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3040" windowHeight="8472" tabRatio="593" firstSheet="4" activeTab="4"/>
  </bookViews>
  <sheets>
    <sheet name="Inventaire" sheetId="56" state="hidden" r:id="rId1"/>
    <sheet name="Suivi de commande" sheetId="16" r:id="rId2"/>
    <sheet name="Gammes fabrication" sheetId="61" r:id="rId3"/>
    <sheet name="Demande composant Facture|Clien" sheetId="72" r:id="rId4"/>
    <sheet name="Demande produit Facture|Client" sheetId="73" r:id="rId5"/>
    <sheet name="Demande composant global" sheetId="74" r:id="rId6"/>
    <sheet name="Demande produit global" sheetId="75" r:id="rId7"/>
  </sheets>
  <externalReferences>
    <externalReference r:id="rId8"/>
  </externalReferences>
  <definedNames>
    <definedName name="_xlnm._FilterDatabase" localSheetId="0" hidden="1">Inventaire!$C$1:$C$116</definedName>
    <definedName name="all" localSheetId="5">#REF!</definedName>
    <definedName name="all" localSheetId="4">#REF!</definedName>
    <definedName name="all" localSheetId="6">#REF!</definedName>
    <definedName name="all">#REF!</definedName>
    <definedName name="ARRÊTS" localSheetId="5">#REF!</definedName>
    <definedName name="ARRÊTS" localSheetId="4">#REF!</definedName>
    <definedName name="ARRÊTS" localSheetId="6">#REF!</definedName>
    <definedName name="ARRÊTS">#REF!</definedName>
    <definedName name="Choix1" localSheetId="5">OFFSET(#REF!,,,,COUNTA(#REF!))</definedName>
    <definedName name="Choix1" localSheetId="4">OFFSET(#REF!,,,,COUNTA(#REF!))</definedName>
    <definedName name="Choix1" localSheetId="6">OFFSET(#REF!,,,,COUNTA(#REF!))</definedName>
    <definedName name="Choix1">OFFSET(#REF!,,,,COUNTA(#REF!))</definedName>
    <definedName name="Choix2" localSheetId="5">#REF!</definedName>
    <definedName name="Choix2" localSheetId="4">#REF!</definedName>
    <definedName name="Choix2" localSheetId="6">#REF!</definedName>
    <definedName name="Choix2">#REF!</definedName>
    <definedName name="Composant1">'Gammes fabrication'!$C:$C</definedName>
    <definedName name="Composant2">'Gammes fabrication'!$E:$E</definedName>
    <definedName name="Composant3">'Gammes fabrication'!$G:$G</definedName>
    <definedName name="Composant4">'Gammes fabrication'!$I:$I</definedName>
    <definedName name="Composant5">'Gammes fabrication'!$K:$K</definedName>
    <definedName name="_xlnm.Criteria" localSheetId="0">Inventaire!$C$1</definedName>
    <definedName name="_xlnm.Extract" localSheetId="0">Inventaire!#REF!</definedName>
    <definedName name="FORMAT">'Suivi de commande'!$7:$12</definedName>
    <definedName name="FORMAT2" localSheetId="5">#REF!</definedName>
    <definedName name="FORMAT2" localSheetId="4">#REF!</definedName>
    <definedName name="FORMAT2" localSheetId="6">#REF!</definedName>
    <definedName name="FORMAT2">#REF!</definedName>
    <definedName name="ListeNoms" localSheetId="5">OFFSET(#REF!,,,COUNTA(#REF!)-1)</definedName>
    <definedName name="ListeNoms" localSheetId="4">OFFSET(#REF!,,,COUNTA(#REF!)-1)</definedName>
    <definedName name="ListeNoms" localSheetId="6">OFFSET(#REF!,,,COUNTA(#REF!)-1)</definedName>
    <definedName name="ListeNoms" localSheetId="0">OFFSET(Inventaire!#REF!,,,COUNTA(Inventaire!$C:$C)-1)</definedName>
    <definedName name="ListeNoms">OFFSET(#REF!,,,COUNTA(#REF!)-1)</definedName>
    <definedName name="PRODUIT">'Gammes fabrication'!$A:$A</definedName>
    <definedName name="QPROD">'Gammes fabrication'!$A$1:$O$389</definedName>
    <definedName name="Qté1">'Gammes fabrication'!$B:$B</definedName>
    <definedName name="Qté2">'Gammes fabrication'!$D:$D</definedName>
    <definedName name="Qté3">'Gammes fabrication'!$F:$F</definedName>
    <definedName name="Qté4">'Gammes fabrication'!$H:$H</definedName>
    <definedName name="Qté5">'Gammes fabrication'!$J:$J</definedName>
    <definedName name="std">'Gammes fabrication'!$A$2:$A$389</definedName>
    <definedName name="TEMPS_ARRÊTS" localSheetId="5">#REF!</definedName>
    <definedName name="TEMPS_ARRÊTS" localSheetId="4">#REF!</definedName>
    <definedName name="TEMPS_ARRÊTS" localSheetId="6">#REF!</definedName>
    <definedName name="TEMPS_ARRÊTS">#REF!</definedName>
    <definedName name="xx">'Suivi de commande'!$14:$727</definedName>
    <definedName name="_xlnm.Print_Area" localSheetId="1">'Suivi de commande'!#REF!</definedName>
  </definedNames>
  <calcPr calcId="152511"/>
  <pivotCaches>
    <pivotCache cacheId="30" r:id="rId9"/>
  </pivotCaches>
</workbook>
</file>

<file path=xl/calcChain.xml><?xml version="1.0" encoding="utf-8"?>
<calcChain xmlns="http://schemas.openxmlformats.org/spreadsheetml/2006/main">
  <c r="D10" i="73" l="1"/>
  <c r="G24" i="16" l="1"/>
  <c r="F24" i="16"/>
  <c r="E24" i="16"/>
  <c r="C24" i="16"/>
  <c r="B24" i="16"/>
  <c r="A24" i="16"/>
  <c r="G23" i="16"/>
  <c r="F23" i="16"/>
  <c r="E23" i="16"/>
  <c r="C23" i="16"/>
  <c r="B23" i="16"/>
  <c r="A23" i="16"/>
  <c r="G22" i="16"/>
  <c r="F22" i="16"/>
  <c r="E22" i="16"/>
  <c r="C22" i="16"/>
  <c r="B22" i="16"/>
  <c r="A22" i="16"/>
  <c r="G21" i="16"/>
  <c r="F21" i="16"/>
  <c r="E21" i="16"/>
  <c r="C21" i="16"/>
  <c r="B21" i="16"/>
  <c r="A21" i="16"/>
  <c r="G20" i="16"/>
  <c r="F20" i="16"/>
  <c r="E20" i="16"/>
  <c r="C20" i="16"/>
  <c r="B20" i="16"/>
  <c r="A20" i="16"/>
  <c r="G19" i="16"/>
  <c r="F19" i="16"/>
  <c r="G30" i="16"/>
  <c r="F30" i="16"/>
  <c r="E30" i="16"/>
  <c r="C30" i="16"/>
  <c r="B30" i="16"/>
  <c r="A30" i="16"/>
  <c r="G29" i="16"/>
  <c r="F29" i="16"/>
  <c r="E29" i="16"/>
  <c r="C29" i="16"/>
  <c r="B29" i="16"/>
  <c r="A29" i="16"/>
  <c r="G28" i="16"/>
  <c r="F28" i="16"/>
  <c r="E28" i="16"/>
  <c r="C28" i="16"/>
  <c r="B28" i="16"/>
  <c r="A28" i="16"/>
  <c r="G27" i="16"/>
  <c r="F27" i="16"/>
  <c r="E27" i="16"/>
  <c r="C27" i="16"/>
  <c r="B27" i="16"/>
  <c r="A27" i="16"/>
  <c r="G26" i="16"/>
  <c r="F26" i="16"/>
  <c r="E26" i="16"/>
  <c r="C26" i="16"/>
  <c r="B26" i="16"/>
  <c r="A26" i="16"/>
  <c r="G25" i="16"/>
  <c r="F25" i="16"/>
  <c r="A12" i="16"/>
  <c r="A11" i="16"/>
  <c r="A10" i="16"/>
  <c r="A9" i="16"/>
  <c r="A8" i="16"/>
  <c r="E12" i="16" l="1"/>
  <c r="E11" i="16"/>
  <c r="E10" i="16"/>
  <c r="E9" i="16"/>
  <c r="E8" i="16"/>
  <c r="C12" i="16"/>
  <c r="C11" i="16"/>
  <c r="C10" i="16"/>
  <c r="C9" i="16"/>
  <c r="C8" i="16"/>
  <c r="B12" i="16"/>
  <c r="B11" i="16"/>
  <c r="B10" i="16"/>
  <c r="B9" i="16"/>
  <c r="B8" i="16"/>
  <c r="G12" i="16"/>
  <c r="F12" i="16"/>
  <c r="G11" i="16"/>
  <c r="F11" i="16"/>
  <c r="G10" i="16"/>
  <c r="F10" i="16"/>
  <c r="G9" i="16"/>
  <c r="F9" i="16"/>
  <c r="G8" i="16"/>
  <c r="F8" i="16"/>
  <c r="F7" i="16" l="1"/>
  <c r="G7" i="16" l="1"/>
</calcChain>
</file>

<file path=xl/sharedStrings.xml><?xml version="1.0" encoding="utf-8"?>
<sst xmlns="http://schemas.openxmlformats.org/spreadsheetml/2006/main" count="499" uniqueCount="409">
  <si>
    <t>Date</t>
  </si>
  <si>
    <t>Client</t>
  </si>
  <si>
    <t># Facture</t>
  </si>
  <si>
    <t>Qté</t>
  </si>
  <si>
    <t>Produit</t>
  </si>
  <si>
    <t>Composant</t>
  </si>
  <si>
    <t>Traverse 1 1/4" x 17 7/8"</t>
  </si>
  <si>
    <t>Carton accordéon 26 3/4"</t>
  </si>
  <si>
    <t>Battant 1 1/4 x 1 1/8" x 80 1/2"</t>
  </si>
  <si>
    <t>Carton accordéon 13 1/4"</t>
  </si>
  <si>
    <t>Carton 8"</t>
  </si>
  <si>
    <t xml:space="preserve">Qté </t>
  </si>
  <si>
    <t>CAIMAN 12X80</t>
  </si>
  <si>
    <t>CAIMAN 14X80</t>
  </si>
  <si>
    <t>CAIMAN 16X80</t>
  </si>
  <si>
    <t>CAIMAN 18X80</t>
  </si>
  <si>
    <t>CAIMAN 20X80</t>
  </si>
  <si>
    <t>CAIMAN 22X80</t>
  </si>
  <si>
    <t>CAIMAN 24X80</t>
  </si>
  <si>
    <t>CAIMAN 26X80</t>
  </si>
  <si>
    <t>CAIMAN 28X80</t>
  </si>
  <si>
    <t>CAIMAN 30X80</t>
  </si>
  <si>
    <t>CAIMAN 32X80</t>
  </si>
  <si>
    <t>CAIMAN 34X80</t>
  </si>
  <si>
    <t>CAIMAN 36X80</t>
  </si>
  <si>
    <t>CAIMAN 12X84</t>
  </si>
  <si>
    <t>CAIMAN 14X84</t>
  </si>
  <si>
    <t>CAIMAN 16X84</t>
  </si>
  <si>
    <t>CAIMAN 18X84</t>
  </si>
  <si>
    <t>CAIMAN 20X84</t>
  </si>
  <si>
    <t>CAIMAN 22X84</t>
  </si>
  <si>
    <t>CAIMAN 24X84</t>
  </si>
  <si>
    <t>CAIMAN 26X84</t>
  </si>
  <si>
    <t>CAIMAN 28X84</t>
  </si>
  <si>
    <t>CAIMAN 30X84</t>
  </si>
  <si>
    <t>CAIMAN 32X84</t>
  </si>
  <si>
    <t>CAIMAN 34X84</t>
  </si>
  <si>
    <t>CAIMAN 36X84</t>
  </si>
  <si>
    <t>CAIMAN 16X96</t>
  </si>
  <si>
    <t>CAIMAN 18X96</t>
  </si>
  <si>
    <t>CAIMAN 20X96</t>
  </si>
  <si>
    <t>CAIMAN 22X96</t>
  </si>
  <si>
    <t>CAIMAN 24X96</t>
  </si>
  <si>
    <t>CAIMAN 26X96</t>
  </si>
  <si>
    <t>CAIMAN 28X96</t>
  </si>
  <si>
    <t>CAIMAN 30X96</t>
  </si>
  <si>
    <t>CAIMAN 32X96</t>
  </si>
  <si>
    <t>CAIMAN 34X96</t>
  </si>
  <si>
    <t>CAIMAN 36X96</t>
  </si>
  <si>
    <t>CAIMAN SPC 24 (18-20-22)X79</t>
  </si>
  <si>
    <t>CAIMAN 24X79</t>
  </si>
  <si>
    <t>CAIMAN 26X79</t>
  </si>
  <si>
    <t>CAIMAN 28X79</t>
  </si>
  <si>
    <t>CAIMAN 30X79</t>
  </si>
  <si>
    <t>CAIMAN 32X79</t>
  </si>
  <si>
    <t>CAIMAN 34X79</t>
  </si>
  <si>
    <t>CAIMAN 36X79</t>
  </si>
  <si>
    <t>CARMELLE 12X80</t>
  </si>
  <si>
    <t>CARMELLE 14X80</t>
  </si>
  <si>
    <t>CARMELLE 16X80</t>
  </si>
  <si>
    <t>CARMELLE 18X80</t>
  </si>
  <si>
    <t>CARMELLE 20X80</t>
  </si>
  <si>
    <t>CARMELLE 22X80</t>
  </si>
  <si>
    <t>CARMELLE 24X80</t>
  </si>
  <si>
    <t>CARMELLE 26X80</t>
  </si>
  <si>
    <t>CARMELLE 28X80</t>
  </si>
  <si>
    <t>CARMELLE 30X80</t>
  </si>
  <si>
    <t>CARMELLE 32X80</t>
  </si>
  <si>
    <t>CARMELLE 34X80</t>
  </si>
  <si>
    <t>CARMELLE 36X80</t>
  </si>
  <si>
    <t>CARMELLE 24X79</t>
  </si>
  <si>
    <t>CARMELLE 26X79</t>
  </si>
  <si>
    <t>CARMELLE 28X79</t>
  </si>
  <si>
    <t>CARMELLE 30X79</t>
  </si>
  <si>
    <t>CARMELLE 32X79</t>
  </si>
  <si>
    <t>CARMELLE 34X79</t>
  </si>
  <si>
    <t>CARMELLE 36X79</t>
  </si>
  <si>
    <t>CARRARA 12X80</t>
  </si>
  <si>
    <t>CARRARA 14X80</t>
  </si>
  <si>
    <t>CARRARA 16X80</t>
  </si>
  <si>
    <t>CARRARA 18X80</t>
  </si>
  <si>
    <t>CARRARA 20X80</t>
  </si>
  <si>
    <t>CARRARA 22X80</t>
  </si>
  <si>
    <t>CARRARA 24X80</t>
  </si>
  <si>
    <t>CARRARA 26X80</t>
  </si>
  <si>
    <t>CARRARA 28X80</t>
  </si>
  <si>
    <t>CARRARA 30X80</t>
  </si>
  <si>
    <t>CARRARA 32X80</t>
  </si>
  <si>
    <t>CARRARA 34X80</t>
  </si>
  <si>
    <t>CARRARA 36X80</t>
  </si>
  <si>
    <t>CARRARA 16X84</t>
  </si>
  <si>
    <t>CARRARA 18X84</t>
  </si>
  <si>
    <t>CARRARA 20X84</t>
  </si>
  <si>
    <t>CARRARA 22X84</t>
  </si>
  <si>
    <t>CARRARA 24X84</t>
  </si>
  <si>
    <t>CARRARA 26X84</t>
  </si>
  <si>
    <t>CARRARA 28X84</t>
  </si>
  <si>
    <t>CARRARA 30X84</t>
  </si>
  <si>
    <t>CARRARA 32X84</t>
  </si>
  <si>
    <t>CARRARA 34X84</t>
  </si>
  <si>
    <t>CARRARA 36X84</t>
  </si>
  <si>
    <t>CARRARA 16X96</t>
  </si>
  <si>
    <t>CARRARA 18X96</t>
  </si>
  <si>
    <t>CARRARA 20X96</t>
  </si>
  <si>
    <t>CARRARA 22X96</t>
  </si>
  <si>
    <t>CARRARA 24X96</t>
  </si>
  <si>
    <t>CARRARA 26X96</t>
  </si>
  <si>
    <t>CARRARA 28X96</t>
  </si>
  <si>
    <t>CARRARA 30X96</t>
  </si>
  <si>
    <t>CARRARA 32X96</t>
  </si>
  <si>
    <t>CARRARA 34X96</t>
  </si>
  <si>
    <t>CARRARA 36X96</t>
  </si>
  <si>
    <t>CARRARA SPC 24 (18-20-22)X79</t>
  </si>
  <si>
    <t>CARRARA 24X79</t>
  </si>
  <si>
    <t>CARRARA 26X79</t>
  </si>
  <si>
    <t>CARRARA 28X79</t>
  </si>
  <si>
    <t>CARRARA 30X79</t>
  </si>
  <si>
    <t>CARRARA 32X79</t>
  </si>
  <si>
    <t>CARRARA 34X79</t>
  </si>
  <si>
    <t>CARRARA 36X79</t>
  </si>
  <si>
    <t>CLASSIQUE 12X80</t>
  </si>
  <si>
    <t>CLASSIQUE 14X80</t>
  </si>
  <si>
    <t>CLASSIQUE 16X80</t>
  </si>
  <si>
    <t>CLASSIQUE 18X80</t>
  </si>
  <si>
    <t>CLASSIQUE 20X80</t>
  </si>
  <si>
    <t>CLASSIQUE 22X80</t>
  </si>
  <si>
    <t>CLASSIQUE 24X80</t>
  </si>
  <si>
    <t>CLASSIQUE 26X80</t>
  </si>
  <si>
    <t>CLASSIQUE 28X80</t>
  </si>
  <si>
    <t>CLASSIQUE 30X80</t>
  </si>
  <si>
    <t>CLASSIQUE 32X80</t>
  </si>
  <si>
    <t>CLASSIQUE 34X80</t>
  </si>
  <si>
    <t>CLASSIQUE 36X80</t>
  </si>
  <si>
    <t>CLASSIQUE SPC 24 (18-20-22)X79</t>
  </si>
  <si>
    <t>CLASSIQUE 24X79</t>
  </si>
  <si>
    <t>CLASSIQUE 26X79</t>
  </si>
  <si>
    <t>CLASSIQUE 28X79</t>
  </si>
  <si>
    <t>CLASSIQUE 30X79</t>
  </si>
  <si>
    <t>CLASSIQUE 32X79</t>
  </si>
  <si>
    <t>CLASSIQUE 34X79</t>
  </si>
  <si>
    <t>CLASSIQUE 36X79</t>
  </si>
  <si>
    <t>CLERMONT 12X80</t>
  </si>
  <si>
    <t>CLERMONT 14X80</t>
  </si>
  <si>
    <t>CLERMONT 16X80</t>
  </si>
  <si>
    <t>CLERMONT 18X80</t>
  </si>
  <si>
    <t>CLERMONT 20X80</t>
  </si>
  <si>
    <t>CLERMONT 22X80</t>
  </si>
  <si>
    <t>CLERMONT 24X80</t>
  </si>
  <si>
    <t>CLERMONT 26X80</t>
  </si>
  <si>
    <t>CLERMONT 28X80</t>
  </si>
  <si>
    <t>CLERMONT 30X80</t>
  </si>
  <si>
    <t>CLERMONT 32X80</t>
  </si>
  <si>
    <t>CLERMONT 34X80</t>
  </si>
  <si>
    <t>CLERMONT 36X80</t>
  </si>
  <si>
    <t>CLERMONT SPC 24 (18-20-22)X79</t>
  </si>
  <si>
    <t>CLERMONT 24X79</t>
  </si>
  <si>
    <t>CLERMONT 26X79</t>
  </si>
  <si>
    <t>CLERMONT 28X79</t>
  </si>
  <si>
    <t>CLERMONT 30X79</t>
  </si>
  <si>
    <t>CLERMONT 32X79</t>
  </si>
  <si>
    <t>CLERMONT 34X79</t>
  </si>
  <si>
    <t>CLERMONT 36X79</t>
  </si>
  <si>
    <t>COLONIST 12X80</t>
  </si>
  <si>
    <t>COLONIST 14X80</t>
  </si>
  <si>
    <t>COLONIST 16X80</t>
  </si>
  <si>
    <t>COLONIST 18X80</t>
  </si>
  <si>
    <t>COLONIST 20X80</t>
  </si>
  <si>
    <t>COLONIST 22X80</t>
  </si>
  <si>
    <t>COLONIST 24X80</t>
  </si>
  <si>
    <t>COLONIST 26X80</t>
  </si>
  <si>
    <t>COLONIST 28X80</t>
  </si>
  <si>
    <t>COLONIST 30X80</t>
  </si>
  <si>
    <t>COLONIST 32X80</t>
  </si>
  <si>
    <t>COLONIST 34X80</t>
  </si>
  <si>
    <t>COLONIST 36X80</t>
  </si>
  <si>
    <t>COLONIST 12X84</t>
  </si>
  <si>
    <t>COLONIST 14X84</t>
  </si>
  <si>
    <t>COLONIST 16X84</t>
  </si>
  <si>
    <t>COLONIST 18X84</t>
  </si>
  <si>
    <t>COLONIST 20X84</t>
  </si>
  <si>
    <t>COLONIST 22X84</t>
  </si>
  <si>
    <t>COLONIST 24X84</t>
  </si>
  <si>
    <t>COLONIST 26X84</t>
  </si>
  <si>
    <t>COLONIST 28X84</t>
  </si>
  <si>
    <t>COLONIST 30X84</t>
  </si>
  <si>
    <t>COLONIST 32X84</t>
  </si>
  <si>
    <t>COLONIST 34X84</t>
  </si>
  <si>
    <t>COLONIST 36X84</t>
  </si>
  <si>
    <t>COLONIST 12X96</t>
  </si>
  <si>
    <t>COLONIST 14X96</t>
  </si>
  <si>
    <t>COLONIST 16X96</t>
  </si>
  <si>
    <t>COLONIST 18X96</t>
  </si>
  <si>
    <t>COLONIST 20X96</t>
  </si>
  <si>
    <t>COLONIST 22X96</t>
  </si>
  <si>
    <t>COLONIST 24X96</t>
  </si>
  <si>
    <t>COLONIST 26X96</t>
  </si>
  <si>
    <t>COLONIST 28X96</t>
  </si>
  <si>
    <t>COLONIST 30X96</t>
  </si>
  <si>
    <t>COLONIST 32X96</t>
  </si>
  <si>
    <t>COLONIST 34X96</t>
  </si>
  <si>
    <t>COLONIST 36X96</t>
  </si>
  <si>
    <t>COLONIST SPC 24 (18-20-22)X79</t>
  </si>
  <si>
    <t>COLONIST 24X79</t>
  </si>
  <si>
    <t>COLONIST 26X79</t>
  </si>
  <si>
    <t>COLONIST 28X79</t>
  </si>
  <si>
    <t>COLONIST 30X79</t>
  </si>
  <si>
    <t>COLONIST 32X79</t>
  </si>
  <si>
    <t>COLONIST 34X79</t>
  </si>
  <si>
    <t>COLONIST 36X79</t>
  </si>
  <si>
    <t>CORVADO 12X80</t>
  </si>
  <si>
    <t>CORVADO 14X80</t>
  </si>
  <si>
    <t>CORVADO 16X80</t>
  </si>
  <si>
    <t>CORVADO 18X80</t>
  </si>
  <si>
    <t>CORVADO 20X80</t>
  </si>
  <si>
    <t>CORVADO 22X80</t>
  </si>
  <si>
    <t>CORVADO 24X80</t>
  </si>
  <si>
    <t>CORVADO 26X80</t>
  </si>
  <si>
    <t>CORVADO 28X80</t>
  </si>
  <si>
    <t>CORVADO 30X80</t>
  </si>
  <si>
    <t>CORVADO 32X80</t>
  </si>
  <si>
    <t>CORVADO 34X80</t>
  </si>
  <si>
    <t>CORVADO 36X80</t>
  </si>
  <si>
    <t>CORVADO SPC 24 (18-20-22)X79</t>
  </si>
  <si>
    <t>CORVADO 24X79</t>
  </si>
  <si>
    <t>CORVADO 26X79</t>
  </si>
  <si>
    <t>CORVADO 28X79</t>
  </si>
  <si>
    <t>CORVADO 30X79</t>
  </si>
  <si>
    <t>CORVADO 32X79</t>
  </si>
  <si>
    <t>CORVADO 34X79</t>
  </si>
  <si>
    <t>CORVADO 36X79</t>
  </si>
  <si>
    <t>CONMORE 12X80</t>
  </si>
  <si>
    <t>CONMORE 14X80</t>
  </si>
  <si>
    <t>CONMORE 16X80</t>
  </si>
  <si>
    <t>CONMORE 18X80</t>
  </si>
  <si>
    <t>CONMORE 20X80</t>
  </si>
  <si>
    <t>CONMORE 22X80</t>
  </si>
  <si>
    <t>CONMORE 24X80</t>
  </si>
  <si>
    <t>CONMORE 26X80</t>
  </si>
  <si>
    <t>CONMORE 28X80</t>
  </si>
  <si>
    <t>CONMORE 30X80</t>
  </si>
  <si>
    <t>CONMORE 32X80</t>
  </si>
  <si>
    <t>CONMORE 34X80</t>
  </si>
  <si>
    <t>CONMORE 36X80</t>
  </si>
  <si>
    <t>CONMORE 16X84</t>
  </si>
  <si>
    <t>CONMORE 18X84</t>
  </si>
  <si>
    <t>CONMORE 20X84</t>
  </si>
  <si>
    <t>CONMORE 22X84</t>
  </si>
  <si>
    <t>CONMORE 24X84</t>
  </si>
  <si>
    <t>CONMORE 26X84</t>
  </si>
  <si>
    <t>CONMORE 28X84</t>
  </si>
  <si>
    <t>CONMORE 30X84</t>
  </si>
  <si>
    <t>CONMORE 32X84</t>
  </si>
  <si>
    <t>CONMORE 34X84</t>
  </si>
  <si>
    <t>CONMORE 36X84</t>
  </si>
  <si>
    <t>CONMORE SPC 24 (18-20-22)X79</t>
  </si>
  <si>
    <t>CONMORE 24X79</t>
  </si>
  <si>
    <t>CONMORE 26X79</t>
  </si>
  <si>
    <t>CONMORE 28X79</t>
  </si>
  <si>
    <t>CONMORE 30X79</t>
  </si>
  <si>
    <t>CONMORE 32X79</t>
  </si>
  <si>
    <t>CONMORE 34X79</t>
  </si>
  <si>
    <t>CONMORE 36X79</t>
  </si>
  <si>
    <t>COVENTRY 12X80</t>
  </si>
  <si>
    <t>COVENTRY 14X80</t>
  </si>
  <si>
    <t>COVENTRY 16X80</t>
  </si>
  <si>
    <t>COVENTRY 18X80</t>
  </si>
  <si>
    <t>COVENTRY 20X80</t>
  </si>
  <si>
    <t>COVENTRY 22X80</t>
  </si>
  <si>
    <t>COVENTRY 24X80</t>
  </si>
  <si>
    <t>COVENTRY 26X80</t>
  </si>
  <si>
    <t>COVENTRY 28X80</t>
  </si>
  <si>
    <t>COVENTRY 30X80</t>
  </si>
  <si>
    <t>COVENTRY 32X80</t>
  </si>
  <si>
    <t>COVENTRY 34X80</t>
  </si>
  <si>
    <t>COVENTRY 36X80</t>
  </si>
  <si>
    <t>COVENTRY 12X84</t>
  </si>
  <si>
    <t>COVENTRY 14X84</t>
  </si>
  <si>
    <t>COVENTRY 16X84</t>
  </si>
  <si>
    <t>COVENTRY 18X84</t>
  </si>
  <si>
    <t>COVENTRY 20X84</t>
  </si>
  <si>
    <t>COVENTRY 22X84</t>
  </si>
  <si>
    <t>COVENTRY 24X84</t>
  </si>
  <si>
    <t>COVENTRY 26X84</t>
  </si>
  <si>
    <t>COVENTRY 28X84</t>
  </si>
  <si>
    <t>COVENTRY 30X84</t>
  </si>
  <si>
    <t>COVENTRY 32X84</t>
  </si>
  <si>
    <t>COVENTRY 34X84</t>
  </si>
  <si>
    <t>COVENTRY 36X84</t>
  </si>
  <si>
    <t>COVENTRY SPC 24 (18-20-22)X79</t>
  </si>
  <si>
    <t>COVENTRY 24X79</t>
  </si>
  <si>
    <t>COVENTRY 26X79</t>
  </si>
  <si>
    <t>COVENTRY 28X79</t>
  </si>
  <si>
    <t>COVENTRY 30X79</t>
  </si>
  <si>
    <t>COVENTRY 32X79</t>
  </si>
  <si>
    <t>COVENTRY 34X79</t>
  </si>
  <si>
    <t>COVENTRY 36X79</t>
  </si>
  <si>
    <t>CREMONA 12X80</t>
  </si>
  <si>
    <t>CREMONA 14X80</t>
  </si>
  <si>
    <t>CREMONA 16X80</t>
  </si>
  <si>
    <t>CREMONA 18X80</t>
  </si>
  <si>
    <t>CREMONA 20X80</t>
  </si>
  <si>
    <t>CREMONA 22X80</t>
  </si>
  <si>
    <t>CREMONA 24X80</t>
  </si>
  <si>
    <t>CREMONA 26X80</t>
  </si>
  <si>
    <t>CREMONA 28X80</t>
  </si>
  <si>
    <t>CREMONA 30X80</t>
  </si>
  <si>
    <t>CREMONA 32X80</t>
  </si>
  <si>
    <t>CREMONA 34X80</t>
  </si>
  <si>
    <t>CREMONA 36X80</t>
  </si>
  <si>
    <t>CREMONA SPC 24 (18-20-22)X79</t>
  </si>
  <si>
    <t>CREMONA 24X79</t>
  </si>
  <si>
    <t>CREMONA 26X79</t>
  </si>
  <si>
    <t>CREMONA 28X79</t>
  </si>
  <si>
    <t>CREMONA 30X79</t>
  </si>
  <si>
    <t>CREMONA 32X79</t>
  </si>
  <si>
    <t>CREMONA 34X79</t>
  </si>
  <si>
    <t>CREMONA 36X79</t>
  </si>
  <si>
    <t>MADRID 24X80</t>
  </si>
  <si>
    <t>MADRID 26X80</t>
  </si>
  <si>
    <t>MADRID 28X80</t>
  </si>
  <si>
    <t>MADRID 30X80</t>
  </si>
  <si>
    <t>MADRID 32X80</t>
  </si>
  <si>
    <t>MADRID 34X80</t>
  </si>
  <si>
    <t>MADRID 36X80</t>
  </si>
  <si>
    <t>MADRID 24X84</t>
  </si>
  <si>
    <t>MADRID 26X84</t>
  </si>
  <si>
    <t>MADRID 28X84</t>
  </si>
  <si>
    <t>MADRID 30X84</t>
  </si>
  <si>
    <t>MADRID 32X84</t>
  </si>
  <si>
    <t>MADRID 34X84</t>
  </si>
  <si>
    <t>MADRID 36X84</t>
  </si>
  <si>
    <t>MASONITE 12X80</t>
  </si>
  <si>
    <t>MASONITE 14X80</t>
  </si>
  <si>
    <t>MASONITE 16X80</t>
  </si>
  <si>
    <t>MASONITE 18X80</t>
  </si>
  <si>
    <t>MASONITE 20X80</t>
  </si>
  <si>
    <t>MASONITE 22X80</t>
  </si>
  <si>
    <t>MASONITE 24X80</t>
  </si>
  <si>
    <t>MASONITE 26X80</t>
  </si>
  <si>
    <t>MASONITE 28X80</t>
  </si>
  <si>
    <t>MASONITE 30X80</t>
  </si>
  <si>
    <t>MASONITE 32X80</t>
  </si>
  <si>
    <t>MASONITE 34X80</t>
  </si>
  <si>
    <t>MASONITE 36X80</t>
  </si>
  <si>
    <t>MASONITE 24X79</t>
  </si>
  <si>
    <t>MASONITE 26X79</t>
  </si>
  <si>
    <t>MASONITE 28X79</t>
  </si>
  <si>
    <t>MASONITE 30X79</t>
  </si>
  <si>
    <t>MASONITE 32X79</t>
  </si>
  <si>
    <t>MASONITE 34X79</t>
  </si>
  <si>
    <t>MASONITE 36X79</t>
  </si>
  <si>
    <t>MILANO 22X80</t>
  </si>
  <si>
    <t>MILANO 24X80</t>
  </si>
  <si>
    <t>MILANO 26X80</t>
  </si>
  <si>
    <t>MILANO 28X80</t>
  </si>
  <si>
    <t>MILANO 30X80</t>
  </si>
  <si>
    <t>MILANO 32X80</t>
  </si>
  <si>
    <t>MILANO 34X80</t>
  </si>
  <si>
    <t>MILANO 36X80</t>
  </si>
  <si>
    <t>MILANO 22X84</t>
  </si>
  <si>
    <t>MILANO 24X84</t>
  </si>
  <si>
    <t>MILANO 26X84</t>
  </si>
  <si>
    <t>MILANO 28X84</t>
  </si>
  <si>
    <t>MILANO 30X84</t>
  </si>
  <si>
    <t>MILANO 32X84</t>
  </si>
  <si>
    <t>MILANO 34X84</t>
  </si>
  <si>
    <t>MILANO 36X84</t>
  </si>
  <si>
    <t>PRAG 12X80</t>
  </si>
  <si>
    <t>PRAG 14X80</t>
  </si>
  <si>
    <t>PRAG 16X80</t>
  </si>
  <si>
    <t>PRAG 18X80</t>
  </si>
  <si>
    <t>PRAG 20X80</t>
  </si>
  <si>
    <t>PRAG 22X80</t>
  </si>
  <si>
    <t>PRAG 24X80</t>
  </si>
  <si>
    <t>PRAG 26X80</t>
  </si>
  <si>
    <t>PRAG 28X80</t>
  </si>
  <si>
    <t>PRAG 30X80</t>
  </si>
  <si>
    <t>PRAG 32X80</t>
  </si>
  <si>
    <t>PRAG 34X80</t>
  </si>
  <si>
    <t>PRAG 36X80</t>
  </si>
  <si>
    <t>PRAG 12X84</t>
  </si>
  <si>
    <t>PRAG 14X84</t>
  </si>
  <si>
    <t>PRAG 16X84</t>
  </si>
  <si>
    <t>PRAG 18X84</t>
  </si>
  <si>
    <t>PRAG 20X84</t>
  </si>
  <si>
    <t>PRAG 22X84</t>
  </si>
  <si>
    <t>PRAG 24X84</t>
  </si>
  <si>
    <t>PRAG 26X84</t>
  </si>
  <si>
    <t>PRAG 28X84</t>
  </si>
  <si>
    <t>PRAG 30X84</t>
  </si>
  <si>
    <t>PRAG 32X84</t>
  </si>
  <si>
    <t>PRAG 34X84</t>
  </si>
  <si>
    <t>PRAG 36X84</t>
  </si>
  <si>
    <t>Veener caiman 24x80</t>
  </si>
  <si>
    <t>Veener caiman 26x80</t>
  </si>
  <si>
    <t>Veener caiman 28x80</t>
  </si>
  <si>
    <t>Veener caiman 30x80</t>
  </si>
  <si>
    <t>Veener caiman 32x80</t>
  </si>
  <si>
    <t>Choisir client</t>
  </si>
  <si>
    <t>BMR</t>
  </si>
  <si>
    <t>Demande composant</t>
  </si>
  <si>
    <t>(vide)</t>
  </si>
  <si>
    <t>Demande produit</t>
  </si>
  <si>
    <t xml:space="preserve"> Qté</t>
  </si>
  <si>
    <t xml:space="preserve">  Qté </t>
  </si>
  <si>
    <t>Demande produit global</t>
  </si>
  <si>
    <t>Demande composant global</t>
  </si>
  <si>
    <t>18/04/18</t>
  </si>
  <si>
    <t>FA-19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</si>
</sst>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</cellStyleXfs>
  <cellXfs count="72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5" fillId="0" borderId="0" xfId="0" applyFont="1" applyAlignment="1"/>
    <xf numFmtId="0" fontId="0" fillId="0" borderId="0" xfId="0" pivotButton="1"/>
    <xf numFmtId="0" fontId="0" fillId="0" borderId="0" xfId="0" applyNumberFormat="1"/>
    <xf numFmtId="0" fontId="5" fillId="0" borderId="0" xfId="0" applyFont="1" applyBorder="1" applyAlignment="1"/>
    <xf numFmtId="0" fontId="13" fillId="2" borderId="1" xfId="0" applyFont="1" applyFill="1" applyBorder="1" applyAlignment="1">
      <alignment horizontal="left"/>
    </xf>
    <xf numFmtId="0" fontId="10" fillId="0" borderId="1" xfId="0" applyFont="1" applyFill="1" applyBorder="1" applyAlignment="1">
      <alignment horizontal="left" vertical="center"/>
    </xf>
    <xf numFmtId="1" fontId="10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14" fillId="0" borderId="1" xfId="0" applyFont="1" applyFill="1" applyBorder="1" applyAlignment="1">
      <alignment horizontal="left"/>
    </xf>
    <xf numFmtId="1" fontId="14" fillId="0" borderId="1" xfId="0" applyNumberFormat="1" applyFont="1" applyFill="1" applyBorder="1" applyAlignment="1">
      <alignment horizontal="left"/>
    </xf>
    <xf numFmtId="2" fontId="10" fillId="0" borderId="1" xfId="0" applyNumberFormat="1" applyFont="1" applyFill="1" applyBorder="1" applyAlignment="1">
      <alignment horizontal="left"/>
    </xf>
    <xf numFmtId="1" fontId="10" fillId="0" borderId="1" xfId="0" applyNumberFormat="1" applyFont="1" applyFill="1" applyBorder="1" applyAlignment="1">
      <alignment horizontal="left" vertical="center"/>
    </xf>
    <xf numFmtId="1" fontId="13" fillId="0" borderId="1" xfId="0" applyNumberFormat="1" applyFont="1" applyFill="1" applyBorder="1" applyAlignment="1">
      <alignment horizontal="left"/>
    </xf>
    <xf numFmtId="164" fontId="13" fillId="0" borderId="1" xfId="0" applyNumberFormat="1" applyFont="1" applyFill="1" applyBorder="1" applyAlignment="1">
      <alignment horizontal="left"/>
    </xf>
    <xf numFmtId="164" fontId="14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49" fontId="13" fillId="2" borderId="1" xfId="0" applyNumberFormat="1" applyFont="1" applyFill="1" applyBorder="1" applyAlignment="1">
      <alignment horizontal="left"/>
    </xf>
    <xf numFmtId="49" fontId="14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10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[Suivi de production version 2.xlsm]Demande produit global!Tableau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Demande produit global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'Demande produit global'!$B$7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strRef>
              <c:f>'Demande produit global'!$A$8:$A$10</c:f>
              <c:strCache>
                <c:ptCount val="3"/>
                <c:pt idx="0">
                  <c:v>(vide)</c:v>
                </c:pt>
                <c:pt idx="1">
                  <c:v>CAIMAN 26X80</c:v>
                </c:pt>
                <c:pt idx="2">
                  <c:v>CAIMAN 28X80</c:v>
                </c:pt>
              </c:strCache>
            </c:strRef>
          </c:cat>
          <c:val>
            <c:numRef>
              <c:f>'Demande produit global'!$B$8:$B$10</c:f>
              <c:numCache>
                <c:formatCode>General</c:formatCode>
                <c:ptCount val="3"/>
                <c:pt idx="1">
                  <c:v>115</c:v>
                </c:pt>
                <c:pt idx="2">
                  <c:v>115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0B-48CE-B0F1-9404A70E8C4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222911848"/>
        <c:axId val="222912240"/>
      </c:barChart>
      <c:catAx>
        <c:axId val="2229118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Produit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2912240"/>
        <c:crosses val="autoZero"/>
        <c:auto val="1"/>
        <c:lblAlgn val="ctr"/>
        <c:lblOffset val="100"/>
        <c:noMultiLvlLbl val="0"/>
      </c:catAx>
      <c:valAx>
        <c:axId val="222912240"/>
        <c:scaling>
          <c:orientation val="minMax"/>
        </c:scaling>
        <c:delete val="1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Quantité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crossAx val="222911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365760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2245999</xdr:colOff>
      <xdr:row>0</xdr:row>
      <xdr:rowOff>73050</xdr:rowOff>
    </xdr:from>
    <xdr:to>
      <xdr:col>4</xdr:col>
      <xdr:colOff>1148220</xdr:colOff>
      <xdr:row>3</xdr:row>
      <xdr:rowOff>37562</xdr:rowOff>
    </xdr:to>
    <xdr:sp macro="[0]!AJOUT" textlink="">
      <xdr:nvSpPr>
        <xdr:cNvPr id="2" name="Plaque 1"/>
        <xdr:cNvSpPr/>
      </xdr:nvSpPr>
      <xdr:spPr>
        <a:xfrm>
          <a:off x="3195889" y="73050"/>
          <a:ext cx="3484660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1221288</xdr:colOff>
      <xdr:row>4</xdr:row>
      <xdr:rowOff>70919</xdr:rowOff>
    </xdr:to>
    <xdr:pic>
      <xdr:nvPicPr>
        <xdr:cNvPr id="4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1169095</xdr:colOff>
      <xdr:row>0</xdr:row>
      <xdr:rowOff>0</xdr:rowOff>
    </xdr:from>
    <xdr:to>
      <xdr:col>4</xdr:col>
      <xdr:colOff>1409177</xdr:colOff>
      <xdr:row>5</xdr:row>
      <xdr:rowOff>104384</xdr:rowOff>
    </xdr:to>
    <xdr:sp macro="" textlink="">
      <xdr:nvSpPr>
        <xdr:cNvPr id="5" name="ZoneTexte 4"/>
        <xdr:cNvSpPr txBox="1"/>
      </xdr:nvSpPr>
      <xdr:spPr>
        <a:xfrm>
          <a:off x="6701424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1283918</xdr:colOff>
      <xdr:row>0</xdr:row>
      <xdr:rowOff>73068</xdr:rowOff>
    </xdr:from>
    <xdr:to>
      <xdr:col>6</xdr:col>
      <xdr:colOff>1386550</xdr:colOff>
      <xdr:row>3</xdr:row>
      <xdr:rowOff>37580</xdr:rowOff>
    </xdr:to>
    <xdr:sp macro="[0]!TRI" textlink="">
      <xdr:nvSpPr>
        <xdr:cNvPr id="7" name="Plaque 6"/>
        <xdr:cNvSpPr/>
      </xdr:nvSpPr>
      <xdr:spPr>
        <a:xfrm>
          <a:off x="7818329" y="73068"/>
          <a:ext cx="3484659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6" name="Connecteur droit avec flèche 5"/>
        <xdr:cNvCxnSpPr/>
      </xdr:nvCxnSpPr>
      <xdr:spPr>
        <a:xfrm flipH="1">
          <a:off x="3124200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3990975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842010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80962</xdr:colOff>
      <xdr:row>2</xdr:row>
      <xdr:rowOff>123825</xdr:rowOff>
    </xdr:from>
    <xdr:to>
      <xdr:col>17</xdr:col>
      <xdr:colOff>533400</xdr:colOff>
      <xdr:row>31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Ingenieur" refreshedDate="43209.56490208333" createdVersion="5" refreshedVersion="5" minRefreshableVersion="3" recordCount="13">
  <cacheSource type="worksheet">
    <worksheetSource ref="A18:G1932" sheet="Suivi de commande"/>
  </cacheSource>
  <cacheFields count="7">
    <cacheField name="Date" numFmtId="0">
      <sharedItems containsBlank="1"/>
    </cacheField>
    <cacheField name="Client" numFmtId="0">
      <sharedItems containsBlank="1" count="3">
        <s v="BMR"/>
        <m/>
        <s v="RONA" u="1"/>
      </sharedItems>
    </cacheField>
    <cacheField name="# Facture" numFmtId="0">
      <sharedItems containsBlank="1" count="5">
        <s v="FA-19"/>
        <m/>
        <s v="FA-13" u="1"/>
        <s v="FA-16" u="1"/>
        <s v="FA-15" u="1"/>
      </sharedItems>
    </cacheField>
    <cacheField name="Qté" numFmtId="0">
      <sharedItems containsString="0" containsBlank="1" containsNumber="1" containsInteger="1" minValue="115" maxValue="115"/>
    </cacheField>
    <cacheField name="Produit" numFmtId="0">
      <sharedItems containsBlank="1" count="4">
        <s v="CAIMAN 28X80"/>
        <s v="CAIMAN 26X80"/>
        <m/>
        <s v="CAIMAN 32X80" u="1"/>
      </sharedItems>
    </cacheField>
    <cacheField name="Qté " numFmtId="0">
      <sharedItems containsString="0" containsBlank="1" containsNumber="1" containsInteger="1" minValue="115" maxValue="345"/>
    </cacheField>
    <cacheField name="Composant" numFmtId="0">
      <sharedItems containsBlank="1" count="9">
        <s v="Battant 1 1/4 x 1 1/8&quot; x 80 1/2&quot;"/>
        <s v="Veener caiman 28x80"/>
        <s v="Traverse 1 1/4&quot; x 17 7/8&quot;"/>
        <s v="Carton accordéon 26 3/4&quot;"/>
        <s v="Carton accordéon 13 1/4&quot;"/>
        <s v="Carton 8&quot;"/>
        <s v="Veener caiman 26x80"/>
        <m/>
        <s v="Veener caiman 32x80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s v="18/04/18"/>
    <x v="0"/>
    <x v="0"/>
    <n v="115"/>
    <x v="0"/>
    <n v="230"/>
    <x v="0"/>
  </r>
  <r>
    <s v="18/04/18"/>
    <x v="0"/>
    <x v="0"/>
    <m/>
    <x v="0"/>
    <n v="230"/>
    <x v="1"/>
  </r>
  <r>
    <s v="18/04/18"/>
    <x v="0"/>
    <x v="0"/>
    <m/>
    <x v="0"/>
    <n v="230"/>
    <x v="2"/>
  </r>
  <r>
    <s v="18/04/18"/>
    <x v="0"/>
    <x v="0"/>
    <m/>
    <x v="0"/>
    <n v="115"/>
    <x v="3"/>
  </r>
  <r>
    <s v="18/04/18"/>
    <x v="0"/>
    <x v="0"/>
    <m/>
    <x v="0"/>
    <n v="345"/>
    <x v="4"/>
  </r>
  <r>
    <s v="18/04/18"/>
    <x v="0"/>
    <x v="0"/>
    <m/>
    <x v="0"/>
    <n v="115"/>
    <x v="5"/>
  </r>
  <r>
    <s v="18/04/18"/>
    <x v="0"/>
    <x v="0"/>
    <n v="115"/>
    <x v="1"/>
    <n v="230"/>
    <x v="0"/>
  </r>
  <r>
    <s v="18/04/18"/>
    <x v="0"/>
    <x v="0"/>
    <m/>
    <x v="1"/>
    <n v="230"/>
    <x v="6"/>
  </r>
  <r>
    <s v="18/04/18"/>
    <x v="0"/>
    <x v="0"/>
    <m/>
    <x v="1"/>
    <n v="230"/>
    <x v="2"/>
  </r>
  <r>
    <s v="18/04/18"/>
    <x v="0"/>
    <x v="0"/>
    <m/>
    <x v="1"/>
    <n v="115"/>
    <x v="3"/>
  </r>
  <r>
    <s v="18/04/18"/>
    <x v="0"/>
    <x v="0"/>
    <m/>
    <x v="1"/>
    <n v="230"/>
    <x v="4"/>
  </r>
  <r>
    <s v="18/04/18"/>
    <x v="0"/>
    <x v="0"/>
    <m/>
    <x v="1"/>
    <n v="115"/>
    <x v="5"/>
  </r>
  <r>
    <m/>
    <x v="1"/>
    <x v="1"/>
    <m/>
    <x v="2"/>
    <m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3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9:C16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3">
        <item m="1" x="2"/>
        <item x="1"/>
        <item x="0"/>
      </items>
    </pivotField>
    <pivotField axis="axisRow" compact="0" outline="0" showAll="0" defaultSubtotal="0">
      <items count="5">
        <item m="1" x="2"/>
        <item sd="0" x="1"/>
        <item m="1" x="4"/>
        <item m="1" x="3"/>
        <item x="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9">
        <item x="0"/>
        <item x="5"/>
        <item x="4"/>
        <item x="3"/>
        <item x="2"/>
        <item m="1" x="8"/>
        <item x="7"/>
        <item x="6"/>
        <item x="1"/>
      </items>
    </pivotField>
  </pivotFields>
  <rowFields count="2">
    <field x="2"/>
    <field x="6"/>
  </rowFields>
  <rowItems count="7">
    <i>
      <x v="4"/>
      <x/>
    </i>
    <i r="1">
      <x v="1"/>
    </i>
    <i r="1">
      <x v="2"/>
    </i>
    <i r="1">
      <x v="3"/>
    </i>
    <i r="1">
      <x v="4"/>
    </i>
    <i r="1">
      <x v="7"/>
    </i>
    <i r="1">
      <x v="8"/>
    </i>
  </rowItems>
  <colItems count="1">
    <i/>
  </colItems>
  <pageFields count="1">
    <pageField fld="1" item="2" hier="-1"/>
  </pageFields>
  <dataFields count="1">
    <dataField name="  Qté " fld="5" baseField="2" baseItem="0"/>
  </dataFields>
  <formats count="2">
    <format dxfId="9">
      <pivotArea dataOnly="0" labelOnly="1" outline="0" axis="axisValues" fieldPosition="0"/>
    </format>
    <format dxfId="8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3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9:C11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3">
        <item m="1" x="2"/>
        <item x="1"/>
        <item x="0"/>
      </items>
    </pivotField>
    <pivotField axis="axisRow" compact="0" outline="0" showAll="0" defaultSubtotal="0">
      <items count="5">
        <item m="1" x="2"/>
        <item sd="0" x="1"/>
        <item m="1" x="4"/>
        <item m="1" x="3"/>
        <item x="0"/>
      </items>
    </pivotField>
    <pivotField dataField="1" compact="0" outline="0" showAll="0" defaultSubtotal="0"/>
    <pivotField axis="axisRow" compact="0" outline="0" showAll="0" defaultSubtotal="0">
      <items count="4">
        <item m="1" x="3"/>
        <item x="2"/>
        <item x="1"/>
        <item x="0"/>
      </items>
    </pivotField>
    <pivotField compact="0" outline="0" showAll="0" defaultSubtotal="0"/>
    <pivotField compact="0" outline="0" showAll="0" defaultSubtotal="0"/>
  </pivotFields>
  <rowFields count="2">
    <field x="2"/>
    <field x="4"/>
  </rowFields>
  <rowItems count="2">
    <i>
      <x v="4"/>
      <x v="2"/>
    </i>
    <i r="1">
      <x v="3"/>
    </i>
  </rowItems>
  <colItems count="1">
    <i/>
  </colItems>
  <pageFields count="1">
    <pageField fld="1" item="2" hier="-1"/>
  </pageFields>
  <dataFields count="1">
    <dataField name=" Qté" fld="3" baseField="4" baseItem="0"/>
  </dataFields>
  <formats count="2">
    <format dxfId="7">
      <pivotArea dataOnly="0" labelOnly="1" outline="0" axis="axisValues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3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7:B15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9">
        <item x="0"/>
        <item x="5"/>
        <item x="4"/>
        <item x="3"/>
        <item x="2"/>
        <item m="1" x="8"/>
        <item x="7"/>
        <item x="6"/>
        <item x="1"/>
      </items>
    </pivotField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6"/>
    </i>
    <i>
      <x v="7"/>
    </i>
    <i>
      <x v="8"/>
    </i>
  </rowItems>
  <colItems count="1">
    <i/>
  </colItems>
  <dataFields count="1">
    <dataField name="  Qté " fld="5" baseField="2" baseItem="0"/>
  </dataFields>
  <formats count="3">
    <format dxfId="5">
      <pivotArea dataOnly="0" labelOnly="1" outline="0" axis="axisValues" fieldPosition="0"/>
    </format>
    <format dxfId="4">
      <pivotArea dataOnly="0" labelOnly="1" outline="0" axis="axisValues" fieldPosition="0"/>
    </format>
    <format dxfId="3">
      <pivotArea outline="0" collapsedLevelsAreSubtotals="1" fieldPosition="0">
        <references count="1">
          <reference field="6" count="6" selected="0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3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7:B10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4">
        <item m="1" x="3"/>
        <item x="2"/>
        <item x="1"/>
        <item x="0"/>
      </items>
    </pivotField>
    <pivotField compact="0" outline="0" showAll="0" defaultSubtotal="0"/>
    <pivotField compact="0" outline="0" showAll="0" defaultSubtotal="0"/>
  </pivotFields>
  <rowFields count="1">
    <field x="4"/>
  </rowFields>
  <rowItems count="3">
    <i>
      <x v="1"/>
    </i>
    <i>
      <x v="2"/>
    </i>
    <i>
      <x v="3"/>
    </i>
  </rowItems>
  <colItems count="1">
    <i/>
  </colItems>
  <dataFields count="1">
    <dataField name=" Qté" fld="3" baseField="4" baseItem="0"/>
  </dataFields>
  <formats count="3">
    <format dxfId="2">
      <pivotArea dataOnly="0" labelOnly="1" outline="0" axis="axisValues" fieldPosition="0"/>
    </format>
    <format dxfId="1">
      <pivotArea dataOnly="0" labelOnly="1" outline="0" axis="axisValues" fieldPosition="0"/>
    </format>
    <format dxfId="0">
      <pivotArea outline="0" collapsedLevelsAreSubtotals="1" fieldPosition="0">
        <references count="1">
          <reference field="4" count="1" selected="0">
            <x v="0"/>
          </reference>
        </references>
      </pivotArea>
    </format>
  </format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664062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664062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664062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664062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664062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664062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664062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664062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664062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664062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664062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664062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664062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664062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664062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664062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664062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664062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664062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664062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664062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664062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664062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664062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664062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664062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664062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664062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664062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664062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664062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664062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664062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664062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664062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664062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664062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664062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664062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664062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664062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664062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664062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664062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664062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664062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664062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664062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664062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664062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664062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664062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664062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664062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664062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664062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664062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664062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664062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664062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664062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664062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664062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664062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3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3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3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3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3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3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3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3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3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3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3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3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3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3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3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3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3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3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3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3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3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3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3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3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3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3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3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3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3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3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3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3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3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3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3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3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3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3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3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3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3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3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3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3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3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3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3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3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3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3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3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3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3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3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3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3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3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3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3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3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3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3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3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3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3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3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3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3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3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3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3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3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3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3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3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3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3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3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3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3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3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3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3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3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3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3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3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3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3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3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3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3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3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3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3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3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3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3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3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3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3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3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3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3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3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3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3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3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3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3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3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3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3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3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3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3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3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3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3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3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3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3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3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3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3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3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3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3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3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3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3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3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3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3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3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3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3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3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3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3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3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3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3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3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3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3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3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3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3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3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3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3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3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3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3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3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3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3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3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3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3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3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3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3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3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3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3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3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3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3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3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3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3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3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3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3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3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3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3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3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3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3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3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3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3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3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3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3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3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3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3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3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3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3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3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3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3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3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3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3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3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3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3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3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3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3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3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3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3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3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3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3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3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3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3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3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3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3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3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3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3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3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3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3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3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3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3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3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3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3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3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3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3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3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3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3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3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3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3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3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3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3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3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3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3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3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3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3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3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3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3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3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3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3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3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3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3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3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3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3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3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3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3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3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3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3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3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3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3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3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3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3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3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3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3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3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3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3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3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3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3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3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3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3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3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3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3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3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3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3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3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3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3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3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3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3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3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3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3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3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3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3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3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3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3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3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3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3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3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3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3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3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3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3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3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3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3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3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3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3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3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3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3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3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3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3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3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3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3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3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3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3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3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3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3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3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3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3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3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3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3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3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3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3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3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3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3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3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3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3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3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3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3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3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3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3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3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3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3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3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3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3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3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3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3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3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3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3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3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3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3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3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3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3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3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3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3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3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3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3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3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3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3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3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3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3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3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3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3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3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3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3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3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3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3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3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3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3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3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3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3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3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3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3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3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3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3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3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3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3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3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3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3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3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3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3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3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3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3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3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3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3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3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3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3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3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3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3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3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3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3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3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3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3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3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3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3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3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3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3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3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3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3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3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3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3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3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3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3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3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3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3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3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3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3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3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3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3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3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3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3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3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3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3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3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3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3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3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3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3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3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3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3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3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3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3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3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3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3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3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3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3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3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3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3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3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3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3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3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3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3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3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3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3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3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3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3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3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3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3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3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3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3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3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3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3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3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3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3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3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3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3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3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3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3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3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3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3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3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3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3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3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3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3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3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3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3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3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3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3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3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3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3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3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3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3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3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3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3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3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3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3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3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3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3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3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3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3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3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3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3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3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3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3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3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3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3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3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3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3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3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3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3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3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3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3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3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3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3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3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3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3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3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3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3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3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3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3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3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3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3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3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3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3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3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3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3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3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3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3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3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3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3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3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3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3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3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3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3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3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3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3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3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3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3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3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3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3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3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3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3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3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3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3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3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3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3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3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3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3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3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3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3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3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3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3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3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3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3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3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3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3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3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3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3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3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3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3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3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3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3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3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3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3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3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3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3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3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3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3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3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3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3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3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3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3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3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3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3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3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3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3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3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3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3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3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3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3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3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3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3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3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3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3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3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3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3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3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3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3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3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3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3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3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3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3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3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3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3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3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3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3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3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3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3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3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3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3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3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3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3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3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3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3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3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3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3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3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3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3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3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3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3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3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3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3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3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3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3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3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3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3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3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3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3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3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3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3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3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3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3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3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3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3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3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3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3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3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3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3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3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3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3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3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3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3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3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3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3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3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3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3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3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3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3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3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3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3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3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3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3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3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3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3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3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3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3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3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3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3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3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3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3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3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3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3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3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3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3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3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3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3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3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3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3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3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3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3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3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3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3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3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3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3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3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3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3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3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3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3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3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3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3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3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3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3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3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3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3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3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3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3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3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3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3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3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3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3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3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3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3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3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3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3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3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3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3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3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3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3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3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3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3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3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3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3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3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3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3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3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3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3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3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3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3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3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3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3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3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3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3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3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3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3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3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3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3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3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3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3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3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3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3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3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3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3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3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3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3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3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3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3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3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3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3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3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3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3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3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3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3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3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3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3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3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3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3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3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3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3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3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3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3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3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3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3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3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3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3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3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3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3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3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3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3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3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3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3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3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3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3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3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3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3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3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3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3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3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3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3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3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3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3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3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3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3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3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3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3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3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3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3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3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3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3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3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3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3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3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3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3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3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3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3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3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3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3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3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3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3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3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3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3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3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3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3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3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3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3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3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3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3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3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3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3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3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3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3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3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3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3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3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3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3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3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3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3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3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3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3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3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3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3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3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3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3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3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3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3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3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3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3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3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3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3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3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3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3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3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3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3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3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3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3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3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3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3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3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3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3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3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3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3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3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3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3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3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3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3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3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3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3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3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3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3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3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3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3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3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3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3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3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3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3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3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3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3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3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3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3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3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3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3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3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3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3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3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3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3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3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3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3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3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3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3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3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3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3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3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3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3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3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3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3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3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3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3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3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3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3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3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3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3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3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3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3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3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3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3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3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3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3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3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3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3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3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3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3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3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3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3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3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3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3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3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3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3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3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3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3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3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3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3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3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3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3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3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3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3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3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3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3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3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3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3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3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3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3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3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3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3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3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3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3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3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3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3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3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3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3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3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3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3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3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3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3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3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3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3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3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3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3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3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3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3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3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3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3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3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3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3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3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3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3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3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3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3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3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3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3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3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3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3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3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3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3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3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3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3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3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3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3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3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3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3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3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3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3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3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3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3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3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3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3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3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3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3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3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3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3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3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3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3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3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3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3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3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3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3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3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3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3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3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3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3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"/>
  <sheetViews>
    <sheetView zoomScale="73" zoomScaleNormal="73" workbookViewId="0">
      <selection activeCell="C19" sqref="C19"/>
    </sheetView>
  </sheetViews>
  <sheetFormatPr baseColWidth="10" defaultColWidth="11.5546875" defaultRowHeight="14.4" x14ac:dyDescent="0.3"/>
  <cols>
    <col min="1" max="1" width="28.44140625" style="4" bestFit="1" customWidth="1"/>
    <col min="2" max="2" width="35.33203125" style="3" customWidth="1"/>
    <col min="3" max="3" width="22.6640625" style="3" customWidth="1"/>
    <col min="4" max="4" width="8.6640625" style="4" bestFit="1" customWidth="1"/>
    <col min="5" max="5" width="39.33203125" style="4" customWidth="1"/>
    <col min="6" max="6" width="10.109375" style="4" bestFit="1" customWidth="1"/>
    <col min="7" max="7" width="35.88671875" style="4" bestFit="1" customWidth="1"/>
    <col min="8" max="8" width="10.109375" style="4" bestFit="1" customWidth="1"/>
    <col min="9" max="9" width="15.88671875" style="4" bestFit="1" customWidth="1"/>
    <col min="10" max="10" width="10.109375" style="4" bestFit="1" customWidth="1"/>
    <col min="11" max="11" width="28.6640625" style="4" bestFit="1" customWidth="1"/>
    <col min="12" max="12" width="10.109375" style="4" bestFit="1" customWidth="1"/>
    <col min="13" max="13" width="29.33203125" style="4" bestFit="1" customWidth="1"/>
    <col min="14" max="14" width="10.88671875" style="4" bestFit="1" customWidth="1"/>
    <col min="15" max="15" width="29.33203125" style="4" bestFit="1" customWidth="1"/>
    <col min="16" max="16" width="10.109375" style="4" bestFit="1" customWidth="1"/>
    <col min="17" max="17" width="14.5546875" style="4" customWidth="1"/>
    <col min="18" max="16384" width="11.5546875" style="4"/>
  </cols>
  <sheetData>
    <row r="1" spans="1:18" ht="14.4" customHeight="1" x14ac:dyDescent="0.3">
      <c r="A1"/>
      <c r="B1" s="5"/>
      <c r="C1" s="5"/>
    </row>
    <row r="2" spans="1:18" ht="14.4" customHeight="1" x14ac:dyDescent="0.3">
      <c r="A2"/>
      <c r="B2" s="5"/>
      <c r="C2" s="5"/>
    </row>
    <row r="3" spans="1:18" ht="14.4" customHeight="1" x14ac:dyDescent="0.3">
      <c r="A3"/>
      <c r="B3" s="5"/>
      <c r="C3" s="5"/>
    </row>
    <row r="4" spans="1:18" x14ac:dyDescent="0.3">
      <c r="A4"/>
      <c r="B4" s="2"/>
      <c r="C4" s="2"/>
    </row>
    <row r="5" spans="1:18" x14ac:dyDescent="0.3">
      <c r="A5" s="1"/>
      <c r="B5" s="2"/>
      <c r="C5" s="2"/>
    </row>
    <row r="6" spans="1:18" ht="18" x14ac:dyDescent="0.35">
      <c r="A6" s="6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46" t="s">
        <v>11</v>
      </c>
      <c r="G6" s="46" t="s">
        <v>5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46"/>
    </row>
    <row r="7" spans="1:18" ht="18" x14ac:dyDescent="0.35">
      <c r="A7" s="66" t="s">
        <v>407</v>
      </c>
      <c r="B7" s="50" t="s">
        <v>399</v>
      </c>
      <c r="C7" s="60" t="s">
        <v>408</v>
      </c>
      <c r="D7" s="60">
        <v>115</v>
      </c>
      <c r="E7" s="61" t="s">
        <v>20</v>
      </c>
      <c r="F7" s="51">
        <f>IF(E7="","",VLOOKUP(E7,QPROD,2,FALSE))*D7</f>
        <v>230</v>
      </c>
      <c r="G7" s="51" t="str">
        <f>IF(E7="","",VLOOKUP(E7,QPROD,3,FALSE))</f>
        <v>Battant 1 1/4 x 1 1/8" x 80 1/2"</v>
      </c>
      <c r="H7" s="42"/>
      <c r="I7" s="42"/>
      <c r="J7" s="42"/>
      <c r="K7" s="42"/>
      <c r="L7" s="42"/>
      <c r="M7" s="42"/>
      <c r="N7" s="42"/>
      <c r="O7" s="42"/>
      <c r="P7" s="42"/>
      <c r="Q7" s="42"/>
    </row>
    <row r="8" spans="1:18" ht="18" x14ac:dyDescent="0.35">
      <c r="A8" s="67" t="str">
        <f>A7</f>
        <v>18/04/18</v>
      </c>
      <c r="B8" s="56" t="str">
        <f>B7</f>
        <v>BMR</v>
      </c>
      <c r="C8" s="57" t="str">
        <f>C7</f>
        <v>FA-19</v>
      </c>
      <c r="D8" s="57"/>
      <c r="E8" s="62" t="str">
        <f>E7</f>
        <v>CAIMAN 28X80</v>
      </c>
      <c r="F8" s="54">
        <f>IF(E7="","",VLOOKUP(E7,QPROD,4,FALSE))*D7</f>
        <v>230</v>
      </c>
      <c r="G8" s="54" t="str">
        <f>IF(E7="","",VLOOKUP(E7,QPROD,5,FALSE))</f>
        <v>Veener caiman 28x80</v>
      </c>
      <c r="H8" s="41"/>
      <c r="I8" s="41"/>
      <c r="J8" s="41"/>
      <c r="K8" s="41"/>
      <c r="L8" s="41"/>
      <c r="M8" s="41"/>
      <c r="N8" s="41"/>
      <c r="O8" s="41"/>
      <c r="P8" s="44"/>
      <c r="Q8" s="44"/>
    </row>
    <row r="9" spans="1:18" ht="18" x14ac:dyDescent="0.35">
      <c r="A9" s="68" t="str">
        <f>A7</f>
        <v>18/04/18</v>
      </c>
      <c r="B9" s="45" t="str">
        <f>B7</f>
        <v>BMR</v>
      </c>
      <c r="C9" s="58" t="str">
        <f>C7</f>
        <v>FA-19</v>
      </c>
      <c r="D9" s="52"/>
      <c r="E9" s="53" t="str">
        <f>E7</f>
        <v>CAIMAN 28X80</v>
      </c>
      <c r="F9" s="51">
        <f>IF(E7="","",VLOOKUP(E7,QPROD,6,FALSE))*D7</f>
        <v>230</v>
      </c>
      <c r="G9" s="51" t="str">
        <f>IF(E7="","",VLOOKUP(E7,QPROD,7,FALSE))</f>
        <v>Traverse 1 1/4" x 17 7/8"</v>
      </c>
      <c r="H9" s="42"/>
      <c r="I9" s="42"/>
      <c r="J9" s="42"/>
      <c r="K9" s="42"/>
      <c r="L9" s="42"/>
      <c r="M9" s="42"/>
      <c r="N9" s="42"/>
      <c r="O9" s="42"/>
      <c r="P9" s="42"/>
      <c r="Q9" s="42"/>
    </row>
    <row r="10" spans="1:18" ht="17.399999999999999" customHeight="1" x14ac:dyDescent="0.35">
      <c r="A10" s="67" t="str">
        <f>A7</f>
        <v>18/04/18</v>
      </c>
      <c r="B10" s="56" t="str">
        <f>B7</f>
        <v>BMR</v>
      </c>
      <c r="C10" s="57" t="str">
        <f>C7</f>
        <v>FA-19</v>
      </c>
      <c r="D10" s="57"/>
      <c r="E10" s="62" t="str">
        <f>E7</f>
        <v>CAIMAN 28X80</v>
      </c>
      <c r="F10" s="54">
        <f>IF(E7="","",VLOOKUP(E7,QPROD,8,FALSE))*D7</f>
        <v>115</v>
      </c>
      <c r="G10" s="54" t="str">
        <f>IF(E7="","",VLOOKUP(E7,QPROD,9,FALSE))</f>
        <v>Carton accordéon 26 3/4"</v>
      </c>
      <c r="H10" s="40"/>
      <c r="I10" s="40"/>
      <c r="J10" s="40"/>
      <c r="K10" s="40"/>
      <c r="L10" s="40"/>
      <c r="M10" s="40"/>
      <c r="N10" s="41"/>
      <c r="O10" s="41"/>
    </row>
    <row r="11" spans="1:18" s="55" customFormat="1" ht="17.399999999999999" customHeight="1" x14ac:dyDescent="0.3">
      <c r="A11" s="69" t="str">
        <f>A7</f>
        <v>18/04/18</v>
      </c>
      <c r="B11" s="51" t="str">
        <f>B7</f>
        <v>BMR</v>
      </c>
      <c r="C11" s="59" t="str">
        <f>C7</f>
        <v>FA-19</v>
      </c>
      <c r="D11" s="59"/>
      <c r="E11" s="63" t="str">
        <f>E7</f>
        <v>CAIMAN 28X80</v>
      </c>
      <c r="F11" s="51">
        <f>IF(E7="","",VLOOKUP(E7,QPROD,10,FALSE))*D7</f>
        <v>345</v>
      </c>
      <c r="G11" s="51" t="str">
        <f>IF(E7="","",VLOOKUP(E7,QPROD,11,FALSE))</f>
        <v>Carton accordéon 13 1/4"</v>
      </c>
    </row>
    <row r="12" spans="1:18" s="55" customFormat="1" ht="14.4" customHeight="1" x14ac:dyDescent="0.3">
      <c r="A12" s="69" t="str">
        <f>A7</f>
        <v>18/04/18</v>
      </c>
      <c r="B12" s="51" t="str">
        <f>B7</f>
        <v>BMR</v>
      </c>
      <c r="C12" s="59" t="str">
        <f>C7</f>
        <v>FA-19</v>
      </c>
      <c r="D12" s="59"/>
      <c r="E12" s="63" t="str">
        <f>E7</f>
        <v>CAIMAN 28X80</v>
      </c>
      <c r="F12" s="51">
        <f>IF(E7="","",VLOOKUP(E7,QPROD,12,FALSE))*D7</f>
        <v>115</v>
      </c>
      <c r="G12" s="51" t="str">
        <f>IF(E7="","",VLOOKUP(E7,QPROD,13,FALSE))</f>
        <v>Carton 8"</v>
      </c>
    </row>
    <row r="13" spans="1:18" s="55" customFormat="1" ht="14.4" customHeight="1" x14ac:dyDescent="0.3"/>
    <row r="18" spans="1:17" ht="18" x14ac:dyDescent="0.35">
      <c r="A18" s="6" t="s">
        <v>0</v>
      </c>
      <c r="B18" s="6" t="s">
        <v>1</v>
      </c>
      <c r="C18" s="6" t="s">
        <v>2</v>
      </c>
      <c r="D18" s="6" t="s">
        <v>3</v>
      </c>
      <c r="E18" s="6" t="s">
        <v>4</v>
      </c>
      <c r="F18" s="46" t="s">
        <v>11</v>
      </c>
      <c r="G18" s="46" t="s">
        <v>5</v>
      </c>
    </row>
    <row r="19" spans="1:17" ht="18" x14ac:dyDescent="0.35">
      <c r="A19" s="66" t="s">
        <v>407</v>
      </c>
      <c r="B19" s="50" t="s">
        <v>399</v>
      </c>
      <c r="C19" s="60" t="s">
        <v>408</v>
      </c>
      <c r="D19" s="60">
        <v>115</v>
      </c>
      <c r="E19" s="61" t="s">
        <v>20</v>
      </c>
      <c r="F19" s="51">
        <f>IF(E19="","",VLOOKUP(E19,QPROD,2,FALSE))*D19</f>
        <v>230</v>
      </c>
      <c r="G19" s="51" t="str">
        <f>IF(E19="","",VLOOKUP(E19,QPROD,3,FALSE))</f>
        <v>Battant 1 1/4 x 1 1/8" x 80 1/2"</v>
      </c>
      <c r="H19" s="42"/>
      <c r="I19" s="42"/>
      <c r="J19" s="42"/>
      <c r="K19" s="42"/>
      <c r="L19" s="42"/>
      <c r="M19" s="42"/>
      <c r="N19" s="42"/>
      <c r="O19" s="42"/>
      <c r="P19" s="42"/>
      <c r="Q19" s="42"/>
    </row>
    <row r="20" spans="1:17" ht="18" x14ac:dyDescent="0.35">
      <c r="A20" s="67" t="str">
        <f>A19</f>
        <v>18/04/18</v>
      </c>
      <c r="B20" s="56" t="str">
        <f>B19</f>
        <v>BMR</v>
      </c>
      <c r="C20" s="57" t="str">
        <f>C19</f>
        <v>FA-19</v>
      </c>
      <c r="D20" s="57"/>
      <c r="E20" s="62" t="str">
        <f>E19</f>
        <v>CAIMAN 28X80</v>
      </c>
      <c r="F20" s="54">
        <f>IF(E19="","",VLOOKUP(E19,QPROD,4,FALSE))*D19</f>
        <v>230</v>
      </c>
      <c r="G20" s="54" t="str">
        <f>IF(E19="","",VLOOKUP(E19,QPROD,5,FALSE))</f>
        <v>Veener caiman 28x80</v>
      </c>
      <c r="H20" s="41"/>
      <c r="I20" s="41"/>
      <c r="J20" s="41"/>
      <c r="K20" s="41"/>
      <c r="L20" s="41"/>
      <c r="M20" s="41"/>
      <c r="N20" s="41"/>
      <c r="O20" s="41"/>
      <c r="P20" s="44"/>
      <c r="Q20" s="44"/>
    </row>
    <row r="21" spans="1:17" ht="18" x14ac:dyDescent="0.35">
      <c r="A21" s="68" t="str">
        <f>A19</f>
        <v>18/04/18</v>
      </c>
      <c r="B21" s="45" t="str">
        <f>B19</f>
        <v>BMR</v>
      </c>
      <c r="C21" s="58" t="str">
        <f>C19</f>
        <v>FA-19</v>
      </c>
      <c r="D21" s="52"/>
      <c r="E21" s="53" t="str">
        <f>E19</f>
        <v>CAIMAN 28X80</v>
      </c>
      <c r="F21" s="51">
        <f>IF(E19="","",VLOOKUP(E19,QPROD,6,FALSE))*D19</f>
        <v>230</v>
      </c>
      <c r="G21" s="51" t="str">
        <f>IF(E19="","",VLOOKUP(E19,QPROD,7,FALSE))</f>
        <v>Traverse 1 1/4" x 17 7/8"</v>
      </c>
      <c r="H21" s="42"/>
      <c r="I21" s="42"/>
      <c r="J21" s="42"/>
      <c r="K21" s="42"/>
      <c r="L21" s="42"/>
      <c r="M21" s="42"/>
      <c r="N21" s="42"/>
      <c r="O21" s="42"/>
      <c r="P21" s="42"/>
      <c r="Q21" s="42"/>
    </row>
    <row r="22" spans="1:17" ht="17.399999999999999" customHeight="1" x14ac:dyDescent="0.35">
      <c r="A22" s="67" t="str">
        <f>A19</f>
        <v>18/04/18</v>
      </c>
      <c r="B22" s="56" t="str">
        <f>B19</f>
        <v>BMR</v>
      </c>
      <c r="C22" s="57" t="str">
        <f>C19</f>
        <v>FA-19</v>
      </c>
      <c r="D22" s="57"/>
      <c r="E22" s="62" t="str">
        <f>E19</f>
        <v>CAIMAN 28X80</v>
      </c>
      <c r="F22" s="54">
        <f>IF(E19="","",VLOOKUP(E19,QPROD,8,FALSE))*D19</f>
        <v>115</v>
      </c>
      <c r="G22" s="54" t="str">
        <f>IF(E19="","",VLOOKUP(E19,QPROD,9,FALSE))</f>
        <v>Carton accordéon 26 3/4"</v>
      </c>
      <c r="H22" s="40"/>
      <c r="I22" s="40"/>
      <c r="J22" s="40"/>
      <c r="K22" s="40"/>
      <c r="L22" s="40"/>
      <c r="M22" s="40"/>
      <c r="N22" s="41"/>
      <c r="O22" s="41"/>
    </row>
    <row r="23" spans="1:17" s="55" customFormat="1" ht="17.399999999999999" customHeight="1" x14ac:dyDescent="0.3">
      <c r="A23" s="69" t="str">
        <f>A19</f>
        <v>18/04/18</v>
      </c>
      <c r="B23" s="51" t="str">
        <f>B19</f>
        <v>BMR</v>
      </c>
      <c r="C23" s="59" t="str">
        <f>C19</f>
        <v>FA-19</v>
      </c>
      <c r="D23" s="59"/>
      <c r="E23" s="63" t="str">
        <f>E19</f>
        <v>CAIMAN 28X80</v>
      </c>
      <c r="F23" s="51">
        <f>IF(E19="","",VLOOKUP(E19,QPROD,10,FALSE))*D19</f>
        <v>345</v>
      </c>
      <c r="G23" s="51" t="str">
        <f>IF(E19="","",VLOOKUP(E19,QPROD,11,FALSE))</f>
        <v>Carton accordéon 13 1/4"</v>
      </c>
    </row>
    <row r="24" spans="1:17" s="55" customFormat="1" ht="14.4" customHeight="1" x14ac:dyDescent="0.3">
      <c r="A24" s="69" t="str">
        <f>A19</f>
        <v>18/04/18</v>
      </c>
      <c r="B24" s="51" t="str">
        <f>B19</f>
        <v>BMR</v>
      </c>
      <c r="C24" s="59" t="str">
        <f>C19</f>
        <v>FA-19</v>
      </c>
      <c r="D24" s="59"/>
      <c r="E24" s="63" t="str">
        <f>E19</f>
        <v>CAIMAN 28X80</v>
      </c>
      <c r="F24" s="51">
        <f>IF(E19="","",VLOOKUP(E19,QPROD,12,FALSE))*D19</f>
        <v>115</v>
      </c>
      <c r="G24" s="51" t="str">
        <f>IF(E19="","",VLOOKUP(E19,QPROD,13,FALSE))</f>
        <v>Carton 8"</v>
      </c>
    </row>
    <row r="25" spans="1:17" ht="18" x14ac:dyDescent="0.35">
      <c r="A25" s="66" t="s">
        <v>407</v>
      </c>
      <c r="B25" s="50" t="s">
        <v>399</v>
      </c>
      <c r="C25" s="60" t="s">
        <v>408</v>
      </c>
      <c r="D25" s="60">
        <v>115</v>
      </c>
      <c r="E25" s="61" t="s">
        <v>19</v>
      </c>
      <c r="F25" s="51">
        <f>IF(E25="","",VLOOKUP(E25,QPROD,2,FALSE))*D25</f>
        <v>230</v>
      </c>
      <c r="G25" s="51" t="str">
        <f>IF(E25="","",VLOOKUP(E25,QPROD,3,FALSE))</f>
        <v>Battant 1 1/4 x 1 1/8" x 80 1/2"</v>
      </c>
      <c r="H25" s="42"/>
      <c r="I25" s="42"/>
      <c r="J25" s="42"/>
      <c r="K25" s="42"/>
      <c r="L25" s="42"/>
      <c r="M25" s="42"/>
      <c r="N25" s="42"/>
      <c r="O25" s="42"/>
      <c r="P25" s="42"/>
      <c r="Q25" s="42"/>
    </row>
    <row r="26" spans="1:17" ht="18" x14ac:dyDescent="0.35">
      <c r="A26" s="67" t="str">
        <f>A25</f>
        <v>18/04/18</v>
      </c>
      <c r="B26" s="56" t="str">
        <f>B25</f>
        <v>BMR</v>
      </c>
      <c r="C26" s="57" t="str">
        <f>C25</f>
        <v>FA-19</v>
      </c>
      <c r="D26" s="57"/>
      <c r="E26" s="62" t="str">
        <f>E25</f>
        <v>CAIMAN 26X80</v>
      </c>
      <c r="F26" s="54">
        <f>IF(E25="","",VLOOKUP(E25,QPROD,4,FALSE))*D25</f>
        <v>230</v>
      </c>
      <c r="G26" s="54" t="str">
        <f>IF(E25="","",VLOOKUP(E25,QPROD,5,FALSE))</f>
        <v>Veener caiman 26x80</v>
      </c>
      <c r="H26" s="41"/>
      <c r="I26" s="41"/>
      <c r="J26" s="41"/>
      <c r="K26" s="41"/>
      <c r="L26" s="41"/>
      <c r="M26" s="41"/>
      <c r="N26" s="41"/>
      <c r="O26" s="41"/>
      <c r="P26" s="44"/>
      <c r="Q26" s="44"/>
    </row>
    <row r="27" spans="1:17" ht="18" x14ac:dyDescent="0.35">
      <c r="A27" s="68" t="str">
        <f>A25</f>
        <v>18/04/18</v>
      </c>
      <c r="B27" s="45" t="str">
        <f>B25</f>
        <v>BMR</v>
      </c>
      <c r="C27" s="58" t="str">
        <f>C25</f>
        <v>FA-19</v>
      </c>
      <c r="D27" s="52"/>
      <c r="E27" s="53" t="str">
        <f>E25</f>
        <v>CAIMAN 26X80</v>
      </c>
      <c r="F27" s="51">
        <f>IF(E25="","",VLOOKUP(E25,QPROD,6,FALSE))*D25</f>
        <v>230</v>
      </c>
      <c r="G27" s="51" t="str">
        <f>IF(E25="","",VLOOKUP(E25,QPROD,7,FALSE))</f>
        <v>Traverse 1 1/4" x 17 7/8"</v>
      </c>
      <c r="H27" s="42"/>
      <c r="I27" s="42"/>
      <c r="J27" s="42"/>
      <c r="K27" s="42"/>
      <c r="L27" s="42"/>
      <c r="M27" s="42"/>
      <c r="N27" s="42"/>
      <c r="O27" s="42"/>
      <c r="P27" s="42"/>
      <c r="Q27" s="42"/>
    </row>
    <row r="28" spans="1:17" ht="17.399999999999999" customHeight="1" x14ac:dyDescent="0.35">
      <c r="A28" s="67" t="str">
        <f>A25</f>
        <v>18/04/18</v>
      </c>
      <c r="B28" s="56" t="str">
        <f>B25</f>
        <v>BMR</v>
      </c>
      <c r="C28" s="57" t="str">
        <f>C25</f>
        <v>FA-19</v>
      </c>
      <c r="D28" s="57"/>
      <c r="E28" s="62" t="str">
        <f>E25</f>
        <v>CAIMAN 26X80</v>
      </c>
      <c r="F28" s="54">
        <f>IF(E25="","",VLOOKUP(E25,QPROD,8,FALSE))*D25</f>
        <v>115</v>
      </c>
      <c r="G28" s="54" t="str">
        <f>IF(E25="","",VLOOKUP(E25,QPROD,9,FALSE))</f>
        <v>Carton accordéon 26 3/4"</v>
      </c>
      <c r="H28" s="40"/>
      <c r="I28" s="40"/>
      <c r="J28" s="40"/>
      <c r="K28" s="40"/>
      <c r="L28" s="40"/>
      <c r="M28" s="40"/>
      <c r="N28" s="41"/>
      <c r="O28" s="41"/>
    </row>
    <row r="29" spans="1:17" s="55" customFormat="1" ht="17.399999999999999" customHeight="1" x14ac:dyDescent="0.3">
      <c r="A29" s="69" t="str">
        <f>A25</f>
        <v>18/04/18</v>
      </c>
      <c r="B29" s="51" t="str">
        <f>B25</f>
        <v>BMR</v>
      </c>
      <c r="C29" s="59" t="str">
        <f>C25</f>
        <v>FA-19</v>
      </c>
      <c r="D29" s="59"/>
      <c r="E29" s="63" t="str">
        <f>E25</f>
        <v>CAIMAN 26X80</v>
      </c>
      <c r="F29" s="51">
        <f>IF(E25="","",VLOOKUP(E25,QPROD,10,FALSE))*D25</f>
        <v>230</v>
      </c>
      <c r="G29" s="51" t="str">
        <f>IF(E25="","",VLOOKUP(E25,QPROD,11,FALSE))</f>
        <v>Carton accordéon 13 1/4"</v>
      </c>
    </row>
    <row r="30" spans="1:17" s="55" customFormat="1" ht="14.4" customHeight="1" x14ac:dyDescent="0.3">
      <c r="A30" s="69" t="str">
        <f>A25</f>
        <v>18/04/18</v>
      </c>
      <c r="B30" s="51" t="str">
        <f>B25</f>
        <v>BMR</v>
      </c>
      <c r="C30" s="59" t="str">
        <f>C25</f>
        <v>FA-19</v>
      </c>
      <c r="D30" s="59"/>
      <c r="E30" s="63" t="str">
        <f>E25</f>
        <v>CAIMAN 26X80</v>
      </c>
      <c r="F30" s="51">
        <f>IF(E25="","",VLOOKUP(E25,QPROD,12,FALSE))*D25</f>
        <v>115</v>
      </c>
      <c r="G30" s="51" t="str">
        <f>IF(E25="","",VLOOKUP(E25,QPROD,13,FALSE))</f>
        <v>Carton 8"</v>
      </c>
    </row>
  </sheetData>
  <sortState ref="A19:G1500">
    <sortCondition ref="A18:A1500"/>
    <sortCondition ref="B18:B1500"/>
    <sortCondition ref="C18:C1500"/>
  </sortState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'Gammes fabrication'!$A:$A</xm:f>
          </x14:formula1>
          <xm:sqref>E1 E7 E25 E19</xm:sqref>
        </x14:dataValidation>
        <x14:dataValidation type="list" allowBlank="1" showInputMessage="1" showErrorMessage="1">
          <x14:formula1>
            <xm:f>INDIRECT('Gammes fabrication'!$B:$B)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89"/>
  <sheetViews>
    <sheetView topLeftCell="A353" workbookViewId="0">
      <selection activeCell="C365" sqref="C365"/>
    </sheetView>
  </sheetViews>
  <sheetFormatPr baseColWidth="10" defaultRowHeight="14.4" x14ac:dyDescent="0.3"/>
  <cols>
    <col min="1" max="1" width="25.109375" customWidth="1"/>
    <col min="3" max="3" width="26.6640625" bestFit="1" customWidth="1"/>
    <col min="5" max="5" width="19.88671875" bestFit="1" customWidth="1"/>
    <col min="7" max="7" width="21.44140625" bestFit="1" customWidth="1"/>
    <col min="8" max="8" width="6.88671875" customWidth="1"/>
    <col min="9" max="9" width="22.33203125" bestFit="1" customWidth="1"/>
    <col min="10" max="10" width="4" bestFit="1" customWidth="1"/>
    <col min="11" max="11" width="22.109375" customWidth="1"/>
  </cols>
  <sheetData>
    <row r="1" spans="1:13" x14ac:dyDescent="0.3">
      <c r="A1" s="39" t="s">
        <v>4</v>
      </c>
      <c r="B1" s="39" t="s">
        <v>3</v>
      </c>
      <c r="C1" s="39" t="s">
        <v>5</v>
      </c>
      <c r="D1" s="39" t="s">
        <v>3</v>
      </c>
      <c r="E1" s="39" t="s">
        <v>5</v>
      </c>
      <c r="F1" s="39" t="s">
        <v>3</v>
      </c>
      <c r="G1" s="39" t="s">
        <v>5</v>
      </c>
      <c r="H1" s="39" t="s">
        <v>3</v>
      </c>
      <c r="I1" s="39" t="s">
        <v>5</v>
      </c>
      <c r="J1" s="39" t="s">
        <v>3</v>
      </c>
      <c r="K1" s="39" t="s">
        <v>5</v>
      </c>
      <c r="L1" s="39" t="s">
        <v>3</v>
      </c>
      <c r="M1" s="39" t="s">
        <v>5</v>
      </c>
    </row>
    <row r="2" spans="1:13" x14ac:dyDescent="0.3">
      <c r="A2" t="s">
        <v>12</v>
      </c>
    </row>
    <row r="3" spans="1:13" x14ac:dyDescent="0.3">
      <c r="A3" t="s">
        <v>13</v>
      </c>
    </row>
    <row r="4" spans="1:13" x14ac:dyDescent="0.3">
      <c r="A4" t="s">
        <v>14</v>
      </c>
    </row>
    <row r="5" spans="1:13" x14ac:dyDescent="0.3">
      <c r="A5" t="s">
        <v>15</v>
      </c>
    </row>
    <row r="6" spans="1:13" x14ac:dyDescent="0.3">
      <c r="A6" t="s">
        <v>16</v>
      </c>
    </row>
    <row r="7" spans="1:13" x14ac:dyDescent="0.3">
      <c r="A7" t="s">
        <v>17</v>
      </c>
    </row>
    <row r="8" spans="1:13" x14ac:dyDescent="0.3">
      <c r="A8" t="s">
        <v>18</v>
      </c>
      <c r="B8" s="39">
        <v>2</v>
      </c>
      <c r="C8" t="s">
        <v>8</v>
      </c>
      <c r="D8" s="39">
        <v>2</v>
      </c>
      <c r="E8" t="s">
        <v>393</v>
      </c>
      <c r="F8" s="39">
        <v>2</v>
      </c>
      <c r="G8" t="s">
        <v>6</v>
      </c>
      <c r="H8" s="39">
        <v>1</v>
      </c>
      <c r="I8" t="s">
        <v>7</v>
      </c>
      <c r="J8" s="39">
        <v>1</v>
      </c>
      <c r="K8" t="s">
        <v>9</v>
      </c>
      <c r="L8" s="39">
        <v>1</v>
      </c>
      <c r="M8" s="43" t="s">
        <v>10</v>
      </c>
    </row>
    <row r="9" spans="1:13" x14ac:dyDescent="0.3">
      <c r="A9" t="s">
        <v>19</v>
      </c>
      <c r="B9" s="39">
        <v>2</v>
      </c>
      <c r="C9" t="s">
        <v>8</v>
      </c>
      <c r="D9" s="39">
        <v>2</v>
      </c>
      <c r="E9" t="s">
        <v>394</v>
      </c>
      <c r="F9" s="39">
        <v>2</v>
      </c>
      <c r="G9" t="s">
        <v>6</v>
      </c>
      <c r="H9" s="39">
        <v>1</v>
      </c>
      <c r="I9" t="s">
        <v>7</v>
      </c>
      <c r="J9" s="39">
        <v>2</v>
      </c>
      <c r="K9" t="s">
        <v>9</v>
      </c>
      <c r="L9" s="39">
        <v>1</v>
      </c>
      <c r="M9" s="43" t="s">
        <v>10</v>
      </c>
    </row>
    <row r="10" spans="1:13" x14ac:dyDescent="0.3">
      <c r="A10" t="s">
        <v>20</v>
      </c>
      <c r="B10" s="39">
        <v>2</v>
      </c>
      <c r="C10" t="s">
        <v>8</v>
      </c>
      <c r="D10" s="39">
        <v>2</v>
      </c>
      <c r="E10" t="s">
        <v>395</v>
      </c>
      <c r="F10" s="39">
        <v>2</v>
      </c>
      <c r="G10" t="s">
        <v>6</v>
      </c>
      <c r="H10" s="39">
        <v>1</v>
      </c>
      <c r="I10" t="s">
        <v>7</v>
      </c>
      <c r="J10" s="39">
        <v>3</v>
      </c>
      <c r="K10" t="s">
        <v>9</v>
      </c>
      <c r="L10" s="39">
        <v>1</v>
      </c>
      <c r="M10" s="43" t="s">
        <v>10</v>
      </c>
    </row>
    <row r="11" spans="1:13" x14ac:dyDescent="0.3">
      <c r="A11" t="s">
        <v>21</v>
      </c>
      <c r="B11" s="39">
        <v>2</v>
      </c>
      <c r="C11" t="s">
        <v>8</v>
      </c>
      <c r="D11" s="39">
        <v>2</v>
      </c>
      <c r="E11" t="s">
        <v>396</v>
      </c>
      <c r="F11" s="39">
        <v>2</v>
      </c>
      <c r="G11" t="s">
        <v>6</v>
      </c>
      <c r="H11" s="39">
        <v>1</v>
      </c>
      <c r="I11" t="s">
        <v>7</v>
      </c>
      <c r="J11" s="39">
        <v>4</v>
      </c>
      <c r="K11" t="s">
        <v>9</v>
      </c>
      <c r="L11" s="39">
        <v>1</v>
      </c>
      <c r="M11" s="43" t="s">
        <v>10</v>
      </c>
    </row>
    <row r="12" spans="1:13" x14ac:dyDescent="0.3">
      <c r="A12" t="s">
        <v>22</v>
      </c>
      <c r="B12" s="39">
        <v>2</v>
      </c>
      <c r="C12" t="s">
        <v>8</v>
      </c>
      <c r="D12" s="39">
        <v>2</v>
      </c>
      <c r="E12" t="s">
        <v>397</v>
      </c>
      <c r="F12" s="39">
        <v>2</v>
      </c>
      <c r="G12" t="s">
        <v>6</v>
      </c>
      <c r="H12" s="39">
        <v>1</v>
      </c>
      <c r="I12" t="s">
        <v>7</v>
      </c>
      <c r="J12" s="39">
        <v>5</v>
      </c>
      <c r="K12" t="s">
        <v>9</v>
      </c>
      <c r="L12" s="39">
        <v>1</v>
      </c>
      <c r="M12" s="43" t="s">
        <v>10</v>
      </c>
    </row>
    <row r="13" spans="1:13" x14ac:dyDescent="0.3">
      <c r="A13" t="s">
        <v>23</v>
      </c>
    </row>
    <row r="14" spans="1:13" x14ac:dyDescent="0.3">
      <c r="A14" t="s">
        <v>24</v>
      </c>
    </row>
    <row r="15" spans="1:13" x14ac:dyDescent="0.3">
      <c r="A15" t="s">
        <v>25</v>
      </c>
    </row>
    <row r="16" spans="1:13" x14ac:dyDescent="0.3">
      <c r="A16" t="s">
        <v>26</v>
      </c>
    </row>
    <row r="17" spans="1:1" x14ac:dyDescent="0.3">
      <c r="A17" t="s">
        <v>27</v>
      </c>
    </row>
    <row r="18" spans="1:1" x14ac:dyDescent="0.3">
      <c r="A18" t="s">
        <v>28</v>
      </c>
    </row>
    <row r="19" spans="1:1" x14ac:dyDescent="0.3">
      <c r="A19" t="s">
        <v>29</v>
      </c>
    </row>
    <row r="20" spans="1:1" x14ac:dyDescent="0.3">
      <c r="A20" t="s">
        <v>30</v>
      </c>
    </row>
    <row r="21" spans="1:1" x14ac:dyDescent="0.3">
      <c r="A21" t="s">
        <v>31</v>
      </c>
    </row>
    <row r="22" spans="1:1" x14ac:dyDescent="0.3">
      <c r="A22" t="s">
        <v>32</v>
      </c>
    </row>
    <row r="23" spans="1:1" x14ac:dyDescent="0.3">
      <c r="A23" t="s">
        <v>33</v>
      </c>
    </row>
    <row r="24" spans="1:1" x14ac:dyDescent="0.3">
      <c r="A24" t="s">
        <v>34</v>
      </c>
    </row>
    <row r="25" spans="1:1" x14ac:dyDescent="0.3">
      <c r="A25" t="s">
        <v>35</v>
      </c>
    </row>
    <row r="26" spans="1:1" x14ac:dyDescent="0.3">
      <c r="A26" t="s">
        <v>36</v>
      </c>
    </row>
    <row r="27" spans="1:1" x14ac:dyDescent="0.3">
      <c r="A27" t="s">
        <v>37</v>
      </c>
    </row>
    <row r="28" spans="1:1" x14ac:dyDescent="0.3">
      <c r="A28" t="s">
        <v>38</v>
      </c>
    </row>
    <row r="29" spans="1:1" x14ac:dyDescent="0.3">
      <c r="A29" t="s">
        <v>39</v>
      </c>
    </row>
    <row r="30" spans="1:1" x14ac:dyDescent="0.3">
      <c r="A30" t="s">
        <v>40</v>
      </c>
    </row>
    <row r="31" spans="1:1" x14ac:dyDescent="0.3">
      <c r="A31" t="s">
        <v>41</v>
      </c>
    </row>
    <row r="32" spans="1:1" x14ac:dyDescent="0.3">
      <c r="A32" t="s">
        <v>42</v>
      </c>
    </row>
    <row r="33" spans="1:1" x14ac:dyDescent="0.3">
      <c r="A33" t="s">
        <v>43</v>
      </c>
    </row>
    <row r="34" spans="1:1" x14ac:dyDescent="0.3">
      <c r="A34" t="s">
        <v>44</v>
      </c>
    </row>
    <row r="35" spans="1:1" x14ac:dyDescent="0.3">
      <c r="A35" t="s">
        <v>45</v>
      </c>
    </row>
    <row r="36" spans="1:1" x14ac:dyDescent="0.3">
      <c r="A36" t="s">
        <v>46</v>
      </c>
    </row>
    <row r="37" spans="1:1" x14ac:dyDescent="0.3">
      <c r="A37" t="s">
        <v>47</v>
      </c>
    </row>
    <row r="38" spans="1:1" x14ac:dyDescent="0.3">
      <c r="A38" t="s">
        <v>48</v>
      </c>
    </row>
    <row r="39" spans="1:1" x14ac:dyDescent="0.3">
      <c r="A39" t="s">
        <v>49</v>
      </c>
    </row>
    <row r="40" spans="1:1" x14ac:dyDescent="0.3">
      <c r="A40" t="s">
        <v>50</v>
      </c>
    </row>
    <row r="41" spans="1:1" x14ac:dyDescent="0.3">
      <c r="A41" t="s">
        <v>51</v>
      </c>
    </row>
    <row r="42" spans="1:1" x14ac:dyDescent="0.3">
      <c r="A42" t="s">
        <v>52</v>
      </c>
    </row>
    <row r="43" spans="1:1" x14ac:dyDescent="0.3">
      <c r="A43" t="s">
        <v>53</v>
      </c>
    </row>
    <row r="44" spans="1:1" x14ac:dyDescent="0.3">
      <c r="A44" t="s">
        <v>54</v>
      </c>
    </row>
    <row r="45" spans="1:1" x14ac:dyDescent="0.3">
      <c r="A45" t="s">
        <v>55</v>
      </c>
    </row>
    <row r="46" spans="1:1" x14ac:dyDescent="0.3">
      <c r="A46" t="s">
        <v>56</v>
      </c>
    </row>
    <row r="47" spans="1:1" x14ac:dyDescent="0.3">
      <c r="A47" t="s">
        <v>31</v>
      </c>
    </row>
    <row r="48" spans="1:1" x14ac:dyDescent="0.3">
      <c r="A48" t="s">
        <v>32</v>
      </c>
    </row>
    <row r="49" spans="1:1" x14ac:dyDescent="0.3">
      <c r="A49" t="s">
        <v>33</v>
      </c>
    </row>
    <row r="50" spans="1:1" x14ac:dyDescent="0.3">
      <c r="A50" t="s">
        <v>34</v>
      </c>
    </row>
    <row r="51" spans="1:1" x14ac:dyDescent="0.3">
      <c r="A51" t="s">
        <v>35</v>
      </c>
    </row>
    <row r="52" spans="1:1" x14ac:dyDescent="0.3">
      <c r="A52" t="s">
        <v>36</v>
      </c>
    </row>
    <row r="53" spans="1:1" x14ac:dyDescent="0.3">
      <c r="A53" t="s">
        <v>37</v>
      </c>
    </row>
    <row r="54" spans="1:1" x14ac:dyDescent="0.3">
      <c r="A54" t="s">
        <v>57</v>
      </c>
    </row>
    <row r="55" spans="1:1" x14ac:dyDescent="0.3">
      <c r="A55" t="s">
        <v>58</v>
      </c>
    </row>
    <row r="56" spans="1:1" x14ac:dyDescent="0.3">
      <c r="A56" t="s">
        <v>59</v>
      </c>
    </row>
    <row r="57" spans="1:1" x14ac:dyDescent="0.3">
      <c r="A57" t="s">
        <v>60</v>
      </c>
    </row>
    <row r="58" spans="1:1" x14ac:dyDescent="0.3">
      <c r="A58" t="s">
        <v>61</v>
      </c>
    </row>
    <row r="59" spans="1:1" x14ac:dyDescent="0.3">
      <c r="A59" t="s">
        <v>62</v>
      </c>
    </row>
    <row r="60" spans="1:1" x14ac:dyDescent="0.3">
      <c r="A60" t="s">
        <v>63</v>
      </c>
    </row>
    <row r="61" spans="1:1" x14ac:dyDescent="0.3">
      <c r="A61" t="s">
        <v>64</v>
      </c>
    </row>
    <row r="62" spans="1:1" x14ac:dyDescent="0.3">
      <c r="A62" t="s">
        <v>65</v>
      </c>
    </row>
    <row r="63" spans="1:1" x14ac:dyDescent="0.3">
      <c r="A63" t="s">
        <v>66</v>
      </c>
    </row>
    <row r="64" spans="1:1" x14ac:dyDescent="0.3">
      <c r="A64" t="s">
        <v>67</v>
      </c>
    </row>
    <row r="65" spans="1:1" x14ac:dyDescent="0.3">
      <c r="A65" t="s">
        <v>68</v>
      </c>
    </row>
    <row r="66" spans="1:1" x14ac:dyDescent="0.3">
      <c r="A66" t="s">
        <v>69</v>
      </c>
    </row>
    <row r="67" spans="1:1" x14ac:dyDescent="0.3">
      <c r="A67" t="s">
        <v>70</v>
      </c>
    </row>
    <row r="68" spans="1:1" x14ac:dyDescent="0.3">
      <c r="A68" t="s">
        <v>71</v>
      </c>
    </row>
    <row r="69" spans="1:1" x14ac:dyDescent="0.3">
      <c r="A69" t="s">
        <v>72</v>
      </c>
    </row>
    <row r="70" spans="1:1" x14ac:dyDescent="0.3">
      <c r="A70" t="s">
        <v>73</v>
      </c>
    </row>
    <row r="71" spans="1:1" x14ac:dyDescent="0.3">
      <c r="A71" t="s">
        <v>74</v>
      </c>
    </row>
    <row r="72" spans="1:1" x14ac:dyDescent="0.3">
      <c r="A72" t="s">
        <v>75</v>
      </c>
    </row>
    <row r="73" spans="1:1" x14ac:dyDescent="0.3">
      <c r="A73" t="s">
        <v>76</v>
      </c>
    </row>
    <row r="74" spans="1:1" x14ac:dyDescent="0.3">
      <c r="A74" t="s">
        <v>77</v>
      </c>
    </row>
    <row r="75" spans="1:1" x14ac:dyDescent="0.3">
      <c r="A75" t="s">
        <v>78</v>
      </c>
    </row>
    <row r="76" spans="1:1" x14ac:dyDescent="0.3">
      <c r="A76" t="s">
        <v>79</v>
      </c>
    </row>
    <row r="77" spans="1:1" x14ac:dyDescent="0.3">
      <c r="A77" t="s">
        <v>80</v>
      </c>
    </row>
    <row r="78" spans="1:1" x14ac:dyDescent="0.3">
      <c r="A78" t="s">
        <v>81</v>
      </c>
    </row>
    <row r="79" spans="1:1" x14ac:dyDescent="0.3">
      <c r="A79" t="s">
        <v>82</v>
      </c>
    </row>
    <row r="80" spans="1:1" x14ac:dyDescent="0.3">
      <c r="A80" t="s">
        <v>83</v>
      </c>
    </row>
    <row r="81" spans="1:1" x14ac:dyDescent="0.3">
      <c r="A81" t="s">
        <v>84</v>
      </c>
    </row>
    <row r="82" spans="1:1" x14ac:dyDescent="0.3">
      <c r="A82" t="s">
        <v>85</v>
      </c>
    </row>
    <row r="83" spans="1:1" x14ac:dyDescent="0.3">
      <c r="A83" t="s">
        <v>86</v>
      </c>
    </row>
    <row r="84" spans="1:1" x14ac:dyDescent="0.3">
      <c r="A84" t="s">
        <v>87</v>
      </c>
    </row>
    <row r="85" spans="1:1" x14ac:dyDescent="0.3">
      <c r="A85" t="s">
        <v>88</v>
      </c>
    </row>
    <row r="86" spans="1:1" x14ac:dyDescent="0.3">
      <c r="A86" t="s">
        <v>89</v>
      </c>
    </row>
    <row r="87" spans="1:1" x14ac:dyDescent="0.3">
      <c r="A87" t="s">
        <v>90</v>
      </c>
    </row>
    <row r="88" spans="1:1" x14ac:dyDescent="0.3">
      <c r="A88" t="s">
        <v>91</v>
      </c>
    </row>
    <row r="89" spans="1:1" x14ac:dyDescent="0.3">
      <c r="A89" t="s">
        <v>92</v>
      </c>
    </row>
    <row r="90" spans="1:1" x14ac:dyDescent="0.3">
      <c r="A90" t="s">
        <v>93</v>
      </c>
    </row>
    <row r="91" spans="1:1" x14ac:dyDescent="0.3">
      <c r="A91" t="s">
        <v>94</v>
      </c>
    </row>
    <row r="92" spans="1:1" x14ac:dyDescent="0.3">
      <c r="A92" t="s">
        <v>95</v>
      </c>
    </row>
    <row r="93" spans="1:1" x14ac:dyDescent="0.3">
      <c r="A93" t="s">
        <v>96</v>
      </c>
    </row>
    <row r="94" spans="1:1" x14ac:dyDescent="0.3">
      <c r="A94" t="s">
        <v>97</v>
      </c>
    </row>
    <row r="95" spans="1:1" x14ac:dyDescent="0.3">
      <c r="A95" t="s">
        <v>98</v>
      </c>
    </row>
    <row r="96" spans="1:1" x14ac:dyDescent="0.3">
      <c r="A96" t="s">
        <v>99</v>
      </c>
    </row>
    <row r="97" spans="1:1" x14ac:dyDescent="0.3">
      <c r="A97" t="s">
        <v>100</v>
      </c>
    </row>
    <row r="98" spans="1:1" x14ac:dyDescent="0.3">
      <c r="A98" t="s">
        <v>101</v>
      </c>
    </row>
    <row r="99" spans="1:1" x14ac:dyDescent="0.3">
      <c r="A99" t="s">
        <v>102</v>
      </c>
    </row>
    <row r="100" spans="1:1" x14ac:dyDescent="0.3">
      <c r="A100" t="s">
        <v>103</v>
      </c>
    </row>
    <row r="101" spans="1:1" x14ac:dyDescent="0.3">
      <c r="A101" t="s">
        <v>104</v>
      </c>
    </row>
    <row r="102" spans="1:1" x14ac:dyDescent="0.3">
      <c r="A102" t="s">
        <v>105</v>
      </c>
    </row>
    <row r="103" spans="1:1" x14ac:dyDescent="0.3">
      <c r="A103" t="s">
        <v>106</v>
      </c>
    </row>
    <row r="104" spans="1:1" x14ac:dyDescent="0.3">
      <c r="A104" t="s">
        <v>107</v>
      </c>
    </row>
    <row r="105" spans="1:1" x14ac:dyDescent="0.3">
      <c r="A105" t="s">
        <v>108</v>
      </c>
    </row>
    <row r="106" spans="1:1" x14ac:dyDescent="0.3">
      <c r="A106" t="s">
        <v>109</v>
      </c>
    </row>
    <row r="107" spans="1:1" x14ac:dyDescent="0.3">
      <c r="A107" t="s">
        <v>110</v>
      </c>
    </row>
    <row r="108" spans="1:1" x14ac:dyDescent="0.3">
      <c r="A108" t="s">
        <v>111</v>
      </c>
    </row>
    <row r="109" spans="1:1" x14ac:dyDescent="0.3">
      <c r="A109" t="s">
        <v>112</v>
      </c>
    </row>
    <row r="110" spans="1:1" x14ac:dyDescent="0.3">
      <c r="A110" t="s">
        <v>113</v>
      </c>
    </row>
    <row r="111" spans="1:1" x14ac:dyDescent="0.3">
      <c r="A111" t="s">
        <v>114</v>
      </c>
    </row>
    <row r="112" spans="1:1" x14ac:dyDescent="0.3">
      <c r="A112" t="s">
        <v>115</v>
      </c>
    </row>
    <row r="113" spans="1:1" x14ac:dyDescent="0.3">
      <c r="A113" t="s">
        <v>116</v>
      </c>
    </row>
    <row r="114" spans="1:1" x14ac:dyDescent="0.3">
      <c r="A114" t="s">
        <v>117</v>
      </c>
    </row>
    <row r="115" spans="1:1" x14ac:dyDescent="0.3">
      <c r="A115" t="s">
        <v>118</v>
      </c>
    </row>
    <row r="116" spans="1:1" x14ac:dyDescent="0.3">
      <c r="A116" t="s">
        <v>119</v>
      </c>
    </row>
    <row r="117" spans="1:1" x14ac:dyDescent="0.3">
      <c r="A117" t="s">
        <v>120</v>
      </c>
    </row>
    <row r="118" spans="1:1" x14ac:dyDescent="0.3">
      <c r="A118" t="s">
        <v>121</v>
      </c>
    </row>
    <row r="119" spans="1:1" x14ac:dyDescent="0.3">
      <c r="A119" t="s">
        <v>122</v>
      </c>
    </row>
    <row r="120" spans="1:1" x14ac:dyDescent="0.3">
      <c r="A120" t="s">
        <v>123</v>
      </c>
    </row>
    <row r="121" spans="1:1" x14ac:dyDescent="0.3">
      <c r="A121" t="s">
        <v>124</v>
      </c>
    </row>
    <row r="122" spans="1:1" x14ac:dyDescent="0.3">
      <c r="A122" t="s">
        <v>125</v>
      </c>
    </row>
    <row r="123" spans="1:1" x14ac:dyDescent="0.3">
      <c r="A123" t="s">
        <v>126</v>
      </c>
    </row>
    <row r="124" spans="1:1" x14ac:dyDescent="0.3">
      <c r="A124" t="s">
        <v>127</v>
      </c>
    </row>
    <row r="125" spans="1:1" x14ac:dyDescent="0.3">
      <c r="A125" t="s">
        <v>128</v>
      </c>
    </row>
    <row r="126" spans="1:1" x14ac:dyDescent="0.3">
      <c r="A126" t="s">
        <v>129</v>
      </c>
    </row>
    <row r="127" spans="1:1" x14ac:dyDescent="0.3">
      <c r="A127" t="s">
        <v>130</v>
      </c>
    </row>
    <row r="128" spans="1:1" x14ac:dyDescent="0.3">
      <c r="A128" t="s">
        <v>131</v>
      </c>
    </row>
    <row r="129" spans="1:1" x14ac:dyDescent="0.3">
      <c r="A129" t="s">
        <v>132</v>
      </c>
    </row>
    <row r="130" spans="1:1" x14ac:dyDescent="0.3">
      <c r="A130" t="s">
        <v>133</v>
      </c>
    </row>
    <row r="131" spans="1:1" x14ac:dyDescent="0.3">
      <c r="A131" t="s">
        <v>134</v>
      </c>
    </row>
    <row r="132" spans="1:1" x14ac:dyDescent="0.3">
      <c r="A132" t="s">
        <v>135</v>
      </c>
    </row>
    <row r="133" spans="1:1" x14ac:dyDescent="0.3">
      <c r="A133" t="s">
        <v>136</v>
      </c>
    </row>
    <row r="134" spans="1:1" x14ac:dyDescent="0.3">
      <c r="A134" t="s">
        <v>137</v>
      </c>
    </row>
    <row r="135" spans="1:1" x14ac:dyDescent="0.3">
      <c r="A135" t="s">
        <v>138</v>
      </c>
    </row>
    <row r="136" spans="1:1" x14ac:dyDescent="0.3">
      <c r="A136" t="s">
        <v>139</v>
      </c>
    </row>
    <row r="137" spans="1:1" x14ac:dyDescent="0.3">
      <c r="A137" t="s">
        <v>140</v>
      </c>
    </row>
    <row r="138" spans="1:1" x14ac:dyDescent="0.3">
      <c r="A138" t="s">
        <v>141</v>
      </c>
    </row>
    <row r="139" spans="1:1" x14ac:dyDescent="0.3">
      <c r="A139" t="s">
        <v>142</v>
      </c>
    </row>
    <row r="140" spans="1:1" x14ac:dyDescent="0.3">
      <c r="A140" t="s">
        <v>143</v>
      </c>
    </row>
    <row r="141" spans="1:1" x14ac:dyDescent="0.3">
      <c r="A141" t="s">
        <v>144</v>
      </c>
    </row>
    <row r="142" spans="1:1" x14ac:dyDescent="0.3">
      <c r="A142" t="s">
        <v>145</v>
      </c>
    </row>
    <row r="143" spans="1:1" x14ac:dyDescent="0.3">
      <c r="A143" t="s">
        <v>146</v>
      </c>
    </row>
    <row r="144" spans="1:1" x14ac:dyDescent="0.3">
      <c r="A144" t="s">
        <v>147</v>
      </c>
    </row>
    <row r="145" spans="1:1" x14ac:dyDescent="0.3">
      <c r="A145" t="s">
        <v>148</v>
      </c>
    </row>
    <row r="146" spans="1:1" x14ac:dyDescent="0.3">
      <c r="A146" t="s">
        <v>149</v>
      </c>
    </row>
    <row r="147" spans="1:1" x14ac:dyDescent="0.3">
      <c r="A147" t="s">
        <v>150</v>
      </c>
    </row>
    <row r="148" spans="1:1" x14ac:dyDescent="0.3">
      <c r="A148" t="s">
        <v>151</v>
      </c>
    </row>
    <row r="149" spans="1:1" x14ac:dyDescent="0.3">
      <c r="A149" t="s">
        <v>152</v>
      </c>
    </row>
    <row r="150" spans="1:1" x14ac:dyDescent="0.3">
      <c r="A150" t="s">
        <v>153</v>
      </c>
    </row>
    <row r="151" spans="1:1" x14ac:dyDescent="0.3">
      <c r="A151" t="s">
        <v>154</v>
      </c>
    </row>
    <row r="152" spans="1:1" x14ac:dyDescent="0.3">
      <c r="A152" t="s">
        <v>155</v>
      </c>
    </row>
    <row r="153" spans="1:1" x14ac:dyDescent="0.3">
      <c r="A153" t="s">
        <v>156</v>
      </c>
    </row>
    <row r="154" spans="1:1" x14ac:dyDescent="0.3">
      <c r="A154" t="s">
        <v>157</v>
      </c>
    </row>
    <row r="155" spans="1:1" x14ac:dyDescent="0.3">
      <c r="A155" t="s">
        <v>158</v>
      </c>
    </row>
    <row r="156" spans="1:1" x14ac:dyDescent="0.3">
      <c r="A156" t="s">
        <v>159</v>
      </c>
    </row>
    <row r="157" spans="1:1" x14ac:dyDescent="0.3">
      <c r="A157" t="s">
        <v>160</v>
      </c>
    </row>
    <row r="158" spans="1:1" x14ac:dyDescent="0.3">
      <c r="A158" t="s">
        <v>161</v>
      </c>
    </row>
    <row r="159" spans="1:1" x14ac:dyDescent="0.3">
      <c r="A159" t="s">
        <v>162</v>
      </c>
    </row>
    <row r="160" spans="1:1" x14ac:dyDescent="0.3">
      <c r="A160" t="s">
        <v>163</v>
      </c>
    </row>
    <row r="161" spans="1:1" x14ac:dyDescent="0.3">
      <c r="A161" t="s">
        <v>164</v>
      </c>
    </row>
    <row r="162" spans="1:1" x14ac:dyDescent="0.3">
      <c r="A162" t="s">
        <v>165</v>
      </c>
    </row>
    <row r="163" spans="1:1" x14ac:dyDescent="0.3">
      <c r="A163" t="s">
        <v>166</v>
      </c>
    </row>
    <row r="164" spans="1:1" x14ac:dyDescent="0.3">
      <c r="A164" t="s">
        <v>167</v>
      </c>
    </row>
    <row r="165" spans="1:1" x14ac:dyDescent="0.3">
      <c r="A165" t="s">
        <v>168</v>
      </c>
    </row>
    <row r="166" spans="1:1" x14ac:dyDescent="0.3">
      <c r="A166" t="s">
        <v>169</v>
      </c>
    </row>
    <row r="167" spans="1:1" x14ac:dyDescent="0.3">
      <c r="A167" t="s">
        <v>170</v>
      </c>
    </row>
    <row r="168" spans="1:1" x14ac:dyDescent="0.3">
      <c r="A168" t="s">
        <v>171</v>
      </c>
    </row>
    <row r="169" spans="1:1" x14ac:dyDescent="0.3">
      <c r="A169" t="s">
        <v>172</v>
      </c>
    </row>
    <row r="170" spans="1:1" x14ac:dyDescent="0.3">
      <c r="A170" t="s">
        <v>173</v>
      </c>
    </row>
    <row r="171" spans="1:1" x14ac:dyDescent="0.3">
      <c r="A171" t="s">
        <v>174</v>
      </c>
    </row>
    <row r="172" spans="1:1" x14ac:dyDescent="0.3">
      <c r="A172" t="s">
        <v>175</v>
      </c>
    </row>
    <row r="173" spans="1:1" x14ac:dyDescent="0.3">
      <c r="A173" t="s">
        <v>176</v>
      </c>
    </row>
    <row r="174" spans="1:1" x14ac:dyDescent="0.3">
      <c r="A174" t="s">
        <v>177</v>
      </c>
    </row>
    <row r="175" spans="1:1" x14ac:dyDescent="0.3">
      <c r="A175" t="s">
        <v>178</v>
      </c>
    </row>
    <row r="176" spans="1:1" x14ac:dyDescent="0.3">
      <c r="A176" t="s">
        <v>179</v>
      </c>
    </row>
    <row r="177" spans="1:1" x14ac:dyDescent="0.3">
      <c r="A177" t="s">
        <v>180</v>
      </c>
    </row>
    <row r="178" spans="1:1" x14ac:dyDescent="0.3">
      <c r="A178" t="s">
        <v>181</v>
      </c>
    </row>
    <row r="179" spans="1:1" x14ac:dyDescent="0.3">
      <c r="A179" t="s">
        <v>182</v>
      </c>
    </row>
    <row r="180" spans="1:1" x14ac:dyDescent="0.3">
      <c r="A180" t="s">
        <v>183</v>
      </c>
    </row>
    <row r="181" spans="1:1" x14ac:dyDescent="0.3">
      <c r="A181" t="s">
        <v>184</v>
      </c>
    </row>
    <row r="182" spans="1:1" x14ac:dyDescent="0.3">
      <c r="A182" t="s">
        <v>185</v>
      </c>
    </row>
    <row r="183" spans="1:1" x14ac:dyDescent="0.3">
      <c r="A183" t="s">
        <v>186</v>
      </c>
    </row>
    <row r="184" spans="1:1" x14ac:dyDescent="0.3">
      <c r="A184" t="s">
        <v>187</v>
      </c>
    </row>
    <row r="185" spans="1:1" x14ac:dyDescent="0.3">
      <c r="A185" t="s">
        <v>188</v>
      </c>
    </row>
    <row r="186" spans="1:1" x14ac:dyDescent="0.3">
      <c r="A186" t="s">
        <v>189</v>
      </c>
    </row>
    <row r="187" spans="1:1" x14ac:dyDescent="0.3">
      <c r="A187" t="s">
        <v>190</v>
      </c>
    </row>
    <row r="188" spans="1:1" x14ac:dyDescent="0.3">
      <c r="A188" t="s">
        <v>191</v>
      </c>
    </row>
    <row r="189" spans="1:1" x14ac:dyDescent="0.3">
      <c r="A189" t="s">
        <v>192</v>
      </c>
    </row>
    <row r="190" spans="1:1" x14ac:dyDescent="0.3">
      <c r="A190" t="s">
        <v>193</v>
      </c>
    </row>
    <row r="191" spans="1:1" x14ac:dyDescent="0.3">
      <c r="A191" t="s">
        <v>194</v>
      </c>
    </row>
    <row r="192" spans="1:1" x14ac:dyDescent="0.3">
      <c r="A192" t="s">
        <v>195</v>
      </c>
    </row>
    <row r="193" spans="1:1" x14ac:dyDescent="0.3">
      <c r="A193" t="s">
        <v>196</v>
      </c>
    </row>
    <row r="194" spans="1:1" x14ac:dyDescent="0.3">
      <c r="A194" t="s">
        <v>197</v>
      </c>
    </row>
    <row r="195" spans="1:1" x14ac:dyDescent="0.3">
      <c r="A195" t="s">
        <v>198</v>
      </c>
    </row>
    <row r="196" spans="1:1" x14ac:dyDescent="0.3">
      <c r="A196" t="s">
        <v>199</v>
      </c>
    </row>
    <row r="197" spans="1:1" x14ac:dyDescent="0.3">
      <c r="A197" t="s">
        <v>200</v>
      </c>
    </row>
    <row r="198" spans="1:1" x14ac:dyDescent="0.3">
      <c r="A198" t="s">
        <v>201</v>
      </c>
    </row>
    <row r="199" spans="1:1" x14ac:dyDescent="0.3">
      <c r="A199" t="s">
        <v>202</v>
      </c>
    </row>
    <row r="200" spans="1:1" x14ac:dyDescent="0.3">
      <c r="A200" t="s">
        <v>203</v>
      </c>
    </row>
    <row r="201" spans="1:1" x14ac:dyDescent="0.3">
      <c r="A201" t="s">
        <v>204</v>
      </c>
    </row>
    <row r="202" spans="1:1" x14ac:dyDescent="0.3">
      <c r="A202" t="s">
        <v>205</v>
      </c>
    </row>
    <row r="203" spans="1:1" x14ac:dyDescent="0.3">
      <c r="A203" t="s">
        <v>206</v>
      </c>
    </row>
    <row r="204" spans="1:1" x14ac:dyDescent="0.3">
      <c r="A204" t="s">
        <v>207</v>
      </c>
    </row>
    <row r="205" spans="1:1" x14ac:dyDescent="0.3">
      <c r="A205" t="s">
        <v>208</v>
      </c>
    </row>
    <row r="206" spans="1:1" x14ac:dyDescent="0.3">
      <c r="A206" t="s">
        <v>209</v>
      </c>
    </row>
    <row r="207" spans="1:1" x14ac:dyDescent="0.3">
      <c r="A207" t="s">
        <v>210</v>
      </c>
    </row>
    <row r="208" spans="1:1" x14ac:dyDescent="0.3">
      <c r="A208" t="s">
        <v>211</v>
      </c>
    </row>
    <row r="209" spans="1:1" x14ac:dyDescent="0.3">
      <c r="A209" t="s">
        <v>212</v>
      </c>
    </row>
    <row r="210" spans="1:1" x14ac:dyDescent="0.3">
      <c r="A210" t="s">
        <v>213</v>
      </c>
    </row>
    <row r="211" spans="1:1" x14ac:dyDescent="0.3">
      <c r="A211" t="s">
        <v>214</v>
      </c>
    </row>
    <row r="212" spans="1:1" x14ac:dyDescent="0.3">
      <c r="A212" t="s">
        <v>215</v>
      </c>
    </row>
    <row r="213" spans="1:1" x14ac:dyDescent="0.3">
      <c r="A213" t="s">
        <v>216</v>
      </c>
    </row>
    <row r="214" spans="1:1" x14ac:dyDescent="0.3">
      <c r="A214" t="s">
        <v>217</v>
      </c>
    </row>
    <row r="215" spans="1:1" x14ac:dyDescent="0.3">
      <c r="A215" t="s">
        <v>218</v>
      </c>
    </row>
    <row r="216" spans="1:1" x14ac:dyDescent="0.3">
      <c r="A216" t="s">
        <v>219</v>
      </c>
    </row>
    <row r="217" spans="1:1" x14ac:dyDescent="0.3">
      <c r="A217" t="s">
        <v>220</v>
      </c>
    </row>
    <row r="218" spans="1:1" x14ac:dyDescent="0.3">
      <c r="A218" t="s">
        <v>221</v>
      </c>
    </row>
    <row r="219" spans="1:1" x14ac:dyDescent="0.3">
      <c r="A219" t="s">
        <v>222</v>
      </c>
    </row>
    <row r="220" spans="1:1" x14ac:dyDescent="0.3">
      <c r="A220" t="s">
        <v>223</v>
      </c>
    </row>
    <row r="221" spans="1:1" x14ac:dyDescent="0.3">
      <c r="A221" t="s">
        <v>224</v>
      </c>
    </row>
    <row r="222" spans="1:1" x14ac:dyDescent="0.3">
      <c r="A222" t="s">
        <v>225</v>
      </c>
    </row>
    <row r="223" spans="1:1" x14ac:dyDescent="0.3">
      <c r="A223" t="s">
        <v>226</v>
      </c>
    </row>
    <row r="224" spans="1:1" x14ac:dyDescent="0.3">
      <c r="A224" t="s">
        <v>227</v>
      </c>
    </row>
    <row r="225" spans="1:1" x14ac:dyDescent="0.3">
      <c r="A225" t="s">
        <v>228</v>
      </c>
    </row>
    <row r="226" spans="1:1" x14ac:dyDescent="0.3">
      <c r="A226" t="s">
        <v>229</v>
      </c>
    </row>
    <row r="227" spans="1:1" x14ac:dyDescent="0.3">
      <c r="A227" t="s">
        <v>230</v>
      </c>
    </row>
    <row r="228" spans="1:1" x14ac:dyDescent="0.3">
      <c r="A228" t="s">
        <v>231</v>
      </c>
    </row>
    <row r="229" spans="1:1" x14ac:dyDescent="0.3">
      <c r="A229" t="s">
        <v>232</v>
      </c>
    </row>
    <row r="230" spans="1:1" x14ac:dyDescent="0.3">
      <c r="A230" t="s">
        <v>233</v>
      </c>
    </row>
    <row r="231" spans="1:1" x14ac:dyDescent="0.3">
      <c r="A231" t="s">
        <v>234</v>
      </c>
    </row>
    <row r="232" spans="1:1" x14ac:dyDescent="0.3">
      <c r="A232" t="s">
        <v>235</v>
      </c>
    </row>
    <row r="233" spans="1:1" x14ac:dyDescent="0.3">
      <c r="A233" t="s">
        <v>236</v>
      </c>
    </row>
    <row r="234" spans="1:1" x14ac:dyDescent="0.3">
      <c r="A234" t="s">
        <v>237</v>
      </c>
    </row>
    <row r="235" spans="1:1" x14ac:dyDescent="0.3">
      <c r="A235" t="s">
        <v>238</v>
      </c>
    </row>
    <row r="236" spans="1:1" x14ac:dyDescent="0.3">
      <c r="A236" t="s">
        <v>239</v>
      </c>
    </row>
    <row r="237" spans="1:1" x14ac:dyDescent="0.3">
      <c r="A237" t="s">
        <v>240</v>
      </c>
    </row>
    <row r="238" spans="1:1" x14ac:dyDescent="0.3">
      <c r="A238" t="s">
        <v>241</v>
      </c>
    </row>
    <row r="239" spans="1:1" x14ac:dyDescent="0.3">
      <c r="A239" t="s">
        <v>242</v>
      </c>
    </row>
    <row r="240" spans="1:1" x14ac:dyDescent="0.3">
      <c r="A240" t="s">
        <v>243</v>
      </c>
    </row>
    <row r="241" spans="1:1" x14ac:dyDescent="0.3">
      <c r="A241" t="s">
        <v>244</v>
      </c>
    </row>
    <row r="242" spans="1:1" x14ac:dyDescent="0.3">
      <c r="A242" t="s">
        <v>245</v>
      </c>
    </row>
    <row r="243" spans="1:1" x14ac:dyDescent="0.3">
      <c r="A243" t="s">
        <v>246</v>
      </c>
    </row>
    <row r="244" spans="1:1" x14ac:dyDescent="0.3">
      <c r="A244" t="s">
        <v>247</v>
      </c>
    </row>
    <row r="245" spans="1:1" x14ac:dyDescent="0.3">
      <c r="A245" t="s">
        <v>248</v>
      </c>
    </row>
    <row r="246" spans="1:1" x14ac:dyDescent="0.3">
      <c r="A246" t="s">
        <v>249</v>
      </c>
    </row>
    <row r="247" spans="1:1" x14ac:dyDescent="0.3">
      <c r="A247" t="s">
        <v>250</v>
      </c>
    </row>
    <row r="248" spans="1:1" x14ac:dyDescent="0.3">
      <c r="A248" t="s">
        <v>251</v>
      </c>
    </row>
    <row r="249" spans="1:1" x14ac:dyDescent="0.3">
      <c r="A249" t="s">
        <v>252</v>
      </c>
    </row>
    <row r="250" spans="1:1" x14ac:dyDescent="0.3">
      <c r="A250" t="s">
        <v>253</v>
      </c>
    </row>
    <row r="251" spans="1:1" x14ac:dyDescent="0.3">
      <c r="A251" t="s">
        <v>254</v>
      </c>
    </row>
    <row r="252" spans="1:1" x14ac:dyDescent="0.3">
      <c r="A252" t="s">
        <v>255</v>
      </c>
    </row>
    <row r="253" spans="1:1" x14ac:dyDescent="0.3">
      <c r="A253" t="s">
        <v>256</v>
      </c>
    </row>
    <row r="254" spans="1:1" x14ac:dyDescent="0.3">
      <c r="A254" t="s">
        <v>257</v>
      </c>
    </row>
    <row r="255" spans="1:1" x14ac:dyDescent="0.3">
      <c r="A255" t="s">
        <v>258</v>
      </c>
    </row>
    <row r="256" spans="1:1" x14ac:dyDescent="0.3">
      <c r="A256" t="s">
        <v>259</v>
      </c>
    </row>
    <row r="257" spans="1:1" x14ac:dyDescent="0.3">
      <c r="A257" t="s">
        <v>260</v>
      </c>
    </row>
    <row r="258" spans="1:1" x14ac:dyDescent="0.3">
      <c r="A258" t="s">
        <v>261</v>
      </c>
    </row>
    <row r="259" spans="1:1" x14ac:dyDescent="0.3">
      <c r="A259" t="s">
        <v>262</v>
      </c>
    </row>
    <row r="260" spans="1:1" x14ac:dyDescent="0.3">
      <c r="A260" t="s">
        <v>263</v>
      </c>
    </row>
    <row r="261" spans="1:1" x14ac:dyDescent="0.3">
      <c r="A261" t="s">
        <v>264</v>
      </c>
    </row>
    <row r="262" spans="1:1" x14ac:dyDescent="0.3">
      <c r="A262" t="s">
        <v>265</v>
      </c>
    </row>
    <row r="263" spans="1:1" x14ac:dyDescent="0.3">
      <c r="A263" t="s">
        <v>266</v>
      </c>
    </row>
    <row r="264" spans="1:1" x14ac:dyDescent="0.3">
      <c r="A264" t="s">
        <v>267</v>
      </c>
    </row>
    <row r="265" spans="1:1" x14ac:dyDescent="0.3">
      <c r="A265" t="s">
        <v>268</v>
      </c>
    </row>
    <row r="266" spans="1:1" x14ac:dyDescent="0.3">
      <c r="A266" t="s">
        <v>269</v>
      </c>
    </row>
    <row r="267" spans="1:1" x14ac:dyDescent="0.3">
      <c r="A267" t="s">
        <v>270</v>
      </c>
    </row>
    <row r="268" spans="1:1" x14ac:dyDescent="0.3">
      <c r="A268" t="s">
        <v>271</v>
      </c>
    </row>
    <row r="269" spans="1:1" x14ac:dyDescent="0.3">
      <c r="A269" t="s">
        <v>272</v>
      </c>
    </row>
    <row r="270" spans="1:1" x14ac:dyDescent="0.3">
      <c r="A270" t="s">
        <v>273</v>
      </c>
    </row>
    <row r="271" spans="1:1" x14ac:dyDescent="0.3">
      <c r="A271" t="s">
        <v>274</v>
      </c>
    </row>
    <row r="272" spans="1:1" x14ac:dyDescent="0.3">
      <c r="A272" t="s">
        <v>275</v>
      </c>
    </row>
    <row r="273" spans="1:1" x14ac:dyDescent="0.3">
      <c r="A273" t="s">
        <v>276</v>
      </c>
    </row>
    <row r="274" spans="1:1" x14ac:dyDescent="0.3">
      <c r="A274" t="s">
        <v>277</v>
      </c>
    </row>
    <row r="275" spans="1:1" x14ac:dyDescent="0.3">
      <c r="A275" t="s">
        <v>278</v>
      </c>
    </row>
    <row r="276" spans="1:1" x14ac:dyDescent="0.3">
      <c r="A276" t="s">
        <v>279</v>
      </c>
    </row>
    <row r="277" spans="1:1" x14ac:dyDescent="0.3">
      <c r="A277" t="s">
        <v>280</v>
      </c>
    </row>
    <row r="278" spans="1:1" x14ac:dyDescent="0.3">
      <c r="A278" t="s">
        <v>281</v>
      </c>
    </row>
    <row r="279" spans="1:1" x14ac:dyDescent="0.3">
      <c r="A279" t="s">
        <v>282</v>
      </c>
    </row>
    <row r="280" spans="1:1" x14ac:dyDescent="0.3">
      <c r="A280" t="s">
        <v>283</v>
      </c>
    </row>
    <row r="281" spans="1:1" x14ac:dyDescent="0.3">
      <c r="A281" t="s">
        <v>284</v>
      </c>
    </row>
    <row r="282" spans="1:1" x14ac:dyDescent="0.3">
      <c r="A282" t="s">
        <v>285</v>
      </c>
    </row>
    <row r="283" spans="1:1" x14ac:dyDescent="0.3">
      <c r="A283" t="s">
        <v>286</v>
      </c>
    </row>
    <row r="284" spans="1:1" x14ac:dyDescent="0.3">
      <c r="A284" t="s">
        <v>287</v>
      </c>
    </row>
    <row r="285" spans="1:1" x14ac:dyDescent="0.3">
      <c r="A285" t="s">
        <v>288</v>
      </c>
    </row>
    <row r="286" spans="1:1" x14ac:dyDescent="0.3">
      <c r="A286" t="s">
        <v>289</v>
      </c>
    </row>
    <row r="287" spans="1:1" x14ac:dyDescent="0.3">
      <c r="A287" t="s">
        <v>290</v>
      </c>
    </row>
    <row r="288" spans="1:1" x14ac:dyDescent="0.3">
      <c r="A288" t="s">
        <v>291</v>
      </c>
    </row>
    <row r="289" spans="1:1" x14ac:dyDescent="0.3">
      <c r="A289" t="s">
        <v>292</v>
      </c>
    </row>
    <row r="290" spans="1:1" x14ac:dyDescent="0.3">
      <c r="A290" t="s">
        <v>293</v>
      </c>
    </row>
    <row r="291" spans="1:1" x14ac:dyDescent="0.3">
      <c r="A291" t="s">
        <v>294</v>
      </c>
    </row>
    <row r="292" spans="1:1" x14ac:dyDescent="0.3">
      <c r="A292" t="s">
        <v>295</v>
      </c>
    </row>
    <row r="293" spans="1:1" x14ac:dyDescent="0.3">
      <c r="A293" t="s">
        <v>296</v>
      </c>
    </row>
    <row r="294" spans="1:1" x14ac:dyDescent="0.3">
      <c r="A294" t="s">
        <v>297</v>
      </c>
    </row>
    <row r="295" spans="1:1" x14ac:dyDescent="0.3">
      <c r="A295" t="s">
        <v>298</v>
      </c>
    </row>
    <row r="296" spans="1:1" x14ac:dyDescent="0.3">
      <c r="A296" t="s">
        <v>299</v>
      </c>
    </row>
    <row r="297" spans="1:1" x14ac:dyDescent="0.3">
      <c r="A297" t="s">
        <v>300</v>
      </c>
    </row>
    <row r="298" spans="1:1" x14ac:dyDescent="0.3">
      <c r="A298" t="s">
        <v>301</v>
      </c>
    </row>
    <row r="299" spans="1:1" x14ac:dyDescent="0.3">
      <c r="A299" t="s">
        <v>302</v>
      </c>
    </row>
    <row r="300" spans="1:1" x14ac:dyDescent="0.3">
      <c r="A300" t="s">
        <v>303</v>
      </c>
    </row>
    <row r="301" spans="1:1" x14ac:dyDescent="0.3">
      <c r="A301" t="s">
        <v>304</v>
      </c>
    </row>
    <row r="302" spans="1:1" x14ac:dyDescent="0.3">
      <c r="A302" t="s">
        <v>305</v>
      </c>
    </row>
    <row r="303" spans="1:1" x14ac:dyDescent="0.3">
      <c r="A303" t="s">
        <v>306</v>
      </c>
    </row>
    <row r="304" spans="1:1" x14ac:dyDescent="0.3">
      <c r="A304" t="s">
        <v>307</v>
      </c>
    </row>
    <row r="305" spans="1:1" x14ac:dyDescent="0.3">
      <c r="A305" t="s">
        <v>308</v>
      </c>
    </row>
    <row r="306" spans="1:1" x14ac:dyDescent="0.3">
      <c r="A306" t="s">
        <v>309</v>
      </c>
    </row>
    <row r="307" spans="1:1" x14ac:dyDescent="0.3">
      <c r="A307" t="s">
        <v>310</v>
      </c>
    </row>
    <row r="308" spans="1:1" x14ac:dyDescent="0.3">
      <c r="A308" t="s">
        <v>311</v>
      </c>
    </row>
    <row r="309" spans="1:1" x14ac:dyDescent="0.3">
      <c r="A309" t="s">
        <v>312</v>
      </c>
    </row>
    <row r="310" spans="1:1" x14ac:dyDescent="0.3">
      <c r="A310" t="s">
        <v>313</v>
      </c>
    </row>
    <row r="311" spans="1:1" x14ac:dyDescent="0.3">
      <c r="A311" t="s">
        <v>314</v>
      </c>
    </row>
    <row r="312" spans="1:1" x14ac:dyDescent="0.3">
      <c r="A312" t="s">
        <v>315</v>
      </c>
    </row>
    <row r="313" spans="1:1" x14ac:dyDescent="0.3">
      <c r="A313" t="s">
        <v>316</v>
      </c>
    </row>
    <row r="314" spans="1:1" x14ac:dyDescent="0.3">
      <c r="A314" t="s">
        <v>317</v>
      </c>
    </row>
    <row r="315" spans="1:1" x14ac:dyDescent="0.3">
      <c r="A315" t="s">
        <v>318</v>
      </c>
    </row>
    <row r="316" spans="1:1" x14ac:dyDescent="0.3">
      <c r="A316" t="s">
        <v>319</v>
      </c>
    </row>
    <row r="317" spans="1:1" x14ac:dyDescent="0.3">
      <c r="A317" t="s">
        <v>320</v>
      </c>
    </row>
    <row r="318" spans="1:1" x14ac:dyDescent="0.3">
      <c r="A318" t="s">
        <v>321</v>
      </c>
    </row>
    <row r="319" spans="1:1" x14ac:dyDescent="0.3">
      <c r="A319" t="s">
        <v>322</v>
      </c>
    </row>
    <row r="320" spans="1:1" x14ac:dyDescent="0.3">
      <c r="A320" t="s">
        <v>323</v>
      </c>
    </row>
    <row r="321" spans="1:1" x14ac:dyDescent="0.3">
      <c r="A321" t="s">
        <v>324</v>
      </c>
    </row>
    <row r="322" spans="1:1" x14ac:dyDescent="0.3">
      <c r="A322" t="s">
        <v>325</v>
      </c>
    </row>
    <row r="323" spans="1:1" x14ac:dyDescent="0.3">
      <c r="A323" t="s">
        <v>326</v>
      </c>
    </row>
    <row r="324" spans="1:1" x14ac:dyDescent="0.3">
      <c r="A324" t="s">
        <v>327</v>
      </c>
    </row>
    <row r="325" spans="1:1" x14ac:dyDescent="0.3">
      <c r="A325" t="s">
        <v>328</v>
      </c>
    </row>
    <row r="326" spans="1:1" x14ac:dyDescent="0.3">
      <c r="A326" t="s">
        <v>329</v>
      </c>
    </row>
    <row r="327" spans="1:1" x14ac:dyDescent="0.3">
      <c r="A327" t="s">
        <v>330</v>
      </c>
    </row>
    <row r="328" spans="1:1" x14ac:dyDescent="0.3">
      <c r="A328" t="s">
        <v>331</v>
      </c>
    </row>
    <row r="329" spans="1:1" x14ac:dyDescent="0.3">
      <c r="A329" t="s">
        <v>332</v>
      </c>
    </row>
    <row r="330" spans="1:1" x14ac:dyDescent="0.3">
      <c r="A330" t="s">
        <v>333</v>
      </c>
    </row>
    <row r="331" spans="1:1" x14ac:dyDescent="0.3">
      <c r="A331" t="s">
        <v>334</v>
      </c>
    </row>
    <row r="332" spans="1:1" x14ac:dyDescent="0.3">
      <c r="A332" t="s">
        <v>335</v>
      </c>
    </row>
    <row r="333" spans="1:1" x14ac:dyDescent="0.3">
      <c r="A333" t="s">
        <v>336</v>
      </c>
    </row>
    <row r="334" spans="1:1" x14ac:dyDescent="0.3">
      <c r="A334" t="s">
        <v>337</v>
      </c>
    </row>
    <row r="335" spans="1:1" x14ac:dyDescent="0.3">
      <c r="A335" t="s">
        <v>338</v>
      </c>
    </row>
    <row r="336" spans="1:1" x14ac:dyDescent="0.3">
      <c r="A336" t="s">
        <v>339</v>
      </c>
    </row>
    <row r="337" spans="1:1" x14ac:dyDescent="0.3">
      <c r="A337" t="s">
        <v>340</v>
      </c>
    </row>
    <row r="338" spans="1:1" x14ac:dyDescent="0.3">
      <c r="A338" t="s">
        <v>341</v>
      </c>
    </row>
    <row r="339" spans="1:1" x14ac:dyDescent="0.3">
      <c r="A339" t="s">
        <v>342</v>
      </c>
    </row>
    <row r="340" spans="1:1" x14ac:dyDescent="0.3">
      <c r="A340" t="s">
        <v>343</v>
      </c>
    </row>
    <row r="341" spans="1:1" x14ac:dyDescent="0.3">
      <c r="A341" t="s">
        <v>344</v>
      </c>
    </row>
    <row r="342" spans="1:1" x14ac:dyDescent="0.3">
      <c r="A342" t="s">
        <v>345</v>
      </c>
    </row>
    <row r="343" spans="1:1" x14ac:dyDescent="0.3">
      <c r="A343" t="s">
        <v>346</v>
      </c>
    </row>
    <row r="344" spans="1:1" x14ac:dyDescent="0.3">
      <c r="A344" t="s">
        <v>347</v>
      </c>
    </row>
    <row r="345" spans="1:1" x14ac:dyDescent="0.3">
      <c r="A345" t="s">
        <v>348</v>
      </c>
    </row>
    <row r="346" spans="1:1" x14ac:dyDescent="0.3">
      <c r="A346" t="s">
        <v>349</v>
      </c>
    </row>
    <row r="347" spans="1:1" x14ac:dyDescent="0.3">
      <c r="A347" t="s">
        <v>350</v>
      </c>
    </row>
    <row r="348" spans="1:1" x14ac:dyDescent="0.3">
      <c r="A348" t="s">
        <v>351</v>
      </c>
    </row>
    <row r="349" spans="1:1" x14ac:dyDescent="0.3">
      <c r="A349" t="s">
        <v>352</v>
      </c>
    </row>
    <row r="350" spans="1:1" x14ac:dyDescent="0.3">
      <c r="A350" t="s">
        <v>353</v>
      </c>
    </row>
    <row r="351" spans="1:1" x14ac:dyDescent="0.3">
      <c r="A351" t="s">
        <v>354</v>
      </c>
    </row>
    <row r="352" spans="1:1" x14ac:dyDescent="0.3">
      <c r="A352" t="s">
        <v>355</v>
      </c>
    </row>
    <row r="353" spans="1:1" x14ac:dyDescent="0.3">
      <c r="A353" t="s">
        <v>356</v>
      </c>
    </row>
    <row r="354" spans="1:1" x14ac:dyDescent="0.3">
      <c r="A354" t="s">
        <v>357</v>
      </c>
    </row>
    <row r="355" spans="1:1" x14ac:dyDescent="0.3">
      <c r="A355" t="s">
        <v>358</v>
      </c>
    </row>
    <row r="356" spans="1:1" x14ac:dyDescent="0.3">
      <c r="A356" t="s">
        <v>359</v>
      </c>
    </row>
    <row r="357" spans="1:1" x14ac:dyDescent="0.3">
      <c r="A357" t="s">
        <v>360</v>
      </c>
    </row>
    <row r="358" spans="1:1" x14ac:dyDescent="0.3">
      <c r="A358" t="s">
        <v>361</v>
      </c>
    </row>
    <row r="359" spans="1:1" x14ac:dyDescent="0.3">
      <c r="A359" t="s">
        <v>362</v>
      </c>
    </row>
    <row r="360" spans="1:1" x14ac:dyDescent="0.3">
      <c r="A360" t="s">
        <v>363</v>
      </c>
    </row>
    <row r="361" spans="1:1" x14ac:dyDescent="0.3">
      <c r="A361" t="s">
        <v>364</v>
      </c>
    </row>
    <row r="362" spans="1:1" x14ac:dyDescent="0.3">
      <c r="A362" t="s">
        <v>365</v>
      </c>
    </row>
    <row r="363" spans="1:1" x14ac:dyDescent="0.3">
      <c r="A363" t="s">
        <v>366</v>
      </c>
    </row>
    <row r="364" spans="1:1" x14ac:dyDescent="0.3">
      <c r="A364" t="s">
        <v>367</v>
      </c>
    </row>
    <row r="365" spans="1:1" x14ac:dyDescent="0.3">
      <c r="A365" t="s">
        <v>368</v>
      </c>
    </row>
    <row r="366" spans="1:1" x14ac:dyDescent="0.3">
      <c r="A366" t="s">
        <v>369</v>
      </c>
    </row>
    <row r="367" spans="1:1" x14ac:dyDescent="0.3">
      <c r="A367" t="s">
        <v>370</v>
      </c>
    </row>
    <row r="368" spans="1:1" x14ac:dyDescent="0.3">
      <c r="A368" t="s">
        <v>371</v>
      </c>
    </row>
    <row r="369" spans="1:1" x14ac:dyDescent="0.3">
      <c r="A369" t="s">
        <v>372</v>
      </c>
    </row>
    <row r="370" spans="1:1" x14ac:dyDescent="0.3">
      <c r="A370" t="s">
        <v>373</v>
      </c>
    </row>
    <row r="371" spans="1:1" x14ac:dyDescent="0.3">
      <c r="A371" t="s">
        <v>374</v>
      </c>
    </row>
    <row r="372" spans="1:1" x14ac:dyDescent="0.3">
      <c r="A372" t="s">
        <v>375</v>
      </c>
    </row>
    <row r="373" spans="1:1" x14ac:dyDescent="0.3">
      <c r="A373" t="s">
        <v>376</v>
      </c>
    </row>
    <row r="374" spans="1:1" x14ac:dyDescent="0.3">
      <c r="A374" t="s">
        <v>377</v>
      </c>
    </row>
    <row r="375" spans="1:1" x14ac:dyDescent="0.3">
      <c r="A375" t="s">
        <v>378</v>
      </c>
    </row>
    <row r="376" spans="1:1" x14ac:dyDescent="0.3">
      <c r="A376" t="s">
        <v>379</v>
      </c>
    </row>
    <row r="377" spans="1:1" x14ac:dyDescent="0.3">
      <c r="A377" t="s">
        <v>380</v>
      </c>
    </row>
    <row r="378" spans="1:1" x14ac:dyDescent="0.3">
      <c r="A378" t="s">
        <v>381</v>
      </c>
    </row>
    <row r="379" spans="1:1" x14ac:dyDescent="0.3">
      <c r="A379" t="s">
        <v>382</v>
      </c>
    </row>
    <row r="380" spans="1:1" x14ac:dyDescent="0.3">
      <c r="A380" t="s">
        <v>383</v>
      </c>
    </row>
    <row r="381" spans="1:1" x14ac:dyDescent="0.3">
      <c r="A381" t="s">
        <v>384</v>
      </c>
    </row>
    <row r="382" spans="1:1" x14ac:dyDescent="0.3">
      <c r="A382" t="s">
        <v>385</v>
      </c>
    </row>
    <row r="383" spans="1:1" x14ac:dyDescent="0.3">
      <c r="A383" t="s">
        <v>386</v>
      </c>
    </row>
    <row r="384" spans="1:1" x14ac:dyDescent="0.3">
      <c r="A384" t="s">
        <v>387</v>
      </c>
    </row>
    <row r="385" spans="1:1" x14ac:dyDescent="0.3">
      <c r="A385" t="s">
        <v>388</v>
      </c>
    </row>
    <row r="386" spans="1:1" x14ac:dyDescent="0.3">
      <c r="A386" t="s">
        <v>389</v>
      </c>
    </row>
    <row r="387" spans="1:1" x14ac:dyDescent="0.3">
      <c r="A387" t="s">
        <v>390</v>
      </c>
    </row>
    <row r="388" spans="1:1" x14ac:dyDescent="0.3">
      <c r="A388" t="s">
        <v>391</v>
      </c>
    </row>
    <row r="389" spans="1:1" x14ac:dyDescent="0.3">
      <c r="A389" t="s">
        <v>392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D16"/>
  <sheetViews>
    <sheetView workbookViewId="0">
      <selection activeCell="B7" sqref="B7"/>
    </sheetView>
  </sheetViews>
  <sheetFormatPr baseColWidth="10" defaultRowHeight="14.4" x14ac:dyDescent="0.3"/>
  <cols>
    <col min="1" max="1" width="31.33203125" customWidth="1"/>
    <col min="2" max="2" width="26.6640625" customWidth="1"/>
    <col min="3" max="3" width="5.33203125" customWidth="1"/>
    <col min="4" max="4" width="12.88671875" customWidth="1"/>
  </cols>
  <sheetData>
    <row r="4" spans="1:4" x14ac:dyDescent="0.3">
      <c r="A4" s="70" t="s">
        <v>400</v>
      </c>
      <c r="B4" s="70"/>
      <c r="C4" s="70"/>
    </row>
    <row r="5" spans="1:4" x14ac:dyDescent="0.3">
      <c r="A5" s="70"/>
      <c r="B5" s="70"/>
      <c r="C5" s="70"/>
    </row>
    <row r="6" spans="1:4" x14ac:dyDescent="0.3">
      <c r="A6" s="70"/>
      <c r="B6" s="70"/>
      <c r="C6" s="70"/>
    </row>
    <row r="7" spans="1:4" x14ac:dyDescent="0.3">
      <c r="A7" s="47" t="s">
        <v>1</v>
      </c>
      <c r="B7" t="s">
        <v>399</v>
      </c>
      <c r="D7" t="s">
        <v>398</v>
      </c>
    </row>
    <row r="9" spans="1:4" x14ac:dyDescent="0.3">
      <c r="A9" s="47" t="s">
        <v>2</v>
      </c>
      <c r="B9" s="47" t="s">
        <v>5</v>
      </c>
      <c r="C9" s="64" t="s">
        <v>404</v>
      </c>
    </row>
    <row r="10" spans="1:4" x14ac:dyDescent="0.3">
      <c r="A10" t="s">
        <v>408</v>
      </c>
      <c r="B10" t="s">
        <v>8</v>
      </c>
      <c r="C10" s="48">
        <v>460</v>
      </c>
    </row>
    <row r="11" spans="1:4" x14ac:dyDescent="0.3">
      <c r="B11" t="s">
        <v>10</v>
      </c>
      <c r="C11" s="48">
        <v>230</v>
      </c>
    </row>
    <row r="12" spans="1:4" x14ac:dyDescent="0.3">
      <c r="B12" t="s">
        <v>9</v>
      </c>
      <c r="C12" s="48">
        <v>575</v>
      </c>
    </row>
    <row r="13" spans="1:4" x14ac:dyDescent="0.3">
      <c r="B13" t="s">
        <v>7</v>
      </c>
      <c r="C13" s="48">
        <v>230</v>
      </c>
    </row>
    <row r="14" spans="1:4" x14ac:dyDescent="0.3">
      <c r="B14" t="s">
        <v>6</v>
      </c>
      <c r="C14" s="48">
        <v>460</v>
      </c>
    </row>
    <row r="15" spans="1:4" x14ac:dyDescent="0.3">
      <c r="B15" t="s">
        <v>394</v>
      </c>
      <c r="C15" s="48">
        <v>230</v>
      </c>
    </row>
    <row r="16" spans="1:4" x14ac:dyDescent="0.3">
      <c r="B16" t="s">
        <v>395</v>
      </c>
      <c r="C16" s="48">
        <v>230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E11"/>
  <sheetViews>
    <sheetView tabSelected="1" workbookViewId="0">
      <selection activeCell="E18" sqref="E18"/>
    </sheetView>
  </sheetViews>
  <sheetFormatPr baseColWidth="10" defaultRowHeight="14.4" x14ac:dyDescent="0.3"/>
  <cols>
    <col min="1" max="1" width="31.33203125" customWidth="1"/>
    <col min="2" max="2" width="13.33203125" customWidth="1"/>
    <col min="3" max="3" width="4.44140625" customWidth="1"/>
    <col min="4" max="4" width="14.5546875" customWidth="1"/>
  </cols>
  <sheetData>
    <row r="4" spans="1:5" x14ac:dyDescent="0.3">
      <c r="A4" s="70" t="s">
        <v>402</v>
      </c>
      <c r="B4" s="70"/>
      <c r="C4" s="70"/>
    </row>
    <row r="5" spans="1:5" x14ac:dyDescent="0.3">
      <c r="A5" s="70"/>
      <c r="B5" s="70"/>
      <c r="C5" s="70"/>
    </row>
    <row r="6" spans="1:5" x14ac:dyDescent="0.3">
      <c r="A6" s="70"/>
      <c r="B6" s="70"/>
      <c r="C6" s="70"/>
    </row>
    <row r="7" spans="1:5" x14ac:dyDescent="0.3">
      <c r="A7" s="47" t="s">
        <v>1</v>
      </c>
      <c r="B7" t="s">
        <v>399</v>
      </c>
      <c r="D7" t="s">
        <v>398</v>
      </c>
    </row>
    <row r="9" spans="1:5" x14ac:dyDescent="0.3">
      <c r="A9" s="47" t="s">
        <v>2</v>
      </c>
      <c r="B9" s="47" t="s">
        <v>4</v>
      </c>
      <c r="C9" s="64" t="s">
        <v>403</v>
      </c>
    </row>
    <row r="10" spans="1:5" x14ac:dyDescent="0.3">
      <c r="A10" t="s">
        <v>408</v>
      </c>
      <c r="B10" t="s">
        <v>19</v>
      </c>
      <c r="C10" s="48">
        <v>115</v>
      </c>
      <c r="D10">
        <f>IF(B10=std,"5",)</f>
        <v>0</v>
      </c>
      <c r="E10" s="48"/>
    </row>
    <row r="11" spans="1:5" x14ac:dyDescent="0.3">
      <c r="B11" t="s">
        <v>20</v>
      </c>
      <c r="C11" s="48">
        <v>115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C15"/>
  <sheetViews>
    <sheetView workbookViewId="0">
      <selection activeCell="E16" sqref="E16"/>
    </sheetView>
  </sheetViews>
  <sheetFormatPr baseColWidth="10" defaultRowHeight="14.4" x14ac:dyDescent="0.3"/>
  <cols>
    <col min="1" max="1" width="26.6640625" customWidth="1"/>
    <col min="2" max="2" width="5.33203125" customWidth="1"/>
    <col min="3" max="3" width="16.5546875" customWidth="1"/>
    <col min="4" max="4" width="12.88671875" customWidth="1"/>
  </cols>
  <sheetData>
    <row r="4" spans="1:3" x14ac:dyDescent="0.3">
      <c r="A4" s="71" t="s">
        <v>406</v>
      </c>
      <c r="B4" s="71"/>
      <c r="C4" s="71"/>
    </row>
    <row r="5" spans="1:3" x14ac:dyDescent="0.3">
      <c r="A5" s="71"/>
      <c r="B5" s="71"/>
      <c r="C5" s="71"/>
    </row>
    <row r="6" spans="1:3" x14ac:dyDescent="0.3">
      <c r="A6" s="71"/>
      <c r="B6" s="71"/>
      <c r="C6" s="71"/>
    </row>
    <row r="7" spans="1:3" x14ac:dyDescent="0.3">
      <c r="A7" s="47" t="s">
        <v>5</v>
      </c>
      <c r="B7" s="64" t="s">
        <v>404</v>
      </c>
    </row>
    <row r="8" spans="1:3" x14ac:dyDescent="0.3">
      <c r="A8" t="s">
        <v>8</v>
      </c>
      <c r="B8" s="65">
        <v>460</v>
      </c>
    </row>
    <row r="9" spans="1:3" x14ac:dyDescent="0.3">
      <c r="A9" t="s">
        <v>10</v>
      </c>
      <c r="B9" s="65">
        <v>230</v>
      </c>
    </row>
    <row r="10" spans="1:3" x14ac:dyDescent="0.3">
      <c r="A10" t="s">
        <v>9</v>
      </c>
      <c r="B10" s="65">
        <v>575</v>
      </c>
    </row>
    <row r="11" spans="1:3" x14ac:dyDescent="0.3">
      <c r="A11" t="s">
        <v>7</v>
      </c>
      <c r="B11" s="65">
        <v>230</v>
      </c>
    </row>
    <row r="12" spans="1:3" x14ac:dyDescent="0.3">
      <c r="A12" t="s">
        <v>6</v>
      </c>
      <c r="B12" s="65">
        <v>460</v>
      </c>
    </row>
    <row r="13" spans="1:3" x14ac:dyDescent="0.3">
      <c r="A13" t="s">
        <v>401</v>
      </c>
      <c r="B13" s="48"/>
    </row>
    <row r="14" spans="1:3" x14ac:dyDescent="0.3">
      <c r="A14" t="s">
        <v>394</v>
      </c>
      <c r="B14" s="48">
        <v>230</v>
      </c>
    </row>
    <row r="15" spans="1:3" x14ac:dyDescent="0.3">
      <c r="A15" t="s">
        <v>395</v>
      </c>
      <c r="B15" s="48">
        <v>230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C10"/>
  <sheetViews>
    <sheetView workbookViewId="0">
      <selection activeCell="B15" sqref="B15"/>
    </sheetView>
  </sheetViews>
  <sheetFormatPr baseColWidth="10" defaultRowHeight="14.4" x14ac:dyDescent="0.3"/>
  <cols>
    <col min="1" max="1" width="13.33203125" customWidth="1"/>
    <col min="2" max="2" width="4.44140625" customWidth="1"/>
    <col min="3" max="3" width="36.33203125" customWidth="1"/>
    <col min="4" max="4" width="14.5546875" customWidth="1"/>
  </cols>
  <sheetData>
    <row r="4" spans="1:3" x14ac:dyDescent="0.3">
      <c r="A4" s="70" t="s">
        <v>405</v>
      </c>
      <c r="B4" s="70"/>
      <c r="C4" s="70"/>
    </row>
    <row r="5" spans="1:3" x14ac:dyDescent="0.3">
      <c r="A5" s="70"/>
      <c r="B5" s="70"/>
      <c r="C5" s="70"/>
    </row>
    <row r="6" spans="1:3" x14ac:dyDescent="0.3">
      <c r="A6" s="70"/>
      <c r="B6" s="70"/>
      <c r="C6" s="70"/>
    </row>
    <row r="7" spans="1:3" x14ac:dyDescent="0.3">
      <c r="A7" s="47" t="s">
        <v>4</v>
      </c>
      <c r="B7" s="64" t="s">
        <v>403</v>
      </c>
    </row>
    <row r="8" spans="1:3" x14ac:dyDescent="0.3">
      <c r="A8" t="s">
        <v>401</v>
      </c>
      <c r="B8" s="48"/>
    </row>
    <row r="9" spans="1:3" x14ac:dyDescent="0.3">
      <c r="A9" t="s">
        <v>19</v>
      </c>
      <c r="B9" s="48">
        <v>115</v>
      </c>
    </row>
    <row r="10" spans="1:3" x14ac:dyDescent="0.3">
      <c r="A10" t="s">
        <v>20</v>
      </c>
      <c r="B10" s="48">
        <v>115</v>
      </c>
    </row>
  </sheetData>
  <mergeCells count="1">
    <mergeCell ref="A4:C6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Inventaire</vt:lpstr>
      <vt:lpstr>Suivi de commande</vt:lpstr>
      <vt:lpstr>Gammes fabrication</vt:lpstr>
      <vt:lpstr>Demande composant Facture|Clien</vt:lpstr>
      <vt:lpstr>Demande produit Facture|Client</vt:lpstr>
      <vt:lpstr>Demande composant global</vt:lpstr>
      <vt:lpstr>Demande produit global</vt:lpstr>
      <vt:lpstr>Composant1</vt:lpstr>
      <vt:lpstr>Composant2</vt:lpstr>
      <vt:lpstr>Composant3</vt:lpstr>
      <vt:lpstr>Composant4</vt:lpstr>
      <vt:lpstr>Composant5</vt:lpstr>
      <vt:lpstr>Inventaire!Criteres</vt:lpstr>
      <vt:lpstr>FORMAT</vt:lpstr>
      <vt:lpstr>PRODUIT</vt:lpstr>
      <vt:lpstr>QPROD</vt:lpstr>
      <vt:lpstr>Qté1</vt:lpstr>
      <vt:lpstr>Qté2</vt:lpstr>
      <vt:lpstr>Qté3</vt:lpstr>
      <vt:lpstr>Qté4</vt:lpstr>
      <vt:lpstr>Qté5</vt:lpstr>
      <vt:lpstr>std</vt:lpstr>
      <vt:lpstr>xx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Ingenieur</cp:lastModifiedBy>
  <cp:lastPrinted>2018-04-19T14:13:03Z</cp:lastPrinted>
  <dcterms:created xsi:type="dcterms:W3CDTF">2012-07-04T12:41:39Z</dcterms:created>
  <dcterms:modified xsi:type="dcterms:W3CDTF">2018-04-19T17:34:36Z</dcterms:modified>
</cp:coreProperties>
</file>