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3"/>
  </bookViews>
  <sheets>
    <sheet name="Inventaire" sheetId="56" state="hidden" r:id="rId1"/>
    <sheet name="Suivi de commande" sheetId="16" r:id="rId2"/>
    <sheet name="Gammes fabrication" sheetId="61" r:id="rId3"/>
    <sheet name="Demande" sheetId="62" r:id="rId4"/>
  </sheets>
  <externalReferences>
    <externalReference r:id="rId5"/>
  </externalReferences>
  <definedNames>
    <definedName name="_xlnm._FilterDatabase" localSheetId="0" hidden="1">Inventaire!$C$1:$C$116</definedName>
    <definedName name="all">#REF!</definedName>
    <definedName name="ARRÊTS">#REF!</definedName>
    <definedName name="Choix1">OFFSET(#REF!,,,,COUNTA(#REF!))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_xlnm.Criteria" localSheetId="0">Inventaire!$C$1</definedName>
    <definedName name="_xlnm.Extract" localSheetId="0">Inventaire!#REF!</definedName>
    <definedName name="FORMAT">'Suivi de commande'!$7:$7</definedName>
    <definedName name="FORMAT2">#REF!</definedName>
    <definedName name="ListeNoms" localSheetId="0">OFFSET(Inventaire!#REF!,,,COUNTA(Inventaire!$C:$C)-1)</definedName>
    <definedName name="ListeNoms">OFFSET(#REF!,,,COUNTA(#REF!)-1)</definedName>
    <definedName name="PRODUIT">'Gammes fabrication'!$A:$A</definedName>
    <definedName name="QPROD">'Gammes fabrication'!$A:$AI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TEMPS_ARRÊTS">#REF!</definedName>
    <definedName name="xx">'Suivi de commande'!$14:$721</definedName>
    <definedName name="_xlnm.Print_Area" localSheetId="1">'Suivi de commande'!#REF!</definedName>
  </definedNames>
  <calcPr calcId="152511"/>
</workbook>
</file>

<file path=xl/calcChain.xml><?xml version="1.0" encoding="utf-8"?>
<calcChain xmlns="http://schemas.openxmlformats.org/spreadsheetml/2006/main">
  <c r="G7" i="16" l="1"/>
  <c r="P7" i="16" l="1"/>
  <c r="N7" i="16"/>
  <c r="L7" i="16"/>
  <c r="J7" i="16"/>
  <c r="H7" i="16"/>
  <c r="F7" i="16"/>
  <c r="Q7" i="16" l="1"/>
  <c r="O7" i="16" l="1"/>
  <c r="M7" i="16"/>
  <c r="K7" i="16"/>
  <c r="I7" i="16"/>
</calcChain>
</file>

<file path=xl/sharedStrings.xml><?xml version="1.0" encoding="utf-8"?>
<sst xmlns="http://schemas.openxmlformats.org/spreadsheetml/2006/main" count="86" uniqueCount="22">
  <si>
    <t>Date</t>
  </si>
  <si>
    <t>Client</t>
  </si>
  <si>
    <t># Facture</t>
  </si>
  <si>
    <t>Qté</t>
  </si>
  <si>
    <t>Produit</t>
  </si>
  <si>
    <t>Caiman 24 x 80</t>
  </si>
  <si>
    <t>Caiman 26 x 80</t>
  </si>
  <si>
    <t>Caiman 28 x 80</t>
  </si>
  <si>
    <t>Caiman 30 x 80</t>
  </si>
  <si>
    <t>Caiman 32 x 80</t>
  </si>
  <si>
    <t>Composant</t>
  </si>
  <si>
    <t xml:space="preserve">Veener </t>
  </si>
  <si>
    <t>Qté tot</t>
  </si>
  <si>
    <t>Traverse 1 1/4" x 17 7/8"</t>
  </si>
  <si>
    <t>Carton accordéon 26 3/4"</t>
  </si>
  <si>
    <t>Battant 1 1/4 x 1 1/8" x 80 1/2"</t>
  </si>
  <si>
    <t>Carton accordéon 13 1/4"</t>
  </si>
  <si>
    <t>Carton 8"</t>
  </si>
  <si>
    <t>Suivi de production</t>
  </si>
  <si>
    <t xml:space="preserve">Qté </t>
  </si>
  <si>
    <t>Construction Robert bernard</t>
  </si>
  <si>
    <t>FAC-02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</si>
</sst>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26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2" fillId="0" borderId="0"/>
  </cellStyleXfs>
  <cellXfs count="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1" fillId="0" borderId="0" xfId="0" applyFont="1" applyFill="1" applyBorder="1" applyAlignment="1">
      <alignment horizontal="left"/>
    </xf>
    <xf numFmtId="2" fontId="11" fillId="0" borderId="0" xfId="0" applyNumberFormat="1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left"/>
    </xf>
    <xf numFmtId="14" fontId="11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5" fillId="0" borderId="0" xfId="0" applyFont="1" applyAlignment="1"/>
    <xf numFmtId="0" fontId="11" fillId="0" borderId="3" xfId="0" applyFont="1" applyFill="1" applyBorder="1" applyAlignment="1">
      <alignment horizontal="left"/>
    </xf>
    <xf numFmtId="164" fontId="11" fillId="0" borderId="4" xfId="0" applyNumberFormat="1" applyFont="1" applyFill="1" applyBorder="1" applyAlignment="1">
      <alignment horizontal="left"/>
    </xf>
    <xf numFmtId="1" fontId="11" fillId="0" borderId="4" xfId="0" applyNumberFormat="1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14" fontId="11" fillId="2" borderId="2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3"/>
    <cellStyle name="Normal 3" xfId="4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116573</xdr:colOff>
      <xdr:row>7</xdr:row>
      <xdr:rowOff>135680</xdr:rowOff>
    </xdr:from>
    <xdr:to>
      <xdr:col>2</xdr:col>
      <xdr:colOff>490601</xdr:colOff>
      <xdr:row>9</xdr:row>
      <xdr:rowOff>173260</xdr:rowOff>
    </xdr:to>
    <xdr:sp macro="[0]!AJOUT" textlink="">
      <xdr:nvSpPr>
        <xdr:cNvPr id="2" name="Plaque 1"/>
        <xdr:cNvSpPr/>
      </xdr:nvSpPr>
      <xdr:spPr>
        <a:xfrm>
          <a:off x="116573" y="1565735"/>
          <a:ext cx="373517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982980</xdr:colOff>
          <xdr:row>7</xdr:row>
          <xdr:rowOff>76200</xdr:rowOff>
        </xdr:from>
        <xdr:to>
          <xdr:col>4</xdr:col>
          <xdr:colOff>2453640</xdr:colOff>
          <xdr:row>9</xdr:row>
          <xdr:rowOff>220980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4864" rIns="64008" bIns="54864" anchor="ctr" upright="1"/>
            <a:lstStyle/>
            <a:p>
              <a:pPr algn="ctr" rtl="0">
                <a:defRPr sz="1000"/>
              </a:pPr>
              <a:r>
                <a:rPr lang="fr-CA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1</xdr:col>
      <xdr:colOff>2223371</xdr:colOff>
      <xdr:row>4</xdr:row>
      <xdr:rowOff>70919</xdr:rowOff>
    </xdr:to>
    <xdr:pic>
      <xdr:nvPicPr>
        <xdr:cNvPr id="4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1022959</xdr:colOff>
      <xdr:row>0</xdr:row>
      <xdr:rowOff>62632</xdr:rowOff>
    </xdr:from>
    <xdr:to>
      <xdr:col>4</xdr:col>
      <xdr:colOff>1544876</xdr:colOff>
      <xdr:row>5</xdr:row>
      <xdr:rowOff>34134</xdr:rowOff>
    </xdr:to>
    <xdr:sp macro="" textlink="">
      <xdr:nvSpPr>
        <xdr:cNvPr id="3" name="Flèche vers le bas 2"/>
        <xdr:cNvSpPr/>
      </xdr:nvSpPr>
      <xdr:spPr>
        <a:xfrm>
          <a:off x="6555288" y="62632"/>
          <a:ext cx="521917" cy="910954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1169095</xdr:colOff>
      <xdr:row>0</xdr:row>
      <xdr:rowOff>0</xdr:rowOff>
    </xdr:from>
    <xdr:to>
      <xdr:col>4</xdr:col>
      <xdr:colOff>1409177</xdr:colOff>
      <xdr:row>5</xdr:row>
      <xdr:rowOff>104384</xdr:rowOff>
    </xdr:to>
    <xdr:sp macro="" textlink="">
      <xdr:nvSpPr>
        <xdr:cNvPr id="5" name="ZoneTexte 4"/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4"/>
  <sheetViews>
    <sheetView topLeftCell="A4" zoomScale="73" zoomScaleNormal="73" workbookViewId="0">
      <selection activeCell="E21" sqref="E21"/>
    </sheetView>
  </sheetViews>
  <sheetFormatPr baseColWidth="10" defaultColWidth="11.5546875" defaultRowHeight="14.4" x14ac:dyDescent="0.3"/>
  <cols>
    <col min="1" max="1" width="13.77734375" style="4" bestFit="1" customWidth="1"/>
    <col min="2" max="2" width="35.21875" style="3" customWidth="1"/>
    <col min="3" max="3" width="22.77734375" style="3" customWidth="1"/>
    <col min="4" max="4" width="8.77734375" style="4" bestFit="1" customWidth="1"/>
    <col min="5" max="5" width="39.33203125" style="4" customWidth="1"/>
    <col min="6" max="6" width="10.109375" style="4" bestFit="1" customWidth="1"/>
    <col min="7" max="7" width="35.88671875" style="4" bestFit="1" customWidth="1"/>
    <col min="8" max="8" width="10.109375" style="4" bestFit="1" customWidth="1"/>
    <col min="9" max="9" width="14.5546875" style="4" customWidth="1"/>
    <col min="10" max="10" width="10.109375" style="4" bestFit="1" customWidth="1"/>
    <col min="11" max="11" width="28.77734375" style="4" bestFit="1" customWidth="1"/>
    <col min="12" max="12" width="10.109375" style="4" bestFit="1" customWidth="1"/>
    <col min="13" max="13" width="29.33203125" style="4" bestFit="1" customWidth="1"/>
    <col min="14" max="14" width="10.88671875" style="4" bestFit="1" customWidth="1"/>
    <col min="15" max="15" width="29.33203125" style="4" bestFit="1" customWidth="1"/>
    <col min="16" max="16" width="10.109375" style="4" bestFit="1" customWidth="1"/>
    <col min="17" max="17" width="14.5546875" style="4" customWidth="1"/>
    <col min="18" max="16384" width="11.5546875" style="4"/>
  </cols>
  <sheetData>
    <row r="1" spans="1:18" ht="14.4" customHeight="1" x14ac:dyDescent="0.3">
      <c r="A1"/>
      <c r="B1" s="5"/>
      <c r="C1" s="5"/>
    </row>
    <row r="2" spans="1:18" ht="14.4" customHeight="1" x14ac:dyDescent="0.3">
      <c r="A2"/>
      <c r="B2" s="5"/>
      <c r="C2" s="5"/>
    </row>
    <row r="3" spans="1:18" ht="14.4" customHeight="1" x14ac:dyDescent="0.3">
      <c r="A3"/>
      <c r="B3" s="5"/>
      <c r="C3" s="5"/>
    </row>
    <row r="4" spans="1:18" x14ac:dyDescent="0.3">
      <c r="A4"/>
      <c r="B4" s="2"/>
      <c r="C4" s="2"/>
    </row>
    <row r="5" spans="1:18" x14ac:dyDescent="0.3">
      <c r="A5" s="1"/>
      <c r="B5" s="2"/>
      <c r="C5" s="2"/>
    </row>
    <row r="6" spans="1:18" ht="18" x14ac:dyDescent="0.3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49" t="s">
        <v>19</v>
      </c>
      <c r="G6" s="49" t="s">
        <v>10</v>
      </c>
      <c r="H6" s="49" t="s">
        <v>19</v>
      </c>
      <c r="I6" s="49" t="s">
        <v>10</v>
      </c>
      <c r="J6" s="49" t="s">
        <v>12</v>
      </c>
      <c r="K6" s="49" t="s">
        <v>10</v>
      </c>
      <c r="L6" s="49" t="s">
        <v>19</v>
      </c>
      <c r="M6" s="49" t="s">
        <v>10</v>
      </c>
      <c r="N6" s="49" t="s">
        <v>19</v>
      </c>
      <c r="O6" s="49" t="s">
        <v>10</v>
      </c>
      <c r="P6" s="49" t="s">
        <v>19</v>
      </c>
      <c r="Q6" s="49" t="s">
        <v>10</v>
      </c>
      <c r="R6" s="49" t="s">
        <v>10</v>
      </c>
    </row>
    <row r="7" spans="1:18" ht="20.399999999999999" customHeight="1" x14ac:dyDescent="0.35">
      <c r="A7" s="54">
        <v>43203</v>
      </c>
      <c r="B7" s="53" t="s">
        <v>20</v>
      </c>
      <c r="C7" s="52" t="s">
        <v>21</v>
      </c>
      <c r="D7" s="52">
        <v>500</v>
      </c>
      <c r="E7" s="51" t="s">
        <v>8</v>
      </c>
      <c r="F7" s="50">
        <f>IF(E7="","",VLOOKUP(E7,QPROD,2,FALSE))*D7</f>
        <v>1000</v>
      </c>
      <c r="G7" s="48" t="str">
        <f>IF(E7="","",VLOOKUP(E7,QPROD,3,FALSE))</f>
        <v>Battant 1 1/4 x 1 1/8" x 80 1/2"</v>
      </c>
      <c r="H7" s="48">
        <f>IF(E7="","",VLOOKUP(E7,QPROD,4,FALSE))*D7</f>
        <v>1000</v>
      </c>
      <c r="I7" s="48" t="str">
        <f>IF(E7="","",VLOOKUP(E7,QPROD,5,FALSE))</f>
        <v xml:space="preserve">Veener </v>
      </c>
      <c r="J7" s="48">
        <f>IF(E7="","",VLOOKUP(E7,QPROD,6,FALSE))*D7</f>
        <v>1000</v>
      </c>
      <c r="K7" s="48" t="str">
        <f>IF(E7="","",VLOOKUP(E7,QPROD,7,FALSE))</f>
        <v>Traverse 1 1/4" x 17 7/8"</v>
      </c>
      <c r="L7" s="48">
        <f>IF(E7="","",VLOOKUP(E7,QPROD,8,FALSE))*D7</f>
        <v>500</v>
      </c>
      <c r="M7" s="48" t="str">
        <f>IF(E7="","",VLOOKUP(E7,QPROD,9,FALSE))</f>
        <v>Carton accordéon 26 3/4"</v>
      </c>
      <c r="N7" s="48">
        <f>IF(E7="","",VLOOKUP(E7,QPROD,10,FALSE))*D7</f>
        <v>2000</v>
      </c>
      <c r="O7" s="48" t="str">
        <f>IF(E7="","",VLOOKUP(E7,QPROD,11,FALSE))</f>
        <v>Carton accordéon 13 1/4"</v>
      </c>
      <c r="P7" s="48">
        <f>IF(E7="","",VLOOKUP(E7,QPROD,12,FALSE))*D7</f>
        <v>2500</v>
      </c>
      <c r="Q7" s="48" t="str">
        <f>IF(E7="","",VLOOKUP(E7,QPROD,13,FALSE))</f>
        <v>Carton 8"</v>
      </c>
    </row>
    <row r="8" spans="1:18" ht="20.399999999999999" customHeight="1" x14ac:dyDescent="0.35">
      <c r="A8" s="6"/>
      <c r="B8" s="6"/>
      <c r="C8" s="6"/>
      <c r="D8" s="6"/>
      <c r="E8" s="6"/>
      <c r="F8" s="41"/>
      <c r="G8" s="41"/>
      <c r="H8" s="41"/>
      <c r="I8" s="41"/>
      <c r="J8" s="41"/>
      <c r="K8" s="41"/>
      <c r="L8" s="41"/>
      <c r="M8" s="41"/>
      <c r="N8" s="41"/>
      <c r="O8" s="41"/>
      <c r="P8" s="47"/>
      <c r="Q8" s="47"/>
    </row>
    <row r="9" spans="1:18" ht="18" x14ac:dyDescent="0.35">
      <c r="A9" s="45"/>
      <c r="B9" s="42"/>
      <c r="C9" s="43"/>
      <c r="D9" s="43"/>
      <c r="E9" s="44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8" ht="18" x14ac:dyDescent="0.35">
      <c r="A10" s="6"/>
      <c r="B10" s="6"/>
      <c r="C10" s="6"/>
      <c r="D10" s="6"/>
      <c r="E10" s="6"/>
      <c r="F10" s="40"/>
      <c r="G10" s="40"/>
      <c r="H10" s="40"/>
      <c r="I10" s="40"/>
      <c r="J10" s="40"/>
      <c r="K10" s="40"/>
      <c r="L10" s="40"/>
      <c r="M10" s="40"/>
      <c r="N10" s="41"/>
      <c r="O10" s="41"/>
    </row>
    <row r="11" spans="1:18" ht="15.6" customHeight="1" x14ac:dyDescent="0.3">
      <c r="A11" s="55" t="s">
        <v>18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8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</row>
    <row r="13" spans="1:18" x14ac:dyDescent="0.3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18" ht="20.399999999999999" customHeight="1" x14ac:dyDescent="0.35">
      <c r="A14" s="6" t="s">
        <v>0</v>
      </c>
      <c r="B14" s="6" t="s">
        <v>1</v>
      </c>
      <c r="C14" s="6" t="s">
        <v>2</v>
      </c>
      <c r="D14" s="6" t="s">
        <v>3</v>
      </c>
      <c r="E14" s="6" t="s">
        <v>4</v>
      </c>
      <c r="F14" s="49" t="s">
        <v>19</v>
      </c>
      <c r="G14" s="49" t="s">
        <v>10</v>
      </c>
      <c r="H14" s="49" t="s">
        <v>19</v>
      </c>
      <c r="I14" s="49" t="s">
        <v>10</v>
      </c>
      <c r="J14" s="49" t="s">
        <v>12</v>
      </c>
      <c r="K14" s="49" t="s">
        <v>10</v>
      </c>
      <c r="L14" s="49" t="s">
        <v>19</v>
      </c>
      <c r="M14" s="49" t="s">
        <v>10</v>
      </c>
      <c r="N14" s="49" t="s">
        <v>19</v>
      </c>
      <c r="O14" s="49" t="s">
        <v>10</v>
      </c>
      <c r="P14" s="49" t="s">
        <v>19</v>
      </c>
      <c r="Q14" s="49" t="s">
        <v>10</v>
      </c>
    </row>
  </sheetData>
  <sortState ref="A15:D1500">
    <sortCondition ref="A14:A1500"/>
    <sortCondition ref="B14:B1500"/>
    <sortCondition ref="C14:C1500"/>
  </sortState>
  <mergeCells count="1">
    <mergeCell ref="A11:Q13"/>
  </mergeCells>
  <pageMargins left="0.7" right="0.7" top="0.75" bottom="0.75" header="0.3" footer="0.3"/>
  <pageSetup paperSize="5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982980</xdr:colOff>
                    <xdr:row>7</xdr:row>
                    <xdr:rowOff>76200</xdr:rowOff>
                  </from>
                  <to>
                    <xdr:col>4</xdr:col>
                    <xdr:colOff>2453640</xdr:colOff>
                    <xdr:row>9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'Gammes fabrication'!$A:$A</xm:f>
          </x14:formula1>
          <xm:sqref>E1 E7</xm:sqref>
        </x14:dataValidation>
        <x14:dataValidation type="list" allowBlank="1" showInputMessage="1" showErrorMessage="1">
          <x14:formula1>
            <xm:f>INDIRECT('Gammes fabrication'!$B:$B)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workbookViewId="0">
      <selection activeCell="C16" sqref="C16"/>
    </sheetView>
  </sheetViews>
  <sheetFormatPr baseColWidth="10" defaultRowHeight="14.4" x14ac:dyDescent="0.3"/>
  <cols>
    <col min="1" max="1" width="25.109375" customWidth="1"/>
    <col min="3" max="3" width="26.6640625" bestFit="1" customWidth="1"/>
    <col min="5" max="5" width="10.33203125" bestFit="1" customWidth="1"/>
    <col min="7" max="7" width="21.44140625" bestFit="1" customWidth="1"/>
    <col min="8" max="8" width="6.88671875" customWidth="1"/>
    <col min="9" max="9" width="22.33203125" bestFit="1" customWidth="1"/>
    <col min="10" max="10" width="4" bestFit="1" customWidth="1"/>
    <col min="11" max="11" width="22.109375" customWidth="1"/>
  </cols>
  <sheetData>
    <row r="1" spans="1:13" x14ac:dyDescent="0.3">
      <c r="B1" s="39" t="s">
        <v>3</v>
      </c>
      <c r="C1" s="39" t="s">
        <v>10</v>
      </c>
      <c r="D1" s="39" t="s">
        <v>3</v>
      </c>
      <c r="E1" s="39" t="s">
        <v>10</v>
      </c>
      <c r="F1" s="39" t="s">
        <v>3</v>
      </c>
      <c r="G1" s="39" t="s">
        <v>10</v>
      </c>
      <c r="H1" s="39" t="s">
        <v>3</v>
      </c>
      <c r="I1" s="39" t="s">
        <v>10</v>
      </c>
      <c r="J1" s="39" t="s">
        <v>3</v>
      </c>
      <c r="K1" s="39" t="s">
        <v>10</v>
      </c>
      <c r="L1" s="39" t="s">
        <v>3</v>
      </c>
      <c r="M1" s="39" t="s">
        <v>10</v>
      </c>
    </row>
    <row r="2" spans="1:13" x14ac:dyDescent="0.3">
      <c r="A2" t="s">
        <v>5</v>
      </c>
      <c r="B2" s="39">
        <v>2</v>
      </c>
      <c r="C2" t="s">
        <v>15</v>
      </c>
      <c r="D2" s="39">
        <v>2</v>
      </c>
      <c r="E2" t="s">
        <v>11</v>
      </c>
      <c r="F2" s="39">
        <v>2</v>
      </c>
      <c r="G2" t="s">
        <v>13</v>
      </c>
      <c r="H2" s="39">
        <v>1</v>
      </c>
      <c r="I2" t="s">
        <v>14</v>
      </c>
      <c r="J2" s="39">
        <v>1</v>
      </c>
      <c r="K2" t="s">
        <v>16</v>
      </c>
      <c r="L2" s="39">
        <v>2</v>
      </c>
      <c r="M2" s="46" t="s">
        <v>17</v>
      </c>
    </row>
    <row r="3" spans="1:13" x14ac:dyDescent="0.3">
      <c r="A3" t="s">
        <v>6</v>
      </c>
      <c r="B3" s="39">
        <v>2</v>
      </c>
      <c r="C3" t="s">
        <v>15</v>
      </c>
      <c r="D3" s="39">
        <v>2</v>
      </c>
      <c r="E3" t="s">
        <v>11</v>
      </c>
      <c r="F3" s="39">
        <v>2</v>
      </c>
      <c r="G3" t="s">
        <v>13</v>
      </c>
      <c r="H3" s="39">
        <v>1</v>
      </c>
      <c r="I3" t="s">
        <v>14</v>
      </c>
      <c r="J3" s="39">
        <v>2</v>
      </c>
      <c r="K3" t="s">
        <v>16</v>
      </c>
      <c r="L3" s="39">
        <v>3</v>
      </c>
      <c r="M3" s="46" t="s">
        <v>17</v>
      </c>
    </row>
    <row r="4" spans="1:13" x14ac:dyDescent="0.3">
      <c r="A4" t="s">
        <v>7</v>
      </c>
      <c r="B4" s="39">
        <v>2</v>
      </c>
      <c r="C4" t="s">
        <v>15</v>
      </c>
      <c r="D4" s="39">
        <v>2</v>
      </c>
      <c r="E4" t="s">
        <v>11</v>
      </c>
      <c r="F4" s="39">
        <v>2</v>
      </c>
      <c r="G4" t="s">
        <v>13</v>
      </c>
      <c r="H4" s="39">
        <v>1</v>
      </c>
      <c r="I4" t="s">
        <v>14</v>
      </c>
      <c r="J4" s="39">
        <v>3</v>
      </c>
      <c r="K4" t="s">
        <v>16</v>
      </c>
      <c r="L4" s="39">
        <v>4</v>
      </c>
      <c r="M4" s="46" t="s">
        <v>17</v>
      </c>
    </row>
    <row r="5" spans="1:13" x14ac:dyDescent="0.3">
      <c r="A5" t="s">
        <v>8</v>
      </c>
      <c r="B5" s="39">
        <v>2</v>
      </c>
      <c r="C5" t="s">
        <v>15</v>
      </c>
      <c r="D5" s="39">
        <v>2</v>
      </c>
      <c r="E5" t="s">
        <v>11</v>
      </c>
      <c r="F5" s="39">
        <v>2</v>
      </c>
      <c r="G5" t="s">
        <v>13</v>
      </c>
      <c r="H5" s="39">
        <v>1</v>
      </c>
      <c r="I5" t="s">
        <v>14</v>
      </c>
      <c r="J5" s="39">
        <v>4</v>
      </c>
      <c r="K5" t="s">
        <v>16</v>
      </c>
      <c r="L5" s="39">
        <v>5</v>
      </c>
      <c r="M5" s="46" t="s">
        <v>17</v>
      </c>
    </row>
    <row r="6" spans="1:13" x14ac:dyDescent="0.3">
      <c r="A6" t="s">
        <v>9</v>
      </c>
      <c r="B6" s="39">
        <v>2</v>
      </c>
      <c r="C6" t="s">
        <v>15</v>
      </c>
      <c r="D6" s="39">
        <v>2</v>
      </c>
      <c r="E6" t="s">
        <v>11</v>
      </c>
      <c r="F6" s="39">
        <v>2</v>
      </c>
      <c r="G6" t="s">
        <v>13</v>
      </c>
      <c r="H6" s="39">
        <v>1</v>
      </c>
      <c r="I6" t="s">
        <v>14</v>
      </c>
      <c r="J6" s="39">
        <v>5</v>
      </c>
      <c r="K6" t="s">
        <v>16</v>
      </c>
      <c r="L6" s="39">
        <v>6</v>
      </c>
      <c r="M6" s="46" t="s">
        <v>17</v>
      </c>
    </row>
    <row r="7" spans="1:13" x14ac:dyDescent="0.3">
      <c r="B7" s="39"/>
      <c r="D7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5" sqref="E2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Inventaire</vt:lpstr>
      <vt:lpstr>Suivi de commande</vt:lpstr>
      <vt:lpstr>Gammes fabrication</vt:lpstr>
      <vt:lpstr>Demande</vt:lpstr>
      <vt:lpstr>Composant1</vt:lpstr>
      <vt:lpstr>Composant2</vt:lpstr>
      <vt:lpstr>Composant3</vt:lpstr>
      <vt:lpstr>Composant4</vt:lpstr>
      <vt:lpstr>Composant5</vt:lpstr>
      <vt:lpstr>Inventaire!Criteres</vt:lpstr>
      <vt:lpstr>FORMAT</vt:lpstr>
      <vt:lpstr>PRODUIT</vt:lpstr>
      <vt:lpstr>QPROD</vt:lpstr>
      <vt:lpstr>Qté1</vt:lpstr>
      <vt:lpstr>Qté2</vt:lpstr>
      <vt:lpstr>Qté3</vt:lpstr>
      <vt:lpstr>Qté4</vt:lpstr>
      <vt:lpstr>Qté5</vt:lpstr>
      <vt:lpstr>xx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Ingenieur</cp:lastModifiedBy>
  <cp:lastPrinted>2018-04-17T18:30:46Z</cp:lastPrinted>
  <dcterms:created xsi:type="dcterms:W3CDTF">2012-07-04T12:41:39Z</dcterms:created>
  <dcterms:modified xsi:type="dcterms:W3CDTF">2018-04-18T12:47:02Z</dcterms:modified>
</cp:coreProperties>
</file>