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W:\SSCenter\Comptabilité\Cloture\IMMO\Immo2015\AA_Matrice_Compilation\"/>
    </mc:Choice>
  </mc:AlternateContent>
  <bookViews>
    <workbookView xWindow="1230" yWindow="285" windowWidth="15480" windowHeight="11640"/>
  </bookViews>
  <sheets>
    <sheet name="Saisie" sheetId="1" r:id="rId1"/>
    <sheet name="transcodage" sheetId="9" r:id="rId2"/>
    <sheet name="Immos en US GAAP" sheetId="4" r:id="rId3"/>
    <sheet name="Amort en US GAAP" sheetId="7" r:id="rId4"/>
    <sheet name="Immos en Social" sheetId="5" r:id="rId5"/>
    <sheet name="Amort en Social" sheetId="8" r:id="rId6"/>
    <sheet name="Dérogatoire" sheetId="3" r:id="rId7"/>
  </sheets>
  <functionGroups builtInGroupCount="18"/>
  <definedNames>
    <definedName name="_xlnm.Print_Area" localSheetId="2">'Immos en US GAAP'!$A$1:$Q$20</definedName>
  </definedNames>
  <calcPr calcId="152511"/>
</workbook>
</file>

<file path=xl/calcChain.xml><?xml version="1.0" encoding="utf-8"?>
<calcChain xmlns="http://schemas.openxmlformats.org/spreadsheetml/2006/main">
  <c r="E31" i="5" l="1"/>
  <c r="E32" i="5"/>
  <c r="U10" i="8" l="1"/>
  <c r="U12" i="5"/>
  <c r="E20" i="3"/>
  <c r="G20" i="3"/>
  <c r="E23" i="3"/>
  <c r="G23" i="3" s="1"/>
  <c r="F22" i="5"/>
  <c r="E23" i="8"/>
  <c r="G23" i="8" s="1"/>
  <c r="E20" i="8"/>
  <c r="G20" i="8" s="1"/>
  <c r="G24" i="8" s="1"/>
  <c r="E33" i="5"/>
  <c r="E28" i="5"/>
  <c r="E29" i="5"/>
  <c r="E27" i="5"/>
  <c r="E22" i="5"/>
  <c r="G21" i="5"/>
  <c r="G20" i="5"/>
  <c r="G19" i="5"/>
  <c r="G18" i="5"/>
  <c r="M12" i="5"/>
  <c r="H12" i="5"/>
  <c r="R12" i="5"/>
  <c r="V14" i="5"/>
  <c r="U14" i="5"/>
  <c r="O12" i="8"/>
  <c r="O14" i="8" s="1"/>
  <c r="J12" i="8"/>
  <c r="J14" i="8" s="1"/>
  <c r="Q12" i="8"/>
  <c r="Q14" i="8" s="1"/>
  <c r="R12" i="8"/>
  <c r="E10" i="8"/>
  <c r="W10" i="8"/>
  <c r="O10" i="8"/>
  <c r="M10" i="8"/>
  <c r="L10" i="8"/>
  <c r="L9" i="8"/>
  <c r="W14" i="8"/>
  <c r="S14" i="8"/>
  <c r="R14" i="8"/>
  <c r="E14" i="8"/>
  <c r="F14" i="8"/>
  <c r="F24" i="8" s="1"/>
  <c r="G14" i="8"/>
  <c r="H14" i="8"/>
  <c r="I14" i="8"/>
  <c r="K14" i="8"/>
  <c r="J12" i="7"/>
  <c r="L12" i="7" s="1"/>
  <c r="E10" i="7"/>
  <c r="L10" i="7"/>
  <c r="M14" i="7"/>
  <c r="K14" i="7"/>
  <c r="E14" i="7"/>
  <c r="F14" i="7"/>
  <c r="G14" i="7"/>
  <c r="H14" i="7"/>
  <c r="I14" i="7"/>
  <c r="L9" i="7"/>
  <c r="E10" i="3"/>
  <c r="I12" i="3"/>
  <c r="K12" i="3" s="1"/>
  <c r="K14" i="3" s="1"/>
  <c r="F14" i="3"/>
  <c r="E24" i="3" s="1"/>
  <c r="G14" i="3"/>
  <c r="H14" i="3"/>
  <c r="J14" i="3"/>
  <c r="E14" i="3"/>
  <c r="M12" i="4"/>
  <c r="D10" i="5"/>
  <c r="R10" i="5"/>
  <c r="Y14" i="5"/>
  <c r="N12" i="5"/>
  <c r="N14" i="5" s="1"/>
  <c r="K14" i="5"/>
  <c r="G14" i="5"/>
  <c r="M14" i="5"/>
  <c r="L14" i="5"/>
  <c r="J14" i="5"/>
  <c r="I14" i="5"/>
  <c r="H14" i="5"/>
  <c r="F14" i="5"/>
  <c r="E14" i="5"/>
  <c r="D14" i="5"/>
  <c r="H12" i="4"/>
  <c r="O12" i="4" s="1"/>
  <c r="D10" i="4"/>
  <c r="P14" i="4"/>
  <c r="N12" i="4"/>
  <c r="N14" i="4"/>
  <c r="K14" i="4"/>
  <c r="G14" i="4"/>
  <c r="D14" i="4"/>
  <c r="F14" i="4"/>
  <c r="I14" i="4"/>
  <c r="J14" i="4"/>
  <c r="L14" i="4"/>
  <c r="M14" i="4"/>
  <c r="E14" i="4"/>
  <c r="T12" i="5" l="1"/>
  <c r="T14" i="5" s="1"/>
  <c r="O12" i="5"/>
  <c r="O14" i="5" s="1"/>
  <c r="E30" i="5"/>
  <c r="E24" i="8"/>
  <c r="F24" i="3"/>
  <c r="S12" i="5"/>
  <c r="S14" i="5" s="1"/>
  <c r="G22" i="5"/>
  <c r="N12" i="7"/>
  <c r="N14" i="7" s="1"/>
  <c r="M12" i="8"/>
  <c r="M14" i="8" s="1"/>
  <c r="L14" i="7"/>
  <c r="G24" i="3"/>
  <c r="Q12" i="4"/>
  <c r="Q14" i="4" s="1"/>
  <c r="O14" i="4"/>
  <c r="P12" i="5"/>
  <c r="P14" i="5" s="1"/>
  <c r="I14" i="3"/>
  <c r="J14" i="7"/>
  <c r="P12" i="8"/>
  <c r="L12" i="8"/>
  <c r="R14" i="5"/>
  <c r="H14" i="4"/>
  <c r="Z12" i="5" l="1"/>
  <c r="Z14" i="5" s="1"/>
  <c r="W12" i="5"/>
  <c r="W14" i="5" s="1"/>
  <c r="P14" i="8"/>
  <c r="T12" i="8"/>
  <c r="N12" i="8"/>
  <c r="N14" i="8" s="1"/>
  <c r="L14" i="8"/>
  <c r="X12" i="8"/>
  <c r="X14" i="8" s="1"/>
  <c r="Q12" i="5"/>
  <c r="X12" i="5" l="1"/>
  <c r="X14" i="5" s="1"/>
  <c r="Q14" i="5"/>
  <c r="T14" i="8"/>
  <c r="U12" i="8"/>
  <c r="V12" i="8" l="1"/>
  <c r="V14" i="8" s="1"/>
  <c r="U14" i="8"/>
</calcChain>
</file>

<file path=xl/sharedStrings.xml><?xml version="1.0" encoding="utf-8"?>
<sst xmlns="http://schemas.openxmlformats.org/spreadsheetml/2006/main" count="427" uniqueCount="192">
  <si>
    <t>Amortissement</t>
  </si>
  <si>
    <t>Dotation</t>
  </si>
  <si>
    <t>Valeur amort</t>
  </si>
  <si>
    <t>TOTAL A</t>
  </si>
  <si>
    <t>TOTAL B</t>
  </si>
  <si>
    <t>Totaux</t>
  </si>
  <si>
    <t>AMORTISSEMENTS DEROGATOIRES et CESSIONS</t>
  </si>
  <si>
    <t>Calcul automatique</t>
  </si>
  <si>
    <t>TITRES DU</t>
  </si>
  <si>
    <t>Num cpte immo</t>
  </si>
  <si>
    <t>Num cpte</t>
  </si>
  <si>
    <t>Reprises</t>
  </si>
  <si>
    <t>Transfert</t>
  </si>
  <si>
    <t>TABLEAU</t>
  </si>
  <si>
    <t>français</t>
  </si>
  <si>
    <t>dérog français</t>
  </si>
  <si>
    <t>JDE</t>
  </si>
  <si>
    <t>exercice</t>
  </si>
  <si>
    <t>CHECK</t>
  </si>
  <si>
    <t>A - B</t>
  </si>
  <si>
    <t>FR20100</t>
  </si>
  <si>
    <t>FR20300</t>
  </si>
  <si>
    <t>FR20500</t>
  </si>
  <si>
    <t>FR20700</t>
  </si>
  <si>
    <t>FR21100</t>
  </si>
  <si>
    <t>FR21200</t>
  </si>
  <si>
    <t>FR21300</t>
  </si>
  <si>
    <t>FR21350</t>
  </si>
  <si>
    <t>FR21511</t>
  </si>
  <si>
    <t>FR21514</t>
  </si>
  <si>
    <t>FR21531</t>
  </si>
  <si>
    <t>FR21534</t>
  </si>
  <si>
    <t>FR21540</t>
  </si>
  <si>
    <t>FR21550</t>
  </si>
  <si>
    <t>FR21570</t>
  </si>
  <si>
    <t>FR21810</t>
  </si>
  <si>
    <t>FR21820</t>
  </si>
  <si>
    <t>FR21830</t>
  </si>
  <si>
    <t>FR21840</t>
  </si>
  <si>
    <t>FR21871</t>
  </si>
  <si>
    <t>FR21872</t>
  </si>
  <si>
    <t>FR28010</t>
  </si>
  <si>
    <t>FR28030</t>
  </si>
  <si>
    <t>FR28050</t>
  </si>
  <si>
    <t>FR28070</t>
  </si>
  <si>
    <t>FR28120</t>
  </si>
  <si>
    <t>FR28130</t>
  </si>
  <si>
    <t>FR28135</t>
  </si>
  <si>
    <t>FR28151</t>
  </si>
  <si>
    <t>FR28152</t>
  </si>
  <si>
    <t>FR28153</t>
  </si>
  <si>
    <t>FR28150</t>
  </si>
  <si>
    <t>FR28154</t>
  </si>
  <si>
    <t>FR28155</t>
  </si>
  <si>
    <t>FR28157</t>
  </si>
  <si>
    <t>FR28181</t>
  </si>
  <si>
    <t>FR28182</t>
  </si>
  <si>
    <t>FR28183</t>
  </si>
  <si>
    <t>FR28184</t>
  </si>
  <si>
    <t>FR28187</t>
  </si>
  <si>
    <t>FR28188</t>
  </si>
  <si>
    <t>FR68111</t>
  </si>
  <si>
    <t>FR68112</t>
  </si>
  <si>
    <t>none</t>
  </si>
  <si>
    <t>FR14501</t>
  </si>
  <si>
    <t>FR14509</t>
  </si>
  <si>
    <t>FR14502</t>
  </si>
  <si>
    <t>FR14508</t>
  </si>
  <si>
    <t>FR14503</t>
  </si>
  <si>
    <t>FR14507</t>
  </si>
  <si>
    <t>FR14504</t>
  </si>
  <si>
    <t>FR14505</t>
  </si>
  <si>
    <t>FR14506</t>
  </si>
  <si>
    <t>USINE</t>
  </si>
  <si>
    <t>Valeur brute</t>
  </si>
  <si>
    <t>ACQUISITIONS EXERCICE</t>
  </si>
  <si>
    <t>SORTIES EXERCICE</t>
  </si>
  <si>
    <t>GROUPE</t>
  </si>
  <si>
    <t>Hors Groupe</t>
  </si>
  <si>
    <t>Total</t>
  </si>
  <si>
    <t>Groupe</t>
  </si>
  <si>
    <t>Ferraillage</t>
  </si>
  <si>
    <t>ENT - SORTI</t>
  </si>
  <si>
    <t>SOLDE</t>
  </si>
  <si>
    <t>IMMOBILISATIONS EN US GAAP</t>
  </si>
  <si>
    <t>IMMOBILISATIONS EN SOCIAL</t>
  </si>
  <si>
    <t>Année</t>
  </si>
  <si>
    <t>Sortie hors</t>
  </si>
  <si>
    <t>transfert</t>
  </si>
  <si>
    <t>Acquisitions</t>
  </si>
  <si>
    <t>hors transfert</t>
  </si>
  <si>
    <t>Transferts</t>
  </si>
  <si>
    <t>Total AV</t>
  </si>
  <si>
    <t>Vente</t>
  </si>
  <si>
    <t>Cpte immo</t>
  </si>
  <si>
    <t>REPRISES DE L'EXERCICE</t>
  </si>
  <si>
    <t>TRANSFERT</t>
  </si>
  <si>
    <t>amort français</t>
  </si>
  <si>
    <t>amortissement</t>
  </si>
  <si>
    <t>vente interco</t>
  </si>
  <si>
    <t>ventes externe</t>
  </si>
  <si>
    <t>ENT-SORTI</t>
  </si>
  <si>
    <t>AMORTISSEMENTS EN US GAAP</t>
  </si>
  <si>
    <t>acqui. - sortie</t>
  </si>
  <si>
    <t>AMORTISSEMENTS EN SOCIAL</t>
  </si>
  <si>
    <t xml:space="preserve">Ecart </t>
  </si>
  <si>
    <t>Reprise</t>
  </si>
  <si>
    <t>Ecart</t>
  </si>
  <si>
    <t>acqu. et sortie</t>
  </si>
  <si>
    <t>Ajustements</t>
  </si>
  <si>
    <t>JDE Immo</t>
  </si>
  <si>
    <t>JDE GL</t>
  </si>
  <si>
    <t>report tableau n-1</t>
  </si>
  <si>
    <t>A saisir</t>
  </si>
  <si>
    <t>Ecarts US GAAP / SOCIAL EXERCICE</t>
  </si>
  <si>
    <t>CHCD=1</t>
  </si>
  <si>
    <t>CHCD=2</t>
  </si>
  <si>
    <t>CHCD=4</t>
  </si>
  <si>
    <t>acquisition</t>
  </si>
  <si>
    <t>Dotations</t>
  </si>
  <si>
    <t>Libellé</t>
  </si>
  <si>
    <t>Amort,Dérog,</t>
  </si>
  <si>
    <t>Obj</t>
  </si>
  <si>
    <t>Ss Cpte</t>
  </si>
  <si>
    <t>Cpte Fr (CC21)</t>
  </si>
  <si>
    <t>CC</t>
  </si>
  <si>
    <t>Frais d'établissement</t>
  </si>
  <si>
    <t>Frais de R&amp;D</t>
  </si>
  <si>
    <t>Logiciels</t>
  </si>
  <si>
    <t>Fonds commercial</t>
  </si>
  <si>
    <t>Terrains</t>
  </si>
  <si>
    <t>Agcts et Amén. Terrains</t>
  </si>
  <si>
    <t>Constructions</t>
  </si>
  <si>
    <t>Agcts et Amén. Constructions</t>
  </si>
  <si>
    <t>Install. Spécial. s/Sol propre</t>
  </si>
  <si>
    <t>Install. Spécial. s/Sol autrui</t>
  </si>
  <si>
    <t>Install. Spécif. s/Sol propre</t>
  </si>
  <si>
    <t>Install. Spécif. s/Sol autrui</t>
  </si>
  <si>
    <t>Matériel Industriel</t>
  </si>
  <si>
    <t>Outillage Industriel</t>
  </si>
  <si>
    <t>Agcts et Amén. Mat.&amp; Outill. Ind.</t>
  </si>
  <si>
    <t>Installations générales</t>
  </si>
  <si>
    <t>Matériel de Transport</t>
  </si>
  <si>
    <t>Matériel de Bureau &amp; Inform.</t>
  </si>
  <si>
    <t>Mobilier</t>
  </si>
  <si>
    <t>Palettes</t>
  </si>
  <si>
    <t>Intercalaires</t>
  </si>
  <si>
    <t>En restitution :</t>
  </si>
  <si>
    <t>état 'amort. Derogatoire'</t>
  </si>
  <si>
    <t>x</t>
  </si>
  <si>
    <t>issu de STAR</t>
  </si>
  <si>
    <t xml:space="preserve">état 'amortissements' </t>
  </si>
  <si>
    <t>état 'immo E/S'</t>
  </si>
  <si>
    <t>Compilation d'états</t>
  </si>
  <si>
    <t>AV</t>
  </si>
  <si>
    <t>Check</t>
  </si>
  <si>
    <t>Solde GL</t>
  </si>
  <si>
    <t>ventes interco</t>
  </si>
  <si>
    <t>ferraillage</t>
  </si>
  <si>
    <t>SOLDE US GAAP</t>
  </si>
  <si>
    <t>SOLDE GL</t>
  </si>
  <si>
    <t>ECART</t>
  </si>
  <si>
    <t>SOCIAL</t>
  </si>
  <si>
    <t>SOLDE - GL</t>
  </si>
  <si>
    <t>US GAAP</t>
  </si>
  <si>
    <t xml:space="preserve">Check </t>
  </si>
  <si>
    <t>livre UC</t>
  </si>
  <si>
    <t>DATE</t>
  </si>
  <si>
    <t>Cptes</t>
  </si>
  <si>
    <t>Journal</t>
  </si>
  <si>
    <t>G/L JDE</t>
  </si>
  <si>
    <t>Fixed Asset</t>
  </si>
  <si>
    <t>Contrôle des Nbv</t>
  </si>
  <si>
    <t>FR67510</t>
  </si>
  <si>
    <t>AA</t>
  </si>
  <si>
    <t>FR67520</t>
  </si>
  <si>
    <t>Contrôle des Disposal</t>
  </si>
  <si>
    <t>FR77510</t>
  </si>
  <si>
    <t>FR77520</t>
  </si>
  <si>
    <t>+/- values</t>
  </si>
  <si>
    <t>Intangibles</t>
  </si>
  <si>
    <t>Tangibles</t>
  </si>
  <si>
    <t>AA+AV</t>
  </si>
  <si>
    <t>Contrôle des dotations</t>
  </si>
  <si>
    <t xml:space="preserve"> </t>
  </si>
  <si>
    <t>check</t>
  </si>
  <si>
    <t>88720.6750</t>
  </si>
  <si>
    <t>84250.6750</t>
  </si>
  <si>
    <t>Liens à faire</t>
  </si>
  <si>
    <t>X4302.4410</t>
  </si>
  <si>
    <t>X4302.4420</t>
  </si>
  <si>
    <r>
      <t xml:space="preserve">Totaux hors emballages - </t>
    </r>
    <r>
      <rPr>
        <i/>
        <sz val="10"/>
        <color indexed="10"/>
        <rFont val="Calibri"/>
        <family val="2"/>
        <scheme val="minor"/>
      </rPr>
      <t>Formules à faire et à étirer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</si>
</sst>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color indexed="9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0"/>
      <name val="Calibri"/>
      <family val="2"/>
      <scheme val="minor"/>
    </font>
    <font>
      <i/>
      <sz val="10"/>
      <color indexed="10"/>
      <name val="Calibri"/>
      <family val="2"/>
      <scheme val="minor"/>
    </font>
    <font>
      <sz val="10"/>
      <color indexed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8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2">
    <xf numFmtId="0" fontId="0" fillId="0" borderId="0" xfId="0"/>
    <xf numFmtId="0" fontId="0" fillId="0" borderId="1" xfId="0" applyFill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right"/>
    </xf>
    <xf numFmtId="0" fontId="0" fillId="0" borderId="0" xfId="0" applyFill="1"/>
    <xf numFmtId="49" fontId="2" fillId="0" borderId="0" xfId="0" applyNumberFormat="1" applyFont="1" applyFill="1"/>
    <xf numFmtId="0" fontId="2" fillId="0" borderId="0" xfId="0" applyFont="1" applyFill="1"/>
    <xf numFmtId="0" fontId="2" fillId="6" borderId="9" xfId="0" applyFont="1" applyFill="1" applyBorder="1" applyAlignment="1">
      <alignment horizontal="center"/>
    </xf>
    <xf numFmtId="0" fontId="2" fillId="6" borderId="1" xfId="0" applyFont="1" applyFill="1" applyBorder="1"/>
    <xf numFmtId="0" fontId="2" fillId="6" borderId="7" xfId="0" applyFont="1" applyFill="1" applyBorder="1"/>
    <xf numFmtId="49" fontId="0" fillId="0" borderId="0" xfId="0" applyNumberFormat="1" applyFill="1"/>
    <xf numFmtId="0" fontId="0" fillId="2" borderId="1" xfId="0" applyFill="1" applyBorder="1" applyAlignment="1">
      <alignment horizontal="left"/>
    </xf>
    <xf numFmtId="0" fontId="0" fillId="0" borderId="0" xfId="0" applyFill="1" applyBorder="1"/>
    <xf numFmtId="0" fontId="0" fillId="0" borderId="0" xfId="0" applyFill="1" applyAlignment="1">
      <alignment horizontal="center"/>
    </xf>
    <xf numFmtId="0" fontId="0" fillId="5" borderId="13" xfId="0" applyFill="1" applyBorder="1"/>
    <xf numFmtId="0" fontId="0" fillId="5" borderId="47" xfId="0" applyFill="1" applyBorder="1"/>
    <xf numFmtId="0" fontId="0" fillId="5" borderId="26" xfId="0" applyFill="1" applyBorder="1"/>
    <xf numFmtId="0" fontId="0" fillId="5" borderId="14" xfId="0" applyFill="1" applyBorder="1"/>
    <xf numFmtId="0" fontId="0" fillId="5" borderId="0" xfId="0" applyFill="1" applyBorder="1"/>
    <xf numFmtId="0" fontId="0" fillId="5" borderId="25" xfId="0" applyFill="1" applyBorder="1"/>
    <xf numFmtId="0" fontId="0" fillId="5" borderId="48" xfId="0" applyFill="1" applyBorder="1"/>
    <xf numFmtId="0" fontId="0" fillId="5" borderId="49" xfId="0" applyFill="1" applyBorder="1"/>
    <xf numFmtId="0" fontId="0" fillId="5" borderId="50" xfId="0" applyFill="1" applyBorder="1"/>
    <xf numFmtId="0" fontId="6" fillId="0" borderId="11" xfId="0" applyFont="1" applyFill="1" applyBorder="1" applyAlignment="1">
      <alignment horizontal="center"/>
    </xf>
    <xf numFmtId="0" fontId="7" fillId="0" borderId="0" xfId="0" applyFont="1"/>
    <xf numFmtId="0" fontId="6" fillId="0" borderId="7" xfId="0" applyFont="1" applyFill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7" fillId="0" borderId="0" xfId="0" applyFont="1" applyAlignment="1"/>
    <xf numFmtId="0" fontId="6" fillId="2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14" fontId="6" fillId="0" borderId="1" xfId="0" applyNumberFormat="1" applyFont="1" applyBorder="1" applyAlignment="1">
      <alignment horizontal="center"/>
    </xf>
    <xf numFmtId="0" fontId="7" fillId="0" borderId="0" xfId="0" applyFont="1" applyFill="1" applyAlignment="1"/>
    <xf numFmtId="0" fontId="6" fillId="0" borderId="0" xfId="0" applyFont="1" applyFill="1" applyBorder="1" applyAlignment="1">
      <alignment horizontal="center"/>
    </xf>
    <xf numFmtId="0" fontId="7" fillId="6" borderId="1" xfId="0" applyFont="1" applyFill="1" applyBorder="1"/>
    <xf numFmtId="0" fontId="7" fillId="0" borderId="0" xfId="0" applyFont="1" applyFill="1" applyAlignment="1">
      <alignment horizontal="left"/>
    </xf>
    <xf numFmtId="0" fontId="8" fillId="0" borderId="0" xfId="0" applyFont="1" applyFill="1" applyAlignment="1">
      <alignment horizontal="center"/>
    </xf>
    <xf numFmtId="0" fontId="7" fillId="3" borderId="1" xfId="0" applyFont="1" applyFill="1" applyBorder="1"/>
    <xf numFmtId="0" fontId="7" fillId="4" borderId="1" xfId="0" applyFont="1" applyFill="1" applyBorder="1"/>
    <xf numFmtId="0" fontId="7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7" fillId="0" borderId="1" xfId="0" applyFont="1" applyFill="1" applyBorder="1"/>
    <xf numFmtId="0" fontId="7" fillId="0" borderId="0" xfId="0" applyFont="1" applyFill="1" applyBorder="1" applyAlignment="1"/>
    <xf numFmtId="0" fontId="7" fillId="0" borderId="13" xfId="0" applyFont="1" applyBorder="1" applyAlignment="1"/>
    <xf numFmtId="0" fontId="6" fillId="0" borderId="10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10" xfId="0" applyFont="1" applyFill="1" applyBorder="1" applyAlignment="1">
      <alignment horizontal="center"/>
    </xf>
    <xf numFmtId="0" fontId="7" fillId="0" borderId="11" xfId="0" applyFont="1" applyBorder="1" applyAlignment="1"/>
    <xf numFmtId="14" fontId="6" fillId="0" borderId="11" xfId="0" applyNumberFormat="1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7" fillId="0" borderId="11" xfId="0" applyFont="1" applyBorder="1"/>
    <xf numFmtId="0" fontId="7" fillId="0" borderId="14" xfId="0" applyFont="1" applyBorder="1"/>
    <xf numFmtId="0" fontId="7" fillId="0" borderId="28" xfId="0" applyFont="1" applyBorder="1" applyAlignment="1">
      <alignment horizontal="center"/>
    </xf>
    <xf numFmtId="4" fontId="7" fillId="0" borderId="28" xfId="0" applyNumberFormat="1" applyFont="1" applyBorder="1"/>
    <xf numFmtId="4" fontId="7" fillId="0" borderId="3" xfId="0" applyNumberFormat="1" applyFont="1" applyBorder="1"/>
    <xf numFmtId="4" fontId="7" fillId="0" borderId="23" xfId="0" applyNumberFormat="1" applyFont="1" applyBorder="1"/>
    <xf numFmtId="4" fontId="7" fillId="0" borderId="2" xfId="0" applyNumberFormat="1" applyFont="1" applyBorder="1"/>
    <xf numFmtId="4" fontId="6" fillId="0" borderId="38" xfId="0" applyNumberFormat="1" applyFont="1" applyBorder="1"/>
    <xf numFmtId="4" fontId="7" fillId="0" borderId="14" xfId="0" applyNumberFormat="1" applyFont="1" applyBorder="1"/>
    <xf numFmtId="4" fontId="6" fillId="0" borderId="25" xfId="0" applyNumberFormat="1" applyFont="1" applyBorder="1"/>
    <xf numFmtId="4" fontId="6" fillId="0" borderId="28" xfId="0" applyNumberFormat="1" applyFont="1" applyBorder="1"/>
    <xf numFmtId="0" fontId="7" fillId="0" borderId="28" xfId="0" applyFont="1" applyBorder="1"/>
    <xf numFmtId="4" fontId="7" fillId="0" borderId="28" xfId="0" applyNumberFormat="1" applyFont="1" applyFill="1" applyBorder="1"/>
    <xf numFmtId="4" fontId="7" fillId="0" borderId="14" xfId="0" applyNumberFormat="1" applyFont="1" applyFill="1" applyBorder="1"/>
    <xf numFmtId="4" fontId="7" fillId="0" borderId="23" xfId="0" applyNumberFormat="1" applyFont="1" applyFill="1" applyBorder="1"/>
    <xf numFmtId="4" fontId="7" fillId="6" borderId="2" xfId="0" applyNumberFormat="1" applyFont="1" applyFill="1" applyBorder="1"/>
    <xf numFmtId="4" fontId="6" fillId="3" borderId="38" xfId="0" applyNumberFormat="1" applyFont="1" applyFill="1" applyBorder="1"/>
    <xf numFmtId="4" fontId="7" fillId="6" borderId="23" xfId="0" applyNumberFormat="1" applyFont="1" applyFill="1" applyBorder="1"/>
    <xf numFmtId="4" fontId="6" fillId="3" borderId="25" xfId="0" applyNumberFormat="1" applyFont="1" applyFill="1" applyBorder="1"/>
    <xf numFmtId="4" fontId="6" fillId="3" borderId="28" xfId="0" applyNumberFormat="1" applyFont="1" applyFill="1" applyBorder="1"/>
    <xf numFmtId="4" fontId="7" fillId="4" borderId="28" xfId="0" applyNumberFormat="1" applyFont="1" applyFill="1" applyBorder="1"/>
    <xf numFmtId="4" fontId="7" fillId="3" borderId="28" xfId="0" applyNumberFormat="1" applyFont="1" applyFill="1" applyBorder="1"/>
    <xf numFmtId="4" fontId="6" fillId="0" borderId="38" xfId="0" applyNumberFormat="1" applyFont="1" applyFill="1" applyBorder="1"/>
    <xf numFmtId="4" fontId="6" fillId="3" borderId="35" xfId="0" applyNumberFormat="1" applyFont="1" applyFill="1" applyBorder="1" applyAlignment="1"/>
    <xf numFmtId="4" fontId="7" fillId="3" borderId="45" xfId="0" applyNumberFormat="1" applyFont="1" applyFill="1" applyBorder="1"/>
    <xf numFmtId="4" fontId="7" fillId="3" borderId="37" xfId="0" applyNumberFormat="1" applyFont="1" applyFill="1" applyBorder="1"/>
    <xf numFmtId="4" fontId="6" fillId="3" borderId="36" xfId="0" applyNumberFormat="1" applyFont="1" applyFill="1" applyBorder="1"/>
    <xf numFmtId="4" fontId="6" fillId="3" borderId="35" xfId="0" applyNumberFormat="1" applyFont="1" applyFill="1" applyBorder="1"/>
    <xf numFmtId="4" fontId="6" fillId="3" borderId="33" xfId="0" applyNumberFormat="1" applyFont="1" applyFill="1" applyBorder="1"/>
    <xf numFmtId="1" fontId="9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6" fillId="0" borderId="13" xfId="0" applyFont="1" applyBorder="1" applyAlignment="1"/>
    <xf numFmtId="0" fontId="6" fillId="0" borderId="17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9" xfId="0" applyFont="1" applyBorder="1" applyAlignment="1"/>
    <xf numFmtId="0" fontId="6" fillId="0" borderId="7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29" xfId="0" applyFont="1" applyBorder="1" applyAlignment="1">
      <alignment horizontal="center"/>
    </xf>
    <xf numFmtId="0" fontId="6" fillId="0" borderId="30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7" fillId="0" borderId="14" xfId="0" applyFont="1" applyBorder="1" applyAlignment="1"/>
    <xf numFmtId="0" fontId="7" fillId="0" borderId="23" xfId="0" applyFont="1" applyBorder="1" applyAlignment="1">
      <alignment horizontal="center"/>
    </xf>
    <xf numFmtId="0" fontId="7" fillId="0" borderId="38" xfId="0" applyFont="1" applyBorder="1" applyAlignment="1"/>
    <xf numFmtId="4" fontId="7" fillId="0" borderId="28" xfId="0" applyNumberFormat="1" applyFont="1" applyFill="1" applyBorder="1" applyAlignment="1">
      <alignment horizontal="center"/>
    </xf>
    <xf numFmtId="4" fontId="7" fillId="0" borderId="25" xfId="0" applyNumberFormat="1" applyFont="1" applyBorder="1" applyAlignment="1"/>
    <xf numFmtId="4" fontId="7" fillId="0" borderId="24" xfId="0" applyNumberFormat="1" applyFont="1" applyBorder="1" applyAlignment="1"/>
    <xf numFmtId="4" fontId="7" fillId="0" borderId="23" xfId="0" applyNumberFormat="1" applyFont="1" applyBorder="1" applyAlignment="1"/>
    <xf numFmtId="4" fontId="7" fillId="0" borderId="5" xfId="0" applyNumberFormat="1" applyFont="1" applyBorder="1" applyAlignment="1"/>
    <xf numFmtId="4" fontId="6" fillId="0" borderId="39" xfId="0" applyNumberFormat="1" applyFont="1" applyBorder="1" applyAlignment="1"/>
    <xf numFmtId="4" fontId="6" fillId="0" borderId="28" xfId="0" applyNumberFormat="1" applyFont="1" applyBorder="1" applyAlignment="1"/>
    <xf numFmtId="4" fontId="6" fillId="0" borderId="38" xfId="0" applyNumberFormat="1" applyFont="1" applyBorder="1" applyAlignment="1"/>
    <xf numFmtId="0" fontId="6" fillId="0" borderId="23" xfId="0" applyFont="1" applyBorder="1" applyAlignment="1">
      <alignment horizontal="center"/>
    </xf>
    <xf numFmtId="49" fontId="7" fillId="0" borderId="38" xfId="0" applyNumberFormat="1" applyFont="1" applyFill="1" applyBorder="1" applyAlignment="1">
      <alignment horizontal="center"/>
    </xf>
    <xf numFmtId="4" fontId="7" fillId="0" borderId="28" xfId="0" applyNumberFormat="1" applyFont="1" applyFill="1" applyBorder="1" applyAlignment="1">
      <alignment horizontal="right"/>
    </xf>
    <xf numFmtId="4" fontId="7" fillId="0" borderId="25" xfId="0" applyNumberFormat="1" applyFont="1" applyFill="1" applyBorder="1" applyAlignment="1">
      <alignment horizontal="right"/>
    </xf>
    <xf numFmtId="4" fontId="7" fillId="0" borderId="24" xfId="0" applyNumberFormat="1" applyFont="1" applyFill="1" applyBorder="1" applyAlignment="1">
      <alignment horizontal="right"/>
    </xf>
    <xf numFmtId="4" fontId="7" fillId="0" borderId="23" xfId="0" applyNumberFormat="1" applyFont="1" applyFill="1" applyBorder="1" applyAlignment="1">
      <alignment horizontal="right"/>
    </xf>
    <xf numFmtId="4" fontId="6" fillId="3" borderId="38" xfId="0" applyNumberFormat="1" applyFont="1" applyFill="1" applyBorder="1" applyAlignment="1">
      <alignment horizontal="right"/>
    </xf>
    <xf numFmtId="4" fontId="6" fillId="6" borderId="28" xfId="0" applyNumberFormat="1" applyFont="1" applyFill="1" applyBorder="1" applyAlignment="1">
      <alignment horizontal="right"/>
    </xf>
    <xf numFmtId="0" fontId="7" fillId="0" borderId="14" xfId="0" applyFont="1" applyFill="1" applyBorder="1" applyAlignment="1"/>
    <xf numFmtId="0" fontId="6" fillId="0" borderId="23" xfId="0" applyFont="1" applyFill="1" applyBorder="1" applyAlignment="1">
      <alignment horizontal="center"/>
    </xf>
    <xf numFmtId="4" fontId="7" fillId="0" borderId="31" xfId="0" applyNumberFormat="1" applyFont="1" applyFill="1" applyBorder="1" applyAlignment="1">
      <alignment horizontal="right"/>
    </xf>
    <xf numFmtId="4" fontId="6" fillId="0" borderId="40" xfId="0" applyNumberFormat="1" applyFont="1" applyFill="1" applyBorder="1" applyAlignment="1">
      <alignment horizontal="right"/>
    </xf>
    <xf numFmtId="4" fontId="6" fillId="0" borderId="28" xfId="0" applyNumberFormat="1" applyFont="1" applyFill="1" applyBorder="1" applyAlignment="1">
      <alignment horizontal="right"/>
    </xf>
    <xf numFmtId="4" fontId="6" fillId="0" borderId="38" xfId="0" applyNumberFormat="1" applyFont="1" applyFill="1" applyBorder="1" applyAlignment="1">
      <alignment horizontal="right"/>
    </xf>
    <xf numFmtId="0" fontId="7" fillId="0" borderId="51" xfId="0" applyFont="1" applyBorder="1"/>
    <xf numFmtId="4" fontId="6" fillId="3" borderId="33" xfId="0" applyNumberFormat="1" applyFont="1" applyFill="1" applyBorder="1" applyAlignment="1">
      <alignment horizontal="right"/>
    </xf>
    <xf numFmtId="4" fontId="6" fillId="3" borderId="37" xfId="0" applyNumberFormat="1" applyFont="1" applyFill="1" applyBorder="1" applyAlignment="1">
      <alignment horizontal="right"/>
    </xf>
    <xf numFmtId="4" fontId="6" fillId="3" borderId="34" xfId="0" applyNumberFormat="1" applyFont="1" applyFill="1" applyBorder="1" applyAlignment="1">
      <alignment horizontal="right"/>
    </xf>
    <xf numFmtId="4" fontId="6" fillId="3" borderId="36" xfId="0" applyNumberFormat="1" applyFont="1" applyFill="1" applyBorder="1" applyAlignment="1">
      <alignment horizontal="right"/>
    </xf>
    <xf numFmtId="4" fontId="6" fillId="3" borderId="35" xfId="0" applyNumberFormat="1" applyFont="1" applyFill="1" applyBorder="1" applyAlignment="1">
      <alignment horizontal="right"/>
    </xf>
    <xf numFmtId="1" fontId="6" fillId="0" borderId="0" xfId="0" applyNumberFormat="1" applyFont="1" applyBorder="1" applyAlignment="1">
      <alignment horizontal="center"/>
    </xf>
    <xf numFmtId="0" fontId="10" fillId="0" borderId="0" xfId="0" applyFont="1" applyAlignment="1"/>
    <xf numFmtId="14" fontId="6" fillId="0" borderId="10" xfId="0" applyNumberFormat="1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21" xfId="0" applyFont="1" applyBorder="1" applyAlignment="1">
      <alignment horizontal="center"/>
    </xf>
    <xf numFmtId="0" fontId="6" fillId="0" borderId="13" xfId="0" applyFont="1" applyFill="1" applyBorder="1" applyAlignment="1">
      <alignment horizontal="center"/>
    </xf>
    <xf numFmtId="1" fontId="6" fillId="0" borderId="11" xfId="0" applyNumberFormat="1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46" xfId="0" applyFont="1" applyBorder="1" applyAlignment="1">
      <alignment horizontal="center"/>
    </xf>
    <xf numFmtId="4" fontId="7" fillId="0" borderId="28" xfId="0" applyNumberFormat="1" applyFont="1" applyBorder="1" applyAlignment="1"/>
    <xf numFmtId="4" fontId="6" fillId="0" borderId="2" xfId="0" applyNumberFormat="1" applyFont="1" applyBorder="1"/>
    <xf numFmtId="4" fontId="7" fillId="0" borderId="28" xfId="0" applyNumberFormat="1" applyFont="1" applyFill="1" applyBorder="1" applyAlignment="1"/>
    <xf numFmtId="4" fontId="7" fillId="0" borderId="3" xfId="0" applyNumberFormat="1" applyFont="1" applyFill="1" applyBorder="1"/>
    <xf numFmtId="4" fontId="7" fillId="3" borderId="28" xfId="0" applyNumberFormat="1" applyFont="1" applyFill="1" applyBorder="1" applyAlignment="1"/>
    <xf numFmtId="4" fontId="7" fillId="3" borderId="3" xfId="0" applyNumberFormat="1" applyFont="1" applyFill="1" applyBorder="1"/>
    <xf numFmtId="4" fontId="7" fillId="3" borderId="23" xfId="0" applyNumberFormat="1" applyFont="1" applyFill="1" applyBorder="1"/>
    <xf numFmtId="4" fontId="6" fillId="3" borderId="2" xfId="0" applyNumberFormat="1" applyFont="1" applyFill="1" applyBorder="1"/>
    <xf numFmtId="4" fontId="7" fillId="3" borderId="2" xfId="0" applyNumberFormat="1" applyFont="1" applyFill="1" applyBorder="1"/>
    <xf numFmtId="4" fontId="7" fillId="4" borderId="14" xfId="0" applyNumberFormat="1" applyFont="1" applyFill="1" applyBorder="1"/>
    <xf numFmtId="4" fontId="6" fillId="0" borderId="2" xfId="0" applyNumberFormat="1" applyFont="1" applyFill="1" applyBorder="1"/>
    <xf numFmtId="4" fontId="6" fillId="3" borderId="45" xfId="0" applyNumberFormat="1" applyFont="1" applyFill="1" applyBorder="1"/>
    <xf numFmtId="4" fontId="6" fillId="3" borderId="37" xfId="0" applyNumberFormat="1" applyFont="1" applyFill="1" applyBorder="1"/>
    <xf numFmtId="4" fontId="6" fillId="3" borderId="34" xfId="0" applyNumberFormat="1" applyFont="1" applyFill="1" applyBorder="1"/>
    <xf numFmtId="0" fontId="7" fillId="0" borderId="5" xfId="0" applyFont="1" applyBorder="1"/>
    <xf numFmtId="0" fontId="7" fillId="0" borderId="42" xfId="0" applyFont="1" applyBorder="1" applyAlignment="1">
      <alignment vertical="center"/>
    </xf>
    <xf numFmtId="0" fontId="7" fillId="0" borderId="43" xfId="0" applyFont="1" applyBorder="1" applyAlignment="1">
      <alignment vertical="center"/>
    </xf>
    <xf numFmtId="0" fontId="11" fillId="0" borderId="43" xfId="0" applyFont="1" applyBorder="1" applyAlignment="1">
      <alignment vertical="center"/>
    </xf>
    <xf numFmtId="0" fontId="11" fillId="0" borderId="43" xfId="0" applyFont="1" applyBorder="1" applyAlignment="1">
      <alignment horizontal="right" vertical="center"/>
    </xf>
    <xf numFmtId="4" fontId="10" fillId="3" borderId="33" xfId="0" applyNumberFormat="1" applyFont="1" applyFill="1" applyBorder="1"/>
    <xf numFmtId="4" fontId="10" fillId="3" borderId="35" xfId="0" applyNumberFormat="1" applyFont="1" applyFill="1" applyBorder="1" applyAlignment="1"/>
    <xf numFmtId="4" fontId="10" fillId="3" borderId="45" xfId="0" applyNumberFormat="1" applyFont="1" applyFill="1" applyBorder="1"/>
    <xf numFmtId="4" fontId="10" fillId="3" borderId="37" xfId="0" applyNumberFormat="1" applyFont="1" applyFill="1" applyBorder="1"/>
    <xf numFmtId="4" fontId="10" fillId="3" borderId="34" xfId="0" applyNumberFormat="1" applyFont="1" applyFill="1" applyBorder="1"/>
    <xf numFmtId="4" fontId="10" fillId="3" borderId="36" xfId="0" applyNumberFormat="1" applyFont="1" applyFill="1" applyBorder="1"/>
    <xf numFmtId="0" fontId="7" fillId="0" borderId="7" xfId="0" applyFont="1" applyBorder="1"/>
    <xf numFmtId="0" fontId="13" fillId="0" borderId="7" xfId="0" applyFont="1" applyBorder="1"/>
    <xf numFmtId="0" fontId="7" fillId="0" borderId="23" xfId="0" applyFont="1" applyBorder="1"/>
    <xf numFmtId="4" fontId="7" fillId="3" borderId="0" xfId="0" applyNumberFormat="1" applyFont="1" applyFill="1"/>
    <xf numFmtId="4" fontId="6" fillId="0" borderId="23" xfId="0" applyNumberFormat="1" applyFont="1" applyBorder="1"/>
    <xf numFmtId="4" fontId="7" fillId="7" borderId="23" xfId="0" applyNumberFormat="1" applyFont="1" applyFill="1" applyBorder="1"/>
    <xf numFmtId="4" fontId="6" fillId="0" borderId="7" xfId="0" applyNumberFormat="1" applyFont="1" applyBorder="1"/>
    <xf numFmtId="4" fontId="6" fillId="7" borderId="7" xfId="0" applyNumberFormat="1" applyFont="1" applyFill="1" applyBorder="1"/>
    <xf numFmtId="0" fontId="7" fillId="0" borderId="4" xfId="0" quotePrefix="1" applyFont="1" applyBorder="1"/>
    <xf numFmtId="0" fontId="7" fillId="0" borderId="5" xfId="0" applyFont="1" applyFill="1" applyBorder="1"/>
    <xf numFmtId="0" fontId="7" fillId="0" borderId="52" xfId="0" applyFont="1" applyBorder="1"/>
    <xf numFmtId="4" fontId="7" fillId="0" borderId="5" xfId="0" applyNumberFormat="1" applyFont="1" applyBorder="1"/>
    <xf numFmtId="0" fontId="7" fillId="7" borderId="5" xfId="0" applyFont="1" applyFill="1" applyBorder="1"/>
    <xf numFmtId="0" fontId="7" fillId="7" borderId="53" xfId="0" applyFont="1" applyFill="1" applyBorder="1"/>
    <xf numFmtId="0" fontId="7" fillId="0" borderId="2" xfId="0" quotePrefix="1" applyFont="1" applyBorder="1"/>
    <xf numFmtId="0" fontId="7" fillId="0" borderId="23" xfId="0" applyFont="1" applyFill="1" applyBorder="1"/>
    <xf numFmtId="0" fontId="7" fillId="0" borderId="0" xfId="0" applyFont="1" applyBorder="1"/>
    <xf numFmtId="0" fontId="7" fillId="7" borderId="23" xfId="0" applyFont="1" applyFill="1" applyBorder="1"/>
    <xf numFmtId="0" fontId="7" fillId="7" borderId="3" xfId="0" applyFont="1" applyFill="1" applyBorder="1"/>
    <xf numFmtId="0" fontId="6" fillId="0" borderId="2" xfId="0" quotePrefix="1" applyFont="1" applyBorder="1"/>
    <xf numFmtId="0" fontId="6" fillId="0" borderId="23" xfId="0" applyFont="1" applyFill="1" applyBorder="1"/>
    <xf numFmtId="0" fontId="6" fillId="0" borderId="0" xfId="0" applyFont="1" applyBorder="1"/>
    <xf numFmtId="0" fontId="6" fillId="7" borderId="23" xfId="0" applyFont="1" applyFill="1" applyBorder="1"/>
    <xf numFmtId="0" fontId="6" fillId="7" borderId="3" xfId="0" applyFont="1" applyFill="1" applyBorder="1"/>
    <xf numFmtId="0" fontId="6" fillId="0" borderId="0" xfId="0" applyFont="1"/>
    <xf numFmtId="0" fontId="7" fillId="0" borderId="2" xfId="0" applyFont="1" applyBorder="1"/>
    <xf numFmtId="0" fontId="6" fillId="0" borderId="6" xfId="0" applyFont="1" applyBorder="1"/>
    <xf numFmtId="0" fontId="6" fillId="0" borderId="7" xfId="0" applyFont="1" applyFill="1" applyBorder="1"/>
    <xf numFmtId="0" fontId="6" fillId="0" borderId="8" xfId="0" applyFont="1" applyBorder="1"/>
    <xf numFmtId="0" fontId="6" fillId="7" borderId="7" xfId="0" applyFont="1" applyFill="1" applyBorder="1"/>
    <xf numFmtId="0" fontId="6" fillId="7" borderId="54" xfId="0" applyFont="1" applyFill="1" applyBorder="1"/>
    <xf numFmtId="1" fontId="9" fillId="0" borderId="0" xfId="0" applyNumberFormat="1" applyFont="1" applyFill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7" xfId="0" applyFont="1" applyFill="1" applyBorder="1" applyAlignment="1">
      <alignment horizontal="center"/>
    </xf>
    <xf numFmtId="0" fontId="6" fillId="0" borderId="21" xfId="0" applyFont="1" applyFill="1" applyBorder="1" applyAlignment="1">
      <alignment horizontal="center"/>
    </xf>
    <xf numFmtId="0" fontId="6" fillId="0" borderId="26" xfId="0" applyFont="1" applyFill="1" applyBorder="1" applyAlignment="1">
      <alignment horizontal="center"/>
    </xf>
    <xf numFmtId="1" fontId="6" fillId="0" borderId="46" xfId="0" applyNumberFormat="1" applyFont="1" applyBorder="1" applyAlignment="1">
      <alignment horizontal="center"/>
    </xf>
    <xf numFmtId="0" fontId="6" fillId="0" borderId="6" xfId="0" applyFont="1" applyFill="1" applyBorder="1" applyAlignment="1">
      <alignment horizontal="center"/>
    </xf>
    <xf numFmtId="0" fontId="6" fillId="0" borderId="27" xfId="0" applyFont="1" applyFill="1" applyBorder="1" applyAlignment="1">
      <alignment horizontal="center"/>
    </xf>
    <xf numFmtId="14" fontId="6" fillId="0" borderId="11" xfId="0" applyNumberFormat="1" applyFont="1" applyFill="1" applyBorder="1" applyAlignment="1">
      <alignment horizontal="center"/>
    </xf>
    <xf numFmtId="4" fontId="7" fillId="0" borderId="25" xfId="0" applyNumberFormat="1" applyFont="1" applyFill="1" applyBorder="1" applyAlignment="1"/>
    <xf numFmtId="4" fontId="7" fillId="0" borderId="24" xfId="0" applyNumberFormat="1" applyFont="1" applyFill="1" applyBorder="1" applyAlignment="1"/>
    <xf numFmtId="4" fontId="7" fillId="0" borderId="23" xfId="0" applyNumberFormat="1" applyFont="1" applyFill="1" applyBorder="1" applyAlignment="1"/>
    <xf numFmtId="4" fontId="7" fillId="0" borderId="5" xfId="0" applyNumberFormat="1" applyFont="1" applyFill="1" applyBorder="1" applyAlignment="1"/>
    <xf numFmtId="4" fontId="6" fillId="0" borderId="0" xfId="0" applyNumberFormat="1" applyFont="1" applyBorder="1" applyAlignment="1"/>
    <xf numFmtId="4" fontId="7" fillId="0" borderId="14" xfId="0" applyNumberFormat="1" applyFont="1" applyFill="1" applyBorder="1" applyAlignment="1">
      <alignment horizontal="center"/>
    </xf>
    <xf numFmtId="4" fontId="7" fillId="0" borderId="2" xfId="0" applyNumberFormat="1" applyFont="1" applyBorder="1" applyAlignment="1"/>
    <xf numFmtId="4" fontId="6" fillId="0" borderId="25" xfId="0" applyNumberFormat="1" applyFont="1" applyBorder="1" applyAlignment="1"/>
    <xf numFmtId="4" fontId="6" fillId="3" borderId="28" xfId="0" applyNumberFormat="1" applyFont="1" applyFill="1" applyBorder="1" applyAlignment="1">
      <alignment horizontal="right"/>
    </xf>
    <xf numFmtId="4" fontId="6" fillId="3" borderId="0" xfId="0" applyNumberFormat="1" applyFont="1" applyFill="1" applyBorder="1" applyAlignment="1">
      <alignment horizontal="right"/>
    </xf>
    <xf numFmtId="4" fontId="7" fillId="3" borderId="14" xfId="0" applyNumberFormat="1" applyFont="1" applyFill="1" applyBorder="1" applyAlignment="1">
      <alignment horizontal="right"/>
    </xf>
    <xf numFmtId="4" fontId="7" fillId="3" borderId="23" xfId="0" applyNumberFormat="1" applyFont="1" applyFill="1" applyBorder="1" applyAlignment="1">
      <alignment horizontal="right"/>
    </xf>
    <xf numFmtId="4" fontId="7" fillId="3" borderId="2" xfId="0" applyNumberFormat="1" applyFont="1" applyFill="1" applyBorder="1" applyAlignment="1">
      <alignment horizontal="right"/>
    </xf>
    <xf numFmtId="4" fontId="7" fillId="6" borderId="2" xfId="0" applyNumberFormat="1" applyFont="1" applyFill="1" applyBorder="1" applyAlignment="1">
      <alignment horizontal="right"/>
    </xf>
    <xf numFmtId="4" fontId="6" fillId="3" borderId="25" xfId="0" applyNumberFormat="1" applyFont="1" applyFill="1" applyBorder="1" applyAlignment="1">
      <alignment horizontal="right"/>
    </xf>
    <xf numFmtId="4" fontId="7" fillId="3" borderId="28" xfId="0" applyNumberFormat="1" applyFont="1" applyFill="1" applyBorder="1" applyAlignment="1">
      <alignment horizontal="right"/>
    </xf>
    <xf numFmtId="4" fontId="7" fillId="4" borderId="28" xfId="0" applyNumberFormat="1" applyFont="1" applyFill="1" applyBorder="1" applyAlignment="1">
      <alignment horizontal="right"/>
    </xf>
    <xf numFmtId="4" fontId="6" fillId="0" borderId="0" xfId="0" applyNumberFormat="1" applyFont="1" applyFill="1" applyBorder="1" applyAlignment="1">
      <alignment horizontal="right"/>
    </xf>
    <xf numFmtId="4" fontId="7" fillId="0" borderId="14" xfId="0" applyNumberFormat="1" applyFont="1" applyFill="1" applyBorder="1" applyAlignment="1">
      <alignment horizontal="right"/>
    </xf>
    <xf numFmtId="4" fontId="7" fillId="0" borderId="2" xfId="0" applyNumberFormat="1" applyFont="1" applyFill="1" applyBorder="1" applyAlignment="1">
      <alignment horizontal="right"/>
    </xf>
    <xf numFmtId="4" fontId="7" fillId="0" borderId="44" xfId="0" applyNumberFormat="1" applyFont="1" applyFill="1" applyBorder="1" applyAlignment="1">
      <alignment horizontal="right"/>
    </xf>
    <xf numFmtId="4" fontId="6" fillId="0" borderId="25" xfId="0" applyNumberFormat="1" applyFont="1" applyFill="1" applyBorder="1" applyAlignment="1">
      <alignment horizontal="right"/>
    </xf>
    <xf numFmtId="4" fontId="6" fillId="3" borderId="42" xfId="0" applyNumberFormat="1" applyFont="1" applyFill="1" applyBorder="1" applyAlignment="1">
      <alignment horizontal="right"/>
    </xf>
    <xf numFmtId="4" fontId="6" fillId="3" borderId="41" xfId="0" applyNumberFormat="1" applyFont="1" applyFill="1" applyBorder="1" applyAlignment="1">
      <alignment horizontal="right"/>
    </xf>
    <xf numFmtId="4" fontId="6" fillId="3" borderId="43" xfId="0" applyNumberFormat="1" applyFont="1" applyFill="1" applyBorder="1" applyAlignment="1">
      <alignment horizontal="right"/>
    </xf>
    <xf numFmtId="4" fontId="7" fillId="0" borderId="0" xfId="0" applyNumberFormat="1" applyFont="1"/>
    <xf numFmtId="4" fontId="6" fillId="3" borderId="23" xfId="0" applyNumberFormat="1" applyFont="1" applyFill="1" applyBorder="1"/>
    <xf numFmtId="0" fontId="7" fillId="0" borderId="1" xfId="0" applyFont="1" applyBorder="1"/>
    <xf numFmtId="4" fontId="6" fillId="0" borderId="1" xfId="0" applyNumberFormat="1" applyFont="1" applyBorder="1"/>
    <xf numFmtId="1" fontId="6" fillId="0" borderId="1" xfId="0" applyNumberFormat="1" applyFont="1" applyBorder="1" applyAlignment="1">
      <alignment horizontal="center"/>
    </xf>
    <xf numFmtId="0" fontId="7" fillId="0" borderId="0" xfId="0" applyFont="1" applyFill="1"/>
    <xf numFmtId="0" fontId="8" fillId="0" borderId="0" xfId="0" applyFont="1" applyBorder="1" applyAlignment="1">
      <alignment horizontal="center"/>
    </xf>
    <xf numFmtId="0" fontId="9" fillId="0" borderId="0" xfId="0" applyNumberFormat="1" applyFont="1" applyBorder="1" applyAlignment="1">
      <alignment horizontal="center"/>
    </xf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5" borderId="5" xfId="0" applyNumberFormat="1" applyFont="1" applyFill="1" applyBorder="1" applyAlignment="1">
      <alignment horizontal="center"/>
    </xf>
    <xf numFmtId="0" fontId="6" fillId="4" borderId="5" xfId="0" applyNumberFormat="1" applyFont="1" applyFill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 applyAlignment="1">
      <alignment horizontal="center"/>
    </xf>
    <xf numFmtId="14" fontId="6" fillId="0" borderId="7" xfId="0" applyNumberFormat="1" applyFont="1" applyBorder="1" applyAlignment="1">
      <alignment horizontal="center"/>
    </xf>
    <xf numFmtId="0" fontId="6" fillId="0" borderId="8" xfId="0" applyNumberFormat="1" applyFont="1" applyBorder="1" applyAlignment="1">
      <alignment horizontal="center"/>
    </xf>
    <xf numFmtId="0" fontId="6" fillId="5" borderId="7" xfId="0" applyNumberFormat="1" applyFont="1" applyFill="1" applyBorder="1" applyAlignment="1">
      <alignment horizontal="center"/>
    </xf>
    <xf numFmtId="0" fontId="6" fillId="4" borderId="7" xfId="0" applyNumberFormat="1" applyFont="1" applyFill="1" applyBorder="1" applyAlignment="1">
      <alignment horizontal="center"/>
    </xf>
    <xf numFmtId="0" fontId="7" fillId="0" borderId="3" xfId="0" applyFont="1" applyBorder="1" applyAlignment="1">
      <alignment horizontal="center"/>
    </xf>
    <xf numFmtId="4" fontId="6" fillId="0" borderId="23" xfId="0" applyNumberFormat="1" applyFont="1" applyFill="1" applyBorder="1" applyAlignment="1"/>
    <xf numFmtId="4" fontId="10" fillId="0" borderId="23" xfId="0" applyNumberFormat="1" applyFont="1" applyFill="1" applyBorder="1" applyAlignment="1"/>
    <xf numFmtId="4" fontId="7" fillId="6" borderId="23" xfId="0" applyNumberFormat="1" applyFont="1" applyFill="1" applyBorder="1" applyAlignment="1"/>
    <xf numFmtId="4" fontId="6" fillId="3" borderId="23" xfId="0" applyNumberFormat="1" applyFont="1" applyFill="1" applyBorder="1" applyAlignment="1"/>
    <xf numFmtId="4" fontId="7" fillId="4" borderId="23" xfId="0" applyNumberFormat="1" applyFont="1" applyFill="1" applyBorder="1" applyAlignment="1"/>
    <xf numFmtId="4" fontId="10" fillId="3" borderId="23" xfId="0" applyNumberFormat="1" applyFont="1" applyFill="1" applyBorder="1" applyAlignment="1"/>
    <xf numFmtId="0" fontId="7" fillId="0" borderId="7" xfId="0" applyFont="1" applyBorder="1" applyAlignment="1">
      <alignment horizontal="center"/>
    </xf>
    <xf numFmtId="4" fontId="7" fillId="0" borderId="7" xfId="0" applyNumberFormat="1" applyFont="1" applyBorder="1" applyAlignment="1"/>
    <xf numFmtId="4" fontId="7" fillId="0" borderId="7" xfId="0" applyNumberFormat="1" applyFont="1" applyFill="1" applyBorder="1" applyAlignment="1"/>
    <xf numFmtId="4" fontId="6" fillId="0" borderId="7" xfId="0" applyNumberFormat="1" applyFont="1" applyFill="1" applyBorder="1" applyAlignment="1"/>
    <xf numFmtId="4" fontId="10" fillId="0" borderId="7" xfId="0" applyNumberFormat="1" applyFont="1" applyFill="1" applyBorder="1" applyAlignment="1"/>
    <xf numFmtId="4" fontId="6" fillId="3" borderId="1" xfId="0" applyNumberFormat="1" applyFont="1" applyFill="1" applyBorder="1" applyAlignment="1"/>
    <xf numFmtId="4" fontId="6" fillId="0" borderId="23" xfId="0" applyNumberFormat="1" applyFont="1" applyFill="1" applyBorder="1"/>
    <xf numFmtId="4" fontId="7" fillId="6" borderId="28" xfId="0" applyNumberFormat="1" applyFont="1" applyFill="1" applyBorder="1" applyAlignment="1">
      <alignment horizontal="right"/>
    </xf>
    <xf numFmtId="0" fontId="3" fillId="8" borderId="42" xfId="0" applyFont="1" applyFill="1" applyBorder="1" applyAlignment="1"/>
    <xf numFmtId="0" fontId="3" fillId="8" borderId="43" xfId="0" applyFont="1" applyFill="1" applyBorder="1" applyAlignment="1"/>
    <xf numFmtId="0" fontId="3" fillId="8" borderId="35" xfId="0" applyFont="1" applyFill="1" applyBorder="1" applyAlignment="1"/>
    <xf numFmtId="0" fontId="2" fillId="6" borderId="22" xfId="0" applyFont="1" applyFill="1" applyBorder="1" applyAlignment="1">
      <alignment horizontal="center"/>
    </xf>
    <xf numFmtId="0" fontId="2" fillId="6" borderId="55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0" fillId="6" borderId="55" xfId="0" applyFill="1" applyBorder="1" applyAlignment="1"/>
    <xf numFmtId="0" fontId="0" fillId="6" borderId="9" xfId="0" applyFill="1" applyBorder="1" applyAlignment="1"/>
    <xf numFmtId="0" fontId="2" fillId="6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2" fillId="6" borderId="5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6" fillId="0" borderId="42" xfId="0" applyFont="1" applyBorder="1" applyAlignment="1">
      <alignment horizontal="center"/>
    </xf>
    <xf numFmtId="0" fontId="7" fillId="0" borderId="43" xfId="0" applyFont="1" applyBorder="1" applyAlignment="1">
      <alignment horizontal="center"/>
    </xf>
    <xf numFmtId="0" fontId="7" fillId="0" borderId="35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56" xfId="0" applyFont="1" applyBorder="1" applyAlignment="1">
      <alignment horizontal="center"/>
    </xf>
    <xf numFmtId="0" fontId="6" fillId="0" borderId="57" xfId="0" applyFont="1" applyBorder="1" applyAlignment="1">
      <alignment horizontal="center"/>
    </xf>
    <xf numFmtId="0" fontId="6" fillId="0" borderId="58" xfId="0" applyFont="1" applyBorder="1" applyAlignment="1">
      <alignment horizontal="center"/>
    </xf>
    <xf numFmtId="0" fontId="8" fillId="0" borderId="0" xfId="0" applyFont="1" applyFill="1" applyAlignment="1">
      <alignment horizontal="center"/>
    </xf>
    <xf numFmtId="0" fontId="7" fillId="0" borderId="0" xfId="0" applyFont="1" applyAlignment="1"/>
    <xf numFmtId="0" fontId="6" fillId="0" borderId="42" xfId="0" applyFont="1" applyFill="1" applyBorder="1" applyAlignment="1">
      <alignment horizontal="center"/>
    </xf>
    <xf numFmtId="0" fontId="6" fillId="0" borderId="43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6" fillId="0" borderId="47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7" fillId="0" borderId="43" xfId="0" applyFont="1" applyBorder="1" applyAlignment="1"/>
    <xf numFmtId="0" fontId="7" fillId="0" borderId="35" xfId="0" applyFont="1" applyBorder="1" applyAlignment="1"/>
    <xf numFmtId="1" fontId="6" fillId="0" borderId="22" xfId="0" applyNumberFormat="1" applyFont="1" applyBorder="1" applyAlignment="1">
      <alignment horizontal="center"/>
    </xf>
    <xf numFmtId="1" fontId="6" fillId="0" borderId="9" xfId="0" applyNumberFormat="1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6" fillId="0" borderId="5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5</xdr:row>
          <xdr:rowOff>0</xdr:rowOff>
        </xdr:from>
        <xdr:to>
          <xdr:col>0</xdr:col>
          <xdr:colOff>0</xdr:colOff>
          <xdr:row>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19050</xdr:rowOff>
        </xdr:from>
        <xdr:to>
          <xdr:col>4</xdr:col>
          <xdr:colOff>19050</xdr:colOff>
          <xdr:row>5</xdr:row>
          <xdr:rowOff>152400</xdr:rowOff>
        </xdr:to>
        <xdr:sp macro="" textlink="">
          <xdr:nvSpPr>
            <xdr:cNvPr id="1030" name="Object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F2EFDD"/>
                  </a:solidFill>
                </a14:hiddenFill>
              </a:ext>
              <a:ext uri="{91240B29-F687-4F45-9708-019B960494DF}">
                <a14:hiddenLine w="9525">
                  <a:solidFill>
                    <a:srgbClr val="A02218"/>
                  </a:solidFill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919191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504825</xdr:colOff>
          <xdr:row>6</xdr:row>
          <xdr:rowOff>142875</xdr:rowOff>
        </xdr:from>
        <xdr:to>
          <xdr:col>4</xdr:col>
          <xdr:colOff>485775</xdr:colOff>
          <xdr:row>8</xdr:row>
          <xdr:rowOff>57150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Fermer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142875</xdr:colOff>
          <xdr:row>6</xdr:row>
          <xdr:rowOff>142875</xdr:rowOff>
        </xdr:from>
        <xdr:to>
          <xdr:col>2</xdr:col>
          <xdr:colOff>609600</xdr:colOff>
          <xdr:row>8</xdr:row>
          <xdr:rowOff>57150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Generer les états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304800</xdr:colOff>
      <xdr:row>6</xdr:row>
      <xdr:rowOff>9525</xdr:rowOff>
    </xdr:from>
    <xdr:to>
      <xdr:col>17</xdr:col>
      <xdr:colOff>409575</xdr:colOff>
      <xdr:row>7</xdr:row>
      <xdr:rowOff>152400</xdr:rowOff>
    </xdr:to>
    <xdr:sp macro="" textlink="">
      <xdr:nvSpPr>
        <xdr:cNvPr id="2049" name="Line 1"/>
        <xdr:cNvSpPr>
          <a:spLocks noChangeShapeType="1"/>
        </xdr:cNvSpPr>
      </xdr:nvSpPr>
      <xdr:spPr bwMode="auto">
        <a:xfrm flipH="1">
          <a:off x="15830550" y="981075"/>
          <a:ext cx="104775" cy="30480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E14"/>
  <sheetViews>
    <sheetView showGridLines="0" tabSelected="1" workbookViewId="0">
      <selection activeCell="L33" sqref="L33"/>
    </sheetView>
  </sheetViews>
  <sheetFormatPr baseColWidth="10" defaultRowHeight="12.75"/>
  <sheetData>
    <row r="1" spans="2:5" ht="12.75" customHeight="1"/>
    <row r="2" spans="2:5" ht="12.75" customHeight="1" thickBot="1"/>
    <row r="3" spans="2:5" ht="12.75" customHeight="1" thickBot="1">
      <c r="B3" s="258" t="s">
        <v>153</v>
      </c>
      <c r="C3" s="259"/>
      <c r="D3" s="259"/>
      <c r="E3" s="260"/>
    </row>
    <row r="4" spans="2:5" ht="12.75" customHeight="1">
      <c r="B4" s="14"/>
      <c r="C4" s="15"/>
      <c r="D4" s="15"/>
      <c r="E4" s="16"/>
    </row>
    <row r="5" spans="2:5" ht="12.75" customHeight="1">
      <c r="B5" s="17"/>
      <c r="C5" s="18"/>
      <c r="D5" s="18"/>
      <c r="E5" s="19"/>
    </row>
    <row r="6" spans="2:5" ht="12.75" customHeight="1">
      <c r="B6" s="17"/>
      <c r="C6" s="18"/>
      <c r="D6" s="18"/>
      <c r="E6" s="19"/>
    </row>
    <row r="7" spans="2:5" ht="12.75" customHeight="1">
      <c r="B7" s="17"/>
      <c r="C7" s="18"/>
      <c r="D7" s="18"/>
      <c r="E7" s="19"/>
    </row>
    <row r="8" spans="2:5" ht="12.75" customHeight="1">
      <c r="B8" s="17"/>
      <c r="C8" s="18"/>
      <c r="D8" s="18"/>
      <c r="E8" s="19"/>
    </row>
    <row r="9" spans="2:5" ht="12.75" customHeight="1" thickBot="1">
      <c r="B9" s="20"/>
      <c r="C9" s="21"/>
      <c r="D9" s="21"/>
      <c r="E9" s="22"/>
    </row>
    <row r="10" spans="2:5" ht="12.75" customHeight="1"/>
    <row r="11" spans="2:5" ht="12.75" customHeight="1"/>
    <row r="12" spans="2:5" ht="12.75" customHeight="1"/>
    <row r="13" spans="2:5" ht="12.75" customHeight="1"/>
    <row r="14" spans="2:5" ht="12.75" customHeight="1"/>
  </sheetData>
  <sheetProtection sheet="1" objects="1" scenarios="1"/>
  <mergeCells count="1">
    <mergeCell ref="B3:E3"/>
  </mergeCells>
  <phoneticPr fontId="4" type="noConversion"/>
  <pageMargins left="0.78740157499999996" right="0.78740157499999996" top="0.984251969" bottom="0.984251969" header="0.4921259845" footer="0.4921259845"/>
  <pageSetup paperSize="9" orientation="portrait" cellComments="asDisplayed" horizontalDpi="300" verticalDpi="300" r:id="rId1"/>
  <headerFooter alignWithMargins="0"/>
  <drawing r:id="rId2"/>
  <legacyDrawing r:id="rId3"/>
  <oleObjects>
    <mc:AlternateContent xmlns:mc="http://schemas.openxmlformats.org/markup-compatibility/2006">
      <mc:Choice Requires="x14">
        <oleObject shapeId="1030" r:id="rId4">
          <objectPr defaultSize="0" r:id="rId5">
            <anchor moveWithCells="1">
              <from>
                <xdr:col>2</xdr:col>
                <xdr:colOff>95250</xdr:colOff>
                <xdr:row>4</xdr:row>
                <xdr:rowOff>19050</xdr:rowOff>
              </from>
              <to>
                <xdr:col>4</xdr:col>
                <xdr:colOff>19050</xdr:colOff>
                <xdr:row>5</xdr:row>
                <xdr:rowOff>152400</xdr:rowOff>
              </to>
            </anchor>
          </objectPr>
        </oleObject>
      </mc:Choice>
      <mc:Fallback>
        <oleObject shapeId="1030" r:id="rId4"/>
      </mc:Fallback>
    </mc:AlternateContent>
  </oleObjects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ImmosES">
                <anchor moveWithCells="1" sizeWithCells="1">
                  <from>
                    <xdr:col>0</xdr:col>
                    <xdr:colOff>0</xdr:colOff>
                    <xdr:row>5</xdr:row>
                    <xdr:rowOff>0</xdr:rowOff>
                  </from>
                  <to>
                    <xdr:col>0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fermer">
                <anchor moveWithCells="1">
                  <from>
                    <xdr:col>3</xdr:col>
                    <xdr:colOff>504825</xdr:colOff>
                    <xdr:row>6</xdr:row>
                    <xdr:rowOff>142875</xdr:rowOff>
                  </from>
                  <to>
                    <xdr:col>4</xdr:col>
                    <xdr:colOff>485775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main">
                <anchor moveWithCells="1">
                  <from>
                    <xdr:col>1</xdr:col>
                    <xdr:colOff>142875</xdr:colOff>
                    <xdr:row>6</xdr:row>
                    <xdr:rowOff>142875</xdr:rowOff>
                  </from>
                  <to>
                    <xdr:col>2</xdr:col>
                    <xdr:colOff>609600</xdr:colOff>
                    <xdr:row>8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S35"/>
  <sheetViews>
    <sheetView topLeftCell="B1" zoomScale="95" workbookViewId="0">
      <pane xSplit="3" topLeftCell="E1" activePane="topRight" state="frozenSplit"/>
      <selection activeCell="B37" sqref="B37"/>
      <selection pane="topRight" activeCell="B37" sqref="B37"/>
    </sheetView>
  </sheetViews>
  <sheetFormatPr baseColWidth="10" defaultRowHeight="12.75"/>
  <cols>
    <col min="1" max="1" width="23" style="10" bestFit="1" customWidth="1"/>
    <col min="2" max="3" width="12.42578125" style="4" bestFit="1" customWidth="1"/>
    <col min="4" max="4" width="13.85546875" style="4" bestFit="1" customWidth="1"/>
    <col min="5" max="5" width="2.85546875" style="4" customWidth="1"/>
    <col min="6" max="6" width="5.140625" style="4" customWidth="1"/>
    <col min="7" max="8" width="12.42578125" style="4" bestFit="1" customWidth="1"/>
    <col min="9" max="9" width="13.85546875" style="4" bestFit="1" customWidth="1"/>
    <col min="10" max="11" width="3.140625" style="4" customWidth="1"/>
    <col min="12" max="12" width="8.28515625" style="4" bestFit="1" customWidth="1"/>
    <col min="13" max="13" width="7.85546875" style="4" bestFit="1" customWidth="1"/>
    <col min="14" max="14" width="14.5703125" style="4" customWidth="1"/>
    <col min="15" max="15" width="30" style="4" bestFit="1" customWidth="1"/>
    <col min="16" max="16" width="6.42578125" style="4" bestFit="1" customWidth="1"/>
    <col min="17" max="17" width="13" style="4" bestFit="1" customWidth="1"/>
    <col min="18" max="18" width="13" style="4" customWidth="1"/>
    <col min="19" max="19" width="14.7109375" style="4" customWidth="1"/>
    <col min="20" max="16384" width="11.42578125" style="4"/>
  </cols>
  <sheetData>
    <row r="3" spans="1:19" s="6" customFormat="1">
      <c r="A3" s="5"/>
      <c r="B3" s="6" t="s">
        <v>115</v>
      </c>
      <c r="G3" s="6" t="s">
        <v>116</v>
      </c>
      <c r="L3" s="6" t="s">
        <v>117</v>
      </c>
    </row>
    <row r="4" spans="1:19" s="6" customFormat="1">
      <c r="A4" s="5"/>
      <c r="B4" s="261" t="s">
        <v>118</v>
      </c>
      <c r="C4" s="264"/>
      <c r="D4" s="264"/>
      <c r="E4" s="266" t="s">
        <v>0</v>
      </c>
      <c r="F4" s="267"/>
      <c r="G4" s="267"/>
      <c r="H4" s="267"/>
      <c r="I4" s="267"/>
      <c r="J4" s="7"/>
      <c r="K4" s="261" t="s">
        <v>119</v>
      </c>
      <c r="L4" s="264"/>
      <c r="M4" s="264"/>
      <c r="N4" s="265"/>
      <c r="O4" s="268" t="s">
        <v>120</v>
      </c>
      <c r="Q4" s="261" t="s">
        <v>121</v>
      </c>
      <c r="R4" s="262"/>
      <c r="S4" s="263"/>
    </row>
    <row r="5" spans="1:19" s="6" customFormat="1">
      <c r="A5" s="5"/>
      <c r="B5" s="8" t="s">
        <v>122</v>
      </c>
      <c r="C5" s="8" t="s">
        <v>123</v>
      </c>
      <c r="D5" s="8" t="s">
        <v>124</v>
      </c>
      <c r="E5" s="9"/>
      <c r="F5" s="9" t="s">
        <v>125</v>
      </c>
      <c r="G5" s="9" t="s">
        <v>122</v>
      </c>
      <c r="H5" s="9" t="s">
        <v>123</v>
      </c>
      <c r="I5" s="8" t="s">
        <v>124</v>
      </c>
      <c r="J5" s="8"/>
      <c r="K5" s="8"/>
      <c r="L5" s="8" t="s">
        <v>122</v>
      </c>
      <c r="M5" s="8" t="s">
        <v>123</v>
      </c>
      <c r="N5" s="8" t="s">
        <v>124</v>
      </c>
      <c r="O5" s="269"/>
      <c r="Q5" s="9" t="s">
        <v>122</v>
      </c>
      <c r="R5" s="9" t="s">
        <v>123</v>
      </c>
      <c r="S5" s="8" t="s">
        <v>124</v>
      </c>
    </row>
    <row r="6" spans="1:19">
      <c r="B6" s="1">
        <v>19110</v>
      </c>
      <c r="C6" s="1">
        <v>4000</v>
      </c>
      <c r="D6" s="2" t="s">
        <v>20</v>
      </c>
      <c r="E6" s="1"/>
      <c r="F6" s="1"/>
      <c r="G6" s="1">
        <v>19150</v>
      </c>
      <c r="H6" s="1">
        <v>4000</v>
      </c>
      <c r="I6" s="2" t="s">
        <v>41</v>
      </c>
      <c r="J6" s="1"/>
      <c r="K6" s="1"/>
      <c r="L6" s="1">
        <v>94302</v>
      </c>
      <c r="M6" s="1">
        <v>4420</v>
      </c>
      <c r="N6" s="2" t="s">
        <v>61</v>
      </c>
      <c r="O6" s="11" t="s">
        <v>126</v>
      </c>
      <c r="Q6" s="2" t="s">
        <v>63</v>
      </c>
      <c r="R6" s="2" t="s">
        <v>63</v>
      </c>
      <c r="S6" s="2" t="s">
        <v>63</v>
      </c>
    </row>
    <row r="7" spans="1:19">
      <c r="B7" s="1">
        <v>19110</v>
      </c>
      <c r="C7" s="1">
        <v>4010</v>
      </c>
      <c r="D7" s="2" t="s">
        <v>21</v>
      </c>
      <c r="E7" s="1"/>
      <c r="F7" s="1"/>
      <c r="G7" s="1">
        <v>19150</v>
      </c>
      <c r="H7" s="1">
        <v>4010</v>
      </c>
      <c r="I7" s="2" t="s">
        <v>42</v>
      </c>
      <c r="J7" s="1"/>
      <c r="K7" s="1"/>
      <c r="L7" s="1">
        <v>94302</v>
      </c>
      <c r="M7" s="1">
        <v>4420</v>
      </c>
      <c r="N7" s="2" t="s">
        <v>61</v>
      </c>
      <c r="O7" s="11" t="s">
        <v>127</v>
      </c>
      <c r="Q7" s="2" t="s">
        <v>63</v>
      </c>
      <c r="R7" s="2" t="s">
        <v>63</v>
      </c>
      <c r="S7" s="2" t="s">
        <v>63</v>
      </c>
    </row>
    <row r="8" spans="1:19">
      <c r="B8" s="1">
        <v>19110</v>
      </c>
      <c r="C8" s="1">
        <v>4020</v>
      </c>
      <c r="D8" s="2" t="s">
        <v>22</v>
      </c>
      <c r="E8" s="1"/>
      <c r="F8" s="1"/>
      <c r="G8" s="1">
        <v>19150</v>
      </c>
      <c r="H8" s="1">
        <v>4020</v>
      </c>
      <c r="I8" s="2" t="s">
        <v>43</v>
      </c>
      <c r="J8" s="1"/>
      <c r="K8" s="1"/>
      <c r="L8" s="1">
        <v>94302</v>
      </c>
      <c r="M8" s="1">
        <v>4420</v>
      </c>
      <c r="N8" s="2" t="s">
        <v>61</v>
      </c>
      <c r="O8" s="11" t="s">
        <v>128</v>
      </c>
      <c r="Q8" s="2" t="s">
        <v>63</v>
      </c>
      <c r="R8" s="2" t="s">
        <v>63</v>
      </c>
      <c r="S8" s="2" t="s">
        <v>63</v>
      </c>
    </row>
    <row r="9" spans="1:19">
      <c r="B9" s="1">
        <v>19110</v>
      </c>
      <c r="C9" s="1">
        <v>4060</v>
      </c>
      <c r="D9" s="2" t="s">
        <v>23</v>
      </c>
      <c r="E9" s="1"/>
      <c r="F9" s="1"/>
      <c r="G9" s="1">
        <v>19150</v>
      </c>
      <c r="H9" s="1">
        <v>4060</v>
      </c>
      <c r="I9" s="2" t="s">
        <v>44</v>
      </c>
      <c r="J9" s="1"/>
      <c r="K9" s="1"/>
      <c r="L9" s="1">
        <v>94302</v>
      </c>
      <c r="M9" s="1">
        <v>4420</v>
      </c>
      <c r="N9" s="2" t="s">
        <v>61</v>
      </c>
      <c r="O9" s="11" t="s">
        <v>129</v>
      </c>
      <c r="Q9" s="2" t="s">
        <v>63</v>
      </c>
      <c r="R9" s="2" t="s">
        <v>63</v>
      </c>
      <c r="S9" s="2" t="s">
        <v>63</v>
      </c>
    </row>
    <row r="10" spans="1:19">
      <c r="B10" s="1">
        <v>17150</v>
      </c>
      <c r="C10" s="1">
        <v>4211</v>
      </c>
      <c r="D10" s="2" t="s">
        <v>24</v>
      </c>
      <c r="E10" s="1"/>
      <c r="F10" s="1"/>
      <c r="G10" s="1"/>
      <c r="H10" s="1"/>
      <c r="I10" s="2"/>
      <c r="J10" s="1"/>
      <c r="K10" s="1"/>
      <c r="L10" s="1"/>
      <c r="M10" s="1"/>
      <c r="N10" s="2"/>
      <c r="O10" s="11" t="s">
        <v>130</v>
      </c>
      <c r="Q10" s="2" t="s">
        <v>63</v>
      </c>
      <c r="R10" s="2" t="s">
        <v>63</v>
      </c>
      <c r="S10" s="2" t="s">
        <v>63</v>
      </c>
    </row>
    <row r="11" spans="1:19">
      <c r="B11" s="1">
        <v>17150</v>
      </c>
      <c r="C11" s="1">
        <v>4212</v>
      </c>
      <c r="D11" s="2" t="s">
        <v>25</v>
      </c>
      <c r="E11" s="1"/>
      <c r="F11" s="1"/>
      <c r="G11" s="1">
        <v>17550</v>
      </c>
      <c r="H11" s="1">
        <v>4212</v>
      </c>
      <c r="I11" s="2" t="s">
        <v>45</v>
      </c>
      <c r="J11" s="1"/>
      <c r="K11" s="1"/>
      <c r="L11" s="1">
        <v>94302</v>
      </c>
      <c r="M11" s="1">
        <v>4410</v>
      </c>
      <c r="N11" s="2" t="s">
        <v>62</v>
      </c>
      <c r="O11" s="11" t="s">
        <v>131</v>
      </c>
      <c r="Q11" s="2" t="s">
        <v>63</v>
      </c>
      <c r="R11" s="2" t="s">
        <v>63</v>
      </c>
      <c r="S11" s="2" t="s">
        <v>63</v>
      </c>
    </row>
    <row r="12" spans="1:19">
      <c r="B12" s="1">
        <v>17200</v>
      </c>
      <c r="C12" s="1">
        <v>4221</v>
      </c>
      <c r="D12" s="2" t="s">
        <v>26</v>
      </c>
      <c r="E12" s="1"/>
      <c r="F12" s="1"/>
      <c r="G12" s="1">
        <v>17600</v>
      </c>
      <c r="H12" s="1">
        <v>4221</v>
      </c>
      <c r="I12" s="2" t="s">
        <v>46</v>
      </c>
      <c r="J12" s="1"/>
      <c r="K12" s="1"/>
      <c r="L12" s="1">
        <v>94302</v>
      </c>
      <c r="M12" s="1">
        <v>4410</v>
      </c>
      <c r="N12" s="2" t="s">
        <v>62</v>
      </c>
      <c r="O12" s="11" t="s">
        <v>132</v>
      </c>
      <c r="Q12" s="2" t="s">
        <v>63</v>
      </c>
      <c r="R12" s="2" t="s">
        <v>63</v>
      </c>
      <c r="S12" s="2" t="s">
        <v>63</v>
      </c>
    </row>
    <row r="13" spans="1:19">
      <c r="B13" s="1">
        <v>17200</v>
      </c>
      <c r="C13" s="1">
        <v>4222</v>
      </c>
      <c r="D13" s="2" t="s">
        <v>27</v>
      </c>
      <c r="E13" s="1"/>
      <c r="F13" s="1"/>
      <c r="G13" s="1">
        <v>17600</v>
      </c>
      <c r="H13" s="1">
        <v>4222</v>
      </c>
      <c r="I13" s="2" t="s">
        <v>47</v>
      </c>
      <c r="J13" s="1"/>
      <c r="K13" s="1"/>
      <c r="L13" s="1">
        <v>94302</v>
      </c>
      <c r="M13" s="1">
        <v>4410</v>
      </c>
      <c r="N13" s="2" t="s">
        <v>62</v>
      </c>
      <c r="O13" s="11" t="s">
        <v>133</v>
      </c>
      <c r="Q13" s="3">
        <v>27320</v>
      </c>
      <c r="R13" s="3">
        <v>9641</v>
      </c>
      <c r="S13" s="3" t="s">
        <v>64</v>
      </c>
    </row>
    <row r="14" spans="1:19">
      <c r="B14" s="1">
        <v>17200</v>
      </c>
      <c r="C14" s="1">
        <v>4223</v>
      </c>
      <c r="D14" s="2" t="s">
        <v>28</v>
      </c>
      <c r="E14" s="1"/>
      <c r="F14" s="1"/>
      <c r="G14" s="1">
        <v>17600</v>
      </c>
      <c r="H14" s="1">
        <v>4223</v>
      </c>
      <c r="I14" s="2" t="s">
        <v>48</v>
      </c>
      <c r="J14" s="1"/>
      <c r="K14" s="1"/>
      <c r="L14" s="1">
        <v>94302</v>
      </c>
      <c r="M14" s="1">
        <v>4410</v>
      </c>
      <c r="N14" s="2" t="s">
        <v>62</v>
      </c>
      <c r="O14" s="11" t="s">
        <v>134</v>
      </c>
      <c r="Q14" s="2" t="s">
        <v>63</v>
      </c>
      <c r="R14" s="2" t="s">
        <v>63</v>
      </c>
      <c r="S14" s="2" t="s">
        <v>63</v>
      </c>
    </row>
    <row r="15" spans="1:19">
      <c r="B15" s="1">
        <v>17200</v>
      </c>
      <c r="C15" s="1">
        <v>4224</v>
      </c>
      <c r="D15" s="2" t="s">
        <v>29</v>
      </c>
      <c r="E15" s="1"/>
      <c r="F15" s="1"/>
      <c r="G15" s="1">
        <v>17600</v>
      </c>
      <c r="H15" s="1">
        <v>4224</v>
      </c>
      <c r="I15" s="2" t="s">
        <v>49</v>
      </c>
      <c r="J15" s="1"/>
      <c r="K15" s="1"/>
      <c r="L15" s="1">
        <v>94302</v>
      </c>
      <c r="M15" s="1">
        <v>4410</v>
      </c>
      <c r="N15" s="2" t="s">
        <v>62</v>
      </c>
      <c r="O15" s="11" t="s">
        <v>135</v>
      </c>
      <c r="Q15" s="2" t="s">
        <v>63</v>
      </c>
      <c r="R15" s="2" t="s">
        <v>63</v>
      </c>
      <c r="S15" s="2" t="s">
        <v>63</v>
      </c>
    </row>
    <row r="16" spans="1:19">
      <c r="B16" s="1">
        <v>17200</v>
      </c>
      <c r="C16" s="1">
        <v>4225</v>
      </c>
      <c r="D16" s="2" t="s">
        <v>30</v>
      </c>
      <c r="E16" s="1"/>
      <c r="F16" s="1"/>
      <c r="G16" s="1">
        <v>17600</v>
      </c>
      <c r="H16" s="1">
        <v>4225</v>
      </c>
      <c r="I16" s="2" t="s">
        <v>50</v>
      </c>
      <c r="J16" s="1"/>
      <c r="K16" s="1"/>
      <c r="L16" s="1">
        <v>94302</v>
      </c>
      <c r="M16" s="1">
        <v>4410</v>
      </c>
      <c r="N16" s="2" t="s">
        <v>62</v>
      </c>
      <c r="O16" s="11" t="s">
        <v>136</v>
      </c>
      <c r="Q16" s="2" t="s">
        <v>63</v>
      </c>
      <c r="R16" s="2" t="s">
        <v>63</v>
      </c>
      <c r="S16" s="2" t="s">
        <v>63</v>
      </c>
    </row>
    <row r="17" spans="1:19">
      <c r="B17" s="1">
        <v>17200</v>
      </c>
      <c r="C17" s="1">
        <v>4226</v>
      </c>
      <c r="D17" s="2" t="s">
        <v>31</v>
      </c>
      <c r="E17" s="1"/>
      <c r="F17" s="1"/>
      <c r="G17" s="1">
        <v>17600</v>
      </c>
      <c r="H17" s="1">
        <v>4226</v>
      </c>
      <c r="I17" s="2" t="s">
        <v>51</v>
      </c>
      <c r="J17" s="1"/>
      <c r="K17" s="1"/>
      <c r="L17" s="1">
        <v>94302</v>
      </c>
      <c r="M17" s="1">
        <v>4410</v>
      </c>
      <c r="N17" s="2" t="s">
        <v>62</v>
      </c>
      <c r="O17" s="11" t="s">
        <v>137</v>
      </c>
      <c r="Q17" s="2">
        <v>27320</v>
      </c>
      <c r="R17" s="2">
        <v>9649</v>
      </c>
      <c r="S17" s="2" t="s">
        <v>65</v>
      </c>
    </row>
    <row r="18" spans="1:19">
      <c r="B18" s="1">
        <v>17250</v>
      </c>
      <c r="C18" s="1">
        <v>4231</v>
      </c>
      <c r="D18" s="2" t="s">
        <v>32</v>
      </c>
      <c r="E18" s="1"/>
      <c r="F18" s="1"/>
      <c r="G18" s="1">
        <v>17650</v>
      </c>
      <c r="H18" s="1">
        <v>4231</v>
      </c>
      <c r="I18" s="2" t="s">
        <v>52</v>
      </c>
      <c r="J18" s="1"/>
      <c r="K18" s="1"/>
      <c r="L18" s="1">
        <v>94302</v>
      </c>
      <c r="M18" s="1">
        <v>4410</v>
      </c>
      <c r="N18" s="2" t="s">
        <v>62</v>
      </c>
      <c r="O18" s="11" t="s">
        <v>138</v>
      </c>
      <c r="Q18" s="2">
        <v>27320</v>
      </c>
      <c r="R18" s="2">
        <v>9642</v>
      </c>
      <c r="S18" s="2" t="s">
        <v>66</v>
      </c>
    </row>
    <row r="19" spans="1:19">
      <c r="B19" s="1">
        <v>17250</v>
      </c>
      <c r="C19" s="1">
        <v>4232</v>
      </c>
      <c r="D19" s="2" t="s">
        <v>33</v>
      </c>
      <c r="E19" s="1"/>
      <c r="F19" s="1"/>
      <c r="G19" s="1">
        <v>17650</v>
      </c>
      <c r="H19" s="1">
        <v>4232</v>
      </c>
      <c r="I19" s="2" t="s">
        <v>53</v>
      </c>
      <c r="J19" s="1"/>
      <c r="K19" s="1"/>
      <c r="L19" s="1">
        <v>94302</v>
      </c>
      <c r="M19" s="1">
        <v>4410</v>
      </c>
      <c r="N19" s="2" t="s">
        <v>62</v>
      </c>
      <c r="O19" s="11" t="s">
        <v>139</v>
      </c>
      <c r="Q19" s="2">
        <v>27320</v>
      </c>
      <c r="R19" s="2">
        <v>9648</v>
      </c>
      <c r="S19" s="2" t="s">
        <v>67</v>
      </c>
    </row>
    <row r="20" spans="1:19">
      <c r="B20" s="1">
        <v>17250</v>
      </c>
      <c r="C20" s="1">
        <v>4233</v>
      </c>
      <c r="D20" s="2" t="s">
        <v>34</v>
      </c>
      <c r="E20" s="1"/>
      <c r="F20" s="1"/>
      <c r="G20" s="1">
        <v>17650</v>
      </c>
      <c r="H20" s="1">
        <v>4233</v>
      </c>
      <c r="I20" s="2" t="s">
        <v>54</v>
      </c>
      <c r="J20" s="1"/>
      <c r="K20" s="1"/>
      <c r="L20" s="1">
        <v>94302</v>
      </c>
      <c r="M20" s="1">
        <v>4410</v>
      </c>
      <c r="N20" s="2" t="s">
        <v>62</v>
      </c>
      <c r="O20" s="11" t="s">
        <v>140</v>
      </c>
      <c r="Q20" s="2">
        <v>27320</v>
      </c>
      <c r="R20" s="2">
        <v>9643</v>
      </c>
      <c r="S20" s="2" t="s">
        <v>68</v>
      </c>
    </row>
    <row r="21" spans="1:19">
      <c r="B21" s="1">
        <v>17300</v>
      </c>
      <c r="C21" s="1">
        <v>4241</v>
      </c>
      <c r="D21" s="2" t="s">
        <v>35</v>
      </c>
      <c r="E21" s="1"/>
      <c r="F21" s="1"/>
      <c r="G21" s="1">
        <v>17700</v>
      </c>
      <c r="H21" s="1">
        <v>4241</v>
      </c>
      <c r="I21" s="2" t="s">
        <v>55</v>
      </c>
      <c r="J21" s="1"/>
      <c r="K21" s="1"/>
      <c r="L21" s="1">
        <v>94302</v>
      </c>
      <c r="M21" s="1">
        <v>4410</v>
      </c>
      <c r="N21" s="2" t="s">
        <v>62</v>
      </c>
      <c r="O21" s="11" t="s">
        <v>141</v>
      </c>
      <c r="Q21" s="2">
        <v>27320</v>
      </c>
      <c r="R21" s="2">
        <v>9647</v>
      </c>
      <c r="S21" s="2" t="s">
        <v>69</v>
      </c>
    </row>
    <row r="22" spans="1:19">
      <c r="B22" s="1">
        <v>17300</v>
      </c>
      <c r="C22" s="1">
        <v>4242</v>
      </c>
      <c r="D22" s="2" t="s">
        <v>36</v>
      </c>
      <c r="E22" s="1"/>
      <c r="F22" s="1"/>
      <c r="G22" s="1">
        <v>17700</v>
      </c>
      <c r="H22" s="1">
        <v>4242</v>
      </c>
      <c r="I22" s="2" t="s">
        <v>56</v>
      </c>
      <c r="J22" s="1"/>
      <c r="K22" s="1"/>
      <c r="L22" s="1">
        <v>94302</v>
      </c>
      <c r="M22" s="1">
        <v>4410</v>
      </c>
      <c r="N22" s="2" t="s">
        <v>62</v>
      </c>
      <c r="O22" s="11" t="s">
        <v>142</v>
      </c>
      <c r="Q22" s="2">
        <v>27320</v>
      </c>
      <c r="R22" s="2">
        <v>9644</v>
      </c>
      <c r="S22" s="2" t="s">
        <v>70</v>
      </c>
    </row>
    <row r="23" spans="1:19">
      <c r="B23" s="1">
        <v>17300</v>
      </c>
      <c r="C23" s="1">
        <v>4243</v>
      </c>
      <c r="D23" s="2" t="s">
        <v>37</v>
      </c>
      <c r="E23" s="1"/>
      <c r="F23" s="1"/>
      <c r="G23" s="1">
        <v>17700</v>
      </c>
      <c r="H23" s="1">
        <v>4243</v>
      </c>
      <c r="I23" s="2" t="s">
        <v>57</v>
      </c>
      <c r="J23" s="1"/>
      <c r="K23" s="1"/>
      <c r="L23" s="1">
        <v>94302</v>
      </c>
      <c r="M23" s="1">
        <v>4410</v>
      </c>
      <c r="N23" s="2" t="s">
        <v>62</v>
      </c>
      <c r="O23" s="11" t="s">
        <v>143</v>
      </c>
      <c r="Q23" s="2">
        <v>27320</v>
      </c>
      <c r="R23" s="2">
        <v>9645</v>
      </c>
      <c r="S23" s="2" t="s">
        <v>71</v>
      </c>
    </row>
    <row r="24" spans="1:19">
      <c r="B24" s="1">
        <v>17300</v>
      </c>
      <c r="C24" s="1">
        <v>4244</v>
      </c>
      <c r="D24" s="2" t="s">
        <v>38</v>
      </c>
      <c r="E24" s="1"/>
      <c r="F24" s="1"/>
      <c r="G24" s="1">
        <v>17700</v>
      </c>
      <c r="H24" s="1">
        <v>4244</v>
      </c>
      <c r="I24" s="2" t="s">
        <v>58</v>
      </c>
      <c r="J24" s="1"/>
      <c r="K24" s="1"/>
      <c r="L24" s="1">
        <v>94302</v>
      </c>
      <c r="M24" s="1">
        <v>4410</v>
      </c>
      <c r="N24" s="2" t="s">
        <v>62</v>
      </c>
      <c r="O24" s="11" t="s">
        <v>144</v>
      </c>
      <c r="Q24" s="3">
        <v>27320</v>
      </c>
      <c r="R24" s="3">
        <v>9646</v>
      </c>
      <c r="S24" s="3" t="s">
        <v>72</v>
      </c>
    </row>
    <row r="25" spans="1:19">
      <c r="B25" s="1">
        <v>12750</v>
      </c>
      <c r="C25" s="1">
        <v>1950</v>
      </c>
      <c r="D25" s="2" t="s">
        <v>39</v>
      </c>
      <c r="E25" s="1"/>
      <c r="F25" s="1"/>
      <c r="G25" s="1">
        <v>13920</v>
      </c>
      <c r="H25" s="1">
        <v>8191</v>
      </c>
      <c r="I25" s="2" t="s">
        <v>59</v>
      </c>
      <c r="J25" s="1"/>
      <c r="K25" s="1"/>
      <c r="L25" s="1">
        <v>94302</v>
      </c>
      <c r="M25" s="1">
        <v>4410</v>
      </c>
      <c r="N25" s="2" t="s">
        <v>62</v>
      </c>
      <c r="O25" s="11" t="s">
        <v>145</v>
      </c>
      <c r="Q25" s="2" t="s">
        <v>63</v>
      </c>
      <c r="R25" s="2" t="s">
        <v>63</v>
      </c>
      <c r="S25" s="2" t="s">
        <v>63</v>
      </c>
    </row>
    <row r="26" spans="1:19">
      <c r="B26" s="1">
        <v>12750</v>
      </c>
      <c r="C26" s="1">
        <v>1920</v>
      </c>
      <c r="D26" s="2" t="s">
        <v>40</v>
      </c>
      <c r="E26" s="1"/>
      <c r="F26" s="1"/>
      <c r="G26" s="1">
        <v>13920</v>
      </c>
      <c r="H26" s="1">
        <v>8192</v>
      </c>
      <c r="I26" s="2" t="s">
        <v>60</v>
      </c>
      <c r="J26" s="1"/>
      <c r="K26" s="1"/>
      <c r="L26" s="1">
        <v>94302</v>
      </c>
      <c r="M26" s="1">
        <v>4410</v>
      </c>
      <c r="N26" s="2" t="s">
        <v>62</v>
      </c>
      <c r="O26" s="11" t="s">
        <v>146</v>
      </c>
      <c r="Q26" s="2" t="s">
        <v>63</v>
      </c>
      <c r="R26" s="2" t="s">
        <v>63</v>
      </c>
      <c r="S26" s="2" t="s">
        <v>63</v>
      </c>
    </row>
    <row r="27" spans="1:19">
      <c r="B27" s="1">
        <v>13410</v>
      </c>
      <c r="C27" s="1">
        <v>2486</v>
      </c>
      <c r="D27" s="2" t="s">
        <v>39</v>
      </c>
      <c r="E27" s="1"/>
      <c r="F27" s="1"/>
      <c r="G27" s="1">
        <v>13920</v>
      </c>
      <c r="H27" s="1">
        <v>8191</v>
      </c>
      <c r="I27" s="2" t="s">
        <v>59</v>
      </c>
      <c r="J27" s="1"/>
      <c r="K27" s="1"/>
      <c r="L27" s="1">
        <v>94302</v>
      </c>
      <c r="M27" s="1">
        <v>4410</v>
      </c>
      <c r="N27" s="2" t="s">
        <v>62</v>
      </c>
      <c r="O27" s="11" t="s">
        <v>145</v>
      </c>
      <c r="Q27" s="2" t="s">
        <v>63</v>
      </c>
      <c r="R27" s="2" t="s">
        <v>63</v>
      </c>
      <c r="S27" s="2" t="s">
        <v>63</v>
      </c>
    </row>
    <row r="28" spans="1:19">
      <c r="B28" s="1">
        <v>13410</v>
      </c>
      <c r="C28" s="1">
        <v>2483</v>
      </c>
      <c r="D28" s="2" t="s">
        <v>40</v>
      </c>
      <c r="E28" s="1"/>
      <c r="F28" s="1"/>
      <c r="G28" s="1">
        <v>13920</v>
      </c>
      <c r="H28" s="1">
        <v>8192</v>
      </c>
      <c r="I28" s="2" t="s">
        <v>60</v>
      </c>
      <c r="J28" s="1"/>
      <c r="K28" s="1"/>
      <c r="L28" s="1">
        <v>94302</v>
      </c>
      <c r="M28" s="1">
        <v>4410</v>
      </c>
      <c r="N28" s="2" t="s">
        <v>62</v>
      </c>
      <c r="O28" s="11" t="s">
        <v>146</v>
      </c>
      <c r="Q28" s="2" t="s">
        <v>63</v>
      </c>
      <c r="R28" s="2" t="s">
        <v>63</v>
      </c>
      <c r="S28" s="2" t="s">
        <v>63</v>
      </c>
    </row>
    <row r="29" spans="1:19"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Q29" s="12"/>
      <c r="R29" s="12"/>
    </row>
    <row r="30" spans="1:19">
      <c r="A30" s="5" t="s">
        <v>147</v>
      </c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Q30" s="12"/>
      <c r="R30" s="12"/>
    </row>
    <row r="32" spans="1:19">
      <c r="A32" s="5" t="s">
        <v>148</v>
      </c>
      <c r="D32" s="13" t="s">
        <v>149</v>
      </c>
      <c r="G32" s="4" t="s">
        <v>150</v>
      </c>
      <c r="H32" s="4" t="s">
        <v>150</v>
      </c>
      <c r="I32" s="13"/>
      <c r="J32" s="13"/>
      <c r="K32" s="13"/>
      <c r="L32" s="13"/>
      <c r="M32" s="13"/>
      <c r="N32" s="13"/>
      <c r="O32" s="13"/>
      <c r="Q32" s="13" t="s">
        <v>149</v>
      </c>
      <c r="R32" s="13" t="s">
        <v>149</v>
      </c>
    </row>
    <row r="33" spans="1:16">
      <c r="A33" s="5" t="s">
        <v>151</v>
      </c>
      <c r="D33" s="13" t="s">
        <v>149</v>
      </c>
      <c r="G33" s="4" t="s">
        <v>150</v>
      </c>
      <c r="H33" s="4" t="s">
        <v>150</v>
      </c>
      <c r="I33" s="13" t="s">
        <v>149</v>
      </c>
      <c r="J33" s="13"/>
      <c r="K33" s="13"/>
      <c r="L33" s="13"/>
      <c r="M33" s="13"/>
      <c r="N33" s="13"/>
      <c r="O33" s="13"/>
      <c r="P33" s="13"/>
    </row>
    <row r="34" spans="1:16">
      <c r="A34" s="5" t="s">
        <v>152</v>
      </c>
      <c r="B34" s="4" t="s">
        <v>150</v>
      </c>
      <c r="C34" s="4" t="s">
        <v>150</v>
      </c>
      <c r="D34" s="13" t="s">
        <v>149</v>
      </c>
      <c r="I34" s="13"/>
      <c r="J34" s="13"/>
      <c r="K34" s="13"/>
      <c r="L34" s="13"/>
      <c r="M34" s="13"/>
      <c r="N34" s="13"/>
      <c r="O34" s="13"/>
      <c r="P34" s="13"/>
    </row>
    <row r="35" spans="1:16">
      <c r="I35" s="13"/>
      <c r="J35" s="13"/>
      <c r="K35" s="13"/>
      <c r="L35" s="13"/>
      <c r="M35" s="13"/>
      <c r="N35" s="13"/>
      <c r="O35" s="13"/>
      <c r="P35" s="13"/>
    </row>
  </sheetData>
  <sheetProtection sheet="1" objects="1" scenarios="1"/>
  <mergeCells count="5">
    <mergeCell ref="Q4:S4"/>
    <mergeCell ref="K4:N4"/>
    <mergeCell ref="B4:D4"/>
    <mergeCell ref="E4:I4"/>
    <mergeCell ref="O4:O5"/>
  </mergeCells>
  <phoneticPr fontId="4" type="noConversion"/>
  <pageMargins left="0.78740157499999996" right="0.78740157499999996" top="0.984251969" bottom="0.984251969" header="0.4921259845" footer="0.4921259845"/>
  <pageSetup paperSize="9" orientation="portrait" cellComments="asDisplayed" horizontalDpi="4294967292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Q14"/>
  <sheetViews>
    <sheetView showGridLines="0" topLeftCell="I1" zoomScaleNormal="100" workbookViewId="0">
      <selection activeCell="K12" sqref="K12"/>
    </sheetView>
  </sheetViews>
  <sheetFormatPr baseColWidth="10" defaultColWidth="12.28515625" defaultRowHeight="12.75" customHeight="1"/>
  <cols>
    <col min="1" max="3" width="12.28515625" style="24" customWidth="1"/>
    <col min="4" max="17" width="14" style="24" customWidth="1"/>
    <col min="18" max="16384" width="12.28515625" style="24"/>
  </cols>
  <sheetData>
    <row r="1" spans="1:17" ht="12.75" customHeight="1">
      <c r="A1" s="27"/>
      <c r="B1" s="28" t="s">
        <v>73</v>
      </c>
      <c r="C1" s="29"/>
      <c r="D1" s="273"/>
      <c r="E1" s="274"/>
      <c r="F1" s="30"/>
      <c r="G1" s="30"/>
      <c r="H1" s="27"/>
      <c r="I1" s="27"/>
      <c r="J1" s="27"/>
      <c r="K1" s="27"/>
      <c r="O1" s="28" t="s">
        <v>167</v>
      </c>
      <c r="P1" s="31"/>
    </row>
    <row r="2" spans="1:17" ht="12.75" customHeight="1">
      <c r="A2" s="32"/>
      <c r="B2" s="33"/>
      <c r="C2" s="33"/>
      <c r="D2" s="33"/>
      <c r="E2" s="33"/>
      <c r="F2" s="33"/>
      <c r="G2" s="33"/>
      <c r="H2" s="32"/>
      <c r="I2" s="32"/>
      <c r="J2" s="32"/>
      <c r="K2" s="32"/>
      <c r="L2" s="32"/>
      <c r="M2" s="33"/>
      <c r="N2" s="33"/>
      <c r="O2" s="33"/>
    </row>
    <row r="3" spans="1:17" ht="12.75" customHeight="1">
      <c r="A3" s="278" t="s">
        <v>84</v>
      </c>
      <c r="B3" s="278"/>
      <c r="C3" s="278"/>
      <c r="D3" s="278"/>
      <c r="E3" s="278"/>
      <c r="F3" s="278"/>
      <c r="G3" s="278"/>
      <c r="H3" s="278"/>
      <c r="I3" s="278"/>
      <c r="J3" s="278"/>
      <c r="K3" s="278"/>
      <c r="L3" s="278"/>
      <c r="M3" s="278"/>
      <c r="N3" s="278"/>
      <c r="O3" s="278"/>
      <c r="P3" s="279"/>
      <c r="Q3" s="279"/>
    </row>
    <row r="4" spans="1:17" ht="12.75" customHeight="1">
      <c r="B4" s="34"/>
      <c r="C4" s="35" t="s">
        <v>113</v>
      </c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27"/>
      <c r="Q4" s="27"/>
    </row>
    <row r="5" spans="1:17" ht="12.75" customHeight="1">
      <c r="B5" s="37"/>
      <c r="C5" s="32" t="s">
        <v>7</v>
      </c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</row>
    <row r="6" spans="1:17" ht="12.75" customHeight="1">
      <c r="B6" s="38"/>
      <c r="C6" s="27" t="s">
        <v>111</v>
      </c>
      <c r="D6" s="39"/>
      <c r="E6" s="40"/>
      <c r="F6" s="27"/>
      <c r="G6" s="27"/>
      <c r="H6" s="27"/>
      <c r="I6" s="27"/>
      <c r="J6" s="27"/>
      <c r="K6" s="27"/>
      <c r="L6" s="27"/>
      <c r="M6" s="27"/>
      <c r="N6" s="27"/>
      <c r="O6" s="27"/>
    </row>
    <row r="7" spans="1:17" ht="12.75" customHeight="1">
      <c r="B7" s="41"/>
      <c r="C7" s="42" t="s">
        <v>110</v>
      </c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</row>
    <row r="8" spans="1:17" ht="12.75" customHeight="1" thickBot="1">
      <c r="A8" s="27"/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</row>
    <row r="9" spans="1:17" ht="12.75" customHeight="1">
      <c r="A9" s="43" t="s">
        <v>8</v>
      </c>
      <c r="B9" s="44" t="s">
        <v>10</v>
      </c>
      <c r="C9" s="44" t="s">
        <v>10</v>
      </c>
      <c r="D9" s="44" t="s">
        <v>74</v>
      </c>
      <c r="E9" s="275" t="s">
        <v>75</v>
      </c>
      <c r="F9" s="275"/>
      <c r="G9" s="275"/>
      <c r="H9" s="275"/>
      <c r="I9" s="276" t="s">
        <v>76</v>
      </c>
      <c r="J9" s="275"/>
      <c r="K9" s="275"/>
      <c r="L9" s="275"/>
      <c r="M9" s="277"/>
      <c r="N9" s="45" t="s">
        <v>96</v>
      </c>
      <c r="O9" s="44" t="s">
        <v>83</v>
      </c>
      <c r="P9" s="46" t="s">
        <v>160</v>
      </c>
      <c r="Q9" s="46" t="s">
        <v>161</v>
      </c>
    </row>
    <row r="10" spans="1:17" ht="12.75" customHeight="1">
      <c r="A10" s="47" t="s">
        <v>13</v>
      </c>
      <c r="B10" s="26" t="s">
        <v>14</v>
      </c>
      <c r="C10" s="26" t="s">
        <v>16</v>
      </c>
      <c r="D10" s="48" t="str">
        <f>"31/12/" &amp; YEAR(P1) -1</f>
        <v>31/12/1899</v>
      </c>
      <c r="E10" s="49" t="s">
        <v>77</v>
      </c>
      <c r="F10" s="29" t="s">
        <v>78</v>
      </c>
      <c r="G10" s="50" t="s">
        <v>12</v>
      </c>
      <c r="H10" s="51" t="s">
        <v>79</v>
      </c>
      <c r="I10" s="52" t="s">
        <v>80</v>
      </c>
      <c r="J10" s="29" t="s">
        <v>93</v>
      </c>
      <c r="K10" s="29" t="s">
        <v>12</v>
      </c>
      <c r="L10" s="29" t="s">
        <v>81</v>
      </c>
      <c r="M10" s="51" t="s">
        <v>79</v>
      </c>
      <c r="N10" s="53" t="s">
        <v>82</v>
      </c>
      <c r="O10" s="26"/>
      <c r="P10" s="54"/>
      <c r="Q10" s="23" t="s">
        <v>163</v>
      </c>
    </row>
    <row r="11" spans="1:17" ht="12.75" customHeight="1">
      <c r="A11" s="55"/>
      <c r="B11" s="56"/>
      <c r="C11" s="56"/>
      <c r="D11" s="57"/>
      <c r="E11" s="58"/>
      <c r="F11" s="59"/>
      <c r="G11" s="60"/>
      <c r="H11" s="61"/>
      <c r="I11" s="62"/>
      <c r="J11" s="59"/>
      <c r="K11" s="59"/>
      <c r="L11" s="59"/>
      <c r="M11" s="61"/>
      <c r="N11" s="63"/>
      <c r="O11" s="64"/>
      <c r="P11" s="65"/>
      <c r="Q11" s="65"/>
    </row>
    <row r="12" spans="1:17" ht="12.75" customHeight="1">
      <c r="A12" s="55"/>
      <c r="B12" s="56"/>
      <c r="C12" s="56"/>
      <c r="D12" s="66"/>
      <c r="E12" s="67"/>
      <c r="F12" s="68"/>
      <c r="G12" s="69"/>
      <c r="H12" s="70">
        <f>SUM(E12:G12)</f>
        <v>0</v>
      </c>
      <c r="I12" s="67"/>
      <c r="J12" s="68"/>
      <c r="K12" s="71"/>
      <c r="L12" s="68"/>
      <c r="M12" s="70">
        <f>SUM(I12:L12)</f>
        <v>0</v>
      </c>
      <c r="N12" s="72">
        <f>SUM(G12,K12)</f>
        <v>0</v>
      </c>
      <c r="O12" s="73">
        <f>SUM(M12,H12,D12)</f>
        <v>0</v>
      </c>
      <c r="P12" s="74"/>
      <c r="Q12" s="75">
        <f>O12-P12</f>
        <v>0</v>
      </c>
    </row>
    <row r="13" spans="1:17" ht="12.75" customHeight="1" thickBot="1">
      <c r="A13" s="55"/>
      <c r="B13" s="56"/>
      <c r="C13" s="56"/>
      <c r="D13" s="57"/>
      <c r="E13" s="58"/>
      <c r="F13" s="59"/>
      <c r="G13" s="60"/>
      <c r="H13" s="76"/>
      <c r="I13" s="62"/>
      <c r="J13" s="59"/>
      <c r="K13" s="59"/>
      <c r="L13" s="59"/>
      <c r="M13" s="61"/>
      <c r="N13" s="63"/>
      <c r="O13" s="64"/>
      <c r="P13" s="65"/>
      <c r="Q13" s="65"/>
    </row>
    <row r="14" spans="1:17" ht="12.75" customHeight="1" thickBot="1">
      <c r="A14" s="270" t="s">
        <v>79</v>
      </c>
      <c r="B14" s="271"/>
      <c r="C14" s="272"/>
      <c r="D14" s="77">
        <f t="shared" ref="D14:N14" si="0">SUM(D11:D13)</f>
        <v>0</v>
      </c>
      <c r="E14" s="78">
        <f t="shared" si="0"/>
        <v>0</v>
      </c>
      <c r="F14" s="79">
        <f t="shared" si="0"/>
        <v>0</v>
      </c>
      <c r="G14" s="79">
        <f t="shared" si="0"/>
        <v>0</v>
      </c>
      <c r="H14" s="80">
        <f t="shared" si="0"/>
        <v>0</v>
      </c>
      <c r="I14" s="78">
        <f t="shared" si="0"/>
        <v>0</v>
      </c>
      <c r="J14" s="79">
        <f t="shared" si="0"/>
        <v>0</v>
      </c>
      <c r="K14" s="79">
        <f t="shared" si="0"/>
        <v>0</v>
      </c>
      <c r="L14" s="79">
        <f t="shared" si="0"/>
        <v>0</v>
      </c>
      <c r="M14" s="81">
        <f t="shared" si="0"/>
        <v>0</v>
      </c>
      <c r="N14" s="81">
        <f t="shared" si="0"/>
        <v>0</v>
      </c>
      <c r="O14" s="82">
        <f>SUM(O11:O13)</f>
        <v>0</v>
      </c>
      <c r="P14" s="82">
        <f>SUM(P11:P13)</f>
        <v>0</v>
      </c>
      <c r="Q14" s="82">
        <f>SUM(Q11:Q13)</f>
        <v>0</v>
      </c>
    </row>
  </sheetData>
  <mergeCells count="5">
    <mergeCell ref="A14:C14"/>
    <mergeCell ref="D1:E1"/>
    <mergeCell ref="E9:H9"/>
    <mergeCell ref="I9:M9"/>
    <mergeCell ref="A3:Q3"/>
  </mergeCells>
  <phoneticPr fontId="4" type="noConversion"/>
  <pageMargins left="0.78740157499999996" right="0.78740157499999996" top="0.984251969" bottom="0.984251969" header="0.4921259845" footer="0.4921259845"/>
  <pageSetup paperSize="9" scale="56" orientation="landscape" cellComments="asDisplayed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N14"/>
  <sheetViews>
    <sheetView showGridLines="0" topLeftCell="F1" workbookViewId="0">
      <selection activeCell="I29" sqref="I29"/>
    </sheetView>
  </sheetViews>
  <sheetFormatPr baseColWidth="10" defaultColWidth="12.28515625" defaultRowHeight="12.75" customHeight="1"/>
  <cols>
    <col min="1" max="4" width="12.28515625" style="24" customWidth="1"/>
    <col min="5" max="14" width="14" style="24" customWidth="1"/>
    <col min="15" max="16384" width="12.28515625" style="24"/>
  </cols>
  <sheetData>
    <row r="1" spans="1:14" ht="12.75" customHeight="1">
      <c r="A1" s="27"/>
      <c r="B1" s="28" t="s">
        <v>73</v>
      </c>
      <c r="C1" s="29"/>
      <c r="D1" s="273"/>
      <c r="E1" s="274"/>
      <c r="F1" s="27"/>
      <c r="G1" s="27"/>
      <c r="H1" s="27"/>
      <c r="I1" s="27"/>
      <c r="L1" s="28" t="s">
        <v>167</v>
      </c>
      <c r="M1" s="31"/>
    </row>
    <row r="2" spans="1:14" ht="12.75" customHeight="1">
      <c r="A2" s="27"/>
      <c r="B2" s="33"/>
      <c r="C2" s="30"/>
      <c r="D2" s="30"/>
      <c r="E2" s="30"/>
      <c r="F2" s="27"/>
      <c r="G2" s="27"/>
      <c r="H2" s="27"/>
      <c r="I2" s="27"/>
      <c r="J2" s="27"/>
      <c r="K2" s="27"/>
      <c r="L2" s="33"/>
    </row>
    <row r="3" spans="1:14" ht="12.75" customHeight="1">
      <c r="A3" s="285" t="s">
        <v>102</v>
      </c>
      <c r="B3" s="285"/>
      <c r="C3" s="285"/>
      <c r="D3" s="285"/>
      <c r="E3" s="285"/>
      <c r="F3" s="285"/>
      <c r="G3" s="285"/>
      <c r="H3" s="285"/>
      <c r="I3" s="285"/>
      <c r="J3" s="285"/>
      <c r="K3" s="285"/>
      <c r="L3" s="285"/>
      <c r="M3" s="279"/>
      <c r="N3" s="279"/>
    </row>
    <row r="4" spans="1:14" ht="12.75" customHeight="1">
      <c r="B4" s="34"/>
      <c r="C4" s="35" t="s">
        <v>113</v>
      </c>
      <c r="D4" s="39"/>
      <c r="E4" s="83"/>
      <c r="F4" s="84"/>
      <c r="G4" s="84"/>
      <c r="H4" s="84"/>
      <c r="I4" s="84"/>
      <c r="J4" s="84"/>
      <c r="K4" s="84"/>
      <c r="L4" s="84"/>
    </row>
    <row r="5" spans="1:14" ht="12.75" customHeight="1">
      <c r="B5" s="37"/>
      <c r="C5" s="32" t="s">
        <v>7</v>
      </c>
      <c r="D5" s="36"/>
      <c r="E5" s="84"/>
      <c r="F5" s="84"/>
      <c r="G5" s="84"/>
      <c r="H5" s="84"/>
      <c r="I5" s="84"/>
      <c r="J5" s="84"/>
      <c r="K5" s="84"/>
      <c r="L5" s="84"/>
    </row>
    <row r="6" spans="1:14" ht="12.75" customHeight="1">
      <c r="B6" s="38"/>
      <c r="C6" s="27" t="s">
        <v>111</v>
      </c>
      <c r="D6" s="36"/>
      <c r="E6" s="84"/>
      <c r="F6" s="84"/>
      <c r="G6" s="84"/>
      <c r="H6" s="84"/>
      <c r="I6" s="84"/>
      <c r="J6" s="84"/>
      <c r="K6" s="84"/>
      <c r="L6" s="84"/>
    </row>
    <row r="7" spans="1:14" ht="12.75" customHeight="1">
      <c r="B7" s="41"/>
      <c r="C7" s="42" t="s">
        <v>110</v>
      </c>
      <c r="D7" s="27"/>
      <c r="E7" s="27"/>
      <c r="F7" s="27"/>
      <c r="G7" s="27"/>
      <c r="H7" s="27"/>
      <c r="I7" s="27"/>
      <c r="J7" s="27"/>
      <c r="K7" s="27"/>
      <c r="L7" s="27"/>
    </row>
    <row r="8" spans="1:14" ht="12.75" customHeight="1" thickBot="1">
      <c r="A8" s="27"/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</row>
    <row r="9" spans="1:14" ht="12.75" customHeight="1" thickBot="1">
      <c r="A9" s="85" t="s">
        <v>8</v>
      </c>
      <c r="B9" s="86" t="s">
        <v>94</v>
      </c>
      <c r="C9" s="86" t="s">
        <v>10</v>
      </c>
      <c r="D9" s="87" t="s">
        <v>10</v>
      </c>
      <c r="E9" s="44" t="s">
        <v>2</v>
      </c>
      <c r="F9" s="45" t="s">
        <v>1</v>
      </c>
      <c r="G9" s="283" t="s">
        <v>95</v>
      </c>
      <c r="H9" s="283"/>
      <c r="I9" s="283"/>
      <c r="J9" s="284"/>
      <c r="K9" s="44" t="s">
        <v>12</v>
      </c>
      <c r="L9" s="44" t="str">
        <f>"SOLDE AU "</f>
        <v xml:space="preserve">SOLDE AU </v>
      </c>
      <c r="M9" s="44" t="s">
        <v>160</v>
      </c>
      <c r="N9" s="44" t="s">
        <v>161</v>
      </c>
    </row>
    <row r="10" spans="1:14" ht="12.75" customHeight="1">
      <c r="A10" s="88" t="s">
        <v>13</v>
      </c>
      <c r="B10" s="89" t="s">
        <v>14</v>
      </c>
      <c r="C10" s="89" t="s">
        <v>97</v>
      </c>
      <c r="D10" s="90" t="s">
        <v>16</v>
      </c>
      <c r="E10" s="48" t="str">
        <f>"31/12/" &amp; YEAR(M1) -1</f>
        <v>31/12/1899</v>
      </c>
      <c r="F10" s="53" t="s">
        <v>98</v>
      </c>
      <c r="G10" s="91" t="s">
        <v>99</v>
      </c>
      <c r="H10" s="92" t="s">
        <v>100</v>
      </c>
      <c r="I10" s="92" t="s">
        <v>81</v>
      </c>
      <c r="J10" s="93" t="s">
        <v>79</v>
      </c>
      <c r="K10" s="26"/>
      <c r="L10" s="48">
        <f>M1</f>
        <v>0</v>
      </c>
      <c r="M10" s="26"/>
      <c r="N10" s="23" t="s">
        <v>163</v>
      </c>
    </row>
    <row r="11" spans="1:14" ht="12.75" customHeight="1">
      <c r="A11" s="94"/>
      <c r="B11" s="95"/>
      <c r="C11" s="95"/>
      <c r="D11" s="96"/>
      <c r="E11" s="97"/>
      <c r="F11" s="98"/>
      <c r="G11" s="99"/>
      <c r="H11" s="100"/>
      <c r="I11" s="101"/>
      <c r="J11" s="102"/>
      <c r="K11" s="103"/>
      <c r="L11" s="104"/>
      <c r="M11" s="65"/>
      <c r="N11" s="65"/>
    </row>
    <row r="12" spans="1:14" ht="12.75" customHeight="1">
      <c r="A12" s="94"/>
      <c r="B12" s="105"/>
      <c r="C12" s="105"/>
      <c r="D12" s="106"/>
      <c r="E12" s="107"/>
      <c r="F12" s="108"/>
      <c r="G12" s="109"/>
      <c r="H12" s="110"/>
      <c r="I12" s="110"/>
      <c r="J12" s="111">
        <f>SUM(G12:I12)</f>
        <v>0</v>
      </c>
      <c r="K12" s="257"/>
      <c r="L12" s="111">
        <f>SUM(E12,F12,J12,K12)</f>
        <v>0</v>
      </c>
      <c r="M12" s="74"/>
      <c r="N12" s="75">
        <f>L12-M12</f>
        <v>0</v>
      </c>
    </row>
    <row r="13" spans="1:14" ht="12.75" customHeight="1" thickBot="1">
      <c r="A13" s="113"/>
      <c r="B13" s="114"/>
      <c r="C13" s="114"/>
      <c r="D13" s="106"/>
      <c r="E13" s="107"/>
      <c r="F13" s="108"/>
      <c r="G13" s="109"/>
      <c r="H13" s="110"/>
      <c r="I13" s="115"/>
      <c r="J13" s="116"/>
      <c r="K13" s="117"/>
      <c r="L13" s="118"/>
      <c r="M13" s="119"/>
      <c r="N13" s="119"/>
    </row>
    <row r="14" spans="1:14" ht="12.75" customHeight="1" thickBot="1">
      <c r="A14" s="280" t="s">
        <v>79</v>
      </c>
      <c r="B14" s="281"/>
      <c r="C14" s="281"/>
      <c r="D14" s="282"/>
      <c r="E14" s="120">
        <f t="shared" ref="E14:L14" si="0">SUM(E11:E13)</f>
        <v>0</v>
      </c>
      <c r="F14" s="120">
        <f t="shared" si="0"/>
        <v>0</v>
      </c>
      <c r="G14" s="121">
        <f t="shared" si="0"/>
        <v>0</v>
      </c>
      <c r="H14" s="122">
        <f t="shared" si="0"/>
        <v>0</v>
      </c>
      <c r="I14" s="122">
        <f t="shared" si="0"/>
        <v>0</v>
      </c>
      <c r="J14" s="123">
        <f t="shared" si="0"/>
        <v>0</v>
      </c>
      <c r="K14" s="124">
        <f t="shared" si="0"/>
        <v>0</v>
      </c>
      <c r="L14" s="124">
        <f t="shared" si="0"/>
        <v>0</v>
      </c>
      <c r="M14" s="124">
        <f>SUM(M11:M13)</f>
        <v>0</v>
      </c>
      <c r="N14" s="124">
        <f>SUM(N11:N13)</f>
        <v>0</v>
      </c>
    </row>
  </sheetData>
  <mergeCells count="4">
    <mergeCell ref="A14:D14"/>
    <mergeCell ref="D1:E1"/>
    <mergeCell ref="G9:J9"/>
    <mergeCell ref="A3:N3"/>
  </mergeCells>
  <phoneticPr fontId="4" type="noConversion"/>
  <pageMargins left="0.78740157499999996" right="0.78740157499999996" top="0.984251969" bottom="0.984251969" header="0.4921259845" footer="0.4921259845"/>
  <pageSetup paperSize="9" scale="69" orientation="landscape" cellComments="asDisplayed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Z33"/>
  <sheetViews>
    <sheetView showGridLines="0" zoomScaleNormal="100" workbookViewId="0">
      <selection activeCell="E32" sqref="E32"/>
    </sheetView>
  </sheetViews>
  <sheetFormatPr baseColWidth="10" defaultColWidth="12.28515625" defaultRowHeight="12.75" customHeight="1"/>
  <cols>
    <col min="1" max="3" width="12.28515625" style="24" customWidth="1"/>
    <col min="4" max="26" width="14" style="24" customWidth="1"/>
    <col min="27" max="16384" width="12.28515625" style="24"/>
  </cols>
  <sheetData>
    <row r="1" spans="1:26" ht="12.75" customHeight="1">
      <c r="A1" s="27"/>
      <c r="B1" s="28" t="s">
        <v>73</v>
      </c>
      <c r="C1" s="29"/>
      <c r="D1" s="273"/>
      <c r="E1" s="274"/>
      <c r="F1" s="30"/>
      <c r="G1" s="30"/>
      <c r="H1" s="27"/>
      <c r="I1" s="27"/>
      <c r="J1" s="27"/>
      <c r="K1" s="27"/>
      <c r="N1" s="125"/>
      <c r="X1" s="28" t="s">
        <v>167</v>
      </c>
      <c r="Y1" s="31"/>
    </row>
    <row r="2" spans="1:26" ht="12.75" customHeight="1">
      <c r="A2" s="32"/>
      <c r="B2" s="33"/>
      <c r="C2" s="33"/>
      <c r="D2" s="33"/>
      <c r="E2" s="33"/>
      <c r="F2" s="33"/>
      <c r="G2" s="33"/>
      <c r="H2" s="32"/>
      <c r="I2" s="32"/>
      <c r="J2" s="32"/>
      <c r="K2" s="32"/>
      <c r="L2" s="32"/>
      <c r="M2" s="33"/>
      <c r="N2" s="33"/>
      <c r="O2" s="33"/>
      <c r="P2" s="33"/>
      <c r="Q2" s="33"/>
    </row>
    <row r="3" spans="1:26" ht="12.75" customHeight="1">
      <c r="A3" s="278" t="s">
        <v>85</v>
      </c>
      <c r="B3" s="278"/>
      <c r="C3" s="278"/>
      <c r="D3" s="278"/>
      <c r="E3" s="278"/>
      <c r="F3" s="278"/>
      <c r="G3" s="278"/>
      <c r="H3" s="278"/>
      <c r="I3" s="278"/>
      <c r="J3" s="278"/>
      <c r="K3" s="278"/>
      <c r="L3" s="278"/>
      <c r="M3" s="278"/>
      <c r="N3" s="278"/>
      <c r="O3" s="278"/>
      <c r="P3" s="279"/>
      <c r="Q3" s="279"/>
      <c r="R3" s="279"/>
      <c r="S3" s="279"/>
      <c r="T3" s="279"/>
      <c r="U3" s="279"/>
      <c r="V3" s="279"/>
      <c r="W3" s="279"/>
      <c r="X3" s="279"/>
      <c r="Y3" s="279"/>
      <c r="Z3" s="279"/>
    </row>
    <row r="4" spans="1:26" ht="12.75" customHeight="1">
      <c r="B4" s="34"/>
      <c r="C4" s="35" t="s">
        <v>113</v>
      </c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27"/>
    </row>
    <row r="5" spans="1:26" ht="12.75" customHeight="1">
      <c r="B5" s="37"/>
      <c r="C5" s="32" t="s">
        <v>7</v>
      </c>
      <c r="D5" s="39"/>
      <c r="E5" s="40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  <c r="Q5" s="27"/>
      <c r="R5" s="126" t="s">
        <v>112</v>
      </c>
    </row>
    <row r="6" spans="1:26" ht="12.75" customHeight="1">
      <c r="B6" s="38"/>
      <c r="C6" s="27" t="s">
        <v>111</v>
      </c>
      <c r="D6" s="39"/>
      <c r="E6" s="40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126"/>
    </row>
    <row r="7" spans="1:26" ht="12.75" customHeight="1" thickBot="1">
      <c r="B7" s="41"/>
      <c r="C7" s="42" t="s">
        <v>110</v>
      </c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</row>
    <row r="8" spans="1:26" ht="12.75" customHeight="1" thickBot="1">
      <c r="A8" s="27"/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0" t="s">
        <v>114</v>
      </c>
      <c r="S8" s="286"/>
      <c r="T8" s="286"/>
      <c r="U8" s="286"/>
      <c r="V8" s="286"/>
      <c r="W8" s="287"/>
    </row>
    <row r="9" spans="1:26" ht="12.75" customHeight="1">
      <c r="A9" s="43" t="s">
        <v>8</v>
      </c>
      <c r="B9" s="44" t="s">
        <v>10</v>
      </c>
      <c r="C9" s="44" t="s">
        <v>10</v>
      </c>
      <c r="D9" s="44" t="s">
        <v>74</v>
      </c>
      <c r="E9" s="275" t="s">
        <v>75</v>
      </c>
      <c r="F9" s="275"/>
      <c r="G9" s="275"/>
      <c r="H9" s="275"/>
      <c r="I9" s="276" t="s">
        <v>76</v>
      </c>
      <c r="J9" s="275"/>
      <c r="K9" s="275"/>
      <c r="L9" s="275"/>
      <c r="M9" s="277"/>
      <c r="N9" s="45" t="s">
        <v>96</v>
      </c>
      <c r="O9" s="44" t="s">
        <v>83</v>
      </c>
      <c r="P9" s="44" t="s">
        <v>83</v>
      </c>
      <c r="Q9" s="44" t="s">
        <v>161</v>
      </c>
      <c r="R9" s="127" t="s">
        <v>86</v>
      </c>
      <c r="S9" s="128" t="s">
        <v>87</v>
      </c>
      <c r="T9" s="86" t="s">
        <v>89</v>
      </c>
      <c r="U9" s="129" t="s">
        <v>91</v>
      </c>
      <c r="V9" s="129" t="s">
        <v>109</v>
      </c>
      <c r="W9" s="129" t="s">
        <v>92</v>
      </c>
      <c r="X9" s="46" t="s">
        <v>155</v>
      </c>
      <c r="Y9" s="130" t="s">
        <v>156</v>
      </c>
      <c r="Z9" s="46" t="s">
        <v>165</v>
      </c>
    </row>
    <row r="10" spans="1:26" ht="12.75" customHeight="1">
      <c r="A10" s="47" t="s">
        <v>13</v>
      </c>
      <c r="B10" s="26" t="s">
        <v>14</v>
      </c>
      <c r="C10" s="26" t="s">
        <v>16</v>
      </c>
      <c r="D10" s="48" t="str">
        <f>"31/12/" &amp; YEAR(Y1) -1</f>
        <v>31/12/1899</v>
      </c>
      <c r="E10" s="49" t="s">
        <v>77</v>
      </c>
      <c r="F10" s="29" t="s">
        <v>78</v>
      </c>
      <c r="G10" s="50" t="s">
        <v>12</v>
      </c>
      <c r="H10" s="51" t="s">
        <v>79</v>
      </c>
      <c r="I10" s="52" t="s">
        <v>80</v>
      </c>
      <c r="J10" s="29" t="s">
        <v>93</v>
      </c>
      <c r="K10" s="29" t="s">
        <v>12</v>
      </c>
      <c r="L10" s="29" t="s">
        <v>81</v>
      </c>
      <c r="M10" s="51" t="s">
        <v>79</v>
      </c>
      <c r="N10" s="53" t="s">
        <v>101</v>
      </c>
      <c r="O10" s="26" t="s">
        <v>162</v>
      </c>
      <c r="P10" s="26" t="s">
        <v>164</v>
      </c>
      <c r="Q10" s="26"/>
      <c r="R10" s="131">
        <f>YEAR(Y1)-1</f>
        <v>1899</v>
      </c>
      <c r="S10" s="132" t="s">
        <v>88</v>
      </c>
      <c r="T10" s="89" t="s">
        <v>90</v>
      </c>
      <c r="U10" s="133" t="s">
        <v>103</v>
      </c>
      <c r="V10" s="133"/>
      <c r="W10" s="133"/>
      <c r="X10" s="54"/>
      <c r="Y10" s="134" t="s">
        <v>166</v>
      </c>
      <c r="Z10" s="23" t="s">
        <v>163</v>
      </c>
    </row>
    <row r="11" spans="1:26" ht="12.75" customHeight="1">
      <c r="A11" s="55"/>
      <c r="B11" s="56"/>
      <c r="C11" s="56"/>
      <c r="D11" s="135"/>
      <c r="E11" s="58"/>
      <c r="F11" s="59"/>
      <c r="G11" s="60"/>
      <c r="H11" s="61"/>
      <c r="I11" s="62"/>
      <c r="J11" s="59"/>
      <c r="K11" s="59"/>
      <c r="L11" s="59"/>
      <c r="M11" s="61"/>
      <c r="N11" s="63"/>
      <c r="O11" s="64"/>
      <c r="P11" s="64"/>
      <c r="Q11" s="64"/>
      <c r="R11" s="135"/>
      <c r="S11" s="58"/>
      <c r="T11" s="59"/>
      <c r="U11" s="136"/>
      <c r="V11" s="136"/>
      <c r="W11" s="60"/>
      <c r="X11" s="65"/>
      <c r="Y11" s="55"/>
      <c r="Z11" s="65"/>
    </row>
    <row r="12" spans="1:26" ht="12.75" customHeight="1">
      <c r="A12" s="55"/>
      <c r="B12" s="56"/>
      <c r="C12" s="56"/>
      <c r="D12" s="137"/>
      <c r="E12" s="138"/>
      <c r="F12" s="68"/>
      <c r="G12" s="69"/>
      <c r="H12" s="70">
        <f>SUM(E12:G12)</f>
        <v>0</v>
      </c>
      <c r="I12" s="67"/>
      <c r="J12" s="68"/>
      <c r="K12" s="71"/>
      <c r="L12" s="68"/>
      <c r="M12" s="70">
        <f>SUM(I12:L12)</f>
        <v>0</v>
      </c>
      <c r="N12" s="72">
        <f>SUM(G12,K12)</f>
        <v>0</v>
      </c>
      <c r="O12" s="73">
        <f>SUM(M12,H12,D12)</f>
        <v>0</v>
      </c>
      <c r="P12" s="73">
        <f>'Immos en US GAAP'!O12</f>
        <v>0</v>
      </c>
      <c r="Q12" s="73">
        <f>-O12+P12</f>
        <v>0</v>
      </c>
      <c r="R12" s="139">
        <f>D12-'Immos en US GAAP'!D12</f>
        <v>0</v>
      </c>
      <c r="S12" s="140">
        <f>M12-'Immos en US GAAP'!M12-K12+'Immos en US GAAP'!K12</f>
        <v>0</v>
      </c>
      <c r="T12" s="141">
        <f>H12-'Immos en US GAAP'!H12-G12+'Immos en US GAAP'!G12</f>
        <v>0</v>
      </c>
      <c r="U12" s="142">
        <f>-'Immos en US GAAP'!G12-'Immos en US GAAP'!K12+G12+K12</f>
        <v>0</v>
      </c>
      <c r="V12" s="69"/>
      <c r="W12" s="143">
        <f>SUM(R12:V12)</f>
        <v>0</v>
      </c>
      <c r="X12" s="75">
        <f>Q12+W12</f>
        <v>0</v>
      </c>
      <c r="Y12" s="144"/>
      <c r="Z12" s="75">
        <f>Y12-O12</f>
        <v>0</v>
      </c>
    </row>
    <row r="13" spans="1:26" ht="12.75" customHeight="1" thickBot="1">
      <c r="A13" s="55"/>
      <c r="B13" s="56"/>
      <c r="C13" s="56"/>
      <c r="D13" s="135"/>
      <c r="E13" s="58"/>
      <c r="F13" s="59"/>
      <c r="G13" s="60"/>
      <c r="H13" s="76"/>
      <c r="I13" s="62"/>
      <c r="J13" s="59"/>
      <c r="K13" s="59"/>
      <c r="L13" s="59"/>
      <c r="M13" s="61"/>
      <c r="N13" s="63"/>
      <c r="O13" s="64"/>
      <c r="P13" s="64"/>
      <c r="Q13" s="64"/>
      <c r="R13" s="135"/>
      <c r="S13" s="58"/>
      <c r="T13" s="59"/>
      <c r="U13" s="145"/>
      <c r="V13" s="145"/>
      <c r="W13" s="60"/>
      <c r="X13" s="65"/>
      <c r="Y13" s="55"/>
      <c r="Z13" s="65"/>
    </row>
    <row r="14" spans="1:26" ht="12.75" customHeight="1" thickBot="1">
      <c r="A14" s="270" t="s">
        <v>79</v>
      </c>
      <c r="B14" s="271"/>
      <c r="C14" s="272"/>
      <c r="D14" s="77">
        <f t="shared" ref="D14:W14" si="0">SUM(D11:D13)</f>
        <v>0</v>
      </c>
      <c r="E14" s="78">
        <f t="shared" si="0"/>
        <v>0</v>
      </c>
      <c r="F14" s="79">
        <f t="shared" si="0"/>
        <v>0</v>
      </c>
      <c r="G14" s="79">
        <f t="shared" si="0"/>
        <v>0</v>
      </c>
      <c r="H14" s="81">
        <f t="shared" si="0"/>
        <v>0</v>
      </c>
      <c r="I14" s="78">
        <f t="shared" si="0"/>
        <v>0</v>
      </c>
      <c r="J14" s="79">
        <f t="shared" si="0"/>
        <v>0</v>
      </c>
      <c r="K14" s="79">
        <f t="shared" si="0"/>
        <v>0</v>
      </c>
      <c r="L14" s="79">
        <f t="shared" si="0"/>
        <v>0</v>
      </c>
      <c r="M14" s="81">
        <f t="shared" si="0"/>
        <v>0</v>
      </c>
      <c r="N14" s="81">
        <f t="shared" si="0"/>
        <v>0</v>
      </c>
      <c r="O14" s="82">
        <f t="shared" si="0"/>
        <v>0</v>
      </c>
      <c r="P14" s="82">
        <f>SUM(P11:P13)</f>
        <v>0</v>
      </c>
      <c r="Q14" s="82">
        <f>SUM(Q11:Q13)</f>
        <v>0</v>
      </c>
      <c r="R14" s="77">
        <f t="shared" si="0"/>
        <v>0</v>
      </c>
      <c r="S14" s="146">
        <f t="shared" si="0"/>
        <v>0</v>
      </c>
      <c r="T14" s="147">
        <f t="shared" si="0"/>
        <v>0</v>
      </c>
      <c r="U14" s="148">
        <f t="shared" si="0"/>
        <v>0</v>
      </c>
      <c r="V14" s="147">
        <f t="shared" si="0"/>
        <v>0</v>
      </c>
      <c r="W14" s="80">
        <f t="shared" si="0"/>
        <v>0</v>
      </c>
      <c r="X14" s="82">
        <f>SUM(X11:X13)</f>
        <v>0</v>
      </c>
      <c r="Y14" s="82">
        <f>SUM(Y11:Y13)</f>
        <v>0</v>
      </c>
      <c r="Z14" s="82">
        <f>SUM(Z11:Z13)</f>
        <v>0</v>
      </c>
    </row>
    <row r="15" spans="1:26" ht="12.75" customHeight="1" thickBot="1"/>
    <row r="16" spans="1:26" ht="12.75" customHeight="1" thickBot="1">
      <c r="A16" s="149"/>
      <c r="B16" s="149" t="s">
        <v>168</v>
      </c>
      <c r="C16" s="149"/>
      <c r="D16" s="149" t="s">
        <v>169</v>
      </c>
      <c r="E16" s="149" t="s">
        <v>170</v>
      </c>
      <c r="F16" s="149" t="s">
        <v>171</v>
      </c>
      <c r="G16" s="149" t="s">
        <v>107</v>
      </c>
      <c r="K16" s="150"/>
      <c r="L16" s="151"/>
      <c r="M16" s="152"/>
      <c r="N16" s="153" t="s">
        <v>191</v>
      </c>
      <c r="O16" s="154"/>
      <c r="P16" s="154"/>
      <c r="Q16" s="154"/>
      <c r="R16" s="155"/>
      <c r="S16" s="156"/>
      <c r="T16" s="157"/>
      <c r="U16" s="158"/>
      <c r="V16" s="157"/>
      <c r="W16" s="159"/>
      <c r="X16" s="154"/>
      <c r="Y16" s="154"/>
    </row>
    <row r="17" spans="1:7" ht="12.75" customHeight="1">
      <c r="A17" s="160"/>
      <c r="B17" s="160" t="s">
        <v>14</v>
      </c>
      <c r="C17" s="160"/>
      <c r="D17" s="160"/>
      <c r="E17" s="160"/>
      <c r="F17" s="161" t="s">
        <v>188</v>
      </c>
      <c r="G17" s="160"/>
    </row>
    <row r="18" spans="1:7" ht="12.75" customHeight="1">
      <c r="A18" s="162" t="s">
        <v>172</v>
      </c>
      <c r="B18" s="162" t="s">
        <v>173</v>
      </c>
      <c r="C18" s="162"/>
      <c r="D18" s="162" t="s">
        <v>174</v>
      </c>
      <c r="E18" s="71"/>
      <c r="F18" s="163"/>
      <c r="G18" s="59">
        <f>+E18+F18</f>
        <v>0</v>
      </c>
    </row>
    <row r="19" spans="1:7" ht="12.75" customHeight="1">
      <c r="A19" s="162"/>
      <c r="B19" s="162" t="s">
        <v>173</v>
      </c>
      <c r="C19" s="162"/>
      <c r="D19" s="162" t="s">
        <v>154</v>
      </c>
      <c r="E19" s="71"/>
      <c r="F19" s="141"/>
      <c r="G19" s="59">
        <f>+E19+F19</f>
        <v>0</v>
      </c>
    </row>
    <row r="20" spans="1:7" ht="12.75" customHeight="1">
      <c r="A20" s="162"/>
      <c r="B20" s="162" t="s">
        <v>175</v>
      </c>
      <c r="C20" s="162"/>
      <c r="D20" s="162" t="s">
        <v>174</v>
      </c>
      <c r="E20" s="71"/>
      <c r="F20" s="141"/>
      <c r="G20" s="59">
        <f>+E20+F20</f>
        <v>0</v>
      </c>
    </row>
    <row r="21" spans="1:7" ht="12.75" customHeight="1">
      <c r="A21" s="162"/>
      <c r="B21" s="162" t="s">
        <v>175</v>
      </c>
      <c r="C21" s="162"/>
      <c r="D21" s="162" t="s">
        <v>154</v>
      </c>
      <c r="E21" s="71"/>
      <c r="F21" s="141"/>
      <c r="G21" s="59">
        <f>+E21+F21</f>
        <v>0</v>
      </c>
    </row>
    <row r="22" spans="1:7" ht="12.75" customHeight="1">
      <c r="A22" s="162"/>
      <c r="B22" s="162"/>
      <c r="C22" s="162"/>
      <c r="D22" s="162"/>
      <c r="E22" s="164">
        <f>SUM(E18:E21)</f>
        <v>0</v>
      </c>
      <c r="F22" s="164">
        <f>SUM(F18:F21)</f>
        <v>0</v>
      </c>
      <c r="G22" s="164">
        <f>E22+F22</f>
        <v>0</v>
      </c>
    </row>
    <row r="23" spans="1:7" ht="12.75" customHeight="1">
      <c r="A23" s="162" t="s">
        <v>176</v>
      </c>
      <c r="B23" s="162" t="s">
        <v>177</v>
      </c>
      <c r="C23" s="162"/>
      <c r="D23" s="162" t="s">
        <v>174</v>
      </c>
      <c r="E23" s="71"/>
      <c r="F23" s="165"/>
      <c r="G23" s="165"/>
    </row>
    <row r="24" spans="1:7" ht="12.75" customHeight="1">
      <c r="A24" s="162"/>
      <c r="B24" s="162" t="s">
        <v>177</v>
      </c>
      <c r="C24" s="162"/>
      <c r="D24" s="162" t="s">
        <v>154</v>
      </c>
      <c r="E24" s="71"/>
      <c r="F24" s="165"/>
      <c r="G24" s="165"/>
    </row>
    <row r="25" spans="1:7" ht="12.75" customHeight="1">
      <c r="A25" s="162"/>
      <c r="B25" s="162" t="s">
        <v>178</v>
      </c>
      <c r="C25" s="162"/>
      <c r="D25" s="162" t="s">
        <v>174</v>
      </c>
      <c r="E25" s="71"/>
      <c r="F25" s="165"/>
      <c r="G25" s="165"/>
    </row>
    <row r="26" spans="1:7" ht="12.75" customHeight="1">
      <c r="A26" s="162"/>
      <c r="B26" s="162" t="s">
        <v>178</v>
      </c>
      <c r="C26" s="162"/>
      <c r="D26" s="162" t="s">
        <v>154</v>
      </c>
      <c r="E26" s="71"/>
      <c r="F26" s="165"/>
      <c r="G26" s="165"/>
    </row>
    <row r="27" spans="1:7" ht="12.75" customHeight="1">
      <c r="A27" s="160"/>
      <c r="B27" s="160"/>
      <c r="C27" s="160"/>
      <c r="D27" s="160"/>
      <c r="E27" s="166">
        <f>SUM(E23:E26)</f>
        <v>0</v>
      </c>
      <c r="F27" s="167"/>
      <c r="G27" s="167"/>
    </row>
    <row r="28" spans="1:7" ht="12.75" customHeight="1">
      <c r="A28" s="168" t="s">
        <v>179</v>
      </c>
      <c r="B28" s="169" t="s">
        <v>180</v>
      </c>
      <c r="C28" s="170"/>
      <c r="D28" s="169" t="s">
        <v>174</v>
      </c>
      <c r="E28" s="171">
        <f>+E23-E18</f>
        <v>0</v>
      </c>
      <c r="F28" s="172"/>
      <c r="G28" s="173"/>
    </row>
    <row r="29" spans="1:7" ht="12.75" customHeight="1">
      <c r="A29" s="174"/>
      <c r="B29" s="175" t="s">
        <v>181</v>
      </c>
      <c r="C29" s="176"/>
      <c r="D29" s="175" t="s">
        <v>174</v>
      </c>
      <c r="E29" s="59">
        <f>+E25+E20</f>
        <v>0</v>
      </c>
      <c r="F29" s="177"/>
      <c r="G29" s="178"/>
    </row>
    <row r="30" spans="1:7" s="184" customFormat="1" ht="12.75" customHeight="1">
      <c r="A30" s="179"/>
      <c r="B30" s="180"/>
      <c r="C30" s="181"/>
      <c r="D30" s="180"/>
      <c r="E30" s="164">
        <f>SUM(E28:E29)</f>
        <v>0</v>
      </c>
      <c r="F30" s="182"/>
      <c r="G30" s="183"/>
    </row>
    <row r="31" spans="1:7" ht="12.75" customHeight="1">
      <c r="A31" s="185"/>
      <c r="B31" s="175" t="s">
        <v>180</v>
      </c>
      <c r="C31" s="176"/>
      <c r="D31" s="175" t="s">
        <v>182</v>
      </c>
      <c r="E31" s="59">
        <f>+E18+E19+E23+E24</f>
        <v>0</v>
      </c>
      <c r="F31" s="177"/>
      <c r="G31" s="178"/>
    </row>
    <row r="32" spans="1:7" ht="12.75" customHeight="1">
      <c r="A32" s="185"/>
      <c r="B32" s="175" t="s">
        <v>181</v>
      </c>
      <c r="C32" s="176"/>
      <c r="D32" s="175" t="s">
        <v>182</v>
      </c>
      <c r="E32" s="59">
        <f>+E25+E21+E20+E26</f>
        <v>0</v>
      </c>
      <c r="F32" s="177"/>
      <c r="G32" s="178"/>
    </row>
    <row r="33" spans="1:7" s="184" customFormat="1" ht="12.75" customHeight="1">
      <c r="A33" s="186"/>
      <c r="B33" s="187"/>
      <c r="C33" s="188"/>
      <c r="D33" s="187"/>
      <c r="E33" s="166">
        <f>SUM(E31:E32)</f>
        <v>0</v>
      </c>
      <c r="F33" s="189"/>
      <c r="G33" s="190"/>
    </row>
  </sheetData>
  <mergeCells count="6">
    <mergeCell ref="R8:W8"/>
    <mergeCell ref="A14:C14"/>
    <mergeCell ref="D1:E1"/>
    <mergeCell ref="E9:H9"/>
    <mergeCell ref="I9:M9"/>
    <mergeCell ref="A3:Z3"/>
  </mergeCells>
  <phoneticPr fontId="4" type="noConversion"/>
  <pageMargins left="0.78740157499999996" right="0.78740157499999996" top="0.984251969" bottom="0.984251969" header="0.4921259845" footer="0.4921259845"/>
  <pageSetup paperSize="9" scale="36" orientation="landscape" cellComments="asDisplayed" horizontalDpi="300" verticalDpi="300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X24"/>
  <sheetViews>
    <sheetView showGridLines="0" topLeftCell="P1" workbookViewId="0">
      <selection activeCell="S25" sqref="S25"/>
    </sheetView>
  </sheetViews>
  <sheetFormatPr baseColWidth="10" defaultColWidth="12.28515625" defaultRowHeight="12.75" customHeight="1"/>
  <cols>
    <col min="1" max="4" width="12.28515625" style="24" customWidth="1"/>
    <col min="5" max="24" width="14" style="24" customWidth="1"/>
    <col min="25" max="16384" width="12.28515625" style="24"/>
  </cols>
  <sheetData>
    <row r="1" spans="1:24" ht="12.75" customHeight="1">
      <c r="A1" s="27"/>
      <c r="B1" s="28" t="s">
        <v>73</v>
      </c>
      <c r="C1" s="29"/>
      <c r="D1" s="273"/>
      <c r="E1" s="274"/>
      <c r="F1" s="27"/>
      <c r="G1" s="27"/>
      <c r="H1" s="27"/>
      <c r="I1" s="27"/>
      <c r="V1" s="28" t="s">
        <v>167</v>
      </c>
      <c r="W1" s="31"/>
    </row>
    <row r="2" spans="1:24" ht="12.75" customHeight="1">
      <c r="A2" s="27"/>
      <c r="B2" s="33"/>
      <c r="C2" s="30"/>
      <c r="D2" s="30"/>
      <c r="E2" s="30"/>
      <c r="F2" s="27"/>
      <c r="G2" s="27"/>
      <c r="H2" s="27"/>
      <c r="I2" s="27"/>
      <c r="J2" s="27"/>
      <c r="K2" s="27"/>
      <c r="L2" s="33"/>
      <c r="M2" s="33"/>
      <c r="N2" s="33"/>
    </row>
    <row r="3" spans="1:24" ht="12.75" customHeight="1">
      <c r="A3" s="285" t="s">
        <v>104</v>
      </c>
      <c r="B3" s="285"/>
      <c r="C3" s="285"/>
      <c r="D3" s="285"/>
      <c r="E3" s="285"/>
      <c r="F3" s="285"/>
      <c r="G3" s="285"/>
      <c r="H3" s="285"/>
      <c r="I3" s="285"/>
      <c r="J3" s="285"/>
      <c r="K3" s="285"/>
      <c r="L3" s="285"/>
      <c r="M3" s="285"/>
      <c r="N3" s="285"/>
      <c r="O3" s="279"/>
      <c r="P3" s="279"/>
      <c r="Q3" s="279"/>
      <c r="R3" s="279"/>
      <c r="S3" s="279"/>
      <c r="T3" s="279"/>
      <c r="U3" s="279"/>
      <c r="V3" s="279"/>
      <c r="W3" s="279"/>
      <c r="X3" s="279"/>
    </row>
    <row r="4" spans="1:24" ht="12.75" customHeight="1">
      <c r="B4" s="34"/>
      <c r="C4" s="35" t="s">
        <v>113</v>
      </c>
      <c r="D4" s="39"/>
      <c r="E4" s="191"/>
      <c r="F4" s="84"/>
      <c r="G4" s="84"/>
      <c r="H4" s="84"/>
      <c r="I4" s="84"/>
      <c r="J4" s="84"/>
      <c r="K4" s="84"/>
      <c r="L4" s="84"/>
      <c r="M4" s="84"/>
      <c r="N4" s="84"/>
    </row>
    <row r="5" spans="1:24" ht="12.75" customHeight="1">
      <c r="B5" s="37"/>
      <c r="C5" s="32" t="s">
        <v>7</v>
      </c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</row>
    <row r="6" spans="1:24" ht="12.75" customHeight="1">
      <c r="B6" s="38"/>
      <c r="C6" s="27" t="s">
        <v>111</v>
      </c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</row>
    <row r="7" spans="1:24" ht="12.75" customHeight="1">
      <c r="B7" s="41"/>
      <c r="C7" s="42" t="s">
        <v>110</v>
      </c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</row>
    <row r="8" spans="1:24" ht="12.75" customHeight="1" thickBot="1">
      <c r="A8" s="27"/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</row>
    <row r="9" spans="1:24" ht="12.75" customHeight="1" thickBot="1">
      <c r="A9" s="85" t="s">
        <v>8</v>
      </c>
      <c r="B9" s="86" t="s">
        <v>94</v>
      </c>
      <c r="C9" s="86" t="s">
        <v>10</v>
      </c>
      <c r="D9" s="87" t="s">
        <v>10</v>
      </c>
      <c r="E9" s="44" t="s">
        <v>2</v>
      </c>
      <c r="F9" s="45" t="s">
        <v>1</v>
      </c>
      <c r="G9" s="283" t="s">
        <v>95</v>
      </c>
      <c r="H9" s="283"/>
      <c r="I9" s="283"/>
      <c r="J9" s="284"/>
      <c r="K9" s="44" t="s">
        <v>12</v>
      </c>
      <c r="L9" s="44" t="str">
        <f>"SOLDE SOCIAL "</f>
        <v xml:space="preserve">SOLDE SOCIAL </v>
      </c>
      <c r="M9" s="44" t="s">
        <v>159</v>
      </c>
      <c r="N9" s="45" t="s">
        <v>107</v>
      </c>
      <c r="O9" s="192" t="s">
        <v>154</v>
      </c>
      <c r="P9" s="86" t="s">
        <v>105</v>
      </c>
      <c r="Q9" s="193" t="s">
        <v>107</v>
      </c>
      <c r="R9" s="194" t="s">
        <v>12</v>
      </c>
      <c r="S9" s="194" t="s">
        <v>109</v>
      </c>
      <c r="T9" s="46" t="s">
        <v>92</v>
      </c>
      <c r="U9" s="195" t="s">
        <v>92</v>
      </c>
      <c r="V9" s="46" t="s">
        <v>155</v>
      </c>
      <c r="W9" s="46" t="s">
        <v>156</v>
      </c>
      <c r="X9" s="46" t="s">
        <v>155</v>
      </c>
    </row>
    <row r="10" spans="1:24" ht="12.75" customHeight="1">
      <c r="A10" s="88" t="s">
        <v>13</v>
      </c>
      <c r="B10" s="89" t="s">
        <v>14</v>
      </c>
      <c r="C10" s="89" t="s">
        <v>97</v>
      </c>
      <c r="D10" s="90" t="s">
        <v>16</v>
      </c>
      <c r="E10" s="48" t="str">
        <f>"31/12/" &amp; YEAR(W1) -1</f>
        <v>31/12/1899</v>
      </c>
      <c r="F10" s="53" t="s">
        <v>98</v>
      </c>
      <c r="G10" s="91" t="s">
        <v>157</v>
      </c>
      <c r="H10" s="92" t="s">
        <v>100</v>
      </c>
      <c r="I10" s="92" t="s">
        <v>158</v>
      </c>
      <c r="J10" s="93" t="s">
        <v>79</v>
      </c>
      <c r="K10" s="26"/>
      <c r="L10" s="48">
        <f>W1</f>
        <v>0</v>
      </c>
      <c r="M10" s="48">
        <f>W1</f>
        <v>0</v>
      </c>
      <c r="N10" s="53"/>
      <c r="O10" s="196">
        <f>YEAR(W1)-1</f>
        <v>1899</v>
      </c>
      <c r="P10" s="89" t="s">
        <v>106</v>
      </c>
      <c r="Q10" s="25" t="s">
        <v>1</v>
      </c>
      <c r="R10" s="197" t="s">
        <v>108</v>
      </c>
      <c r="S10" s="197"/>
      <c r="T10" s="23"/>
      <c r="U10" s="198" t="str">
        <f>YEAR(W1) &amp; " théorique"</f>
        <v>1900 théorique</v>
      </c>
      <c r="V10" s="23"/>
      <c r="W10" s="199">
        <f>W1</f>
        <v>0</v>
      </c>
      <c r="X10" s="23" t="s">
        <v>163</v>
      </c>
    </row>
    <row r="11" spans="1:24" ht="12.75" customHeight="1">
      <c r="A11" s="94"/>
      <c r="B11" s="95"/>
      <c r="C11" s="95"/>
      <c r="D11" s="96"/>
      <c r="E11" s="97"/>
      <c r="F11" s="200"/>
      <c r="G11" s="201"/>
      <c r="H11" s="202"/>
      <c r="I11" s="203"/>
      <c r="J11" s="102"/>
      <c r="K11" s="103"/>
      <c r="L11" s="103"/>
      <c r="M11" s="103"/>
      <c r="N11" s="204"/>
      <c r="O11" s="205"/>
      <c r="P11" s="100"/>
      <c r="Q11" s="100"/>
      <c r="R11" s="206"/>
      <c r="S11" s="206"/>
      <c r="T11" s="103"/>
      <c r="U11" s="207"/>
      <c r="V11" s="65"/>
      <c r="W11" s="65"/>
      <c r="X11" s="65"/>
    </row>
    <row r="12" spans="1:24" ht="12.75" customHeight="1">
      <c r="A12" s="94"/>
      <c r="B12" s="105"/>
      <c r="C12" s="105"/>
      <c r="D12" s="106"/>
      <c r="E12" s="107"/>
      <c r="F12" s="108"/>
      <c r="G12" s="109"/>
      <c r="H12" s="110"/>
      <c r="I12" s="110"/>
      <c r="J12" s="111">
        <f>SUM(G12:I12)</f>
        <v>0</v>
      </c>
      <c r="K12" s="112"/>
      <c r="L12" s="111">
        <f>SUM(E12,F12,J12,K12)</f>
        <v>0</v>
      </c>
      <c r="M12" s="208">
        <f>'Amort en US GAAP'!L12</f>
        <v>0</v>
      </c>
      <c r="N12" s="209">
        <f>L12-M12</f>
        <v>0</v>
      </c>
      <c r="O12" s="210">
        <f>E12-'Amort en US GAAP'!E12</f>
        <v>0</v>
      </c>
      <c r="P12" s="211">
        <f>J12-'Amort en US GAAP'!J12</f>
        <v>0</v>
      </c>
      <c r="Q12" s="211">
        <f>F12-'Amort en US GAAP'!F12</f>
        <v>0</v>
      </c>
      <c r="R12" s="212">
        <f>K12-'Amort en US GAAP'!K12</f>
        <v>0</v>
      </c>
      <c r="S12" s="213"/>
      <c r="T12" s="208">
        <f>SUM(P12:S12)</f>
        <v>0</v>
      </c>
      <c r="U12" s="214">
        <f>O12+T12</f>
        <v>0</v>
      </c>
      <c r="V12" s="215">
        <f>U12-N12</f>
        <v>0</v>
      </c>
      <c r="W12" s="216"/>
      <c r="X12" s="215">
        <f>L12-W12</f>
        <v>0</v>
      </c>
    </row>
    <row r="13" spans="1:24" ht="12.75" customHeight="1" thickBot="1">
      <c r="A13" s="113"/>
      <c r="B13" s="114"/>
      <c r="C13" s="114"/>
      <c r="D13" s="106"/>
      <c r="E13" s="107"/>
      <c r="F13" s="108"/>
      <c r="G13" s="109"/>
      <c r="H13" s="110"/>
      <c r="I13" s="115"/>
      <c r="J13" s="116"/>
      <c r="K13" s="117"/>
      <c r="L13" s="118"/>
      <c r="M13" s="117"/>
      <c r="N13" s="217"/>
      <c r="O13" s="218"/>
      <c r="P13" s="110"/>
      <c r="Q13" s="110"/>
      <c r="R13" s="219"/>
      <c r="S13" s="220"/>
      <c r="T13" s="117"/>
      <c r="U13" s="221"/>
      <c r="V13" s="119"/>
      <c r="W13" s="119"/>
      <c r="X13" s="119"/>
    </row>
    <row r="14" spans="1:24" ht="12.75" customHeight="1" thickBot="1">
      <c r="A14" s="280" t="s">
        <v>79</v>
      </c>
      <c r="B14" s="281"/>
      <c r="C14" s="281"/>
      <c r="D14" s="282"/>
      <c r="E14" s="120">
        <f t="shared" ref="E14:U14" si="0">SUM(E11:E13)</f>
        <v>0</v>
      </c>
      <c r="F14" s="120">
        <f t="shared" si="0"/>
        <v>0</v>
      </c>
      <c r="G14" s="121">
        <f t="shared" si="0"/>
        <v>0</v>
      </c>
      <c r="H14" s="122">
        <f t="shared" si="0"/>
        <v>0</v>
      </c>
      <c r="I14" s="122">
        <f t="shared" si="0"/>
        <v>0</v>
      </c>
      <c r="J14" s="123">
        <f t="shared" si="0"/>
        <v>0</v>
      </c>
      <c r="K14" s="124">
        <f t="shared" si="0"/>
        <v>0</v>
      </c>
      <c r="L14" s="124">
        <f t="shared" si="0"/>
        <v>0</v>
      </c>
      <c r="M14" s="124">
        <f>SUM(M11:M13)</f>
        <v>0</v>
      </c>
      <c r="N14" s="124">
        <f>SUM(N11:N13)</f>
        <v>0</v>
      </c>
      <c r="O14" s="222">
        <f t="shared" si="0"/>
        <v>0</v>
      </c>
      <c r="P14" s="122">
        <f t="shared" si="0"/>
        <v>0</v>
      </c>
      <c r="Q14" s="122">
        <f t="shared" si="0"/>
        <v>0</v>
      </c>
      <c r="R14" s="223">
        <f t="shared" si="0"/>
        <v>0</v>
      </c>
      <c r="S14" s="224">
        <f t="shared" si="0"/>
        <v>0</v>
      </c>
      <c r="T14" s="120">
        <f t="shared" si="0"/>
        <v>0</v>
      </c>
      <c r="U14" s="124">
        <f t="shared" si="0"/>
        <v>0</v>
      </c>
      <c r="V14" s="120">
        <f>SUM(V11:V13)</f>
        <v>0</v>
      </c>
      <c r="W14" s="124">
        <f>SUM(W11:W13)</f>
        <v>0</v>
      </c>
      <c r="X14" s="124">
        <f>SUM(X11:X13)</f>
        <v>0</v>
      </c>
    </row>
    <row r="15" spans="1:24" ht="12.75" customHeight="1" thickBot="1"/>
    <row r="16" spans="1:24" ht="12.75" customHeight="1" thickBot="1">
      <c r="A16" s="149"/>
      <c r="B16" s="149" t="s">
        <v>94</v>
      </c>
      <c r="C16" s="149"/>
      <c r="D16" s="149" t="s">
        <v>169</v>
      </c>
      <c r="E16" s="149" t="s">
        <v>170</v>
      </c>
      <c r="F16" s="149" t="s">
        <v>171</v>
      </c>
      <c r="G16" s="149" t="s">
        <v>107</v>
      </c>
      <c r="H16" s="150"/>
      <c r="I16" s="151"/>
      <c r="J16" s="152"/>
      <c r="K16" s="153" t="s">
        <v>191</v>
      </c>
      <c r="L16" s="154"/>
      <c r="M16" s="154"/>
      <c r="N16" s="154"/>
      <c r="O16" s="154"/>
      <c r="P16" s="154"/>
      <c r="Q16" s="154"/>
      <c r="R16" s="154"/>
      <c r="S16" s="154"/>
      <c r="T16" s="154"/>
      <c r="U16" s="154"/>
      <c r="V16" s="154"/>
      <c r="W16" s="154"/>
      <c r="X16" s="225"/>
    </row>
    <row r="17" spans="1:23" ht="12.75" customHeight="1">
      <c r="A17" s="160"/>
      <c r="B17" s="160" t="s">
        <v>14</v>
      </c>
      <c r="C17" s="160"/>
      <c r="D17" s="160"/>
      <c r="E17" s="160"/>
      <c r="F17" s="161" t="s">
        <v>188</v>
      </c>
      <c r="G17" s="160"/>
      <c r="U17" s="225"/>
    </row>
    <row r="18" spans="1:23" ht="12.75" customHeight="1">
      <c r="A18" s="162" t="s">
        <v>183</v>
      </c>
      <c r="B18" s="162" t="s">
        <v>189</v>
      </c>
      <c r="C18" s="162"/>
      <c r="D18" s="162" t="s">
        <v>174</v>
      </c>
      <c r="E18" s="71"/>
      <c r="F18" s="165"/>
      <c r="G18" s="165"/>
      <c r="U18" s="225"/>
    </row>
    <row r="19" spans="1:23" ht="12.75" customHeight="1">
      <c r="A19" s="162"/>
      <c r="B19" s="162" t="s">
        <v>189</v>
      </c>
      <c r="C19" s="162"/>
      <c r="D19" s="162" t="s">
        <v>154</v>
      </c>
      <c r="E19" s="71"/>
      <c r="F19" s="165"/>
      <c r="G19" s="165"/>
    </row>
    <row r="20" spans="1:23" ht="12.75" customHeight="1">
      <c r="A20" s="162"/>
      <c r="B20" s="162"/>
      <c r="C20" s="162"/>
      <c r="D20" s="162"/>
      <c r="E20" s="164">
        <f>SUM(E18:E19)</f>
        <v>0</v>
      </c>
      <c r="F20" s="226"/>
      <c r="G20" s="164">
        <f>E20+F20</f>
        <v>0</v>
      </c>
    </row>
    <row r="21" spans="1:23" ht="12.75" customHeight="1">
      <c r="A21" s="162"/>
      <c r="B21" s="162" t="s">
        <v>190</v>
      </c>
      <c r="C21" s="162"/>
      <c r="D21" s="162" t="s">
        <v>174</v>
      </c>
      <c r="E21" s="71"/>
      <c r="F21" s="165"/>
      <c r="G21" s="165"/>
    </row>
    <row r="22" spans="1:23" ht="12.75" customHeight="1">
      <c r="A22" s="162"/>
      <c r="B22" s="162" t="s">
        <v>190</v>
      </c>
      <c r="C22" s="162"/>
      <c r="D22" s="162" t="s">
        <v>154</v>
      </c>
      <c r="E22" s="71"/>
      <c r="F22" s="165"/>
      <c r="G22" s="165"/>
    </row>
    <row r="23" spans="1:23" ht="12.75" customHeight="1">
      <c r="A23" s="162"/>
      <c r="B23" s="162"/>
      <c r="C23" s="162"/>
      <c r="D23" s="162"/>
      <c r="E23" s="164">
        <f>SUM(E21:E22)</f>
        <v>0</v>
      </c>
      <c r="F23" s="226"/>
      <c r="G23" s="164">
        <f>E23+F23</f>
        <v>0</v>
      </c>
      <c r="W23" s="24" t="s">
        <v>184</v>
      </c>
    </row>
    <row r="24" spans="1:23" ht="12.75" customHeight="1">
      <c r="A24" s="227"/>
      <c r="B24" s="227"/>
      <c r="C24" s="227"/>
      <c r="D24" s="227" t="s">
        <v>185</v>
      </c>
      <c r="E24" s="228">
        <f>+F14+E20+E23</f>
        <v>0</v>
      </c>
      <c r="F24" s="228">
        <f>-F14+F20+F23</f>
        <v>0</v>
      </c>
      <c r="G24" s="228">
        <f>+H15+G20+G23</f>
        <v>0</v>
      </c>
    </row>
  </sheetData>
  <mergeCells count="4">
    <mergeCell ref="A14:D14"/>
    <mergeCell ref="D1:E1"/>
    <mergeCell ref="G9:J9"/>
    <mergeCell ref="A3:X3"/>
  </mergeCells>
  <phoneticPr fontId="4" type="noConversion"/>
  <pageMargins left="0.78740157499999996" right="0.78740157499999996" top="0.984251969" bottom="0.984251969" header="0.4921259845" footer="0.4921259845"/>
  <pageSetup paperSize="9" scale="39" orientation="landscape" cellComments="asDisplayed" horizontalDpi="300" vertic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K24"/>
  <sheetViews>
    <sheetView showGridLines="0" workbookViewId="0">
      <selection activeCell="F33" sqref="F33"/>
    </sheetView>
  </sheetViews>
  <sheetFormatPr baseColWidth="10" defaultColWidth="12.28515625" defaultRowHeight="12.75" customHeight="1"/>
  <cols>
    <col min="1" max="4" width="12.28515625" style="24" customWidth="1"/>
    <col min="5" max="11" width="14" style="24" customWidth="1"/>
    <col min="12" max="16384" width="12.28515625" style="24"/>
  </cols>
  <sheetData>
    <row r="1" spans="1:11" ht="12.75" customHeight="1">
      <c r="B1" s="28" t="s">
        <v>73</v>
      </c>
      <c r="C1" s="229"/>
      <c r="D1" s="288"/>
      <c r="E1" s="289"/>
      <c r="I1" s="28" t="s">
        <v>167</v>
      </c>
      <c r="J1" s="31"/>
    </row>
    <row r="2" spans="1:11" ht="12.75" customHeight="1">
      <c r="B2" s="33"/>
      <c r="C2" s="176"/>
      <c r="J2" s="33"/>
      <c r="K2" s="176"/>
    </row>
    <row r="3" spans="1:11" ht="12.75" customHeight="1">
      <c r="A3" s="290" t="s">
        <v>6</v>
      </c>
      <c r="B3" s="290"/>
      <c r="C3" s="290"/>
      <c r="D3" s="290"/>
      <c r="E3" s="290"/>
      <c r="F3" s="290"/>
      <c r="G3" s="290"/>
      <c r="H3" s="290"/>
      <c r="I3" s="290"/>
      <c r="J3" s="290"/>
      <c r="K3" s="290"/>
    </row>
    <row r="4" spans="1:11" ht="12.75" customHeight="1">
      <c r="B4" s="34"/>
      <c r="C4" s="230" t="s">
        <v>113</v>
      </c>
      <c r="D4" s="231"/>
      <c r="E4" s="231"/>
      <c r="F4" s="231"/>
      <c r="G4" s="231"/>
      <c r="H4" s="231"/>
      <c r="I4" s="231"/>
      <c r="J4" s="231"/>
      <c r="K4" s="231"/>
    </row>
    <row r="5" spans="1:11" ht="12.75" customHeight="1">
      <c r="B5" s="37"/>
      <c r="C5" s="24" t="s">
        <v>7</v>
      </c>
      <c r="D5" s="231"/>
      <c r="E5" s="231"/>
      <c r="F5" s="231"/>
      <c r="G5" s="231"/>
      <c r="H5" s="231"/>
      <c r="I5" s="231"/>
      <c r="J5" s="231"/>
      <c r="K5" s="231"/>
    </row>
    <row r="6" spans="1:11" ht="12.75" customHeight="1">
      <c r="B6" s="38"/>
      <c r="C6" s="24" t="s">
        <v>111</v>
      </c>
      <c r="D6" s="231"/>
      <c r="E6" s="231"/>
      <c r="F6" s="231"/>
      <c r="G6" s="231"/>
      <c r="H6" s="231"/>
      <c r="I6" s="231"/>
      <c r="J6" s="231"/>
      <c r="K6" s="231"/>
    </row>
    <row r="7" spans="1:11" ht="12.75" customHeight="1">
      <c r="B7" s="41"/>
      <c r="C7" s="24" t="s">
        <v>110</v>
      </c>
      <c r="D7" s="232"/>
      <c r="E7" s="231"/>
      <c r="F7" s="231"/>
      <c r="G7" s="231"/>
      <c r="H7" s="231"/>
      <c r="I7" s="231"/>
      <c r="J7" s="231"/>
      <c r="K7" s="231"/>
    </row>
    <row r="9" spans="1:11" ht="12.75" customHeight="1">
      <c r="A9" s="233" t="s">
        <v>8</v>
      </c>
      <c r="B9" s="234" t="s">
        <v>9</v>
      </c>
      <c r="C9" s="234" t="s">
        <v>10</v>
      </c>
      <c r="D9" s="234" t="s">
        <v>10</v>
      </c>
      <c r="E9" s="234" t="s">
        <v>2</v>
      </c>
      <c r="F9" s="234" t="s">
        <v>1</v>
      </c>
      <c r="G9" s="233" t="s">
        <v>11</v>
      </c>
      <c r="H9" s="233" t="s">
        <v>12</v>
      </c>
      <c r="I9" s="235" t="s">
        <v>3</v>
      </c>
      <c r="J9" s="236" t="s">
        <v>4</v>
      </c>
      <c r="K9" s="234" t="s">
        <v>18</v>
      </c>
    </row>
    <row r="10" spans="1:11" ht="12.75" customHeight="1">
      <c r="A10" s="237" t="s">
        <v>13</v>
      </c>
      <c r="B10" s="238" t="s">
        <v>14</v>
      </c>
      <c r="C10" s="238" t="s">
        <v>15</v>
      </c>
      <c r="D10" s="238" t="s">
        <v>16</v>
      </c>
      <c r="E10" s="239" t="str">
        <f>"31/12/" &amp; YEAR(J1) -1</f>
        <v>31/12/1899</v>
      </c>
      <c r="F10" s="238" t="s">
        <v>17</v>
      </c>
      <c r="G10" s="238" t="s">
        <v>17</v>
      </c>
      <c r="H10" s="240" t="s">
        <v>17</v>
      </c>
      <c r="I10" s="241"/>
      <c r="J10" s="242" t="s">
        <v>16</v>
      </c>
      <c r="K10" s="238" t="s">
        <v>19</v>
      </c>
    </row>
    <row r="11" spans="1:11" ht="12.75" customHeight="1">
      <c r="A11" s="185"/>
      <c r="B11" s="95"/>
      <c r="C11" s="95"/>
      <c r="D11" s="243"/>
      <c r="E11" s="100"/>
      <c r="F11" s="202"/>
      <c r="G11" s="202"/>
      <c r="H11" s="202"/>
      <c r="I11" s="244"/>
      <c r="J11" s="202"/>
      <c r="K11" s="245"/>
    </row>
    <row r="12" spans="1:11" ht="12.75" customHeight="1">
      <c r="A12" s="185"/>
      <c r="B12" s="95"/>
      <c r="C12" s="95"/>
      <c r="D12" s="243"/>
      <c r="E12" s="100"/>
      <c r="F12" s="202"/>
      <c r="G12" s="202"/>
      <c r="H12" s="246"/>
      <c r="I12" s="247">
        <f>SUM(E12:H12)</f>
        <v>0</v>
      </c>
      <c r="J12" s="248"/>
      <c r="K12" s="249">
        <f>I12-J12</f>
        <v>0</v>
      </c>
    </row>
    <row r="13" spans="1:11" ht="12.75" customHeight="1">
      <c r="A13" s="185"/>
      <c r="B13" s="250"/>
      <c r="C13" s="250"/>
      <c r="D13" s="243"/>
      <c r="E13" s="251"/>
      <c r="F13" s="252"/>
      <c r="G13" s="252"/>
      <c r="H13" s="252"/>
      <c r="I13" s="253"/>
      <c r="J13" s="252"/>
      <c r="K13" s="254"/>
    </row>
    <row r="14" spans="1:11" ht="12.75" customHeight="1">
      <c r="A14" s="273" t="s">
        <v>5</v>
      </c>
      <c r="B14" s="291"/>
      <c r="C14" s="291"/>
      <c r="D14" s="274"/>
      <c r="E14" s="255">
        <f t="shared" ref="E14:K14" si="0">SUM(E11:E13)</f>
        <v>0</v>
      </c>
      <c r="F14" s="255">
        <f t="shared" si="0"/>
        <v>0</v>
      </c>
      <c r="G14" s="255">
        <f t="shared" si="0"/>
        <v>0</v>
      </c>
      <c r="H14" s="255">
        <f t="shared" si="0"/>
        <v>0</v>
      </c>
      <c r="I14" s="255">
        <f t="shared" si="0"/>
        <v>0</v>
      </c>
      <c r="J14" s="255">
        <f t="shared" si="0"/>
        <v>0</v>
      </c>
      <c r="K14" s="255">
        <f t="shared" si="0"/>
        <v>0</v>
      </c>
    </row>
    <row r="16" spans="1:11" ht="12.75" customHeight="1">
      <c r="A16" s="149"/>
      <c r="B16" s="149" t="s">
        <v>94</v>
      </c>
      <c r="C16" s="149"/>
      <c r="D16" s="149" t="s">
        <v>169</v>
      </c>
      <c r="E16" s="149" t="s">
        <v>170</v>
      </c>
      <c r="F16" s="149" t="s">
        <v>171</v>
      </c>
      <c r="G16" s="149" t="s">
        <v>107</v>
      </c>
    </row>
    <row r="17" spans="1:7" ht="12.75" customHeight="1">
      <c r="A17" s="160"/>
      <c r="B17" s="160" t="s">
        <v>14</v>
      </c>
      <c r="C17" s="160"/>
      <c r="D17" s="160"/>
      <c r="E17" s="160"/>
      <c r="F17" s="160"/>
      <c r="G17" s="160"/>
    </row>
    <row r="18" spans="1:7" ht="12.75" customHeight="1">
      <c r="A18" s="162" t="s">
        <v>183</v>
      </c>
      <c r="B18" s="162" t="s">
        <v>186</v>
      </c>
      <c r="C18" s="162"/>
      <c r="D18" s="162" t="s">
        <v>174</v>
      </c>
      <c r="E18" s="71"/>
      <c r="F18" s="177"/>
      <c r="G18" s="177"/>
    </row>
    <row r="19" spans="1:7" ht="12.75" customHeight="1">
      <c r="A19" s="162"/>
      <c r="B19" s="162" t="s">
        <v>186</v>
      </c>
      <c r="C19" s="162"/>
      <c r="D19" s="162" t="s">
        <v>154</v>
      </c>
      <c r="E19" s="71"/>
      <c r="F19" s="177"/>
      <c r="G19" s="177"/>
    </row>
    <row r="20" spans="1:7" ht="12.75" customHeight="1">
      <c r="A20" s="162"/>
      <c r="B20" s="162"/>
      <c r="C20" s="162"/>
      <c r="D20" s="162"/>
      <c r="E20" s="164">
        <f>SUM(E18:E19)</f>
        <v>0</v>
      </c>
      <c r="F20" s="226"/>
      <c r="G20" s="256">
        <f>E20+F20</f>
        <v>0</v>
      </c>
    </row>
    <row r="21" spans="1:7" ht="12.75" customHeight="1">
      <c r="A21" s="162"/>
      <c r="B21" s="162" t="s">
        <v>187</v>
      </c>
      <c r="C21" s="162"/>
      <c r="D21" s="162" t="s">
        <v>174</v>
      </c>
      <c r="E21" s="71"/>
      <c r="F21" s="165"/>
      <c r="G21" s="165"/>
    </row>
    <row r="22" spans="1:7" ht="12.75" customHeight="1">
      <c r="A22" s="162"/>
      <c r="B22" s="162" t="s">
        <v>187</v>
      </c>
      <c r="C22" s="162"/>
      <c r="D22" s="162" t="s">
        <v>154</v>
      </c>
      <c r="E22" s="71"/>
      <c r="F22" s="165"/>
      <c r="G22" s="165"/>
    </row>
    <row r="23" spans="1:7" ht="12.75" customHeight="1">
      <c r="A23" s="162"/>
      <c r="B23" s="162"/>
      <c r="C23" s="162"/>
      <c r="D23" s="162"/>
      <c r="E23" s="164">
        <f>SUM(E21:E22)</f>
        <v>0</v>
      </c>
      <c r="F23" s="226"/>
      <c r="G23" s="256">
        <f>E23+F23</f>
        <v>0</v>
      </c>
    </row>
    <row r="24" spans="1:7" ht="12.75" customHeight="1">
      <c r="A24" s="227"/>
      <c r="B24" s="227"/>
      <c r="C24" s="227"/>
      <c r="D24" s="227" t="s">
        <v>185</v>
      </c>
      <c r="E24" s="228">
        <f>+F14+G14+E20+E23</f>
        <v>0</v>
      </c>
      <c r="F24" s="228">
        <f>-F14-G14+F20+F23</f>
        <v>0</v>
      </c>
      <c r="G24" s="228">
        <f>+H15+G20+G23</f>
        <v>0</v>
      </c>
    </row>
  </sheetData>
  <mergeCells count="3">
    <mergeCell ref="D1:E1"/>
    <mergeCell ref="A3:K3"/>
    <mergeCell ref="A14:D14"/>
  </mergeCells>
  <phoneticPr fontId="4" type="noConversion"/>
  <pageMargins left="0.78740157499999996" right="0.78740157499999996" top="0.984251969" bottom="0.984251969" header="0.4921259845" footer="0.4921259845"/>
  <pageSetup paperSize="9" scale="89" orientation="landscape" cellComments="asDisplayed" horizontalDpi="300" verticalDpi="300" r:id="rId1"/>
  <headerFooter alignWithMargins="0"/>
  <cellWatches>
    <cellWatch r="E14"/>
  </cellWatch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Saisie</vt:lpstr>
      <vt:lpstr>transcodage</vt:lpstr>
      <vt:lpstr>Immos en US GAAP</vt:lpstr>
      <vt:lpstr>Amort en US GAAP</vt:lpstr>
      <vt:lpstr>Immos en Social</vt:lpstr>
      <vt:lpstr>Amort en Social</vt:lpstr>
      <vt:lpstr>Dérogatoire</vt:lpstr>
      <vt:lpstr>'Immos en US GAAP'!Zone_d_impression</vt:lpstr>
    </vt:vector>
  </TitlesOfParts>
  <Manager>Guillaume Haquin</Manager>
  <Company>UNILOG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Compilation d'Etats</dc:title>
  <dc:subject>Conversion d'états STAR et FASTR vers un classeur Excel</dc:subject>
  <dc:creator>Karim Ben Youssef</dc:creator>
  <cp:lastModifiedBy>BAILLEUL, Olivier</cp:lastModifiedBy>
  <cp:lastPrinted>2008-01-18T14:15:35Z</cp:lastPrinted>
  <dcterms:created xsi:type="dcterms:W3CDTF">2005-11-14T15:44:08Z</dcterms:created>
  <dcterms:modified xsi:type="dcterms:W3CDTF">2015-12-14T14:38:05Z</dcterms:modified>
</cp:coreProperties>
</file>