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/>
  <workbookPr/>
  <mc:AlternateContent xmlns:mc="http://schemas.openxmlformats.org/markup-compatibility/2006">
    <mc:Choice Requires="x15">
      <x15ac:absPath xmlns:x15ac="http://schemas.microsoft.com/office/spreadsheetml/2010/11/ac" url="D:\1 Dossiers\St Jean de Dieu\arpege\rdv enfants\"/>
    </mc:Choice>
  </mc:AlternateContent>
  <bookViews>
    <workbookView xWindow="0" yWindow="0" windowWidth="23040" windowHeight="10320" activeTab="1"/>
  </bookViews>
  <sheets>
    <sheet name="Entrer un RDV" sheetId="33" r:id="rId1"/>
    <sheet name="Calendrier" sheetId="1" r:id="rId2"/>
    <sheet name="Feuil1" sheetId="34" r:id="rId3"/>
  </sheets>
  <definedNames>
    <definedName name="AnnéeÀAfficher" localSheetId="1">Calendrier!$H$3</definedName>
    <definedName name="calendrier" localSheetId="1">grillejour+Calendrier!premièredate-WEEKDAY(Calendrier!premièredate)-jourdelasemaine_option</definedName>
    <definedName name="datedébut" localSheetId="1">DATE(Calendrier!AnnéeÀAfficher,Calendrier!mois,1)</definedName>
    <definedName name="Dates">Devoirs[Date d’échéance]</definedName>
    <definedName name="DébutLigneTableau">ROW(Devoirs[[#Headers],[Date d’échéance]])</definedName>
    <definedName name="entier">Calendrier!$1:$1048576</definedName>
    <definedName name="grillejour">jours+semaines*7</definedName>
    <definedName name="_xlnm.Print_Titles" localSheetId="0">'Entrer un RDV'!$2:$2</definedName>
    <definedName name="jourdelasemaine_option">MATCH(JourDuDébut,joursdelasemaine_inversés,0)-2</definedName>
    <definedName name="JourDuDébut">Calendrier!$H$5</definedName>
    <definedName name="jours">{0,1,2,3,4,5,6}</definedName>
    <definedName name="jours_ouvrés">{"Lundi","Mardi","Mercredi","Jeudi","Vendredi","Samedi","Dimanche"}</definedName>
    <definedName name="joursdelasemaine_inversés">{"Dimanche","Samedi","Vendredi","Jeudi","Mercredi","Mardi","Lundi"}</definedName>
    <definedName name="ListeDevoirs">Devoirs[Notes]</definedName>
    <definedName name="mois" localSheetId="1">MATCH(Calendrier!MoisÀAfficher,mois,0)</definedName>
    <definedName name="mois">Feuil1!$A$1:$A$12</definedName>
    <definedName name="MoisÀAfficher" localSheetId="1">Calendrier!$H$2</definedName>
    <definedName name="ndx" localSheetId="1">ROUNDUP(MATCH(2,1/FREQUENCY(DATE(Calendrier!AnnéeÀAfficher,Calendrier!NuméroDuMoisÀAfficher,1),Calendrier!calendrier))/7,0)</definedName>
    <definedName name="NuméroDuMoisÀAfficher" localSheetId="1">MATCH(Calendrier!MoisÀAfficher,mois,0)</definedName>
    <definedName name="premièredate" localSheetId="1">DATE(Calendrier!AnnéeÀAfficher,Calendrier!mois,1)</definedName>
    <definedName name="semaines">{0;1;2;3;4;5;6}</definedName>
    <definedName name="TravailQuotidien">Calendrier!$B$8:$H$14,Calendrier!$B$16:$H$22,Calendrier!$B$24:$H$30,Calendrier!$B$32:$H$38,Calendrier!$B$40:$H$46,Calendrier!$B$48:$C$50</definedName>
    <definedName name="_xlnm.Print_Area" localSheetId="1">Calendrier!$A$1:$H$50</definedName>
    <definedName name="_xlnm.Print_Area" localSheetId="0">'Entrer un RDV'!$B:$D</definedName>
  </definedNames>
  <calcPr calcId="162913"/>
</workbook>
</file>

<file path=xl/calcChain.xml><?xml version="1.0" encoding="utf-8"?>
<calcChain xmlns="http://schemas.openxmlformats.org/spreadsheetml/2006/main">
  <c r="E17" i="33" l="1"/>
  <c r="F17" i="33"/>
  <c r="G17" i="33"/>
  <c r="E16" i="33"/>
  <c r="F16" i="33"/>
  <c r="G16" i="33"/>
  <c r="E15" i="33" l="1"/>
  <c r="F15" i="33"/>
  <c r="G15" i="33"/>
  <c r="E14" i="33" l="1"/>
  <c r="F14" i="33"/>
  <c r="G14" i="33"/>
  <c r="E13" i="33"/>
  <c r="F13" i="33"/>
  <c r="G13" i="33"/>
  <c r="E12" i="33"/>
  <c r="F12" i="33"/>
  <c r="G12" i="33"/>
  <c r="E11" i="33"/>
  <c r="F11" i="33"/>
  <c r="G11" i="33"/>
  <c r="H47" i="1" l="1"/>
  <c r="G47" i="1"/>
  <c r="G50" i="1" s="1" a="1"/>
  <c r="G50" i="1" s="1"/>
  <c r="F47" i="1"/>
  <c r="E47" i="1"/>
  <c r="D47" i="1"/>
  <c r="C47" i="1"/>
  <c r="B47" i="1"/>
  <c r="H39" i="1"/>
  <c r="G39" i="1"/>
  <c r="F39" i="1"/>
  <c r="E39" i="1"/>
  <c r="D39" i="1"/>
  <c r="C39" i="1"/>
  <c r="B39" i="1"/>
  <c r="H31" i="1"/>
  <c r="G31" i="1"/>
  <c r="F31" i="1"/>
  <c r="E31" i="1"/>
  <c r="D31" i="1"/>
  <c r="C31" i="1"/>
  <c r="B31" i="1"/>
  <c r="H23" i="1"/>
  <c r="G23" i="1"/>
  <c r="F23" i="1"/>
  <c r="E23" i="1"/>
  <c r="D23" i="1"/>
  <c r="C23" i="1"/>
  <c r="B23" i="1"/>
  <c r="H15" i="1"/>
  <c r="G15" i="1"/>
  <c r="F15" i="1"/>
  <c r="E15" i="1"/>
  <c r="D15" i="1"/>
  <c r="C15" i="1"/>
  <c r="B15" i="1"/>
  <c r="H7" i="1"/>
  <c r="H6" i="1" s="1"/>
  <c r="G7" i="1"/>
  <c r="G6" i="1" s="1"/>
  <c r="F7" i="1"/>
  <c r="F6" i="1" s="1"/>
  <c r="E7" i="1"/>
  <c r="E6" i="1" s="1"/>
  <c r="D7" i="1"/>
  <c r="D6" i="1" s="1"/>
  <c r="C7" i="1"/>
  <c r="C6" i="1" s="1"/>
  <c r="B7" i="1"/>
  <c r="B6" i="1" s="1"/>
  <c r="G4" i="33"/>
  <c r="G5" i="33"/>
  <c r="G6" i="33"/>
  <c r="G10" i="33"/>
  <c r="G9" i="33"/>
  <c r="G7" i="33"/>
  <c r="G8" i="33"/>
  <c r="G3" i="33"/>
  <c r="F4" i="33"/>
  <c r="F5" i="33"/>
  <c r="F6" i="33"/>
  <c r="F10" i="33"/>
  <c r="F9" i="33"/>
  <c r="F7" i="33"/>
  <c r="F8" i="33"/>
  <c r="F3" i="33"/>
  <c r="E4" i="33"/>
  <c r="E5" i="33"/>
  <c r="E6" i="33"/>
  <c r="E10" i="33"/>
  <c r="E9" i="33"/>
  <c r="E7" i="33"/>
  <c r="E8" i="33"/>
  <c r="E3" i="33"/>
  <c r="B4" i="1"/>
  <c r="B2" i="1"/>
  <c r="D22" i="1" l="1" a="1"/>
  <c r="D22" i="1" s="1"/>
  <c r="D21" i="1" a="1"/>
  <c r="D21" i="1" s="1"/>
  <c r="E51" i="1" a="1"/>
  <c r="E51" i="1" s="1"/>
  <c r="E52" i="1" a="1"/>
  <c r="E52" i="1" s="1"/>
  <c r="E49" i="1" a="1"/>
  <c r="E49" i="1" s="1"/>
  <c r="E53" i="1" a="1"/>
  <c r="E53" i="1" s="1"/>
  <c r="E50" i="1" a="1"/>
  <c r="E50" i="1" s="1"/>
  <c r="E54" i="1" a="1"/>
  <c r="E54" i="1" s="1"/>
  <c r="B49" i="1" a="1"/>
  <c r="B49" i="1" s="1"/>
  <c r="B53" i="1" a="1"/>
  <c r="B53" i="1" s="1"/>
  <c r="B50" i="1" a="1"/>
  <c r="B50" i="1" s="1"/>
  <c r="B52" i="1" a="1"/>
  <c r="B52" i="1" s="1"/>
  <c r="B54" i="1" a="1"/>
  <c r="B54" i="1" s="1"/>
  <c r="B51" i="1" a="1"/>
  <c r="B51" i="1" s="1"/>
  <c r="F49" i="1" a="1"/>
  <c r="F49" i="1" s="1"/>
  <c r="F53" i="1" a="1"/>
  <c r="F53" i="1" s="1"/>
  <c r="F50" i="1" a="1"/>
  <c r="F50" i="1" s="1"/>
  <c r="F54" i="1" a="1"/>
  <c r="F54" i="1" s="1"/>
  <c r="F51" i="1" a="1"/>
  <c r="F51" i="1" s="1"/>
  <c r="F52" i="1" a="1"/>
  <c r="F52" i="1" s="1"/>
  <c r="C51" i="1" a="1"/>
  <c r="C51" i="1" s="1"/>
  <c r="C52" i="1" a="1"/>
  <c r="C52" i="1" s="1"/>
  <c r="C54" i="1" a="1"/>
  <c r="C54" i="1" s="1"/>
  <c r="C49" i="1" a="1"/>
  <c r="C49" i="1" s="1"/>
  <c r="C53" i="1" a="1"/>
  <c r="C53" i="1" s="1"/>
  <c r="C50" i="1" a="1"/>
  <c r="C50" i="1" s="1"/>
  <c r="D49" i="1" a="1"/>
  <c r="D49" i="1" s="1"/>
  <c r="D53" i="1" a="1"/>
  <c r="D53" i="1" s="1"/>
  <c r="D54" i="1" a="1"/>
  <c r="D54" i="1" s="1"/>
  <c r="D52" i="1" a="1"/>
  <c r="D52" i="1" s="1"/>
  <c r="D50" i="1" a="1"/>
  <c r="D50" i="1" s="1"/>
  <c r="D51" i="1" a="1"/>
  <c r="D51" i="1" s="1"/>
  <c r="B25" i="1" a="1"/>
  <c r="B25" i="1" s="1"/>
  <c r="B28" i="1" a="1"/>
  <c r="B28" i="1" s="1"/>
  <c r="B27" i="1" a="1"/>
  <c r="B27" i="1" s="1"/>
  <c r="B26" i="1" a="1"/>
  <c r="B26" i="1" s="1"/>
  <c r="B29" i="1" a="1"/>
  <c r="B29" i="1" s="1"/>
  <c r="B30" i="1" a="1"/>
  <c r="B30" i="1" s="1"/>
  <c r="F25" i="1" a="1"/>
  <c r="F25" i="1" s="1"/>
  <c r="F28" i="1" a="1"/>
  <c r="F28" i="1" s="1"/>
  <c r="F26" i="1" a="1"/>
  <c r="F26" i="1" s="1"/>
  <c r="F29" i="1" a="1"/>
  <c r="F29" i="1" s="1"/>
  <c r="F30" i="1" a="1"/>
  <c r="F30" i="1" s="1"/>
  <c r="F27" i="1" a="1"/>
  <c r="F27" i="1" s="1"/>
  <c r="C33" i="1" a="1"/>
  <c r="C33" i="1" s="1"/>
  <c r="C36" i="1" a="1"/>
  <c r="C36" i="1" s="1"/>
  <c r="C34" i="1" a="1"/>
  <c r="C34" i="1" s="1"/>
  <c r="C38" i="1" a="1"/>
  <c r="C38" i="1" s="1"/>
  <c r="C37" i="1" a="1"/>
  <c r="C37" i="1" s="1"/>
  <c r="C35" i="1" a="1"/>
  <c r="C35" i="1" s="1"/>
  <c r="D41" i="1" a="1"/>
  <c r="D41" i="1" s="1"/>
  <c r="D44" i="1" a="1"/>
  <c r="D44" i="1" s="1"/>
  <c r="D42" i="1" a="1"/>
  <c r="D42" i="1" s="1"/>
  <c r="D45" i="1" a="1"/>
  <c r="D45" i="1" s="1"/>
  <c r="D43" i="1" a="1"/>
  <c r="D43" i="1" s="1"/>
  <c r="D46" i="1" a="1"/>
  <c r="D46" i="1" s="1"/>
  <c r="B17" i="1" a="1"/>
  <c r="B17" i="1" s="1"/>
  <c r="B20" i="1" a="1"/>
  <c r="B20" i="1" s="1"/>
  <c r="B18" i="1" a="1"/>
  <c r="B18" i="1" s="1"/>
  <c r="B21" i="1" a="1"/>
  <c r="B21" i="1" s="1"/>
  <c r="B19" i="1" a="1"/>
  <c r="B19" i="1" s="1"/>
  <c r="B22" i="1" a="1"/>
  <c r="B22" i="1" s="1"/>
  <c r="F17" i="1" a="1"/>
  <c r="F17" i="1" s="1"/>
  <c r="F20" i="1" a="1"/>
  <c r="F20" i="1" s="1"/>
  <c r="F18" i="1" a="1"/>
  <c r="F18" i="1" s="1"/>
  <c r="F21" i="1" a="1"/>
  <c r="F21" i="1" s="1"/>
  <c r="F19" i="1" a="1"/>
  <c r="F19" i="1" s="1"/>
  <c r="F22" i="1" a="1"/>
  <c r="F22" i="1" s="1"/>
  <c r="C25" i="1" a="1"/>
  <c r="C25" i="1" s="1"/>
  <c r="C28" i="1" a="1"/>
  <c r="C28" i="1" s="1"/>
  <c r="C26" i="1" a="1"/>
  <c r="C26" i="1" s="1"/>
  <c r="C29" i="1" a="1"/>
  <c r="C29" i="1" s="1"/>
  <c r="C27" i="1" a="1"/>
  <c r="C27" i="1" s="1"/>
  <c r="C30" i="1" a="1"/>
  <c r="C30" i="1" s="1"/>
  <c r="D33" i="1" a="1"/>
  <c r="D33" i="1" s="1"/>
  <c r="D36" i="1" a="1"/>
  <c r="D36" i="1" s="1"/>
  <c r="D34" i="1" a="1"/>
  <c r="D34" i="1" s="1"/>
  <c r="D37" i="1" a="1"/>
  <c r="D37" i="1" s="1"/>
  <c r="D35" i="1" a="1"/>
  <c r="D35" i="1" s="1"/>
  <c r="D38" i="1" a="1"/>
  <c r="D38" i="1" s="1"/>
  <c r="E41" i="1" a="1"/>
  <c r="E41" i="1" s="1"/>
  <c r="E44" i="1" a="1"/>
  <c r="E44" i="1" s="1"/>
  <c r="E42" i="1" a="1"/>
  <c r="E42" i="1" s="1"/>
  <c r="E45" i="1" a="1"/>
  <c r="E45" i="1" s="1"/>
  <c r="E43" i="1" a="1"/>
  <c r="E43" i="1" s="1"/>
  <c r="E46" i="1" a="1"/>
  <c r="E46" i="1" s="1"/>
  <c r="C17" i="1" a="1"/>
  <c r="C17" i="1" s="1"/>
  <c r="C20" i="1" a="1"/>
  <c r="C20" i="1" s="1"/>
  <c r="C18" i="1" a="1"/>
  <c r="C18" i="1" s="1"/>
  <c r="C21" i="1" a="1"/>
  <c r="C21" i="1" s="1"/>
  <c r="C22" i="1" a="1"/>
  <c r="C22" i="1" s="1"/>
  <c r="C19" i="1" a="1"/>
  <c r="C19" i="1" s="1"/>
  <c r="D25" i="1" a="1"/>
  <c r="D25" i="1" s="1"/>
  <c r="D28" i="1" a="1"/>
  <c r="D28" i="1" s="1"/>
  <c r="D26" i="1" a="1"/>
  <c r="D26" i="1" s="1"/>
  <c r="D29" i="1" a="1"/>
  <c r="D29" i="1" s="1"/>
  <c r="D30" i="1" a="1"/>
  <c r="D30" i="1" s="1"/>
  <c r="D27" i="1" a="1"/>
  <c r="D27" i="1" s="1"/>
  <c r="E33" i="1" a="1"/>
  <c r="E33" i="1" s="1"/>
  <c r="E36" i="1" a="1"/>
  <c r="E36" i="1" s="1"/>
  <c r="E34" i="1" a="1"/>
  <c r="E34" i="1" s="1"/>
  <c r="E37" i="1" a="1"/>
  <c r="E37" i="1" s="1"/>
  <c r="E35" i="1" a="1"/>
  <c r="E35" i="1" s="1"/>
  <c r="E38" i="1" a="1"/>
  <c r="E38" i="1" s="1"/>
  <c r="B41" i="1" a="1"/>
  <c r="B41" i="1" s="1"/>
  <c r="B44" i="1" a="1"/>
  <c r="B44" i="1" s="1"/>
  <c r="B42" i="1" a="1"/>
  <c r="B42" i="1" s="1"/>
  <c r="B45" i="1" a="1"/>
  <c r="B45" i="1" s="1"/>
  <c r="B43" i="1" a="1"/>
  <c r="B43" i="1" s="1"/>
  <c r="B46" i="1" a="1"/>
  <c r="B46" i="1" s="1"/>
  <c r="F41" i="1" a="1"/>
  <c r="F41" i="1" s="1"/>
  <c r="F44" i="1" a="1"/>
  <c r="F44" i="1" s="1"/>
  <c r="F42" i="1" a="1"/>
  <c r="F42" i="1" s="1"/>
  <c r="F45" i="1" a="1"/>
  <c r="F45" i="1" s="1"/>
  <c r="F43" i="1" a="1"/>
  <c r="F43" i="1" s="1"/>
  <c r="F46" i="1" a="1"/>
  <c r="F46" i="1" s="1"/>
  <c r="D17" i="1" a="1"/>
  <c r="D17" i="1" s="1"/>
  <c r="D20" i="1" a="1"/>
  <c r="D20" i="1" s="1"/>
  <c r="D19" i="1" a="1"/>
  <c r="D19" i="1" s="1"/>
  <c r="D18" i="1" a="1"/>
  <c r="D18" i="1" s="1"/>
  <c r="E25" i="1" a="1"/>
  <c r="E25" i="1" s="1"/>
  <c r="E28" i="1" a="1"/>
  <c r="E28" i="1" s="1"/>
  <c r="E27" i="1" a="1"/>
  <c r="E27" i="1" s="1"/>
  <c r="E26" i="1" a="1"/>
  <c r="E26" i="1" s="1"/>
  <c r="E29" i="1" a="1"/>
  <c r="E29" i="1" s="1"/>
  <c r="E30" i="1" a="1"/>
  <c r="E30" i="1" s="1"/>
  <c r="B33" i="1" a="1"/>
  <c r="B33" i="1" s="1"/>
  <c r="B36" i="1" a="1"/>
  <c r="B36" i="1" s="1"/>
  <c r="B35" i="1" a="1"/>
  <c r="B35" i="1" s="1"/>
  <c r="B34" i="1" a="1"/>
  <c r="B34" i="1" s="1"/>
  <c r="B37" i="1" a="1"/>
  <c r="B37" i="1" s="1"/>
  <c r="B38" i="1" a="1"/>
  <c r="B38" i="1" s="1"/>
  <c r="F33" i="1" a="1"/>
  <c r="F33" i="1" s="1"/>
  <c r="F36" i="1" a="1"/>
  <c r="F36" i="1" s="1"/>
  <c r="F34" i="1" a="1"/>
  <c r="F34" i="1" s="1"/>
  <c r="F37" i="1" a="1"/>
  <c r="F37" i="1" s="1"/>
  <c r="F35" i="1" a="1"/>
  <c r="F35" i="1" s="1"/>
  <c r="F38" i="1" a="1"/>
  <c r="F38" i="1" s="1"/>
  <c r="C41" i="1" a="1"/>
  <c r="C41" i="1" s="1"/>
  <c r="C44" i="1" a="1"/>
  <c r="C44" i="1" s="1"/>
  <c r="C42" i="1" a="1"/>
  <c r="C42" i="1" s="1"/>
  <c r="C45" i="1" a="1"/>
  <c r="C45" i="1" s="1"/>
  <c r="C43" i="1" a="1"/>
  <c r="C43" i="1" s="1"/>
  <c r="C46" i="1" a="1"/>
  <c r="C46" i="1" s="1"/>
  <c r="E9" i="1" a="1"/>
  <c r="E9" i="1" s="1"/>
  <c r="E12" i="1" a="1"/>
  <c r="E12" i="1" s="1"/>
  <c r="E10" i="1" a="1"/>
  <c r="E10" i="1" s="1"/>
  <c r="E13" i="1" a="1"/>
  <c r="E13" i="1" s="1"/>
  <c r="E14" i="1" a="1"/>
  <c r="E14" i="1" s="1"/>
  <c r="E11" i="1" a="1"/>
  <c r="E11" i="1" s="1"/>
  <c r="D9" i="1" a="1"/>
  <c r="D9" i="1" s="1"/>
  <c r="D12" i="1" a="1"/>
  <c r="D12" i="1" s="1"/>
  <c r="D10" i="1" a="1"/>
  <c r="D10" i="1" s="1"/>
  <c r="D14" i="1" a="1"/>
  <c r="D14" i="1" s="1"/>
  <c r="D11" i="1" a="1"/>
  <c r="D11" i="1" s="1"/>
  <c r="D13" i="1" a="1"/>
  <c r="D13" i="1" s="1"/>
  <c r="F9" i="1" a="1"/>
  <c r="F9" i="1" s="1"/>
  <c r="F12" i="1" a="1"/>
  <c r="F12" i="1" s="1"/>
  <c r="F10" i="1" a="1"/>
  <c r="F10" i="1" s="1"/>
  <c r="F13" i="1" a="1"/>
  <c r="F13" i="1" s="1"/>
  <c r="F14" i="1" a="1"/>
  <c r="F14" i="1" s="1"/>
  <c r="F11" i="1" a="1"/>
  <c r="F11" i="1" s="1"/>
  <c r="B9" i="1" a="1"/>
  <c r="B9" i="1" s="1"/>
  <c r="B12" i="1" a="1"/>
  <c r="B12" i="1" s="1"/>
  <c r="B10" i="1" a="1"/>
  <c r="B10" i="1" s="1"/>
  <c r="B13" i="1" a="1"/>
  <c r="B13" i="1" s="1"/>
  <c r="B14" i="1" a="1"/>
  <c r="B14" i="1" s="1"/>
  <c r="B11" i="1" a="1"/>
  <c r="B11" i="1" s="1"/>
  <c r="C9" i="1" a="1"/>
  <c r="C9" i="1" s="1"/>
  <c r="C12" i="1" a="1"/>
  <c r="C12" i="1" s="1"/>
  <c r="C13" i="1" a="1"/>
  <c r="C13" i="1" s="1"/>
  <c r="C14" i="1" a="1"/>
  <c r="C14" i="1" s="1"/>
  <c r="C11" i="1" a="1"/>
  <c r="C11" i="1" s="1"/>
  <c r="C10" i="1" a="1"/>
  <c r="C10" i="1" s="1"/>
  <c r="E17" i="1" a="1"/>
  <c r="E17" i="1" s="1"/>
  <c r="E19" i="1" a="1"/>
  <c r="E19" i="1" s="1"/>
  <c r="E20" i="1" a="1"/>
  <c r="E20" i="1" s="1"/>
  <c r="E18" i="1" a="1"/>
  <c r="E18" i="1" s="1"/>
  <c r="E21" i="1" a="1"/>
  <c r="E21" i="1" s="1"/>
  <c r="E22" i="1" a="1"/>
  <c r="E22" i="1" s="1"/>
  <c r="G19" i="1" a="1"/>
  <c r="G19" i="1" s="1"/>
  <c r="G18" i="1" a="1"/>
  <c r="G18" i="1" s="1"/>
  <c r="G22" i="1" a="1"/>
  <c r="G22" i="1" s="1"/>
  <c r="G17" i="1" a="1"/>
  <c r="G17" i="1" s="1"/>
  <c r="G20" i="1" a="1"/>
  <c r="G20" i="1" s="1"/>
  <c r="G21" i="1" a="1"/>
  <c r="G21" i="1" s="1"/>
  <c r="C8" i="1" a="1"/>
  <c r="C8" i="1" s="1"/>
  <c r="H9" i="1" a="1"/>
  <c r="H9" i="1" s="1"/>
  <c r="C16" i="1" a="1"/>
  <c r="C16" i="1" s="1"/>
  <c r="E16" i="1" a="1"/>
  <c r="E16" i="1" s="1"/>
  <c r="G16" i="1" a="1"/>
  <c r="G16" i="1" s="1"/>
  <c r="B24" i="1" a="1"/>
  <c r="B24" i="1" s="1"/>
  <c r="D24" i="1" a="1"/>
  <c r="D24" i="1" s="1"/>
  <c r="F24" i="1" a="1"/>
  <c r="F24" i="1" s="1"/>
  <c r="H30" i="1" a="1"/>
  <c r="H30" i="1" s="1"/>
  <c r="H25" i="1" a="1"/>
  <c r="H25" i="1" s="1"/>
  <c r="H24" i="1" a="1"/>
  <c r="H24" i="1" s="1"/>
  <c r="C32" i="1" a="1"/>
  <c r="C32" i="1" s="1"/>
  <c r="E32" i="1" a="1"/>
  <c r="E32" i="1" s="1"/>
  <c r="G38" i="1" a="1"/>
  <c r="G38" i="1" s="1"/>
  <c r="G32" i="1" a="1"/>
  <c r="G32" i="1" s="1"/>
  <c r="G33" i="1" a="1"/>
  <c r="G33" i="1" s="1"/>
  <c r="B40" i="1" a="1"/>
  <c r="B40" i="1" s="1"/>
  <c r="D40" i="1" a="1"/>
  <c r="D40" i="1" s="1"/>
  <c r="F40" i="1" a="1"/>
  <c r="F40" i="1" s="1"/>
  <c r="H41" i="1" a="1"/>
  <c r="H41" i="1" s="1"/>
  <c r="H46" i="1" a="1"/>
  <c r="H46" i="1" s="1"/>
  <c r="H40" i="1" a="1"/>
  <c r="H40" i="1" s="1"/>
  <c r="C48" i="1" a="1"/>
  <c r="C48" i="1" s="1"/>
  <c r="E48" i="1" a="1"/>
  <c r="E48" i="1" s="1"/>
  <c r="D8" i="1" a="1"/>
  <c r="D8" i="1" s="1"/>
  <c r="H8" i="1" a="1"/>
  <c r="H8" i="1" s="1"/>
  <c r="E8" i="1" a="1"/>
  <c r="E8" i="1" s="1"/>
  <c r="G14" i="1" a="1"/>
  <c r="G14" i="1" s="1"/>
  <c r="G8" i="1" a="1"/>
  <c r="G8" i="1" s="1"/>
  <c r="B16" i="1" a="1"/>
  <c r="B16" i="1" s="1"/>
  <c r="D16" i="1" a="1"/>
  <c r="D16" i="1" s="1"/>
  <c r="F16" i="1" a="1"/>
  <c r="F16" i="1" s="1"/>
  <c r="H17" i="1" a="1"/>
  <c r="H17" i="1" s="1"/>
  <c r="H22" i="1" a="1"/>
  <c r="H22" i="1" s="1"/>
  <c r="H16" i="1" a="1"/>
  <c r="H16" i="1" s="1"/>
  <c r="C24" i="1" a="1"/>
  <c r="C24" i="1" s="1"/>
  <c r="E24" i="1" a="1"/>
  <c r="E24" i="1" s="1"/>
  <c r="G30" i="1" a="1"/>
  <c r="G30" i="1" s="1"/>
  <c r="G25" i="1" a="1"/>
  <c r="G25" i="1" s="1"/>
  <c r="G24" i="1" a="1"/>
  <c r="G24" i="1" s="1"/>
  <c r="B32" i="1" a="1"/>
  <c r="B32" i="1" s="1"/>
  <c r="D32" i="1" a="1"/>
  <c r="D32" i="1" s="1"/>
  <c r="F32" i="1" a="1"/>
  <c r="F32" i="1" s="1"/>
  <c r="H33" i="1" a="1"/>
  <c r="H33" i="1" s="1"/>
  <c r="H38" i="1" a="1"/>
  <c r="H38" i="1" s="1"/>
  <c r="H32" i="1" a="1"/>
  <c r="H32" i="1" s="1"/>
  <c r="C40" i="1" a="1"/>
  <c r="C40" i="1" s="1"/>
  <c r="E40" i="1" a="1"/>
  <c r="E40" i="1" s="1"/>
  <c r="G46" i="1" a="1"/>
  <c r="G46" i="1" s="1"/>
  <c r="G40" i="1" a="1"/>
  <c r="G40" i="1" s="1"/>
  <c r="G41" i="1" a="1"/>
  <c r="G41" i="1" s="1"/>
  <c r="B48" i="1" a="1"/>
  <c r="B48" i="1" s="1"/>
  <c r="D48" i="1" a="1"/>
  <c r="D48" i="1" s="1"/>
  <c r="F48" i="1" a="1"/>
  <c r="F48" i="1" s="1"/>
  <c r="H49" i="1" a="1"/>
  <c r="H49" i="1" s="1"/>
  <c r="H50" i="1" a="1"/>
  <c r="H50" i="1" s="1"/>
  <c r="H48" i="1" a="1"/>
  <c r="H48" i="1" s="1"/>
  <c r="B8" i="1" a="1"/>
  <c r="B8" i="1" s="1"/>
  <c r="F8" i="1" a="1"/>
  <c r="F8" i="1" s="1"/>
  <c r="G9" i="1" a="1"/>
  <c r="G9" i="1" s="1"/>
  <c r="H14" i="1" a="1"/>
  <c r="H14" i="1" s="1"/>
  <c r="G49" i="1" a="1"/>
  <c r="G49" i="1" s="1"/>
  <c r="G48" i="1" a="1"/>
  <c r="G48" i="1" s="1"/>
</calcChain>
</file>

<file path=xl/sharedStrings.xml><?xml version="1.0" encoding="utf-8"?>
<sst xmlns="http://schemas.openxmlformats.org/spreadsheetml/2006/main" count="45" uniqueCount="36">
  <si>
    <t>Date d’échéance</t>
  </si>
  <si>
    <t>Entrée du calendrier</t>
  </si>
  <si>
    <t>Jour</t>
  </si>
  <si>
    <t>Mois</t>
  </si>
  <si>
    <t>ENTRER LE MOIS :</t>
  </si>
  <si>
    <t>ENTRER L’ANNÉE :</t>
  </si>
  <si>
    <t>ENTRER LA DATE DE DÉBUT :</t>
  </si>
  <si>
    <t>Lundi</t>
  </si>
  <si>
    <t>janvier</t>
  </si>
  <si>
    <t>LISTE DES RENDEZ VOUS</t>
  </si>
  <si>
    <t>Type réunion</t>
  </si>
  <si>
    <t>Notes</t>
  </si>
  <si>
    <t>appeler Blandine 1 h avant</t>
  </si>
  <si>
    <t>hello</t>
  </si>
  <si>
    <t>mars</t>
  </si>
  <si>
    <t>fevrier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</si>
  <si>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</si>
  <si>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</si>
  <si>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</si>
  <si>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</si>
  <si>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</si>
  <si>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</si>
  <si>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</si>
  <si>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</si>
  <si>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</si>
  <si>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équipe au complet</t>
  </si>
  <si>
    <t>même</t>
  </si>
  <si>
    <t>Réunion de synthèse</t>
  </si>
  <si>
    <t>Journée observation</t>
  </si>
  <si>
    <t xml:space="preserve">Autre </t>
  </si>
  <si>
    <t>Colonne1</t>
  </si>
  <si>
    <t>RDV enfant référents</t>
  </si>
  <si>
    <t>yoan</t>
  </si>
  <si>
    <t>Réunion équipe</t>
  </si>
  <si>
    <t>Réunion cadres</t>
  </si>
  <si>
    <t>Réunion institutionnelle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</si>
</sst>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aaaa"/>
    <numFmt numFmtId="165" formatCode="dd"/>
  </numFmts>
  <fonts count="23" x14ac:knownFonts="1">
    <font>
      <sz val="10"/>
      <color theme="3"/>
      <name val="Calibri"/>
      <family val="1"/>
      <scheme val="minor"/>
    </font>
    <font>
      <b/>
      <sz val="11"/>
      <color theme="0"/>
      <name val="Calibri"/>
      <family val="2"/>
      <scheme val="minor"/>
    </font>
    <font>
      <b/>
      <sz val="36"/>
      <color theme="3"/>
      <name val="Calibri"/>
      <family val="2"/>
      <scheme val="major"/>
    </font>
    <font>
      <b/>
      <sz val="32"/>
      <color theme="3"/>
      <name val="Calibri"/>
      <family val="2"/>
      <scheme val="major"/>
    </font>
    <font>
      <sz val="11"/>
      <color rgb="FF3F3F76"/>
      <name val="Calibri"/>
      <family val="2"/>
      <scheme val="minor"/>
    </font>
    <font>
      <b/>
      <sz val="13"/>
      <color theme="3"/>
      <name val="Calibri"/>
      <family val="1"/>
      <scheme val="major"/>
    </font>
    <font>
      <sz val="10"/>
      <color theme="3"/>
      <name val="Calibri"/>
      <family val="1"/>
      <scheme val="minor"/>
    </font>
    <font>
      <b/>
      <sz val="10"/>
      <color theme="3"/>
      <name val="Calibri"/>
      <family val="2"/>
      <scheme val="minor"/>
    </font>
    <font>
      <b/>
      <sz val="12"/>
      <color theme="3"/>
      <name val="Calibri"/>
      <family val="1"/>
      <scheme val="major"/>
    </font>
    <font>
      <sz val="36"/>
      <color theme="3"/>
      <name val="Calibri"/>
      <family val="1"/>
      <scheme val="major"/>
    </font>
    <font>
      <sz val="22"/>
      <color theme="3"/>
      <name val="Calibri"/>
      <family val="1"/>
      <scheme val="major"/>
    </font>
    <font>
      <b/>
      <sz val="12"/>
      <color theme="0"/>
      <name val="Calibri"/>
      <family val="2"/>
      <scheme val="minor"/>
    </font>
    <font>
      <sz val="12"/>
      <color theme="3"/>
      <name val="Calibri"/>
      <family val="2"/>
      <scheme val="major"/>
    </font>
    <font>
      <b/>
      <sz val="12"/>
      <color theme="3"/>
      <name val="Calibri"/>
      <family val="2"/>
      <scheme val="major"/>
    </font>
    <font>
      <b/>
      <sz val="38"/>
      <color theme="4" tint="-0.249977111117893"/>
      <name val="Calibri"/>
      <family val="2"/>
      <scheme val="major"/>
    </font>
    <font>
      <b/>
      <sz val="18"/>
      <color theme="4" tint="-0.249977111117893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6"/>
      <color theme="0"/>
      <name val="Calibri"/>
      <family val="2"/>
      <scheme val="major"/>
    </font>
    <font>
      <b/>
      <sz val="9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i/>
      <sz val="16"/>
      <color theme="3"/>
      <name val="Calibri"/>
      <family val="2"/>
      <scheme val="major"/>
    </font>
    <font>
      <b/>
      <i/>
      <sz val="16"/>
      <color theme="3"/>
      <name val="Calibri"/>
      <family val="2"/>
      <scheme val="minor"/>
    </font>
    <font>
      <sz val="12"/>
      <color theme="3"/>
      <name val="Calibri"/>
      <family val="1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theme="0"/>
      </left>
      <right style="medium">
        <color theme="0"/>
      </right>
      <top/>
      <bottom style="thin">
        <color theme="0" tint="-0.24994659260841701"/>
      </bottom>
      <diagonal/>
    </border>
    <border>
      <left/>
      <right style="thick">
        <color theme="2" tint="-9.9948118533890809E-2"/>
      </right>
      <top/>
      <bottom style="medium">
        <color theme="2" tint="-9.9948118533890809E-2"/>
      </bottom>
      <diagonal/>
    </border>
    <border>
      <left/>
      <right style="thick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/>
      <right style="thick">
        <color theme="2" tint="-9.9948118533890809E-2"/>
      </right>
      <top style="medium">
        <color theme="2" tint="-9.9948118533890809E-2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/>
      <top style="thick">
        <color theme="2" tint="-9.9948118533890809E-2"/>
      </top>
      <bottom/>
      <diagonal/>
    </border>
    <border>
      <left/>
      <right style="thick">
        <color theme="0"/>
      </right>
      <top style="thick">
        <color theme="2" tint="-9.9948118533890809E-2"/>
      </top>
      <bottom/>
      <diagonal/>
    </border>
    <border>
      <left style="thick">
        <color theme="0"/>
      </left>
      <right/>
      <top style="thick">
        <color theme="2" tint="-9.9948118533890809E-2"/>
      </top>
      <bottom/>
      <diagonal/>
    </border>
    <border>
      <left/>
      <right style="thick">
        <color theme="2" tint="-9.9948118533890809E-2"/>
      </right>
      <top style="thick">
        <color theme="2" tint="-9.9948118533890809E-2"/>
      </top>
      <bottom/>
      <diagonal/>
    </border>
    <border>
      <left style="thin">
        <color theme="0" tint="-0.24994659260841701"/>
      </left>
      <right style="medium">
        <color theme="0"/>
      </right>
      <top/>
      <bottom style="thin">
        <color theme="0" tint="-0.24994659260841701"/>
      </bottom>
      <diagonal/>
    </border>
    <border>
      <left style="medium">
        <color theme="0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ck">
        <color theme="2" tint="-9.9887081514938816E-2"/>
      </left>
      <right/>
      <top style="thick">
        <color theme="2" tint="-9.9948118533890809E-2"/>
      </top>
      <bottom/>
      <diagonal/>
    </border>
    <border>
      <left style="thick">
        <color theme="2" tint="-9.9887081514938816E-2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4" fillId="2" borderId="1" applyNumberFormat="0" applyAlignment="0" applyProtection="0"/>
    <xf numFmtId="0" fontId="2" fillId="0" borderId="0" applyNumberFormat="0" applyFill="0" applyBorder="0" applyAlignment="0" applyProtection="0"/>
    <xf numFmtId="0" fontId="9" fillId="0" borderId="0" applyNumberFormat="0" applyProtection="0">
      <alignment horizontal="left" vertical="center"/>
    </xf>
    <xf numFmtId="0" fontId="5" fillId="0" borderId="0" applyNumberFormat="0" applyFill="0" applyBorder="0" applyProtection="0">
      <alignment horizontal="left" vertical="center"/>
    </xf>
    <xf numFmtId="0" fontId="10" fillId="0" borderId="0" applyNumberFormat="0" applyProtection="0">
      <alignment horizontal="center" vertical="center"/>
    </xf>
    <xf numFmtId="0" fontId="12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Border="1" applyAlignment="1">
      <alignment vertical="center"/>
    </xf>
    <xf numFmtId="14" fontId="0" fillId="0" borderId="0" xfId="0" applyNumberFormat="1" applyFont="1" applyFill="1" applyBorder="1" applyAlignment="1">
      <alignment vertical="center"/>
    </xf>
    <xf numFmtId="0" fontId="0" fillId="0" borderId="0" xfId="0" applyFill="1" applyAlignment="1">
      <alignment horizontal="left" vertical="center" indent="1"/>
    </xf>
    <xf numFmtId="0" fontId="0" fillId="0" borderId="0" xfId="0" applyFont="1" applyFill="1" applyBorder="1" applyAlignment="1">
      <alignment horizontal="left" vertical="center" indent="1"/>
    </xf>
    <xf numFmtId="0" fontId="11" fillId="0" borderId="0" xfId="6" applyFont="1" applyFill="1" applyAlignment="1">
      <alignment horizontal="left" vertical="center" indent="1"/>
    </xf>
    <xf numFmtId="0" fontId="1" fillId="0" borderId="0" xfId="6" applyFont="1" applyFill="1" applyAlignment="1">
      <alignment horizontal="left" vertical="center" indent="2"/>
    </xf>
    <xf numFmtId="0" fontId="0" fillId="0" borderId="0" xfId="0" applyFill="1">
      <alignment vertical="center"/>
    </xf>
    <xf numFmtId="0" fontId="8" fillId="0" borderId="0" xfId="4" applyFont="1" applyFill="1" applyBorder="1" applyAlignment="1">
      <alignment horizontal="center" vertical="center"/>
    </xf>
    <xf numFmtId="0" fontId="5" fillId="0" borderId="0" xfId="4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 indent="1"/>
    </xf>
    <xf numFmtId="14" fontId="0" fillId="0" borderId="0" xfId="0" applyNumberFormat="1" applyFill="1" applyAlignment="1">
      <alignment horizontal="center" vertical="center"/>
    </xf>
    <xf numFmtId="14" fontId="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left" vertical="center" indent="1"/>
    </xf>
    <xf numFmtId="0" fontId="0" fillId="0" borderId="23" xfId="0" applyFont="1" applyFill="1" applyBorder="1" applyAlignment="1">
      <alignment horizontal="left" vertical="center" indent="1"/>
    </xf>
    <xf numFmtId="14" fontId="0" fillId="0" borderId="24" xfId="0" applyNumberFormat="1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left" vertical="center" indent="1"/>
    </xf>
    <xf numFmtId="14" fontId="0" fillId="0" borderId="24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indent="1"/>
    </xf>
    <xf numFmtId="0" fontId="0" fillId="0" borderId="25" xfId="0" applyFill="1" applyBorder="1" applyAlignment="1">
      <alignment horizontal="left" vertical="center" indent="1"/>
    </xf>
    <xf numFmtId="14" fontId="0" fillId="0" borderId="26" xfId="0" applyNumberFormat="1" applyFill="1" applyBorder="1" applyAlignment="1">
      <alignment horizontal="center" vertical="center"/>
    </xf>
    <xf numFmtId="0" fontId="0" fillId="0" borderId="27" xfId="0" applyFill="1" applyBorder="1" applyAlignment="1">
      <alignment horizontal="left" vertical="center" indent="1"/>
    </xf>
    <xf numFmtId="0" fontId="0" fillId="0" borderId="28" xfId="0" applyFill="1" applyBorder="1" applyAlignment="1">
      <alignment horizontal="left" vertical="center" indent="1"/>
    </xf>
    <xf numFmtId="0" fontId="7" fillId="3" borderId="12" xfId="0" applyFont="1" applyFill="1" applyBorder="1" applyAlignment="1">
      <alignment horizontal="left" vertical="center" wrapText="1" shrinkToFit="1"/>
    </xf>
    <xf numFmtId="0" fontId="7" fillId="3" borderId="13" xfId="0" applyFont="1" applyFill="1" applyBorder="1" applyAlignment="1">
      <alignment vertical="center" wrapText="1" shrinkToFit="1"/>
    </xf>
    <xf numFmtId="0" fontId="7" fillId="0" borderId="0" xfId="0" applyFont="1" applyAlignment="1">
      <alignment vertical="center" wrapText="1" shrinkToFit="1"/>
    </xf>
    <xf numFmtId="0" fontId="13" fillId="3" borderId="8" xfId="6" applyFont="1" applyFill="1" applyBorder="1" applyAlignment="1">
      <alignment horizontal="left" vertical="center" wrapText="1" shrinkToFit="1"/>
    </xf>
    <xf numFmtId="0" fontId="13" fillId="3" borderId="8" xfId="6" applyFont="1" applyFill="1" applyBorder="1" applyAlignment="1">
      <alignment horizontal="left" vertical="center" wrapText="1" shrinkToFit="1"/>
    </xf>
    <xf numFmtId="0" fontId="16" fillId="4" borderId="6" xfId="0" applyFont="1" applyFill="1" applyBorder="1" applyAlignment="1">
      <alignment horizontal="left" vertical="center" wrapText="1" shrinkToFit="1"/>
    </xf>
    <xf numFmtId="0" fontId="16" fillId="4" borderId="7" xfId="0" applyFont="1" applyFill="1" applyBorder="1" applyAlignment="1">
      <alignment horizontal="left" vertical="center" wrapText="1" shrinkToFit="1"/>
    </xf>
    <xf numFmtId="164" fontId="17" fillId="5" borderId="14" xfId="4" applyNumberFormat="1" applyFont="1" applyFill="1" applyBorder="1" applyAlignment="1">
      <alignment horizontal="center" vertical="center" wrapText="1" shrinkToFit="1"/>
    </xf>
    <xf numFmtId="164" fontId="17" fillId="5" borderId="4" xfId="4" applyNumberFormat="1" applyFont="1" applyFill="1" applyBorder="1" applyAlignment="1">
      <alignment horizontal="center" vertical="center" wrapText="1" shrinkToFit="1"/>
    </xf>
    <xf numFmtId="164" fontId="17" fillId="6" borderId="4" xfId="4" applyNumberFormat="1" applyFont="1" applyFill="1" applyBorder="1" applyAlignment="1">
      <alignment horizontal="center" vertical="center" wrapText="1" shrinkToFit="1"/>
    </xf>
    <xf numFmtId="164" fontId="17" fillId="6" borderId="15" xfId="4" applyNumberFormat="1" applyFont="1" applyFill="1" applyBorder="1" applyAlignment="1">
      <alignment horizontal="center" vertical="center" wrapText="1" shrinkToFit="1"/>
    </xf>
    <xf numFmtId="0" fontId="19" fillId="0" borderId="0" xfId="0" applyFont="1" applyAlignment="1">
      <alignment vertical="center" wrapText="1" shrinkToFit="1"/>
    </xf>
    <xf numFmtId="0" fontId="19" fillId="0" borderId="3" xfId="0" applyFont="1" applyFill="1" applyBorder="1" applyAlignment="1">
      <alignment horizontal="left" vertical="center" wrapText="1" shrinkToFit="1"/>
    </xf>
    <xf numFmtId="165" fontId="13" fillId="0" borderId="2" xfId="6" applyNumberFormat="1" applyFont="1" applyBorder="1" applyAlignment="1">
      <alignment horizontal="left" vertical="center" wrapText="1" shrinkToFit="1"/>
    </xf>
    <xf numFmtId="0" fontId="18" fillId="0" borderId="3" xfId="0" applyFont="1" applyFill="1" applyBorder="1" applyAlignment="1">
      <alignment horizontal="left" vertical="center" wrapText="1" shrinkToFit="1"/>
    </xf>
    <xf numFmtId="165" fontId="20" fillId="0" borderId="2" xfId="6" applyNumberFormat="1" applyFont="1" applyBorder="1" applyAlignment="1">
      <alignment horizontal="left" vertical="center" wrapText="1" shrinkToFit="1"/>
    </xf>
    <xf numFmtId="0" fontId="21" fillId="0" borderId="0" xfId="0" applyFont="1" applyAlignment="1">
      <alignment vertical="center" wrapText="1" shrinkToFit="1"/>
    </xf>
    <xf numFmtId="165" fontId="20" fillId="7" borderId="2" xfId="6" applyNumberFormat="1" applyFont="1" applyFill="1" applyBorder="1" applyAlignment="1">
      <alignment horizontal="left" vertical="center" wrapText="1" shrinkToFit="1"/>
    </xf>
    <xf numFmtId="0" fontId="7" fillId="7" borderId="16" xfId="0" applyFont="1" applyFill="1" applyBorder="1" applyAlignment="1">
      <alignment vertical="center" wrapText="1" shrinkToFit="1"/>
    </xf>
    <xf numFmtId="0" fontId="7" fillId="7" borderId="10" xfId="0" applyFont="1" applyFill="1" applyBorder="1" applyAlignment="1">
      <alignment vertical="center" wrapText="1" shrinkToFit="1"/>
    </xf>
    <xf numFmtId="0" fontId="7" fillId="7" borderId="11" xfId="0" applyFont="1" applyFill="1" applyBorder="1" applyAlignment="1">
      <alignment vertical="center" wrapText="1" shrinkToFit="1"/>
    </xf>
    <xf numFmtId="0" fontId="14" fillId="7" borderId="17" xfId="2" applyFont="1" applyFill="1" applyBorder="1" applyAlignment="1">
      <alignment horizontal="left" vertical="center" wrapText="1" shrinkToFit="1"/>
    </xf>
    <xf numFmtId="0" fontId="14" fillId="7" borderId="0" xfId="2" applyFont="1" applyFill="1" applyBorder="1" applyAlignment="1">
      <alignment horizontal="left" vertical="center" wrapText="1" shrinkToFit="1"/>
    </xf>
    <xf numFmtId="0" fontId="7" fillId="7" borderId="0" xfId="0" applyFont="1" applyFill="1" applyBorder="1" applyAlignment="1">
      <alignment horizontal="left" vertical="top" wrapText="1" shrinkToFit="1"/>
    </xf>
    <xf numFmtId="0" fontId="7" fillId="7" borderId="9" xfId="0" applyFont="1" applyFill="1" applyBorder="1" applyAlignment="1">
      <alignment horizontal="left" vertical="top" wrapText="1" shrinkToFit="1"/>
    </xf>
    <xf numFmtId="0" fontId="3" fillId="7" borderId="17" xfId="2" applyFont="1" applyFill="1" applyBorder="1" applyAlignment="1">
      <alignment horizontal="left" wrapText="1" shrinkToFit="1"/>
    </xf>
    <xf numFmtId="0" fontId="3" fillId="7" borderId="0" xfId="2" applyFont="1" applyFill="1" applyBorder="1" applyAlignment="1">
      <alignment horizontal="left" wrapText="1" shrinkToFit="1"/>
    </xf>
    <xf numFmtId="0" fontId="2" fillId="7" borderId="18" xfId="2" applyFill="1" applyBorder="1" applyAlignment="1">
      <alignment horizontal="center" vertical="center"/>
    </xf>
    <xf numFmtId="0" fontId="2" fillId="7" borderId="19" xfId="2" applyFill="1" applyBorder="1" applyAlignment="1">
      <alignment horizontal="center" vertical="center"/>
    </xf>
    <xf numFmtId="0" fontId="2" fillId="7" borderId="20" xfId="2" applyFill="1" applyBorder="1" applyAlignment="1">
      <alignment horizontal="center" vertical="center"/>
    </xf>
    <xf numFmtId="0" fontId="22" fillId="0" borderId="0" xfId="0" applyFont="1">
      <alignment vertical="center"/>
    </xf>
    <xf numFmtId="0" fontId="15" fillId="4" borderId="5" xfId="0" applyFont="1" applyFill="1" applyBorder="1" applyAlignment="1" applyProtection="1">
      <alignment horizontal="center" vertical="center" wrapText="1" shrinkToFit="1"/>
      <protection locked="0"/>
    </xf>
  </cellXfs>
  <cellStyles count="9">
    <cellStyle name="Entrée" xfId="1" builtinId="20" customBuiltin="1"/>
    <cellStyle name="Lien hypertexte" xfId="7" builtinId="8" customBuiltin="1"/>
    <cellStyle name="Lien hypertexte visité" xfId="8" builtinId="9" customBuiltin="1"/>
    <cellStyle name="Normal" xfId="0" builtinId="0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</cellStyles>
  <dxfs count="47">
    <dxf>
      <font>
        <color theme="1"/>
      </font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rgb="FFA86ED4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A86ED4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6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alignment horizontal="left" vertical="center" textRotation="0" wrapText="0" indent="1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theme="3"/>
        </patternFill>
      </fill>
    </dxf>
    <dxf>
      <border>
        <bottom style="thin">
          <color theme="0" tint="-0.24994659260841701"/>
        </bottom>
        <horizontal style="thin">
          <color theme="0" tint="-0.24994659260841701"/>
        </horizontal>
      </border>
    </dxf>
  </dxfs>
  <tableStyles count="1" defaultTableStyle="Liste des devoirs" defaultPivotStyle="PivotStyleLight16">
    <tableStyle name="Liste des devoirs" pivot="0" count="2">
      <tableStyleElement type="wholeTable" dxfId="46"/>
      <tableStyleElement type="headerRow" dxfId="45"/>
    </tableStyle>
  </tableStyles>
  <colors>
    <mruColors>
      <color rgb="FFA86ED4"/>
      <color rgb="FFFFFF99"/>
      <color rgb="FFD2F4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Devoirs" displayName="Devoirs" ref="B2:G17" totalsRowShown="0" headerRowDxfId="44">
  <autoFilter ref="B2:G17"/>
  <sortState ref="B3:G17">
    <sortCondition ref="B2:B17"/>
  </sortState>
  <tableColumns count="6">
    <tableColumn id="1" name="Date d’échéance" dataDxfId="43"/>
    <tableColumn id="5" name="Type réunion" dataDxfId="42"/>
    <tableColumn id="3" name="Notes" dataDxfId="41"/>
    <tableColumn id="6" name="Entrée du calendrier">
      <calculatedColumnFormula>CONCATENATE(Devoirs[[#This Row],[Type réunion]],": ",Devoirs[[#This Row],[Notes]])</calculatedColumnFormula>
    </tableColumn>
    <tableColumn id="2" name="Jour">
      <calculatedColumnFormula>IF(ISBLANK(Devoirs[[#This Row],[Date d’échéance]]),"",UPPER(TEXT(Devoirs[[#This Row],[Date d’échéance]],"jjj")))</calculatedColumnFormula>
    </tableColumn>
    <tableColumn id="4" name="Mois">
      <calculatedColumnFormula>IF(ISBLANK(Devoirs[[#This Row],[Date d’échéance]]),"",UPPER(TEXT(Devoirs[[#This Row],[Date d’échéance]],"mmm")))</calculatedColumnFormula>
    </tableColumn>
  </tableColumns>
  <tableStyleInfo name="Liste des devoirs" showFirstColumn="0" showLastColumn="0" showRowStripes="1" showColumnStripes="0"/>
  <extLst>
    <ext xmlns:x14="http://schemas.microsoft.com/office/spreadsheetml/2009/9/main" uri="{504A1905-F514-4f6f-8877-14C23A59335A}">
      <x14:table altText="Entrer des informations d'événements" altTextSummary="Ajoutez des événements à ce tableau en entrant la date et le nom de l’événement, tandis que le jour et le mois sont calculés pour vous."/>
    </ext>
  </extLst>
</table>
</file>

<file path=xl/tables/table2.xml><?xml version="1.0" encoding="utf-8"?>
<table xmlns="http://schemas.openxmlformats.org/spreadsheetml/2006/main" id="2" name="Tableau2" displayName="Tableau2" ref="C2:C9" totalsRowShown="0">
  <autoFilter ref="C2:C9"/>
  <sortState ref="C3:C6">
    <sortCondition ref="C3:C6"/>
  </sortState>
  <tableColumns count="1">
    <tableColumn id="1" name="Colonne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Homework Schedule 2">
      <a:dk1>
        <a:sysClr val="windowText" lastClr="000000"/>
      </a:dk1>
      <a:lt1>
        <a:sysClr val="window" lastClr="FFFFFF"/>
      </a:lt1>
      <a:dk2>
        <a:srgbClr val="505050"/>
      </a:dk2>
      <a:lt2>
        <a:srgbClr val="F0F0F0"/>
      </a:lt2>
      <a:accent1>
        <a:srgbClr val="28C7FF"/>
      </a:accent1>
      <a:accent2>
        <a:srgbClr val="7FAC39"/>
      </a:accent2>
      <a:accent3>
        <a:srgbClr val="F37231"/>
      </a:accent3>
      <a:accent4>
        <a:srgbClr val="1EA997"/>
      </a:accent4>
      <a:accent5>
        <a:srgbClr val="968AFF"/>
      </a:accent5>
      <a:accent6>
        <a:srgbClr val="BF1A8D"/>
      </a:accent6>
      <a:hlink>
        <a:srgbClr val="1EA997"/>
      </a:hlink>
      <a:folHlink>
        <a:srgbClr val="28C7FF"/>
      </a:folHlink>
    </a:clrScheme>
    <a:fontScheme name="Monthly Calendar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autoPageBreaks="0" fitToPage="1"/>
  </sheetPr>
  <dimension ref="B1:L17"/>
  <sheetViews>
    <sheetView showGridLines="0" workbookViewId="0">
      <selection activeCell="D9" sqref="D9"/>
    </sheetView>
  </sheetViews>
  <sheetFormatPr baseColWidth="10" defaultColWidth="9.109375" defaultRowHeight="27" customHeight="1" x14ac:dyDescent="0.3"/>
  <cols>
    <col min="1" max="1" width="1.6640625" style="1" customWidth="1"/>
    <col min="2" max="2" width="29.6640625" style="13" customWidth="1"/>
    <col min="3" max="3" width="30.5546875" style="4" customWidth="1"/>
    <col min="4" max="4" width="57.44140625" style="4" customWidth="1"/>
    <col min="5" max="5" width="26.88671875" style="1" hidden="1" customWidth="1"/>
    <col min="6" max="6" width="9.5546875" style="1" hidden="1" customWidth="1"/>
    <col min="7" max="7" width="19.44140625" style="1" hidden="1" customWidth="1"/>
    <col min="8" max="8" width="16" style="1" customWidth="1"/>
    <col min="9" max="9" width="14.5546875" style="1" customWidth="1"/>
    <col min="10" max="10" width="33.109375" style="1" customWidth="1"/>
    <col min="11" max="11" width="1.109375" style="1" customWidth="1"/>
    <col min="12" max="16384" width="9.109375" style="1"/>
  </cols>
  <sheetData>
    <row r="1" spans="2:12" ht="60" customHeight="1" x14ac:dyDescent="0.3">
      <c r="B1" s="52" t="s">
        <v>9</v>
      </c>
      <c r="C1" s="53"/>
      <c r="D1" s="54"/>
    </row>
    <row r="2" spans="2:12" s="11" customFormat="1" ht="27" customHeight="1" x14ac:dyDescent="0.3">
      <c r="B2" s="9" t="s">
        <v>0</v>
      </c>
      <c r="C2" s="9" t="s">
        <v>10</v>
      </c>
      <c r="D2" s="9" t="s">
        <v>11</v>
      </c>
      <c r="E2" s="9" t="s">
        <v>1</v>
      </c>
      <c r="F2" s="9" t="s">
        <v>2</v>
      </c>
      <c r="G2" s="9" t="s">
        <v>3</v>
      </c>
      <c r="H2" s="10"/>
    </row>
    <row r="3" spans="2:12" ht="27" customHeight="1" x14ac:dyDescent="0.3">
      <c r="B3" s="14">
        <v>43108</v>
      </c>
      <c r="C3" s="15" t="s">
        <v>27</v>
      </c>
      <c r="D3" s="16" t="s">
        <v>12</v>
      </c>
      <c r="E3" s="2" t="str">
        <f>CONCATENATE(Devoirs[[#This Row],[Type réunion]],": ",Devoirs[[#This Row],[Notes]])</f>
        <v>Réunion de synthèse: appeler Blandine 1 h avant</v>
      </c>
      <c r="F3" s="3" t="str">
        <f>IF(ISBLANK(Devoirs[[#This Row],[Date d’échéance]]),"",UPPER(TEXT(Devoirs[[#This Row],[Date d’échéance]],"jjj")))</f>
        <v>LUN</v>
      </c>
      <c r="G3" s="3" t="str">
        <f>IF(ISBLANK(Devoirs[[#This Row],[Date d’échéance]]),"",UPPER(TEXT(Devoirs[[#This Row],[Date d’échéance]],"mmm")))</f>
        <v>JANV</v>
      </c>
      <c r="I3" s="6" t="s">
        <v>26</v>
      </c>
      <c r="J3" s="7"/>
    </row>
    <row r="4" spans="2:12" ht="27" customHeight="1" x14ac:dyDescent="0.3">
      <c r="B4" s="17">
        <v>43110</v>
      </c>
      <c r="C4" s="5" t="s">
        <v>35</v>
      </c>
      <c r="D4" s="18" t="s">
        <v>13</v>
      </c>
      <c r="E4" s="2" t="str">
        <f>CONCATENATE(Devoirs[[#This Row],[Type réunion]],": ",Devoirs[[#This Row],[Notes]])</f>
        <v>Réunion institutionnelle: hello</v>
      </c>
      <c r="F4" s="3" t="str">
        <f>IF(ISBLANK(Devoirs[[#This Row],[Date d’échéance]]),"",UPPER(TEXT(Devoirs[[#This Row],[Date d’échéance]],"jjj")))</f>
        <v>MER</v>
      </c>
      <c r="G4" s="3" t="str">
        <f>IF(ISBLANK(Devoirs[[#This Row],[Date d’échéance]]),"",UPPER(TEXT(Devoirs[[#This Row],[Date d’échéance]],"mmm")))</f>
        <v>JANV</v>
      </c>
      <c r="I4" s="12"/>
      <c r="J4" s="12"/>
    </row>
    <row r="5" spans="2:12" ht="27" customHeight="1" x14ac:dyDescent="0.3">
      <c r="B5" s="17">
        <v>43111</v>
      </c>
      <c r="C5" s="5" t="s">
        <v>34</v>
      </c>
      <c r="D5" s="18" t="s">
        <v>32</v>
      </c>
      <c r="E5" s="2" t="str">
        <f>CONCATENATE(Devoirs[[#This Row],[Type réunion]],": ",Devoirs[[#This Row],[Notes]])</f>
        <v>Réunion cadres: yoan</v>
      </c>
      <c r="F5" s="3" t="str">
        <f>IF(ISBLANK(Devoirs[[#This Row],[Date d’échéance]]),"",UPPER(TEXT(Devoirs[[#This Row],[Date d’échéance]],"jjj")))</f>
        <v>JEU</v>
      </c>
      <c r="G5" s="3" t="str">
        <f>IF(ISBLANK(Devoirs[[#This Row],[Date d’échéance]]),"",UPPER(TEXT(Devoirs[[#This Row],[Date d’échéance]],"mmm")))</f>
        <v>JANV</v>
      </c>
      <c r="I5" s="12"/>
      <c r="J5" s="12"/>
    </row>
    <row r="6" spans="2:12" ht="27" customHeight="1" x14ac:dyDescent="0.3">
      <c r="B6" s="17">
        <v>43112</v>
      </c>
      <c r="C6" s="5" t="s">
        <v>29</v>
      </c>
      <c r="D6" s="18" t="s">
        <v>25</v>
      </c>
      <c r="E6" s="2" t="str">
        <f>CONCATENATE(Devoirs[[#This Row],[Type réunion]],": ",Devoirs[[#This Row],[Notes]])</f>
        <v>Autre : équipe au complet</v>
      </c>
      <c r="F6" s="3" t="str">
        <f>IF(ISBLANK(Devoirs[[#This Row],[Date d’échéance]]),"",UPPER(TEXT(Devoirs[[#This Row],[Date d’échéance]],"jjj")))</f>
        <v>VEN</v>
      </c>
      <c r="G6" s="3" t="str">
        <f>IF(ISBLANK(Devoirs[[#This Row],[Date d’échéance]]),"",UPPER(TEXT(Devoirs[[#This Row],[Date d’échéance]],"mmm")))</f>
        <v>JANV</v>
      </c>
      <c r="I6" s="12"/>
      <c r="J6" s="12"/>
    </row>
    <row r="7" spans="2:12" ht="27" customHeight="1" x14ac:dyDescent="0.3">
      <c r="B7" s="17">
        <v>43115</v>
      </c>
      <c r="C7" s="5" t="s">
        <v>31</v>
      </c>
      <c r="D7" s="18"/>
      <c r="E7" s="2" t="str">
        <f>CONCATENATE(Devoirs[[#This Row],[Type réunion]],": ",Devoirs[[#This Row],[Notes]])</f>
        <v xml:space="preserve">RDV enfant référents: </v>
      </c>
      <c r="F7" s="3" t="str">
        <f>IF(ISBLANK(Devoirs[[#This Row],[Date d’échéance]]),"",UPPER(TEXT(Devoirs[[#This Row],[Date d’échéance]],"jjj")))</f>
        <v>LUN</v>
      </c>
      <c r="G7" s="3" t="str">
        <f>IF(ISBLANK(Devoirs[[#This Row],[Date d’échéance]]),"",UPPER(TEXT(Devoirs[[#This Row],[Date d’échéance]],"mmm")))</f>
        <v>JANV</v>
      </c>
      <c r="I7" s="12"/>
      <c r="J7" s="12"/>
      <c r="K7" s="8"/>
      <c r="L7" s="8"/>
    </row>
    <row r="8" spans="2:12" ht="27" customHeight="1" x14ac:dyDescent="0.3">
      <c r="B8" s="17">
        <v>43116</v>
      </c>
      <c r="C8" s="5" t="s">
        <v>27</v>
      </c>
      <c r="D8" s="18"/>
      <c r="E8" s="2" t="str">
        <f>CONCATENATE(Devoirs[[#This Row],[Type réunion]],": ",Devoirs[[#This Row],[Notes]])</f>
        <v xml:space="preserve">Réunion de synthèse: </v>
      </c>
      <c r="F8" s="3" t="str">
        <f>IF(ISBLANK(Devoirs[[#This Row],[Date d’échéance]]),"",UPPER(TEXT(Devoirs[[#This Row],[Date d’échéance]],"jjj")))</f>
        <v>MAR</v>
      </c>
      <c r="G8" s="3" t="str">
        <f>IF(ISBLANK(Devoirs[[#This Row],[Date d’échéance]]),"",UPPER(TEXT(Devoirs[[#This Row],[Date d’échéance]],"mmm")))</f>
        <v>JANV</v>
      </c>
      <c r="I8" s="8"/>
      <c r="J8" s="8"/>
      <c r="K8" s="8"/>
      <c r="L8" s="8"/>
    </row>
    <row r="9" spans="2:12" ht="27" customHeight="1" x14ac:dyDescent="0.3">
      <c r="B9" s="17">
        <v>43153</v>
      </c>
      <c r="C9" s="5" t="s">
        <v>28</v>
      </c>
      <c r="D9" s="18"/>
      <c r="E9" s="2" t="str">
        <f>CONCATENATE(Devoirs[[#This Row],[Type réunion]],": ",Devoirs[[#This Row],[Notes]])</f>
        <v xml:space="preserve">Journée observation: </v>
      </c>
      <c r="F9" s="3" t="str">
        <f>IF(ISBLANK(Devoirs[[#This Row],[Date d’échéance]]),"",UPPER(TEXT(Devoirs[[#This Row],[Date d’échéance]],"jjj")))</f>
        <v>JEU</v>
      </c>
      <c r="G9" s="3" t="str">
        <f>IF(ISBLANK(Devoirs[[#This Row],[Date d’échéance]]),"",UPPER(TEXT(Devoirs[[#This Row],[Date d’échéance]],"mmm")))</f>
        <v>FÉVR</v>
      </c>
      <c r="I9"/>
      <c r="J9"/>
      <c r="K9"/>
      <c r="L9"/>
    </row>
    <row r="10" spans="2:12" ht="27" customHeight="1" x14ac:dyDescent="0.3">
      <c r="B10" s="17"/>
      <c r="C10" s="5" t="s">
        <v>28</v>
      </c>
      <c r="D10" s="18"/>
      <c r="E10" s="2" t="str">
        <f>CONCATENATE(Devoirs[[#This Row],[Type réunion]],": ",Devoirs[[#This Row],[Notes]])</f>
        <v xml:space="preserve">Journée observation: </v>
      </c>
      <c r="F10" s="3" t="str">
        <f>IF(ISBLANK(Devoirs[[#This Row],[Date d’échéance]]),"",UPPER(TEXT(Devoirs[[#This Row],[Date d’échéance]],"jjj")))</f>
        <v/>
      </c>
      <c r="G10" s="3" t="str">
        <f>IF(ISBLANK(Devoirs[[#This Row],[Date d’échéance]]),"",UPPER(TEXT(Devoirs[[#This Row],[Date d’échéance]],"mmm")))</f>
        <v/>
      </c>
    </row>
    <row r="11" spans="2:12" ht="27" customHeight="1" x14ac:dyDescent="0.3">
      <c r="B11" s="19"/>
      <c r="C11" s="20"/>
      <c r="D11" s="21"/>
      <c r="E11" s="1" t="str">
        <f>CONCATENATE(Devoirs[[#This Row],[Type réunion]],": ",Devoirs[[#This Row],[Notes]])</f>
        <v xml:space="preserve">: </v>
      </c>
      <c r="F11" s="1" t="str">
        <f>IF(ISBLANK(Devoirs[[#This Row],[Date d’échéance]]),"",UPPER(TEXT(Devoirs[[#This Row],[Date d’échéance]],"jjj")))</f>
        <v/>
      </c>
      <c r="G11" s="1" t="str">
        <f>IF(ISBLANK(Devoirs[[#This Row],[Date d’échéance]]),"",UPPER(TEXT(Devoirs[[#This Row],[Date d’échéance]],"mmm")))</f>
        <v/>
      </c>
    </row>
    <row r="12" spans="2:12" ht="27" customHeight="1" x14ac:dyDescent="0.3">
      <c r="B12" s="19"/>
      <c r="C12" s="20"/>
      <c r="D12" s="21"/>
      <c r="E12" s="1" t="str">
        <f>CONCATENATE(Devoirs[[#This Row],[Type réunion]],": ",Devoirs[[#This Row],[Notes]])</f>
        <v xml:space="preserve">: </v>
      </c>
      <c r="F12" s="1" t="str">
        <f>IF(ISBLANK(Devoirs[[#This Row],[Date d’échéance]]),"",UPPER(TEXT(Devoirs[[#This Row],[Date d’échéance]],"jjj")))</f>
        <v/>
      </c>
      <c r="G12" s="1" t="str">
        <f>IF(ISBLANK(Devoirs[[#This Row],[Date d’échéance]]),"",UPPER(TEXT(Devoirs[[#This Row],[Date d’échéance]],"mmm")))</f>
        <v/>
      </c>
    </row>
    <row r="13" spans="2:12" ht="27" customHeight="1" x14ac:dyDescent="0.3">
      <c r="B13" s="19"/>
      <c r="C13" s="20"/>
      <c r="D13" s="21"/>
      <c r="E13" s="1" t="str">
        <f>CONCATENATE(Devoirs[[#This Row],[Type réunion]],": ",Devoirs[[#This Row],[Notes]])</f>
        <v xml:space="preserve">: </v>
      </c>
      <c r="F13" s="1" t="str">
        <f>IF(ISBLANK(Devoirs[[#This Row],[Date d’échéance]]),"",UPPER(TEXT(Devoirs[[#This Row],[Date d’échéance]],"jjj")))</f>
        <v/>
      </c>
      <c r="G13" s="1" t="str">
        <f>IF(ISBLANK(Devoirs[[#This Row],[Date d’échéance]]),"",UPPER(TEXT(Devoirs[[#This Row],[Date d’échéance]],"mmm")))</f>
        <v/>
      </c>
    </row>
    <row r="14" spans="2:12" ht="27" customHeight="1" x14ac:dyDescent="0.3">
      <c r="B14" s="19"/>
      <c r="C14" s="20"/>
      <c r="D14" s="21"/>
      <c r="E14" s="1" t="str">
        <f>CONCATENATE(Devoirs[[#This Row],[Type réunion]],": ",Devoirs[[#This Row],[Notes]])</f>
        <v xml:space="preserve">: </v>
      </c>
      <c r="F14" s="1" t="str">
        <f>IF(ISBLANK(Devoirs[[#This Row],[Date d’échéance]]),"",UPPER(TEXT(Devoirs[[#This Row],[Date d’échéance]],"jjj")))</f>
        <v/>
      </c>
      <c r="G14" s="1" t="str">
        <f>IF(ISBLANK(Devoirs[[#This Row],[Date d’échéance]]),"",UPPER(TEXT(Devoirs[[#This Row],[Date d’échéance]],"mmm")))</f>
        <v/>
      </c>
    </row>
    <row r="15" spans="2:12" ht="27" customHeight="1" x14ac:dyDescent="0.3">
      <c r="B15" s="19"/>
      <c r="C15" s="20"/>
      <c r="D15" s="21"/>
      <c r="E15" s="1" t="str">
        <f>CONCATENATE(Devoirs[[#This Row],[Type réunion]],": ",Devoirs[[#This Row],[Notes]])</f>
        <v xml:space="preserve">: </v>
      </c>
      <c r="F15" s="1" t="str">
        <f>IF(ISBLANK(Devoirs[[#This Row],[Date d’échéance]]),"",UPPER(TEXT(Devoirs[[#This Row],[Date d’échéance]],"jjj")))</f>
        <v/>
      </c>
      <c r="G15" s="1" t="str">
        <f>IF(ISBLANK(Devoirs[[#This Row],[Date d’échéance]]),"",UPPER(TEXT(Devoirs[[#This Row],[Date d’échéance]],"mmm")))</f>
        <v/>
      </c>
    </row>
    <row r="16" spans="2:12" ht="27" customHeight="1" x14ac:dyDescent="0.3">
      <c r="B16" s="19"/>
      <c r="C16" s="20"/>
      <c r="D16" s="21"/>
      <c r="E16" s="1" t="str">
        <f>CONCATENATE(Devoirs[[#This Row],[Type réunion]],": ",Devoirs[[#This Row],[Notes]])</f>
        <v xml:space="preserve">: </v>
      </c>
      <c r="F16" s="1" t="str">
        <f>IF(ISBLANK(Devoirs[[#This Row],[Date d’échéance]]),"",UPPER(TEXT(Devoirs[[#This Row],[Date d’échéance]],"jjj")))</f>
        <v/>
      </c>
      <c r="G16" s="1" t="str">
        <f>IF(ISBLANK(Devoirs[[#This Row],[Date d’échéance]]),"",UPPER(TEXT(Devoirs[[#This Row],[Date d’échéance]],"mmm")))</f>
        <v/>
      </c>
    </row>
    <row r="17" spans="2:7" ht="27" customHeight="1" x14ac:dyDescent="0.3">
      <c r="B17" s="22"/>
      <c r="C17" s="23"/>
      <c r="D17" s="24"/>
      <c r="E17" s="1" t="str">
        <f>CONCATENATE(Devoirs[[#This Row],[Type réunion]],": ",Devoirs[[#This Row],[Notes]])</f>
        <v xml:space="preserve">: </v>
      </c>
      <c r="F17" s="1" t="str">
        <f>IF(ISBLANK(Devoirs[[#This Row],[Date d’échéance]]),"",UPPER(TEXT(Devoirs[[#This Row],[Date d’échéance]],"jjj")))</f>
        <v/>
      </c>
      <c r="G17" s="1" t="str">
        <f>IF(ISBLANK(Devoirs[[#This Row],[Date d’échéance]]),"",UPPER(TEXT(Devoirs[[#This Row],[Date d’échéance]],"mmm")))</f>
        <v/>
      </c>
    </row>
  </sheetData>
  <mergeCells count="2">
    <mergeCell ref="I4:J7"/>
    <mergeCell ref="B1:D1"/>
  </mergeCells>
  <dataValidations count="1">
    <dataValidation type="date" allowBlank="1" showInputMessage="1" showErrorMessage="1" sqref="B2:B17">
      <formula1>43101</formula1>
      <formula2>43465</formula2>
    </dataValidation>
  </dataValidations>
  <printOptions horizontalCentered="1"/>
  <pageMargins left="0.4" right="0.4" top="0.4" bottom="0.6" header="0.3" footer="0.3"/>
  <pageSetup paperSize="9" fitToHeight="0" orientation="portrait" r:id="rId1"/>
  <headerFooter differentFirst="1">
    <oddFooter>Page &amp;P of &amp;N</oddFooter>
  </headerFooter>
  <ignoredErrors>
    <ignoredError sqref="B2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Feuil1!$C$3:$C$9</xm:f>
          </x14:formula1>
          <xm:sqref>C3:C17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B1:H57"/>
  <sheetViews>
    <sheetView showGridLines="0" tabSelected="1" zoomScale="70" zoomScaleNormal="70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F27" sqref="F27"/>
    </sheetView>
  </sheetViews>
  <sheetFormatPr baseColWidth="10" defaultColWidth="9.109375" defaultRowHeight="13.8" x14ac:dyDescent="0.3"/>
  <cols>
    <col min="1" max="1" width="1.6640625" style="27" customWidth="1"/>
    <col min="2" max="4" width="45.6640625" style="27" customWidth="1"/>
    <col min="5" max="5" width="44.21875" style="27" customWidth="1"/>
    <col min="6" max="6" width="45.6640625" style="27" customWidth="1"/>
    <col min="7" max="8" width="29.6640625" style="27" customWidth="1"/>
    <col min="9" max="10" width="9.109375" style="27"/>
    <col min="11" max="35" width="11.44140625" style="27"/>
    <col min="36" max="16384" width="9.109375" style="27"/>
  </cols>
  <sheetData>
    <row r="1" spans="2:8" ht="11.25" customHeight="1" thickTop="1" x14ac:dyDescent="0.3">
      <c r="B1" s="43"/>
      <c r="C1" s="44"/>
      <c r="D1" s="44"/>
      <c r="E1" s="44"/>
      <c r="F1" s="45"/>
      <c r="G1" s="25"/>
      <c r="H1" s="26"/>
    </row>
    <row r="2" spans="2:8" ht="21.6" customHeight="1" thickBot="1" x14ac:dyDescent="0.35">
      <c r="B2" s="46" t="str">
        <f>UPPER(MoisÀAfficher)</f>
        <v>JANVIER</v>
      </c>
      <c r="C2" s="47"/>
      <c r="D2" s="48"/>
      <c r="E2" s="48"/>
      <c r="F2" s="49"/>
      <c r="G2" s="28" t="s">
        <v>4</v>
      </c>
      <c r="H2" s="56" t="s">
        <v>8</v>
      </c>
    </row>
    <row r="3" spans="2:8" ht="11.25" customHeight="1" thickBot="1" x14ac:dyDescent="0.35">
      <c r="B3" s="46"/>
      <c r="C3" s="47"/>
      <c r="D3" s="48"/>
      <c r="E3" s="48"/>
      <c r="F3" s="49"/>
      <c r="G3" s="29" t="s">
        <v>5</v>
      </c>
      <c r="H3" s="30">
        <v>2018</v>
      </c>
    </row>
    <row r="4" spans="2:8" ht="11.25" customHeight="1" thickBot="1" x14ac:dyDescent="0.35">
      <c r="B4" s="50">
        <f>AnnéeÀAfficher</f>
        <v>2018</v>
      </c>
      <c r="C4" s="51"/>
      <c r="D4" s="48"/>
      <c r="E4" s="48"/>
      <c r="F4" s="49"/>
      <c r="G4" s="29"/>
      <c r="H4" s="30"/>
    </row>
    <row r="5" spans="2:8" ht="21.6" customHeight="1" x14ac:dyDescent="0.3">
      <c r="B5" s="50"/>
      <c r="C5" s="51"/>
      <c r="D5" s="48"/>
      <c r="E5" s="48"/>
      <c r="F5" s="49"/>
      <c r="G5" s="28" t="s">
        <v>6</v>
      </c>
      <c r="H5" s="31" t="s">
        <v>7</v>
      </c>
    </row>
    <row r="6" spans="2:8" ht="21.6" customHeight="1" x14ac:dyDescent="0.3">
      <c r="B6" s="32" t="str">
        <f>UPPER(TEXT(B7,"oooo"))</f>
        <v>LUNDI</v>
      </c>
      <c r="C6" s="33" t="str">
        <f>UPPER(TEXT(C7,"oooo"))</f>
        <v>MARDI</v>
      </c>
      <c r="D6" s="33" t="str">
        <f>UPPER(TEXT(D7,"oooo"))</f>
        <v>MERCREDI</v>
      </c>
      <c r="E6" s="33" t="str">
        <f>UPPER(TEXT(E7,"oooo"))</f>
        <v>JEUDI</v>
      </c>
      <c r="F6" s="33" t="str">
        <f>UPPER(TEXT(F7,"oooo"))</f>
        <v>VENDREDI</v>
      </c>
      <c r="G6" s="34" t="str">
        <f>UPPER(TEXT(G7,"oooo"))</f>
        <v>SAMEDI</v>
      </c>
      <c r="H6" s="35" t="str">
        <f>UPPER(TEXT(H7,"oooo"))</f>
        <v>DIMANCHE</v>
      </c>
    </row>
    <row r="7" spans="2:8" s="41" customFormat="1" ht="18.75" customHeight="1" x14ac:dyDescent="0.3">
      <c r="B7" s="42">
        <f>IFERROR(INDEX(calendrier,ndx+0,1),"")</f>
        <v>43101</v>
      </c>
      <c r="C7" s="42">
        <f>IFERROR(INDEX(calendrier,ndx+0,2),"")</f>
        <v>43102</v>
      </c>
      <c r="D7" s="42">
        <f>IFERROR(INDEX(calendrier,ndx+0,3),"")</f>
        <v>43103</v>
      </c>
      <c r="E7" s="42">
        <f>IFERROR(INDEX(calendrier,ndx+0,4),"")</f>
        <v>43104</v>
      </c>
      <c r="F7" s="42">
        <f>IFERROR(INDEX(calendrier,ndx+0,5),"")</f>
        <v>43105</v>
      </c>
      <c r="G7" s="40">
        <f>IFERROR(INDEX(calendrier,ndx+0,6),"")</f>
        <v>43106</v>
      </c>
      <c r="H7" s="40">
        <f>IFERROR(INDEX(calendrier,ndx+0,7),"")</f>
        <v>43107</v>
      </c>
    </row>
    <row r="8" spans="2:8" s="36" customFormat="1" ht="18.75" customHeight="1" x14ac:dyDescent="0.3">
      <c r="B8" s="37" t="str">
        <f t="array" ref="B8">IFERROR(INDEX(Devoirs[],SMALL(IF(Dates=B$7,ROW(Dates)),ROW(1:1))-DébutLigneTableau,4),"")</f>
        <v/>
      </c>
      <c r="C8" s="37" t="str">
        <f t="array" ref="C8">IFERROR(INDEX(Devoirs[],SMALL(IF(Dates=C$7,ROW(Dates)),ROW(1:1))-DébutLigneTableau,4),"")</f>
        <v/>
      </c>
      <c r="D8" s="37" t="str">
        <f t="array" ref="D8">IFERROR(INDEX(Devoirs[],SMALL(IF(Dates=D$7,ROW(Dates)),ROW(1:1))-DébutLigneTableau,4),"")</f>
        <v/>
      </c>
      <c r="E8" s="37" t="str">
        <f t="array" ref="E8">IFERROR(INDEX(Devoirs[],SMALL(IF(Dates=E$7,ROW(Dates)),ROW(1:1))-DébutLigneTableau,4),"")</f>
        <v/>
      </c>
      <c r="F8" s="37" t="str">
        <f t="array" ref="F8">IFERROR(INDEX(Devoirs[],SMALL(IF(Dates=F$7,ROW(Dates)),ROW(1:1))-DébutLigneTableau,4),"")</f>
        <v/>
      </c>
      <c r="G8" s="37" t="str">
        <f t="array" ref="G8">IFERROR(INDEX(Devoirs[],SMALL(IF(Dates=G$7,ROW(Dates)),ROW(1:1))-DébutLigneTableau,4),"")</f>
        <v/>
      </c>
      <c r="H8" s="37" t="str">
        <f t="array" ref="H8">IFERROR(INDEX(Devoirs[],SMALL(IF(Dates=H$7,ROW(Dates)),ROW(1:1))-DébutLigneTableau,4),"")</f>
        <v/>
      </c>
    </row>
    <row r="9" spans="2:8" s="36" customFormat="1" ht="18.75" customHeight="1" x14ac:dyDescent="0.3">
      <c r="B9" s="37" t="str">
        <f t="array" ref="B9">IFERROR(INDEX(Devoirs[],SMALL(IF(Dates=B$7,ROW(Dates)),ROW(2:2))-DébutLigneTableau,4),"")</f>
        <v/>
      </c>
      <c r="C9" s="37" t="str">
        <f t="array" ref="C9">IFERROR(INDEX(Devoirs[],SMALL(IF(Dates=C$7,ROW(Dates)),ROW(2:2))-DébutLigneTableau,4),"")</f>
        <v/>
      </c>
      <c r="D9" s="37" t="str">
        <f t="array" ref="D9">IFERROR(INDEX(Devoirs[],SMALL(IF(Dates=D$7,ROW(Dates)),ROW(2:2))-DébutLigneTableau,4),"")</f>
        <v/>
      </c>
      <c r="E9" s="37" t="str">
        <f t="array" ref="E9">IFERROR(INDEX(Devoirs[],SMALL(IF(Dates=E$7,ROW(Dates)),ROW(2:2))-DébutLigneTableau,4),"")</f>
        <v/>
      </c>
      <c r="F9" s="37" t="str">
        <f t="array" ref="F9">IFERROR(INDEX(Devoirs[],SMALL(IF(Dates=F$7,ROW(Dates)),ROW(2:2))-DébutLigneTableau,4),"")</f>
        <v/>
      </c>
      <c r="G9" s="37" t="str">
        <f t="array" ref="G9">IFERROR(INDEX(Devoirs[],SMALL(IF(Dates=G$7,ROW(Dates)),ROW(2:2))-DébutLigneTableau,4),"")</f>
        <v/>
      </c>
      <c r="H9" s="37" t="str">
        <f t="array" ref="H9">IFERROR(INDEX(Devoirs[],SMALL(IF(Dates=H$7,ROW(Dates)),ROW(2:2))-DébutLigneTableau,4),"")</f>
        <v/>
      </c>
    </row>
    <row r="10" spans="2:8" s="36" customFormat="1" ht="18.75" customHeight="1" x14ac:dyDescent="0.3">
      <c r="B10" s="37" t="str">
        <f t="array" ref="B10">IFERROR(INDEX(Devoirs[],SMALL(IF(Dates=B$7,ROW(Dates)),ROW(3:3))-DébutLigneTableau,4),"")</f>
        <v/>
      </c>
      <c r="C10" s="37" t="str">
        <f t="array" ref="C10">IFERROR(INDEX(Devoirs[],SMALL(IF(Dates=C$7,ROW(Dates)),ROW(3:3))-DébutLigneTableau,4),"")</f>
        <v/>
      </c>
      <c r="D10" s="37" t="str">
        <f t="array" ref="D10">IFERROR(INDEX(Devoirs[],SMALL(IF(Dates=D$7,ROW(Dates)),ROW(3:3))-DébutLigneTableau,4),"")</f>
        <v/>
      </c>
      <c r="E10" s="37" t="str">
        <f t="array" ref="E10">IFERROR(INDEX(Devoirs[],SMALL(IF(Dates=E$7,ROW(Dates)),ROW(3:3))-DébutLigneTableau,4),"")</f>
        <v/>
      </c>
      <c r="F10" s="37" t="str">
        <f t="array" ref="F10">IFERROR(INDEX(Devoirs[],SMALL(IF(Dates=F$7,ROW(Dates)),ROW(3:3))-DébutLigneTableau,4),"")</f>
        <v/>
      </c>
      <c r="G10" s="37"/>
      <c r="H10" s="37"/>
    </row>
    <row r="11" spans="2:8" s="36" customFormat="1" ht="18.75" customHeight="1" x14ac:dyDescent="0.3">
      <c r="B11" s="37" t="str">
        <f t="array" ref="B11">IFERROR(INDEX(Devoirs[],SMALL(IF(Dates=B$7,ROW(Dates)),ROW(4:4))-DébutLigneTableau,4),"")</f>
        <v/>
      </c>
      <c r="C11" s="37" t="str">
        <f t="array" ref="C11">IFERROR(INDEX(Devoirs[],SMALL(IF(Dates=C$7,ROW(Dates)),ROW(4:4))-DébutLigneTableau,4),"")</f>
        <v/>
      </c>
      <c r="D11" s="37" t="str">
        <f t="array" ref="D11">IFERROR(INDEX(Devoirs[],SMALL(IF(Dates=D$7,ROW(Dates)),ROW(4:4))-DébutLigneTableau,4),"")</f>
        <v/>
      </c>
      <c r="E11" s="37" t="str">
        <f t="array" ref="E11">IFERROR(INDEX(Devoirs[],SMALL(IF(Dates=E$7,ROW(Dates)),ROW(4:4))-DébutLigneTableau,4),"")</f>
        <v/>
      </c>
      <c r="F11" s="37" t="str">
        <f t="array" ref="F11">IFERROR(INDEX(Devoirs[],SMALL(IF(Dates=F$7,ROW(Dates)),ROW(4:4))-DébutLigneTableau,4),"")</f>
        <v/>
      </c>
      <c r="G11" s="37"/>
      <c r="H11" s="37"/>
    </row>
    <row r="12" spans="2:8" s="36" customFormat="1" ht="18.75" customHeight="1" x14ac:dyDescent="0.3">
      <c r="B12" s="37" t="str">
        <f t="array" ref="B12">IFERROR(INDEX(Devoirs[],SMALL(IF(Dates=B$7,ROW(Dates)),ROW(5:5))-DébutLigneTableau,4),"")</f>
        <v/>
      </c>
      <c r="C12" s="37" t="str">
        <f t="array" ref="C12">IFERROR(INDEX(Devoirs[],SMALL(IF(Dates=C$7,ROW(Dates)),ROW(5:5))-DébutLigneTableau,4),"")</f>
        <v/>
      </c>
      <c r="D12" s="37" t="str">
        <f t="array" ref="D12">IFERROR(INDEX(Devoirs[],SMALL(IF(Dates=D$7,ROW(Dates)),ROW(5:5))-DébutLigneTableau,4),"")</f>
        <v/>
      </c>
      <c r="E12" s="37" t="str">
        <f t="array" ref="E12">IFERROR(INDEX(Devoirs[],SMALL(IF(Dates=E$7,ROW(Dates)),ROW(5:5))-DébutLigneTableau,4),"")</f>
        <v/>
      </c>
      <c r="F12" s="37" t="str">
        <f t="array" ref="F12">IFERROR(INDEX(Devoirs[],SMALL(IF(Dates=F$7,ROW(Dates)),ROW(5:5))-DébutLigneTableau,4),"")</f>
        <v/>
      </c>
      <c r="G12" s="37"/>
      <c r="H12" s="37"/>
    </row>
    <row r="13" spans="2:8" s="36" customFormat="1" ht="18.75" customHeight="1" x14ac:dyDescent="0.3">
      <c r="B13" s="37" t="str">
        <f t="array" ref="B13">IFERROR(INDEX(Devoirs[],SMALL(IF(Dates=B$7,ROW(Dates)),ROW(#REF!))-DébutLigneTableau,4),"")</f>
        <v/>
      </c>
      <c r="C13" s="37" t="str">
        <f t="array" ref="C13">IFERROR(INDEX(Devoirs[],SMALL(IF(Dates=C$7,ROW(Dates)),ROW(#REF!))-DébutLigneTableau,4),"")</f>
        <v/>
      </c>
      <c r="D13" s="37" t="str">
        <f t="array" ref="D13">IFERROR(INDEX(Devoirs[],SMALL(IF(Dates=D$7,ROW(Dates)),ROW(#REF!))-DébutLigneTableau,4),"")</f>
        <v/>
      </c>
      <c r="E13" s="37" t="str">
        <f t="array" ref="E13">IFERROR(INDEX(Devoirs[],SMALL(IF(Dates=E$7,ROW(Dates)),ROW(#REF!))-DébutLigneTableau,4),"")</f>
        <v/>
      </c>
      <c r="F13" s="37" t="str">
        <f t="array" ref="F13">IFERROR(INDEX(Devoirs[],SMALL(IF(Dates=F$7,ROW(Dates)),ROW(#REF!))-DébutLigneTableau,4),"")</f>
        <v/>
      </c>
      <c r="G13" s="37"/>
      <c r="H13" s="37"/>
    </row>
    <row r="14" spans="2:8" s="36" customFormat="1" ht="18.75" customHeight="1" x14ac:dyDescent="0.3">
      <c r="B14" s="37" t="str">
        <f t="array" ref="B14">IFERROR(INDEX(Devoirs[],SMALL(IF(Dates=B$7,ROW(Dates)),ROW(6:6))-DébutLigneTableau,4),"")</f>
        <v/>
      </c>
      <c r="C14" s="37" t="str">
        <f t="array" ref="C14">IFERROR(INDEX(Devoirs[],SMALL(IF(Dates=C$7,ROW(Dates)),ROW(6:6))-DébutLigneTableau,4),"")</f>
        <v/>
      </c>
      <c r="D14" s="37" t="str">
        <f t="array" ref="D14">IFERROR(INDEX(Devoirs[],SMALL(IF(Dates=D$7,ROW(Dates)),ROW(6:6))-DébutLigneTableau,4),"")</f>
        <v/>
      </c>
      <c r="E14" s="37" t="str">
        <f t="array" ref="E14">IFERROR(INDEX(Devoirs[],SMALL(IF(Dates=E$7,ROW(Dates)),ROW(6:6))-DébutLigneTableau,4),"")</f>
        <v/>
      </c>
      <c r="F14" s="37" t="str">
        <f t="array" ref="F14">IFERROR(INDEX(Devoirs[],SMALL(IF(Dates=F$7,ROW(Dates)),ROW(6:6))-DébutLigneTableau,4),"")</f>
        <v/>
      </c>
      <c r="G14" s="37" t="str">
        <f t="array" ref="G14">IFERROR(INDEX(Devoirs[],SMALL(IF(Dates=G$7,ROW(Dates)),ROW(3:3))-DébutLigneTableau,4),"")</f>
        <v/>
      </c>
      <c r="H14" s="37" t="str">
        <f t="array" ref="H14">IFERROR(INDEX(Devoirs[],SMALL(IF(Dates=H$7,ROW(Dates)),ROW(3:3))-DébutLigneTableau,4),"")</f>
        <v/>
      </c>
    </row>
    <row r="15" spans="2:8" s="41" customFormat="1" ht="18.75" customHeight="1" x14ac:dyDescent="0.3">
      <c r="B15" s="42">
        <f>IFERROR(INDEX(calendrier,ndx+1,1),"")</f>
        <v>43108</v>
      </c>
      <c r="C15" s="42">
        <f>IFERROR(INDEX(calendrier,ndx+1,2),"")</f>
        <v>43109</v>
      </c>
      <c r="D15" s="42">
        <f>IFERROR(INDEX(calendrier,ndx+1,3),"")</f>
        <v>43110</v>
      </c>
      <c r="E15" s="42">
        <f>IFERROR(INDEX(calendrier,ndx+1,4),"")</f>
        <v>43111</v>
      </c>
      <c r="F15" s="42">
        <f>IFERROR(INDEX(calendrier,ndx+1,5),"")</f>
        <v>43112</v>
      </c>
      <c r="G15" s="40">
        <f>IFERROR(INDEX(calendrier,ndx+1,6),"")</f>
        <v>43113</v>
      </c>
      <c r="H15" s="40">
        <f>IFERROR(INDEX(calendrier,ndx+1,7),"")</f>
        <v>43114</v>
      </c>
    </row>
    <row r="16" spans="2:8" s="36" customFormat="1" ht="18.75" customHeight="1" x14ac:dyDescent="0.3">
      <c r="B16" s="37" t="str">
        <f t="array" ref="B16">IFERROR(INDEX(Devoirs[],SMALL(IF(Dates=B$15,ROW(Dates)),ROW(1:1))-DébutLigneTableau,4),"")</f>
        <v>Réunion de synthèse: appeler Blandine 1 h avant</v>
      </c>
      <c r="C16" s="37" t="str">
        <f t="array" ref="C16">IFERROR(INDEX(Devoirs[],SMALL(IF(Dates=C$15,ROW(Dates)),ROW(1:1))-DébutLigneTableau,4),"")</f>
        <v/>
      </c>
      <c r="D16" s="37" t="str">
        <f t="array" ref="D16">IFERROR(INDEX(Devoirs[],SMALL(IF(Dates=D$15,ROW(Dates)),ROW(1:1))-DébutLigneTableau,4),"")</f>
        <v>Réunion institutionnelle: hello</v>
      </c>
      <c r="E16" s="37" t="str">
        <f t="array" ref="E16">IFERROR(INDEX(Devoirs[],SMALL(IF(Dates=E$15,ROW(Dates)),ROW(1:1))-DébutLigneTableau,4),"")</f>
        <v>Réunion cadres: yoan</v>
      </c>
      <c r="F16" s="37" t="str">
        <f t="array" ref="F16">IFERROR(INDEX(Devoirs[],SMALL(IF(Dates=F$15,ROW(Dates)),ROW(1:1))-DébutLigneTableau,4),"")</f>
        <v>Autre : équipe au complet</v>
      </c>
      <c r="G16" s="37" t="str">
        <f t="array" ref="G16">IFERROR(INDEX(Devoirs[],SMALL(IF(Dates=G$15,ROW(Dates)),ROW(1:1))-DébutLigneTableau,4),"")</f>
        <v/>
      </c>
      <c r="H16" s="37" t="str">
        <f t="array" ref="H16">IFERROR(INDEX(Devoirs[],SMALL(IF(Dates=H$15,ROW(Dates)),ROW(1:1))-DébutLigneTableau,4),"")</f>
        <v/>
      </c>
    </row>
    <row r="17" spans="2:8" s="36" customFormat="1" ht="18.75" customHeight="1" x14ac:dyDescent="0.3">
      <c r="B17" s="37" t="str">
        <f t="array" ref="B17">IFERROR(INDEX(Devoirs[],SMALL(IF(Dates=B$15,ROW(Dates)),ROW(2:2))-DébutLigneTableau,4),"")</f>
        <v/>
      </c>
      <c r="C17" s="37" t="str">
        <f t="array" ref="C17">IFERROR(INDEX(Devoirs[],SMALL(IF(Dates=C$15,ROW(Dates)),ROW(2:2))-DébutLigneTableau,4),"")</f>
        <v/>
      </c>
      <c r="D17" s="37" t="str">
        <f t="array" ref="D17">IFERROR(INDEX(Devoirs[],SMALL(IF(Dates=D$15,ROW(Dates)),ROW(2:2))-DébutLigneTableau,4),"")</f>
        <v/>
      </c>
      <c r="E17" s="37" t="str">
        <f t="array" ref="E17">IFERROR(INDEX(Devoirs[],SMALL(IF(Dates=E$15,ROW(Dates)),ROW(2:2))-DébutLigneTableau,4),"")</f>
        <v/>
      </c>
      <c r="F17" s="37" t="str">
        <f t="array" ref="F17">IFERROR(INDEX(Devoirs[],SMALL(IF(Dates=F$15,ROW(Dates)),ROW(2:2))-DébutLigneTableau,4),"")</f>
        <v/>
      </c>
      <c r="G17" s="37" t="str">
        <f t="array" ref="G17">IFERROR(INDEX(Devoirs[],SMALL(IF(Dates=G$15,ROW(Dates)),ROW(2:2))-DébutLigneTableau,4),"")</f>
        <v/>
      </c>
      <c r="H17" s="37" t="str">
        <f t="array" ref="H17">IFERROR(INDEX(Devoirs[],SMALL(IF(Dates=H$15,ROW(Dates)),ROW(2:2))-DébutLigneTableau,4),"")</f>
        <v/>
      </c>
    </row>
    <row r="18" spans="2:8" s="36" customFormat="1" ht="18.75" customHeight="1" x14ac:dyDescent="0.3">
      <c r="B18" s="37" t="str">
        <f t="array" ref="B18">IFERROR(INDEX(Devoirs[],SMALL(IF(Dates=B$15,ROW(Dates)),ROW(3:3))-DébutLigneTableau,4),"")</f>
        <v/>
      </c>
      <c r="C18" s="37" t="str">
        <f t="array" ref="C18">IFERROR(INDEX(Devoirs[],SMALL(IF(Dates=C$15,ROW(Dates)),ROW(3:3))-DébutLigneTableau,4),"")</f>
        <v/>
      </c>
      <c r="D18" s="37" t="str">
        <f t="array" ref="D18">IFERROR(INDEX(Devoirs[],SMALL(IF(Dates=D$15,ROW(Dates)),ROW(3:3))-DébutLigneTableau,4),"")</f>
        <v/>
      </c>
      <c r="E18" s="37" t="str">
        <f t="array" ref="E18">IFERROR(INDEX(Devoirs[],SMALL(IF(Dates=E$15,ROW(Dates)),ROW(3:3))-DébutLigneTableau,4),"")</f>
        <v/>
      </c>
      <c r="F18" s="37" t="str">
        <f t="array" ref="F18">IFERROR(INDEX(Devoirs[],SMALL(IF(Dates=F$15,ROW(Dates)),ROW(3:3))-DébutLigneTableau,4),"")</f>
        <v/>
      </c>
      <c r="G18" s="37" t="str">
        <f t="array" ref="G18">IFERROR(INDEX(Devoirs[],SMALL(IF(Dates=G$15,ROW(Dates)),ROW(3:3))-DébutLigneTableau,4),"")</f>
        <v/>
      </c>
      <c r="H18" s="37"/>
    </row>
    <row r="19" spans="2:8" s="36" customFormat="1" ht="18.75" customHeight="1" x14ac:dyDescent="0.3">
      <c r="B19" s="37" t="str">
        <f t="array" ref="B19">IFERROR(INDEX(Devoirs[],SMALL(IF(Dates=B$15,ROW(Dates)),ROW(4:4))-DébutLigneTableau,4),"")</f>
        <v/>
      </c>
      <c r="C19" s="37" t="str">
        <f t="array" ref="C19">IFERROR(INDEX(Devoirs[],SMALL(IF(Dates=C$15,ROW(Dates)),ROW(4:4))-DébutLigneTableau,4),"")</f>
        <v/>
      </c>
      <c r="D19" s="37" t="str">
        <f t="array" ref="D19">IFERROR(INDEX(Devoirs[],SMALL(IF(Dates=D$15,ROW(Dates)),ROW(4:4))-DébutLigneTableau,4),"")</f>
        <v/>
      </c>
      <c r="E19" s="37" t="str">
        <f t="array" ref="E19">IFERROR(INDEX(Devoirs[],SMALL(IF(Dates=E$15,ROW(Dates)),ROW(4:4))-DébutLigneTableau,4),"")</f>
        <v/>
      </c>
      <c r="F19" s="37" t="str">
        <f t="array" ref="F19">IFERROR(INDEX(Devoirs[],SMALL(IF(Dates=F$15,ROW(Dates)),ROW(4:4))-DébutLigneTableau,4),"")</f>
        <v/>
      </c>
      <c r="G19" s="37" t="str">
        <f t="array" ref="G19">IFERROR(INDEX(Devoirs[],SMALL(IF(Dates=G$15,ROW(Dates)),ROW(4:4))-DébutLigneTableau,4),"")</f>
        <v/>
      </c>
      <c r="H19" s="37"/>
    </row>
    <row r="20" spans="2:8" s="36" customFormat="1" ht="18.75" customHeight="1" x14ac:dyDescent="0.3">
      <c r="B20" s="37" t="str">
        <f t="array" ref="B20">IFERROR(INDEX(Devoirs[],SMALL(IF(Dates=B$15,ROW(Dates)),ROW(5:5))-DébutLigneTableau,4),"")</f>
        <v/>
      </c>
      <c r="C20" s="37" t="str">
        <f t="array" ref="C20">IFERROR(INDEX(Devoirs[],SMALL(IF(Dates=C$15,ROW(Dates)),ROW(5:5))-DébutLigneTableau,4),"")</f>
        <v/>
      </c>
      <c r="D20" s="37" t="str">
        <f t="array" ref="D20">IFERROR(INDEX(Devoirs[],SMALL(IF(Dates=D$15,ROW(Dates)),ROW(5:5))-DébutLigneTableau,4),"")</f>
        <v/>
      </c>
      <c r="E20" s="37" t="str">
        <f t="array" ref="E20">IFERROR(INDEX(Devoirs[],SMALL(IF(Dates=E$15,ROW(Dates)),ROW(5:5))-DébutLigneTableau,4),"")</f>
        <v/>
      </c>
      <c r="F20" s="37" t="str">
        <f t="array" ref="F20">IFERROR(INDEX(Devoirs[],SMALL(IF(Dates=F$15,ROW(Dates)),ROW(5:5))-DébutLigneTableau,4),"")</f>
        <v/>
      </c>
      <c r="G20" s="37" t="str">
        <f t="array" ref="G20">IFERROR(INDEX(Devoirs[],SMALL(IF(Dates=G$15,ROW(Dates)),ROW(5:5))-DébutLigneTableau,4),"")</f>
        <v/>
      </c>
      <c r="H20" s="37"/>
    </row>
    <row r="21" spans="2:8" s="36" customFormat="1" ht="18.75" customHeight="1" x14ac:dyDescent="0.3">
      <c r="B21" s="37" t="str">
        <f t="array" ref="B21">IFERROR(INDEX(Devoirs[],SMALL(IF(Dates=B$15,ROW(Dates)),ROW(#REF!))-DébutLigneTableau,4),"")</f>
        <v/>
      </c>
      <c r="C21" s="37" t="str">
        <f t="array" ref="C21">IFERROR(INDEX(Devoirs[],SMALL(IF(Dates=C$15,ROW(Dates)),ROW(#REF!))-DébutLigneTableau,4),"")</f>
        <v/>
      </c>
      <c r="D21" s="37" t="str">
        <f t="array" ref="D21">IFERROR(INDEX(Devoirs[],SMALL(IF(Dates=D$15,ROW(Dates)),ROW(6:6))-DébutLigneTableau,4),"")</f>
        <v/>
      </c>
      <c r="E21" s="37" t="str">
        <f t="array" ref="E21">IFERROR(INDEX(Devoirs[],SMALL(IF(Dates=E$15,ROW(Dates)),ROW(#REF!))-DébutLigneTableau,4),"")</f>
        <v/>
      </c>
      <c r="F21" s="37" t="str">
        <f t="array" ref="F21">IFERROR(INDEX(Devoirs[],SMALL(IF(Dates=F$15,ROW(Dates)),ROW(#REF!))-DébutLigneTableau,4),"")</f>
        <v/>
      </c>
      <c r="G21" s="37" t="str">
        <f t="array" ref="G21">IFERROR(INDEX(Devoirs[],SMALL(IF(Dates=G$15,ROW(Dates)),ROW(#REF!))-DébutLigneTableau,4),"")</f>
        <v/>
      </c>
      <c r="H21" s="37"/>
    </row>
    <row r="22" spans="2:8" s="36" customFormat="1" ht="18.75" customHeight="1" x14ac:dyDescent="0.3">
      <c r="B22" s="37" t="str">
        <f t="array" ref="B22">IFERROR(INDEX(Devoirs[],SMALL(IF(Dates=B$15,ROW(Dates)),ROW(6:6))-DébutLigneTableau,4),"")</f>
        <v/>
      </c>
      <c r="C22" s="37" t="str">
        <f t="array" ref="C22">IFERROR(INDEX(Devoirs[],SMALL(IF(Dates=C$15,ROW(Dates)),ROW(6:6))-DébutLigneTableau,4),"")</f>
        <v/>
      </c>
      <c r="D22" s="37" t="str">
        <f t="array" ref="D22">IFERROR(INDEX(Devoirs[],SMALL(IF(Dates=D$15,ROW(Dates)),ROW(7:7))-DébutLigneTableau,4),"")</f>
        <v/>
      </c>
      <c r="E22" s="37" t="str">
        <f t="array" ref="E22">IFERROR(INDEX(Devoirs[],SMALL(IF(Dates=E$15,ROW(Dates)),ROW(6:6))-DébutLigneTableau,4),"")</f>
        <v/>
      </c>
      <c r="F22" s="37" t="str">
        <f t="array" ref="F22">IFERROR(INDEX(Devoirs[],SMALL(IF(Dates=F$15,ROW(Dates)),ROW(6:6))-DébutLigneTableau,4),"")</f>
        <v/>
      </c>
      <c r="G22" s="37" t="str">
        <f t="array" ref="G22">IFERROR(INDEX(Devoirs[],SMALL(IF(Dates=G$15,ROW(Dates)),ROW(6:6))-DébutLigneTableau,4),"")</f>
        <v/>
      </c>
      <c r="H22" s="37" t="str">
        <f t="array" ref="H22">IFERROR(INDEX(Devoirs[],SMALL(IF(Dates=H$15,ROW(Dates)),ROW(3:3))-DébutLigneTableau,4),"")</f>
        <v/>
      </c>
    </row>
    <row r="23" spans="2:8" s="41" customFormat="1" ht="18.75" customHeight="1" x14ac:dyDescent="0.3">
      <c r="B23" s="42">
        <f>IFERROR(INDEX(calendrier,ndx+2,1),"")</f>
        <v>43115</v>
      </c>
      <c r="C23" s="42">
        <f>IFERROR(INDEX(calendrier,ndx+2,2),"")</f>
        <v>43116</v>
      </c>
      <c r="D23" s="42">
        <f>IFERROR(INDEX(calendrier,ndx+2,3),"")</f>
        <v>43117</v>
      </c>
      <c r="E23" s="42">
        <f>IFERROR(INDEX(calendrier,ndx+2,4),"")</f>
        <v>43118</v>
      </c>
      <c r="F23" s="42">
        <f>IFERROR(INDEX(calendrier,ndx+2,5),"")</f>
        <v>43119</v>
      </c>
      <c r="G23" s="40">
        <f>IFERROR(INDEX(calendrier,ndx+2,6),"")</f>
        <v>43120</v>
      </c>
      <c r="H23" s="40">
        <f>IFERROR(INDEX(calendrier,ndx+2,7),"")</f>
        <v>43121</v>
      </c>
    </row>
    <row r="24" spans="2:8" s="36" customFormat="1" ht="18.75" customHeight="1" x14ac:dyDescent="0.3">
      <c r="B24" s="37" t="str">
        <f t="array" ref="B24">IFERROR(INDEX(Devoirs[],SMALL(IF(Dates=B$23,ROW(Dates)),ROW(1:1))-DébutLigneTableau,4),"")</f>
        <v xml:space="preserve">RDV enfant référents: </v>
      </c>
      <c r="C24" s="37" t="str">
        <f t="array" ref="C24">IFERROR(INDEX(Devoirs[],SMALL(IF(Dates=C$23,ROW(Dates)),ROW(1:1))-DébutLigneTableau,4),"")</f>
        <v xml:space="preserve">Réunion de synthèse: </v>
      </c>
      <c r="D24" s="37" t="str">
        <f t="array" ref="D24">IFERROR(INDEX(Devoirs[],SMALL(IF(Dates=D$23,ROW(Dates)),ROW(1:1))-DébutLigneTableau,4),"")</f>
        <v/>
      </c>
      <c r="E24" s="37" t="str">
        <f t="array" ref="E24">IFERROR(INDEX(Devoirs[],SMALL(IF(Dates=E$23,ROW(Dates)),ROW(1:1))-DébutLigneTableau,4),"")</f>
        <v/>
      </c>
      <c r="F24" s="37" t="str">
        <f t="array" ref="F24">IFERROR(INDEX(Devoirs[],SMALL(IF(Dates=F$23,ROW(Dates)),ROW(1:1))-DébutLigneTableau,4),"")</f>
        <v/>
      </c>
      <c r="G24" s="37" t="str">
        <f t="array" ref="G24">IFERROR(INDEX(Devoirs[],SMALL(IF(Dates=G$23,ROW(Dates)),ROW(1:1))-DébutLigneTableau,4),"")</f>
        <v/>
      </c>
      <c r="H24" s="37" t="str">
        <f t="array" ref="H24">IFERROR(INDEX(Devoirs[],SMALL(IF(Dates=H$23,ROW(Dates)),ROW(1:1))-DébutLigneTableau,4),"")</f>
        <v/>
      </c>
    </row>
    <row r="25" spans="2:8" s="36" customFormat="1" ht="18.75" customHeight="1" x14ac:dyDescent="0.3">
      <c r="B25" s="37" t="str">
        <f t="array" ref="B25">IFERROR(INDEX(Devoirs[],SMALL(IF(Dates=B$23,ROW(Dates)),ROW(2:2))-DébutLigneTableau,4),"")</f>
        <v/>
      </c>
      <c r="C25" s="37" t="str">
        <f t="array" ref="C25">IFERROR(INDEX(Devoirs[],SMALL(IF(Dates=C$23,ROW(Dates)),ROW(2:2))-DébutLigneTableau,4),"")</f>
        <v/>
      </c>
      <c r="D25" s="37" t="str">
        <f t="array" ref="D25">IFERROR(INDEX(Devoirs[],SMALL(IF(Dates=D$23,ROW(Dates)),ROW(2:2))-DébutLigneTableau,4),"")</f>
        <v/>
      </c>
      <c r="E25" s="37" t="str">
        <f t="array" ref="E25">IFERROR(INDEX(Devoirs[],SMALL(IF(Dates=E$23,ROW(Dates)),ROW(2:2))-DébutLigneTableau,4),"")</f>
        <v/>
      </c>
      <c r="F25" s="37" t="str">
        <f t="array" ref="F25">IFERROR(INDEX(Devoirs[],SMALL(IF(Dates=F$23,ROW(Dates)),ROW(2:2))-DébutLigneTableau,4),"")</f>
        <v/>
      </c>
      <c r="G25" s="37" t="str">
        <f t="array" ref="G25">IFERROR(INDEX(Devoirs[],SMALL(IF(Dates=G$23,ROW(Dates)),ROW(2:2))-DébutLigneTableau,4),"")</f>
        <v/>
      </c>
      <c r="H25" s="37" t="str">
        <f t="array" ref="H25">IFERROR(INDEX(Devoirs[],SMALL(IF(Dates=H$23,ROW(Dates)),ROW(2:2))-DébutLigneTableau,4),"")</f>
        <v/>
      </c>
    </row>
    <row r="26" spans="2:8" s="36" customFormat="1" ht="18.75" customHeight="1" x14ac:dyDescent="0.3">
      <c r="B26" s="37" t="str">
        <f t="array" ref="B26">IFERROR(INDEX(Devoirs[],SMALL(IF(Dates=B$23,ROW(Dates)),ROW(3:3))-DébutLigneTableau,4),"")</f>
        <v/>
      </c>
      <c r="C26" s="37" t="str">
        <f t="array" ref="C26">IFERROR(INDEX(Devoirs[],SMALL(IF(Dates=C$23,ROW(Dates)),ROW(3:3))-DébutLigneTableau,4),"")</f>
        <v/>
      </c>
      <c r="D26" s="37" t="str">
        <f t="array" ref="D26">IFERROR(INDEX(Devoirs[],SMALL(IF(Dates=D$23,ROW(Dates)),ROW(3:3))-DébutLigneTableau,4),"")</f>
        <v/>
      </c>
      <c r="E26" s="37" t="str">
        <f t="array" ref="E26">IFERROR(INDEX(Devoirs[],SMALL(IF(Dates=E$23,ROW(Dates)),ROW(3:3))-DébutLigneTableau,4),"")</f>
        <v/>
      </c>
      <c r="F26" s="37" t="str">
        <f t="array" ref="F26">IFERROR(INDEX(Devoirs[],SMALL(IF(Dates=F$23,ROW(Dates)),ROW(3:3))-DébutLigneTableau,4),"")</f>
        <v/>
      </c>
      <c r="G26" s="37"/>
      <c r="H26" s="37"/>
    </row>
    <row r="27" spans="2:8" s="36" customFormat="1" ht="18.75" customHeight="1" x14ac:dyDescent="0.3">
      <c r="B27" s="37" t="str">
        <f t="array" ref="B27">IFERROR(INDEX(Devoirs[],SMALL(IF(Dates=B$23,ROW(Dates)),ROW(4:4))-DébutLigneTableau,4),"")</f>
        <v/>
      </c>
      <c r="C27" s="37" t="str">
        <f t="array" ref="C27">IFERROR(INDEX(Devoirs[],SMALL(IF(Dates=C$23,ROW(Dates)),ROW(4:4))-DébutLigneTableau,4),"")</f>
        <v/>
      </c>
      <c r="D27" s="37" t="str">
        <f t="array" ref="D27">IFERROR(INDEX(Devoirs[],SMALL(IF(Dates=D$23,ROW(Dates)),ROW(4:4))-DébutLigneTableau,4),"")</f>
        <v/>
      </c>
      <c r="E27" s="37" t="str">
        <f t="array" ref="E27">IFERROR(INDEX(Devoirs[],SMALL(IF(Dates=E$23,ROW(Dates)),ROW(4:4))-DébutLigneTableau,4),"")</f>
        <v/>
      </c>
      <c r="F27" s="37" t="str">
        <f t="array" ref="F27">IFERROR(INDEX(Devoirs[],SMALL(IF(Dates=F$23,ROW(Dates)),ROW(4:4))-DébutLigneTableau,4),"")</f>
        <v/>
      </c>
      <c r="G27" s="37"/>
      <c r="H27" s="37"/>
    </row>
    <row r="28" spans="2:8" s="36" customFormat="1" ht="18.75" customHeight="1" x14ac:dyDescent="0.3">
      <c r="B28" s="37" t="str">
        <f t="array" ref="B28">IFERROR(INDEX(Devoirs[],SMALL(IF(Dates=B$23,ROW(Dates)),ROW(5:5))-DébutLigneTableau,4),"")</f>
        <v/>
      </c>
      <c r="C28" s="37" t="str">
        <f t="array" ref="C28">IFERROR(INDEX(Devoirs[],SMALL(IF(Dates=C$23,ROW(Dates)),ROW(5:5))-DébutLigneTableau,4),"")</f>
        <v/>
      </c>
      <c r="D28" s="37" t="str">
        <f t="array" ref="D28">IFERROR(INDEX(Devoirs[],SMALL(IF(Dates=D$23,ROW(Dates)),ROW(5:5))-DébutLigneTableau,4),"")</f>
        <v/>
      </c>
      <c r="E28" s="37" t="str">
        <f t="array" ref="E28">IFERROR(INDEX(Devoirs[],SMALL(IF(Dates=E$23,ROW(Dates)),ROW(5:5))-DébutLigneTableau,4),"")</f>
        <v/>
      </c>
      <c r="F28" s="37" t="str">
        <f t="array" ref="F28">IFERROR(INDEX(Devoirs[],SMALL(IF(Dates=F$23,ROW(Dates)),ROW(5:5))-DébutLigneTableau,4),"")</f>
        <v/>
      </c>
      <c r="G28" s="37"/>
      <c r="H28" s="37"/>
    </row>
    <row r="29" spans="2:8" s="36" customFormat="1" ht="18.75" customHeight="1" x14ac:dyDescent="0.3">
      <c r="B29" s="37" t="str">
        <f t="array" ref="B29">IFERROR(INDEX(Devoirs[],SMALL(IF(Dates=B$23,ROW(Dates)),ROW(#REF!))-DébutLigneTableau,4),"")</f>
        <v/>
      </c>
      <c r="C29" s="37" t="str">
        <f t="array" ref="C29">IFERROR(INDEX(Devoirs[],SMALL(IF(Dates=C$23,ROW(Dates)),ROW(#REF!))-DébutLigneTableau,4),"")</f>
        <v/>
      </c>
      <c r="D29" s="37" t="str">
        <f t="array" ref="D29">IFERROR(INDEX(Devoirs[],SMALL(IF(Dates=D$23,ROW(Dates)),ROW(#REF!))-DébutLigneTableau,4),"")</f>
        <v/>
      </c>
      <c r="E29" s="37" t="str">
        <f t="array" ref="E29">IFERROR(INDEX(Devoirs[],SMALL(IF(Dates=E$23,ROW(Dates)),ROW(#REF!))-DébutLigneTableau,4),"")</f>
        <v/>
      </c>
      <c r="F29" s="37" t="str">
        <f t="array" ref="F29">IFERROR(INDEX(Devoirs[],SMALL(IF(Dates=F$23,ROW(Dates)),ROW(#REF!))-DébutLigneTableau,4),"")</f>
        <v/>
      </c>
      <c r="G29" s="37"/>
      <c r="H29" s="37"/>
    </row>
    <row r="30" spans="2:8" s="36" customFormat="1" ht="18.75" customHeight="1" x14ac:dyDescent="0.3">
      <c r="B30" s="37" t="str">
        <f t="array" ref="B30">IFERROR(INDEX(Devoirs[],SMALL(IF(Dates=B$23,ROW(Dates)),ROW(6:6))-DébutLigneTableau,4),"")</f>
        <v/>
      </c>
      <c r="C30" s="37" t="str">
        <f t="array" ref="C30">IFERROR(INDEX(Devoirs[],SMALL(IF(Dates=C$23,ROW(Dates)),ROW(6:6))-DébutLigneTableau,4),"")</f>
        <v/>
      </c>
      <c r="D30" s="37" t="str">
        <f t="array" ref="D30">IFERROR(INDEX(Devoirs[],SMALL(IF(Dates=D$23,ROW(Dates)),ROW(6:6))-DébutLigneTableau,4),"")</f>
        <v/>
      </c>
      <c r="E30" s="37" t="str">
        <f t="array" ref="E30">IFERROR(INDEX(Devoirs[],SMALL(IF(Dates=E$23,ROW(Dates)),ROW(6:6))-DébutLigneTableau,4),"")</f>
        <v/>
      </c>
      <c r="F30" s="37" t="str">
        <f t="array" ref="F30">IFERROR(INDEX(Devoirs[],SMALL(IF(Dates=F$23,ROW(Dates)),ROW(6:6))-DébutLigneTableau,4),"")</f>
        <v/>
      </c>
      <c r="G30" s="37" t="str">
        <f t="array" ref="G30">IFERROR(INDEX(Devoirs[],SMALL(IF(Dates=G$23,ROW(Dates)),ROW(3:3))-DébutLigneTableau,4),"")</f>
        <v/>
      </c>
      <c r="H30" s="37" t="str">
        <f t="array" ref="H30">IFERROR(INDEX(Devoirs[],SMALL(IF(Dates=H$23,ROW(Dates)),ROW(3:3))-DébutLigneTableau,4),"")</f>
        <v/>
      </c>
    </row>
    <row r="31" spans="2:8" s="41" customFormat="1" ht="18.75" customHeight="1" x14ac:dyDescent="0.3">
      <c r="B31" s="42">
        <f>IFERROR(INDEX(calendrier,ndx+3,1),"")</f>
        <v>43122</v>
      </c>
      <c r="C31" s="42">
        <f>IFERROR(INDEX(calendrier,ndx+3,2),"")</f>
        <v>43123</v>
      </c>
      <c r="D31" s="42">
        <f>IFERROR(INDEX(calendrier,ndx+3,3),"")</f>
        <v>43124</v>
      </c>
      <c r="E31" s="42">
        <f>IFERROR(INDEX(calendrier,ndx+3,4),"")</f>
        <v>43125</v>
      </c>
      <c r="F31" s="42">
        <f>IFERROR(INDEX(calendrier,ndx+3,5),"")</f>
        <v>43126</v>
      </c>
      <c r="G31" s="40">
        <f>IFERROR(INDEX(calendrier,ndx+3,6),"")</f>
        <v>43127</v>
      </c>
      <c r="H31" s="40">
        <f>IFERROR(INDEX(calendrier,ndx+3,7),"")</f>
        <v>43128</v>
      </c>
    </row>
    <row r="32" spans="2:8" s="36" customFormat="1" ht="18.75" customHeight="1" x14ac:dyDescent="0.3">
      <c r="B32" s="37" t="str">
        <f t="array" ref="B32">IFERROR(INDEX(Devoirs[],SMALL(IF(Dates=B$31,ROW(Dates)),ROW(1:1))-DébutLigneTableau,4),"")</f>
        <v/>
      </c>
      <c r="C32" s="37" t="str">
        <f t="array" ref="C32">IFERROR(INDEX(Devoirs[],SMALL(IF(Dates=C$31,ROW(Dates)),ROW(1:1))-DébutLigneTableau,4),"")</f>
        <v/>
      </c>
      <c r="D32" s="37" t="str">
        <f t="array" ref="D32">IFERROR(INDEX(Devoirs[],SMALL(IF(Dates=D$31,ROW(Dates)),ROW(1:1))-DébutLigneTableau,4),"")</f>
        <v/>
      </c>
      <c r="E32" s="37" t="str">
        <f t="array" ref="E32">IFERROR(INDEX(Devoirs[],SMALL(IF(Dates=E$31,ROW(Dates)),ROW(1:1))-DébutLigneTableau,4),"")</f>
        <v/>
      </c>
      <c r="F32" s="37" t="str">
        <f t="array" ref="F32">IFERROR(INDEX(Devoirs[],SMALL(IF(Dates=F$31,ROW(Dates)),ROW(1:1))-DébutLigneTableau,4),"")</f>
        <v/>
      </c>
      <c r="G32" s="37" t="str">
        <f t="array" ref="G32">IFERROR(INDEX(Devoirs[],SMALL(IF(Dates=G$31,ROW(Dates)),ROW(1:1))-DébutLigneTableau,4),"")</f>
        <v/>
      </c>
      <c r="H32" s="37" t="str">
        <f t="array" ref="H32">IFERROR(INDEX(Devoirs[],SMALL(IF(Dates=H$31,ROW(Dates)),ROW(1:1))-DébutLigneTableau,4),"")</f>
        <v/>
      </c>
    </row>
    <row r="33" spans="2:8" s="36" customFormat="1" ht="18.75" customHeight="1" x14ac:dyDescent="0.3">
      <c r="B33" s="37" t="str">
        <f t="array" ref="B33">IFERROR(INDEX(Devoirs[],SMALL(IF(Dates=B$31,ROW(Dates)),ROW(2:2))-DébutLigneTableau,4),"")</f>
        <v/>
      </c>
      <c r="C33" s="37" t="str">
        <f t="array" ref="C33">IFERROR(INDEX(Devoirs[],SMALL(IF(Dates=C$31,ROW(Dates)),ROW(2:2))-DébutLigneTableau,4),"")</f>
        <v/>
      </c>
      <c r="D33" s="37" t="str">
        <f t="array" ref="D33">IFERROR(INDEX(Devoirs[],SMALL(IF(Dates=D$31,ROW(Dates)),ROW(2:2))-DébutLigneTableau,4),"")</f>
        <v/>
      </c>
      <c r="E33" s="37" t="str">
        <f t="array" ref="E33">IFERROR(INDEX(Devoirs[],SMALL(IF(Dates=E$31,ROW(Dates)),ROW(2:2))-DébutLigneTableau,4),"")</f>
        <v/>
      </c>
      <c r="F33" s="37" t="str">
        <f t="array" ref="F33">IFERROR(INDEX(Devoirs[],SMALL(IF(Dates=F$31,ROW(Dates)),ROW(2:2))-DébutLigneTableau,4),"")</f>
        <v/>
      </c>
      <c r="G33" s="37" t="str">
        <f t="array" ref="G33">IFERROR(INDEX(Devoirs[],SMALL(IF(Dates=G$31,ROW(Dates)),ROW(2:2))-DébutLigneTableau,4),"")</f>
        <v/>
      </c>
      <c r="H33" s="37" t="str">
        <f t="array" ref="H33">IFERROR(INDEX(Devoirs[],SMALL(IF(Dates=H$31,ROW(Dates)),ROW(2:2))-DébutLigneTableau,4),"")</f>
        <v/>
      </c>
    </row>
    <row r="34" spans="2:8" s="36" customFormat="1" ht="18.75" customHeight="1" x14ac:dyDescent="0.3">
      <c r="B34" s="37" t="str">
        <f t="array" ref="B34">IFERROR(INDEX(Devoirs[],SMALL(IF(Dates=B$31,ROW(Dates)),ROW(3:3))-DébutLigneTableau,4),"")</f>
        <v/>
      </c>
      <c r="C34" s="37" t="str">
        <f t="array" ref="C34">IFERROR(INDEX(Devoirs[],SMALL(IF(Dates=C$31,ROW(Dates)),ROW(3:3))-DébutLigneTableau,4),"")</f>
        <v/>
      </c>
      <c r="D34" s="37" t="str">
        <f t="array" ref="D34">IFERROR(INDEX(Devoirs[],SMALL(IF(Dates=D$31,ROW(Dates)),ROW(3:3))-DébutLigneTableau,4),"")</f>
        <v/>
      </c>
      <c r="E34" s="37" t="str">
        <f t="array" ref="E34">IFERROR(INDEX(Devoirs[],SMALL(IF(Dates=E$31,ROW(Dates)),ROW(3:3))-DébutLigneTableau,4),"")</f>
        <v/>
      </c>
      <c r="F34" s="37" t="str">
        <f t="array" ref="F34">IFERROR(INDEX(Devoirs[],SMALL(IF(Dates=F$31,ROW(Dates)),ROW(3:3))-DébutLigneTableau,4),"")</f>
        <v/>
      </c>
      <c r="G34" s="37"/>
      <c r="H34" s="37"/>
    </row>
    <row r="35" spans="2:8" s="36" customFormat="1" ht="18.75" customHeight="1" x14ac:dyDescent="0.3">
      <c r="B35" s="37" t="str">
        <f t="array" ref="B35">IFERROR(INDEX(Devoirs[],SMALL(IF(Dates=B$31,ROW(Dates)),ROW(4:4))-DébutLigneTableau,4),"")</f>
        <v/>
      </c>
      <c r="C35" s="37" t="str">
        <f t="array" ref="C35">IFERROR(INDEX(Devoirs[],SMALL(IF(Dates=C$31,ROW(Dates)),ROW(4:4))-DébutLigneTableau,4),"")</f>
        <v/>
      </c>
      <c r="D35" s="37" t="str">
        <f t="array" ref="D35">IFERROR(INDEX(Devoirs[],SMALL(IF(Dates=D$31,ROW(Dates)),ROW(4:4))-DébutLigneTableau,4),"")</f>
        <v/>
      </c>
      <c r="E35" s="37" t="str">
        <f t="array" ref="E35">IFERROR(INDEX(Devoirs[],SMALL(IF(Dates=E$31,ROW(Dates)),ROW(4:4))-DébutLigneTableau,4),"")</f>
        <v/>
      </c>
      <c r="F35" s="37" t="str">
        <f t="array" ref="F35">IFERROR(INDEX(Devoirs[],SMALL(IF(Dates=F$31,ROW(Dates)),ROW(4:4))-DébutLigneTableau,4),"")</f>
        <v/>
      </c>
      <c r="G35" s="37"/>
      <c r="H35" s="37"/>
    </row>
    <row r="36" spans="2:8" s="36" customFormat="1" ht="18.75" customHeight="1" x14ac:dyDescent="0.3">
      <c r="B36" s="37" t="str">
        <f t="array" ref="B36">IFERROR(INDEX(Devoirs[],SMALL(IF(Dates=B$31,ROW(Dates)),ROW(5:5))-DébutLigneTableau,4),"")</f>
        <v/>
      </c>
      <c r="C36" s="37" t="str">
        <f t="array" ref="C36">IFERROR(INDEX(Devoirs[],SMALL(IF(Dates=C$31,ROW(Dates)),ROW(5:5))-DébutLigneTableau,4),"")</f>
        <v/>
      </c>
      <c r="D36" s="37" t="str">
        <f t="array" ref="D36">IFERROR(INDEX(Devoirs[],SMALL(IF(Dates=D$31,ROW(Dates)),ROW(5:5))-DébutLigneTableau,4),"")</f>
        <v/>
      </c>
      <c r="E36" s="37" t="str">
        <f t="array" ref="E36">IFERROR(INDEX(Devoirs[],SMALL(IF(Dates=E$31,ROW(Dates)),ROW(5:5))-DébutLigneTableau,4),"")</f>
        <v/>
      </c>
      <c r="F36" s="37" t="str">
        <f t="array" ref="F36">IFERROR(INDEX(Devoirs[],SMALL(IF(Dates=F$31,ROW(Dates)),ROW(5:5))-DébutLigneTableau,4),"")</f>
        <v/>
      </c>
      <c r="G36" s="37"/>
      <c r="H36" s="37"/>
    </row>
    <row r="37" spans="2:8" s="36" customFormat="1" ht="18.75" customHeight="1" x14ac:dyDescent="0.3">
      <c r="B37" s="37" t="str">
        <f t="array" ref="B37">IFERROR(INDEX(Devoirs[],SMALL(IF(Dates=B$31,ROW(Dates)),ROW(#REF!))-DébutLigneTableau,4),"")</f>
        <v/>
      </c>
      <c r="C37" s="37" t="str">
        <f t="array" ref="C37">IFERROR(INDEX(Devoirs[],SMALL(IF(Dates=C$31,ROW(Dates)),ROW(#REF!))-DébutLigneTableau,4),"")</f>
        <v/>
      </c>
      <c r="D37" s="37" t="str">
        <f t="array" ref="D37">IFERROR(INDEX(Devoirs[],SMALL(IF(Dates=D$31,ROW(Dates)),ROW(#REF!))-DébutLigneTableau,4),"")</f>
        <v/>
      </c>
      <c r="E37" s="37" t="str">
        <f t="array" ref="E37">IFERROR(INDEX(Devoirs[],SMALL(IF(Dates=E$31,ROW(Dates)),ROW(#REF!))-DébutLigneTableau,4),"")</f>
        <v/>
      </c>
      <c r="F37" s="37" t="str">
        <f t="array" ref="F37">IFERROR(INDEX(Devoirs[],SMALL(IF(Dates=F$31,ROW(Dates)),ROW(#REF!))-DébutLigneTableau,4),"")</f>
        <v/>
      </c>
      <c r="G37" s="37"/>
      <c r="H37" s="37"/>
    </row>
    <row r="38" spans="2:8" s="36" customFormat="1" ht="18.75" customHeight="1" x14ac:dyDescent="0.3">
      <c r="B38" s="37" t="str">
        <f t="array" ref="B38">IFERROR(INDEX(Devoirs[],SMALL(IF(Dates=B$31,ROW(Dates)),ROW(6:6))-DébutLigneTableau,4),"")</f>
        <v/>
      </c>
      <c r="C38" s="37" t="str">
        <f t="array" ref="C38">IFERROR(INDEX(Devoirs[],SMALL(IF(Dates=C$31,ROW(Dates)),ROW(6:6))-DébutLigneTableau,4),"")</f>
        <v/>
      </c>
      <c r="D38" s="37" t="str">
        <f t="array" ref="D38">IFERROR(INDEX(Devoirs[],SMALL(IF(Dates=D$31,ROW(Dates)),ROW(6:6))-DébutLigneTableau,4),"")</f>
        <v/>
      </c>
      <c r="E38" s="37" t="str">
        <f t="array" ref="E38">IFERROR(INDEX(Devoirs[],SMALL(IF(Dates=E$31,ROW(Dates)),ROW(6:6))-DébutLigneTableau,4),"")</f>
        <v/>
      </c>
      <c r="F38" s="37" t="str">
        <f t="array" ref="F38">IFERROR(INDEX(Devoirs[],SMALL(IF(Dates=F$31,ROW(Dates)),ROW(6:6))-DébutLigneTableau,4),"")</f>
        <v/>
      </c>
      <c r="G38" s="37" t="str">
        <f t="array" ref="G38">IFERROR(INDEX(Devoirs[],SMALL(IF(Dates=G$31,ROW(Dates)),ROW(3:3))-DébutLigneTableau,4),"")</f>
        <v/>
      </c>
      <c r="H38" s="37" t="str">
        <f t="array" ref="H38">IFERROR(INDEX(Devoirs[],SMALL(IF(Dates=H$31,ROW(Dates)),ROW(3:3))-DébutLigneTableau,4),"")</f>
        <v/>
      </c>
    </row>
    <row r="39" spans="2:8" s="41" customFormat="1" ht="18.75" customHeight="1" x14ac:dyDescent="0.3">
      <c r="B39" s="42">
        <f>IFERROR(INDEX(calendrier,ndx+4,1),"")</f>
        <v>43129</v>
      </c>
      <c r="C39" s="42">
        <f>IFERROR(INDEX(calendrier,ndx+4,2),"")</f>
        <v>43130</v>
      </c>
      <c r="D39" s="42">
        <f>IFERROR(INDEX(calendrier,ndx+4,3),"")</f>
        <v>43131</v>
      </c>
      <c r="E39" s="42">
        <f>IFERROR(INDEX(calendrier,ndx+4,4),"")</f>
        <v>43132</v>
      </c>
      <c r="F39" s="42">
        <f>IFERROR(INDEX(calendrier,ndx+4,5),"")</f>
        <v>43133</v>
      </c>
      <c r="G39" s="40">
        <f>IFERROR(INDEX(calendrier,ndx+4,6),"")</f>
        <v>43134</v>
      </c>
      <c r="H39" s="40">
        <f>IFERROR(INDEX(calendrier,ndx+4,7),"")</f>
        <v>43135</v>
      </c>
    </row>
    <row r="40" spans="2:8" s="36" customFormat="1" ht="18.75" customHeight="1" x14ac:dyDescent="0.3">
      <c r="B40" s="37" t="str">
        <f t="array" ref="B40">IFERROR(INDEX(Devoirs[],SMALL(IF(Dates=B$39,ROW(Dates)),ROW(1:1))-DébutLigneTableau,4),"")</f>
        <v/>
      </c>
      <c r="C40" s="37" t="str">
        <f t="array" ref="C40">IFERROR(INDEX(Devoirs[],SMALL(IF(Dates=C$39,ROW(Dates)),ROW(1:1))-DébutLigneTableau,4),"")</f>
        <v/>
      </c>
      <c r="D40" s="37" t="str">
        <f t="array" ref="D40">IFERROR(INDEX(Devoirs[],SMALL(IF(Dates=D$39,ROW(Dates)),ROW(1:1))-DébutLigneTableau,4),"")</f>
        <v/>
      </c>
      <c r="E40" s="37" t="str">
        <f t="array" ref="E40">IFERROR(INDEX(Devoirs[],SMALL(IF(Dates=E$39,ROW(Dates)),ROW(1:1))-DébutLigneTableau,4),"")</f>
        <v/>
      </c>
      <c r="F40" s="37" t="str">
        <f t="array" ref="F40">IFERROR(INDEX(Devoirs[],SMALL(IF(Dates=F$39,ROW(Dates)),ROW(1:1))-DébutLigneTableau,4),"")</f>
        <v/>
      </c>
      <c r="G40" s="37" t="str">
        <f t="array" ref="G40">IFERROR(INDEX(Devoirs[],SMALL(IF(Dates=G$39,ROW(Dates)),ROW(1:1))-DébutLigneTableau,4),"")</f>
        <v/>
      </c>
      <c r="H40" s="37" t="str">
        <f t="array" ref="H40">IFERROR(INDEX(Devoirs[],SMALL(IF(Dates=H$39,ROW(Dates)),ROW(1:1))-DébutLigneTableau,4),"")</f>
        <v/>
      </c>
    </row>
    <row r="41" spans="2:8" s="36" customFormat="1" ht="18.75" customHeight="1" x14ac:dyDescent="0.3">
      <c r="B41" s="37" t="str">
        <f t="array" ref="B41">IFERROR(INDEX(Devoirs[],SMALL(IF(Dates=B$39,ROW(Dates)),ROW(2:2))-DébutLigneTableau,4),"")</f>
        <v/>
      </c>
      <c r="C41" s="37" t="str">
        <f t="array" ref="C41">IFERROR(INDEX(Devoirs[],SMALL(IF(Dates=C$39,ROW(Dates)),ROW(2:2))-DébutLigneTableau,4),"")</f>
        <v/>
      </c>
      <c r="D41" s="37" t="str">
        <f t="array" ref="D41">IFERROR(INDEX(Devoirs[],SMALL(IF(Dates=D$39,ROW(Dates)),ROW(2:2))-DébutLigneTableau,4),"")</f>
        <v/>
      </c>
      <c r="E41" s="37" t="str">
        <f t="array" ref="E41">IFERROR(INDEX(Devoirs[],SMALL(IF(Dates=E$39,ROW(Dates)),ROW(2:2))-DébutLigneTableau,4),"")</f>
        <v/>
      </c>
      <c r="F41" s="37" t="str">
        <f t="array" ref="F41">IFERROR(INDEX(Devoirs[],SMALL(IF(Dates=F$39,ROW(Dates)),ROW(2:2))-DébutLigneTableau,4),"")</f>
        <v/>
      </c>
      <c r="G41" s="37" t="str">
        <f t="array" ref="G41">IFERROR(INDEX(Devoirs[],SMALL(IF(Dates=G$39,ROW(Dates)),ROW(2:2))-DébutLigneTableau,4),"")</f>
        <v/>
      </c>
      <c r="H41" s="37" t="str">
        <f t="array" ref="H41">IFERROR(INDEX(Devoirs[],SMALL(IF(Dates=H$39,ROW(Dates)),ROW(2:2))-DébutLigneTableau,4),"")</f>
        <v/>
      </c>
    </row>
    <row r="42" spans="2:8" s="36" customFormat="1" ht="18.75" customHeight="1" x14ac:dyDescent="0.3">
      <c r="B42" s="37" t="str">
        <f t="array" ref="B42">IFERROR(INDEX(Devoirs[],SMALL(IF(Dates=B$39,ROW(Dates)),ROW(3:3))-DébutLigneTableau,4),"")</f>
        <v/>
      </c>
      <c r="C42" s="37" t="str">
        <f t="array" ref="C42">IFERROR(INDEX(Devoirs[],SMALL(IF(Dates=C$39,ROW(Dates)),ROW(3:3))-DébutLigneTableau,4),"")</f>
        <v/>
      </c>
      <c r="D42" s="37" t="str">
        <f t="array" ref="D42">IFERROR(INDEX(Devoirs[],SMALL(IF(Dates=D$39,ROW(Dates)),ROW(3:3))-DébutLigneTableau,4),"")</f>
        <v/>
      </c>
      <c r="E42" s="37" t="str">
        <f t="array" ref="E42">IFERROR(INDEX(Devoirs[],SMALL(IF(Dates=E$39,ROW(Dates)),ROW(3:3))-DébutLigneTableau,4),"")</f>
        <v/>
      </c>
      <c r="F42" s="37" t="str">
        <f t="array" ref="F42">IFERROR(INDEX(Devoirs[],SMALL(IF(Dates=F$39,ROW(Dates)),ROW(3:3))-DébutLigneTableau,4),"")</f>
        <v/>
      </c>
      <c r="G42" s="37"/>
      <c r="H42" s="37"/>
    </row>
    <row r="43" spans="2:8" s="36" customFormat="1" ht="18.75" customHeight="1" x14ac:dyDescent="0.3">
      <c r="B43" s="37" t="str">
        <f t="array" ref="B43">IFERROR(INDEX(Devoirs[],SMALL(IF(Dates=B$39,ROW(Dates)),ROW(4:4))-DébutLigneTableau,4),"")</f>
        <v/>
      </c>
      <c r="C43" s="37" t="str">
        <f t="array" ref="C43">IFERROR(INDEX(Devoirs[],SMALL(IF(Dates=C$39,ROW(Dates)),ROW(4:4))-DébutLigneTableau,4),"")</f>
        <v/>
      </c>
      <c r="D43" s="37" t="str">
        <f t="array" ref="D43">IFERROR(INDEX(Devoirs[],SMALL(IF(Dates=D$39,ROW(Dates)),ROW(4:4))-DébutLigneTableau,4),"")</f>
        <v/>
      </c>
      <c r="E43" s="37" t="str">
        <f t="array" ref="E43">IFERROR(INDEX(Devoirs[],SMALL(IF(Dates=E$39,ROW(Dates)),ROW(4:4))-DébutLigneTableau,4),"")</f>
        <v/>
      </c>
      <c r="F43" s="37" t="str">
        <f t="array" ref="F43">IFERROR(INDEX(Devoirs[],SMALL(IF(Dates=F$39,ROW(Dates)),ROW(4:4))-DébutLigneTableau,4),"")</f>
        <v/>
      </c>
      <c r="G43" s="37"/>
      <c r="H43" s="37"/>
    </row>
    <row r="44" spans="2:8" s="36" customFormat="1" ht="18.75" customHeight="1" x14ac:dyDescent="0.3">
      <c r="B44" s="37" t="str">
        <f t="array" ref="B44">IFERROR(INDEX(Devoirs[],SMALL(IF(Dates=B$39,ROW(Dates)),ROW(5:5))-DébutLigneTableau,4),"")</f>
        <v/>
      </c>
      <c r="C44" s="37" t="str">
        <f t="array" ref="C44">IFERROR(INDEX(Devoirs[],SMALL(IF(Dates=C$39,ROW(Dates)),ROW(5:5))-DébutLigneTableau,4),"")</f>
        <v/>
      </c>
      <c r="D44" s="37" t="str">
        <f t="array" ref="D44">IFERROR(INDEX(Devoirs[],SMALL(IF(Dates=D$39,ROW(Dates)),ROW(5:5))-DébutLigneTableau,4),"")</f>
        <v/>
      </c>
      <c r="E44" s="37" t="str">
        <f t="array" ref="E44">IFERROR(INDEX(Devoirs[],SMALL(IF(Dates=E$39,ROW(Dates)),ROW(5:5))-DébutLigneTableau,4),"")</f>
        <v/>
      </c>
      <c r="F44" s="37" t="str">
        <f t="array" ref="F44">IFERROR(INDEX(Devoirs[],SMALL(IF(Dates=F$39,ROW(Dates)),ROW(5:5))-DébutLigneTableau,4),"")</f>
        <v/>
      </c>
      <c r="G44" s="37"/>
      <c r="H44" s="37"/>
    </row>
    <row r="45" spans="2:8" s="36" customFormat="1" ht="18.75" customHeight="1" x14ac:dyDescent="0.3">
      <c r="B45" s="37" t="str">
        <f t="array" ref="B45">IFERROR(INDEX(Devoirs[],SMALL(IF(Dates=B$39,ROW(Dates)),ROW(#REF!))-DébutLigneTableau,4),"")</f>
        <v/>
      </c>
      <c r="C45" s="37" t="str">
        <f t="array" ref="C45">IFERROR(INDEX(Devoirs[],SMALL(IF(Dates=C$39,ROW(Dates)),ROW(#REF!))-DébutLigneTableau,4),"")</f>
        <v/>
      </c>
      <c r="D45" s="37" t="str">
        <f t="array" ref="D45">IFERROR(INDEX(Devoirs[],SMALL(IF(Dates=D$39,ROW(Dates)),ROW(#REF!))-DébutLigneTableau,4),"")</f>
        <v/>
      </c>
      <c r="E45" s="37" t="str">
        <f t="array" ref="E45">IFERROR(INDEX(Devoirs[],SMALL(IF(Dates=E$39,ROW(Dates)),ROW(#REF!))-DébutLigneTableau,4),"")</f>
        <v/>
      </c>
      <c r="F45" s="37" t="str">
        <f t="array" ref="F45">IFERROR(INDEX(Devoirs[],SMALL(IF(Dates=F$39,ROW(Dates)),ROW(#REF!))-DébutLigneTableau,4),"")</f>
        <v/>
      </c>
      <c r="G45" s="37"/>
      <c r="H45" s="37"/>
    </row>
    <row r="46" spans="2:8" s="36" customFormat="1" ht="18.75" customHeight="1" x14ac:dyDescent="0.3">
      <c r="B46" s="37" t="str">
        <f t="array" ref="B46">IFERROR(INDEX(Devoirs[],SMALL(IF(Dates=B$39,ROW(Dates)),ROW(6:6))-DébutLigneTableau,4),"")</f>
        <v/>
      </c>
      <c r="C46" s="37" t="str">
        <f t="array" ref="C46">IFERROR(INDEX(Devoirs[],SMALL(IF(Dates=C$39,ROW(Dates)),ROW(6:6))-DébutLigneTableau,4),"")</f>
        <v/>
      </c>
      <c r="D46" s="37" t="str">
        <f t="array" ref="D46">IFERROR(INDEX(Devoirs[],SMALL(IF(Dates=D$39,ROW(Dates)),ROW(6:6))-DébutLigneTableau,4),"")</f>
        <v/>
      </c>
      <c r="E46" s="37" t="str">
        <f t="array" ref="E46">IFERROR(INDEX(Devoirs[],SMALL(IF(Dates=E$39,ROW(Dates)),ROW(6:6))-DébutLigneTableau,4),"")</f>
        <v/>
      </c>
      <c r="F46" s="37" t="str">
        <f t="array" ref="F46">IFERROR(INDEX(Devoirs[],SMALL(IF(Dates=F$39,ROW(Dates)),ROW(6:6))-DébutLigneTableau,4),"")</f>
        <v/>
      </c>
      <c r="G46" s="37" t="str">
        <f t="array" ref="G46">IFERROR(INDEX(Devoirs[],SMALL(IF(Dates=G$39,ROW(Dates)),ROW(3:3))-DébutLigneTableau,4),"")</f>
        <v/>
      </c>
      <c r="H46" s="37" t="str">
        <f t="array" ref="H46">IFERROR(INDEX(Devoirs[],SMALL(IF(Dates=H$39,ROW(Dates)),ROW(3:3))-DébutLigneTableau,4),"")</f>
        <v/>
      </c>
    </row>
    <row r="47" spans="2:8" ht="18.75" customHeight="1" x14ac:dyDescent="0.3">
      <c r="B47" s="38">
        <f>IFERROR(INDEX(calendrier,ndx+5,1),"")</f>
        <v>43136</v>
      </c>
      <c r="C47" s="38">
        <f>IFERROR(INDEX(calendrier,ndx+5,2),"")</f>
        <v>43137</v>
      </c>
      <c r="D47" s="38">
        <f>IFERROR(INDEX(calendrier,ndx+5,3),"")</f>
        <v>43138</v>
      </c>
      <c r="E47" s="38">
        <f>IFERROR(INDEX(calendrier,ndx+5,4),"")</f>
        <v>43139</v>
      </c>
      <c r="F47" s="38">
        <f>IFERROR(INDEX(calendrier,ndx+5,5),"")</f>
        <v>43140</v>
      </c>
      <c r="G47" s="38">
        <f>IFERROR(INDEX(calendrier,ndx+5,6),"")</f>
        <v>43141</v>
      </c>
      <c r="H47" s="38">
        <f>IFERROR(INDEX(calendrier,ndx+5,7),"")</f>
        <v>43142</v>
      </c>
    </row>
    <row r="48" spans="2:8" ht="18.75" customHeight="1" x14ac:dyDescent="0.3">
      <c r="B48" s="39" t="str">
        <f t="array" ref="B48">IFERROR(INDEX(Devoirs[],SMALL(IF(Dates=B$47,ROW(Dates)),ROW(1:1))-DébutLigneTableau,4),"")</f>
        <v/>
      </c>
      <c r="C48" s="39" t="str">
        <f t="array" ref="C48">IFERROR(INDEX(Devoirs[],SMALL(IF(Dates=C$47,ROW(Dates)),ROW(1:1))-DébutLigneTableau,4),"")</f>
        <v/>
      </c>
      <c r="D48" s="39" t="str">
        <f t="array" ref="D48">IFERROR(INDEX(Devoirs[],SMALL(IF(Dates=D$47,ROW(Dates)),ROW(1:1))-DébutLigneTableau,4),"")</f>
        <v/>
      </c>
      <c r="E48" s="39" t="str">
        <f t="array" ref="E48">IFERROR(INDEX(Devoirs[],SMALL(IF(Dates=E$47,ROW(Dates)),ROW(1:1))-DébutLigneTableau,4),"")</f>
        <v/>
      </c>
      <c r="F48" s="39" t="str">
        <f t="array" ref="F48">IFERROR(INDEX(Devoirs[],SMALL(IF(Dates=F$47,ROW(Dates)),ROW(1:1))-DébutLigneTableau,4),"")</f>
        <v/>
      </c>
      <c r="G48" s="39" t="str">
        <f t="array" ref="G48">IFERROR(INDEX(Devoirs[],SMALL(IF(Dates=G$47,ROW(Dates)),ROW(1:1))-DébutLigneTableau,4),"")</f>
        <v/>
      </c>
      <c r="H48" s="39" t="str">
        <f t="array" ref="H48">IFERROR(INDEX(Devoirs[],SMALL(IF(Dates=H$47,ROW(Dates)),ROW(1:1))-DébutLigneTableau,4),"")</f>
        <v/>
      </c>
    </row>
    <row r="49" spans="2:8" ht="18.75" customHeight="1" x14ac:dyDescent="0.3">
      <c r="B49" s="39" t="str">
        <f t="array" ref="B49">IFERROR(INDEX(Devoirs[],SMALL(IF(Dates=B$47,ROW(Dates)),ROW(2:2))-DébutLigneTableau,4),"")</f>
        <v/>
      </c>
      <c r="C49" s="39" t="str">
        <f t="array" ref="C49">IFERROR(INDEX(Devoirs[],SMALL(IF(Dates=C$47,ROW(Dates)),ROW(2:2))-DébutLigneTableau,4),"")</f>
        <v/>
      </c>
      <c r="D49" s="39" t="str">
        <f t="array" ref="D49">IFERROR(INDEX(Devoirs[],SMALL(IF(Dates=D$47,ROW(Dates)),ROW(2:2))-DébutLigneTableau,4),"")</f>
        <v/>
      </c>
      <c r="E49" s="39" t="str">
        <f t="array" ref="E49">IFERROR(INDEX(Devoirs[],SMALL(IF(Dates=E$47,ROW(Dates)),ROW(2:2))-DébutLigneTableau,4),"")</f>
        <v/>
      </c>
      <c r="F49" s="39" t="str">
        <f t="array" ref="F49">IFERROR(INDEX(Devoirs[],SMALL(IF(Dates=F$47,ROW(Dates)),ROW(2:2))-DébutLigneTableau,4),"")</f>
        <v/>
      </c>
      <c r="G49" s="39" t="str">
        <f t="array" ref="G49">IFERROR(INDEX(Devoirs[],SMALL(IF(Dates=G$47,ROW(Dates)),ROW(2:2))-DébutLigneTableau,4),"")</f>
        <v/>
      </c>
      <c r="H49" s="39" t="str">
        <f t="array" ref="H49">IFERROR(INDEX(Devoirs[],SMALL(IF(Dates=H$47,ROW(Dates)),ROW(2:2))-DébutLigneTableau,4),"")</f>
        <v/>
      </c>
    </row>
    <row r="50" spans="2:8" ht="18.75" customHeight="1" x14ac:dyDescent="0.3">
      <c r="B50" s="39" t="str">
        <f t="array" ref="B50">IFERROR(INDEX(Devoirs[],SMALL(IF(Dates=B$47,ROW(Dates)),ROW(3:3))-DébutLigneTableau,4),"")</f>
        <v/>
      </c>
      <c r="C50" s="39" t="str">
        <f t="array" ref="C50">IFERROR(INDEX(Devoirs[],SMALL(IF(Dates=C$47,ROW(Dates)),ROW(3:3))-DébutLigneTableau,4),"")</f>
        <v/>
      </c>
      <c r="D50" s="39" t="str">
        <f t="array" ref="D50">IFERROR(INDEX(Devoirs[],SMALL(IF(Dates=D$47,ROW(Dates)),ROW(3:3))-DébutLigneTableau,4),"")</f>
        <v/>
      </c>
      <c r="E50" s="39" t="str">
        <f t="array" ref="E50">IFERROR(INDEX(Devoirs[],SMALL(IF(Dates=E$47,ROW(Dates)),ROW(3:3))-DébutLigneTableau,4),"")</f>
        <v/>
      </c>
      <c r="F50" s="39" t="str">
        <f t="array" ref="F50">IFERROR(INDEX(Devoirs[],SMALL(IF(Dates=F$47,ROW(Dates)),ROW(3:3))-DébutLigneTableau,4),"")</f>
        <v/>
      </c>
      <c r="G50" s="39" t="str">
        <f t="array" ref="G50">IFERROR(INDEX(Devoirs[],SMALL(IF(Dates=G$47,ROW(Dates)),ROW(3:3))-DébutLigneTableau,4),"")</f>
        <v/>
      </c>
      <c r="H50" s="39" t="str">
        <f t="array" ref="H50">IFERROR(INDEX(Devoirs[],SMALL(IF(Dates=H$47,ROW(Dates)),ROW(3:3))-DébutLigneTableau,4),"")</f>
        <v/>
      </c>
    </row>
    <row r="51" spans="2:8" ht="18.75" customHeight="1" x14ac:dyDescent="0.3">
      <c r="B51" s="39" t="str">
        <f t="array" ref="B51">IFERROR(INDEX(Devoirs[],SMALL(IF(Dates=B$47,ROW(Dates)),ROW(4:4))-DébutLigneTableau,4),"")</f>
        <v/>
      </c>
      <c r="C51" s="39" t="str">
        <f t="array" ref="C51">IFERROR(INDEX(Devoirs[],SMALL(IF(Dates=C$47,ROW(Dates)),ROW(4:4))-DébutLigneTableau,4),"")</f>
        <v/>
      </c>
      <c r="D51" s="39" t="str">
        <f t="array" ref="D51">IFERROR(INDEX(Devoirs[],SMALL(IF(Dates=D$47,ROW(Dates)),ROW(4:4))-DébutLigneTableau,4),"")</f>
        <v/>
      </c>
      <c r="E51" s="39" t="str">
        <f t="array" ref="E51">IFERROR(INDEX(Devoirs[],SMALL(IF(Dates=E$47,ROW(Dates)),ROW(4:4))-DébutLigneTableau,4),"")</f>
        <v/>
      </c>
      <c r="F51" s="39" t="str">
        <f t="array" ref="F51">IFERROR(INDEX(Devoirs[],SMALL(IF(Dates=F$47,ROW(Dates)),ROW(4:4))-DébutLigneTableau,4),"")</f>
        <v/>
      </c>
    </row>
    <row r="52" spans="2:8" ht="18.75" customHeight="1" x14ac:dyDescent="0.3">
      <c r="B52" s="39" t="str">
        <f t="array" ref="B52">IFERROR(INDEX(Devoirs[],SMALL(IF(Dates=B$47,ROW(Dates)),ROW(5:5))-DébutLigneTableau,4),"")</f>
        <v/>
      </c>
      <c r="C52" s="39" t="str">
        <f t="array" ref="C52">IFERROR(INDEX(Devoirs[],SMALL(IF(Dates=C$47,ROW(Dates)),ROW(5:5))-DébutLigneTableau,4),"")</f>
        <v/>
      </c>
      <c r="D52" s="39" t="str">
        <f t="array" ref="D52">IFERROR(INDEX(Devoirs[],SMALL(IF(Dates=D$47,ROW(Dates)),ROW(5:5))-DébutLigneTableau,4),"")</f>
        <v/>
      </c>
      <c r="E52" s="39" t="str">
        <f t="array" ref="E52">IFERROR(INDEX(Devoirs[],SMALL(IF(Dates=E$47,ROW(Dates)),ROW(5:5))-DébutLigneTableau,4),"")</f>
        <v/>
      </c>
      <c r="F52" s="39" t="str">
        <f t="array" ref="F52">IFERROR(INDEX(Devoirs[],SMALL(IF(Dates=F$47,ROW(Dates)),ROW(5:5))-DébutLigneTableau,4),"")</f>
        <v/>
      </c>
    </row>
    <row r="53" spans="2:8" ht="18.75" customHeight="1" x14ac:dyDescent="0.3">
      <c r="B53" s="39" t="str">
        <f t="array" ref="B53">IFERROR(INDEX(Devoirs[],SMALL(IF(Dates=B$47,ROW(Dates)),ROW(#REF!))-DébutLigneTableau,4),"")</f>
        <v/>
      </c>
      <c r="C53" s="39" t="str">
        <f t="array" ref="C53">IFERROR(INDEX(Devoirs[],SMALL(IF(Dates=C$47,ROW(Dates)),ROW(#REF!))-DébutLigneTableau,4),"")</f>
        <v/>
      </c>
      <c r="D53" s="39" t="str">
        <f t="array" ref="D53">IFERROR(INDEX(Devoirs[],SMALL(IF(Dates=D$47,ROW(Dates)),ROW(#REF!))-DébutLigneTableau,4),"")</f>
        <v/>
      </c>
      <c r="E53" s="39" t="str">
        <f t="array" ref="E53">IFERROR(INDEX(Devoirs[],SMALL(IF(Dates=E$47,ROW(Dates)),ROW(#REF!))-DébutLigneTableau,4),"")</f>
        <v/>
      </c>
      <c r="F53" s="39" t="str">
        <f t="array" ref="F53">IFERROR(INDEX(Devoirs[],SMALL(IF(Dates=F$47,ROW(Dates)),ROW(#REF!))-DébutLigneTableau,4),"")</f>
        <v/>
      </c>
    </row>
    <row r="54" spans="2:8" ht="18.75" customHeight="1" x14ac:dyDescent="0.3">
      <c r="B54" s="39" t="str">
        <f t="array" ref="B54">IFERROR(INDEX(Devoirs[],SMALL(IF(Dates=B$47,ROW(Dates)),ROW(6:6))-DébutLigneTableau,4),"")</f>
        <v/>
      </c>
      <c r="C54" s="39" t="str">
        <f t="array" ref="C54">IFERROR(INDEX(Devoirs[],SMALL(IF(Dates=C$47,ROW(Dates)),ROW(6:6))-DébutLigneTableau,4),"")</f>
        <v/>
      </c>
      <c r="D54" s="39" t="str">
        <f t="array" ref="D54">IFERROR(INDEX(Devoirs[],SMALL(IF(Dates=D$47,ROW(Dates)),ROW(6:6))-DébutLigneTableau,4),"")</f>
        <v/>
      </c>
      <c r="E54" s="39" t="str">
        <f t="array" ref="E54">IFERROR(INDEX(Devoirs[],SMALL(IF(Dates=E$47,ROW(Dates)),ROW(6:6))-DébutLigneTableau,4),"")</f>
        <v/>
      </c>
      <c r="F54" s="39" t="str">
        <f t="array" ref="F54">IFERROR(INDEX(Devoirs[],SMALL(IF(Dates=F$47,ROW(Dates)),ROW(6:6))-DébutLigneTableau,4),"")</f>
        <v/>
      </c>
    </row>
    <row r="55" spans="2:8" ht="18.75" customHeight="1" x14ac:dyDescent="0.3"/>
    <row r="56" spans="2:8" ht="18.75" customHeight="1" x14ac:dyDescent="0.3"/>
    <row r="57" spans="2:8" ht="18.75" customHeight="1" x14ac:dyDescent="0.3"/>
  </sheetData>
  <sheetProtection selectLockedCells="1" autoFilter="0"/>
  <mergeCells count="5">
    <mergeCell ref="H3:H4"/>
    <mergeCell ref="B2:C3"/>
    <mergeCell ref="B4:C5"/>
    <mergeCell ref="D2:F5"/>
    <mergeCell ref="G3:G4"/>
  </mergeCells>
  <conditionalFormatting sqref="B47:H48 G49:H50 B49:F54">
    <cfRule type="expression" dxfId="8" priority="6" stopIfTrue="1">
      <formula>NuméroDuMoisÀAfficher&lt;&gt;MONTH(B$47)</formula>
    </cfRule>
  </conditionalFormatting>
  <conditionalFormatting sqref="B7:H14">
    <cfRule type="expression" dxfId="7" priority="7" stopIfTrue="1">
      <formula>NuméroDuMoisÀAfficher&lt;&gt;MONTH(B$7)</formula>
    </cfRule>
  </conditionalFormatting>
  <conditionalFormatting sqref="B39:H46">
    <cfRule type="expression" dxfId="6" priority="8" stopIfTrue="1">
      <formula>NuméroDuMoisÀAfficher&lt;&gt;MONTH(B$39)</formula>
    </cfRule>
  </conditionalFormatting>
  <conditionalFormatting sqref="A1:H599">
    <cfRule type="beginsWith" dxfId="5" priority="1" operator="beginsWith" text="Réunion institutionnelle">
      <formula>LEFT(A1,LEN("Réunion institutionnelle"))="Réunion institutionnelle"</formula>
    </cfRule>
    <cfRule type="beginsWith" dxfId="4" priority="2" operator="beginsWith" text="Réunion cadres">
      <formula>LEFT(A1,LEN("Réunion cadres"))="Réunion cadres"</formula>
    </cfRule>
    <cfRule type="beginsWith" dxfId="3" priority="3" operator="beginsWith" text="Autre">
      <formula>LEFT(A1,LEN("Autre"))="Autre"</formula>
    </cfRule>
    <cfRule type="beginsWith" dxfId="2" priority="4" operator="beginsWith" text="RDV enfant référents">
      <formula>LEFT(A1,LEN("RDV enfant référents"))="RDV enfant référents"</formula>
    </cfRule>
    <cfRule type="beginsWith" dxfId="1" priority="5" operator="beginsWith" text="Journée observation">
      <formula>LEFT(A1,LEN("Journée observation"))="Journée observation"</formula>
    </cfRule>
    <cfRule type="beginsWith" dxfId="0" priority="13" operator="beginsWith" text="Réunion de synthèse">
      <formula>LEFT(A1,LEN("Réunion de synthèse"))="Réunion de synthèse"</formula>
    </cfRule>
  </conditionalFormatting>
  <printOptions horizontalCentered="1"/>
  <pageMargins left="0.4" right="0.4" top="0.4" bottom="0.6" header="0.3" footer="0.3"/>
  <pageSetup paperSize="9" scale="50" fitToHeight="0" orientation="portrait" r:id="rId1"/>
  <headerFooter differentFirst="1">
    <oddFooter>Page &amp;P of &amp;N</oddFooter>
  </headerFooter>
  <ignoredErrors>
    <ignoredError sqref="D21:D22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Feuil1!$A$1:$A$12</xm:f>
          </x14:formula1>
          <xm:sqref>H2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D20" sqref="D20"/>
    </sheetView>
  </sheetViews>
  <sheetFormatPr baseColWidth="10" defaultRowHeight="13.8" x14ac:dyDescent="0.3"/>
  <cols>
    <col min="1" max="1" width="16" bestFit="1" customWidth="1"/>
    <col min="3" max="3" width="19.6640625" bestFit="1" customWidth="1"/>
  </cols>
  <sheetData>
    <row r="1" spans="1:3" ht="15.6" x14ac:dyDescent="0.3">
      <c r="A1" s="55" t="s">
        <v>8</v>
      </c>
    </row>
    <row r="2" spans="1:3" ht="15.6" x14ac:dyDescent="0.3">
      <c r="A2" s="55" t="s">
        <v>15</v>
      </c>
      <c r="C2" t="s">
        <v>30</v>
      </c>
    </row>
    <row r="3" spans="1:3" ht="15.6" x14ac:dyDescent="0.3">
      <c r="A3" s="55" t="s">
        <v>14</v>
      </c>
      <c r="C3" t="s">
        <v>29</v>
      </c>
    </row>
    <row r="4" spans="1:3" ht="15.6" x14ac:dyDescent="0.3">
      <c r="A4" s="55" t="s">
        <v>16</v>
      </c>
      <c r="C4" t="s">
        <v>28</v>
      </c>
    </row>
    <row r="5" spans="1:3" ht="15.6" x14ac:dyDescent="0.3">
      <c r="A5" s="55" t="s">
        <v>17</v>
      </c>
      <c r="C5" t="s">
        <v>31</v>
      </c>
    </row>
    <row r="6" spans="1:3" ht="15.6" x14ac:dyDescent="0.3">
      <c r="A6" s="55" t="s">
        <v>18</v>
      </c>
      <c r="C6" t="s">
        <v>27</v>
      </c>
    </row>
    <row r="7" spans="1:3" ht="15.6" x14ac:dyDescent="0.3">
      <c r="A7" s="55" t="s">
        <v>19</v>
      </c>
      <c r="C7" t="s">
        <v>33</v>
      </c>
    </row>
    <row r="8" spans="1:3" ht="15.6" x14ac:dyDescent="0.3">
      <c r="A8" s="55" t="s">
        <v>20</v>
      </c>
      <c r="C8" t="s">
        <v>34</v>
      </c>
    </row>
    <row r="9" spans="1:3" ht="15.6" x14ac:dyDescent="0.3">
      <c r="A9" s="55" t="s">
        <v>21</v>
      </c>
      <c r="C9" t="s">
        <v>35</v>
      </c>
    </row>
    <row r="10" spans="1:3" ht="15.6" x14ac:dyDescent="0.3">
      <c r="A10" s="55" t="s">
        <v>22</v>
      </c>
    </row>
    <row r="11" spans="1:3" ht="15.6" x14ac:dyDescent="0.3">
      <c r="A11" s="55" t="s">
        <v>23</v>
      </c>
    </row>
    <row r="12" spans="1:3" ht="15.6" x14ac:dyDescent="0.3">
      <c r="A12" s="55" t="s"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Entrer un RDV</vt:lpstr>
      <vt:lpstr>Calendrier</vt:lpstr>
      <vt:lpstr>Feuil1</vt:lpstr>
      <vt:lpstr>Calendrier!AnnéeÀAfficher</vt:lpstr>
      <vt:lpstr>Dates</vt:lpstr>
      <vt:lpstr>entier</vt:lpstr>
      <vt:lpstr>'Entrer un RDV'!Impression_des_titres</vt:lpstr>
      <vt:lpstr>JourDuDébut</vt:lpstr>
      <vt:lpstr>ListeDevoirs</vt:lpstr>
      <vt:lpstr>mois</vt:lpstr>
      <vt:lpstr>Calendrier!MoisÀAfficher</vt:lpstr>
      <vt:lpstr>TravailQuotidien</vt:lpstr>
      <vt:lpstr>Calendrier!Zone_d_impression</vt:lpstr>
      <vt:lpstr>'Entrer un RDV'!Zone_d_impression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i5</cp:lastModifiedBy>
  <dcterms:created xsi:type="dcterms:W3CDTF">2013-06-18T20:09:20Z</dcterms:created>
  <dcterms:modified xsi:type="dcterms:W3CDTF">2018-01-17T16:49:03Z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TC040142069991</vt:lpwstr>
  </property>
</Properties>
</file>