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ouja\Desktop\"/>
    </mc:Choice>
  </mc:AlternateContent>
  <bookViews>
    <workbookView xWindow="0" yWindow="0" windowWidth="20490" windowHeight="7530"/>
  </bookViews>
  <sheets>
    <sheet name="Feuil1" sheetId="1" r:id="rId1"/>
  </sheets>
  <externalReferences>
    <externalReference r:id="rId2"/>
  </externalReferences>
  <definedNames>
    <definedName name="angletransformation">[1]Transformations!$R$28:$R$34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21" i="1" l="1"/>
  <c r="M22" i="1"/>
  <c r="M23" i="1"/>
  <c r="M24" i="1"/>
  <c r="M25" i="1"/>
  <c r="M26" i="1"/>
  <c r="M20" i="1"/>
  <c r="H15" i="1"/>
  <c r="H12" i="1"/>
  <c r="H10" i="1"/>
  <c r="H13" i="1" s="1"/>
  <c r="H9" i="1"/>
  <c r="P20" i="1" s="1"/>
  <c r="H11" i="1" s="1"/>
</calcChain>
</file>

<file path=xl/sharedStrings.xml><?xml version="1.0" encoding="utf-8"?>
<sst xmlns="http://schemas.openxmlformats.org/spreadsheetml/2006/main" count="22" uniqueCount="20">
  <si>
    <r>
      <rPr>
        <sz val="10"/>
        <rFont val="Calibri"/>
        <family val="2"/>
      </rPr>
      <t>α</t>
    </r>
    <r>
      <rPr>
        <sz val="10"/>
        <rFont val="Tahoma"/>
        <family val="2"/>
      </rPr>
      <t xml:space="preserve"> Angle [°]</t>
    </r>
  </si>
  <si>
    <t xml:space="preserve"> ξ</t>
  </si>
  <si>
    <t>Ø D1 [mm]</t>
  </si>
  <si>
    <t>Ø D2 [mm]</t>
  </si>
  <si>
    <t>S1/S2</t>
  </si>
  <si>
    <t>α [°]</t>
  </si>
  <si>
    <t>Q1 [m³/s]</t>
  </si>
  <si>
    <t>Q2 [m³/s]</t>
  </si>
  <si>
    <t>S1 [mm²]</t>
  </si>
  <si>
    <t>S2 [mm²]</t>
  </si>
  <si>
    <t>V1 [m/s]</t>
  </si>
  <si>
    <t>V2 [m/s]</t>
  </si>
  <si>
    <t xml:space="preserve"> ξ Ksi =</t>
  </si>
  <si>
    <t>S1/S2 = 1</t>
  </si>
  <si>
    <t>S1/S2 = 1,6</t>
  </si>
  <si>
    <t>S1/S2 = 2</t>
  </si>
  <si>
    <t>S1/S2 = 2,5</t>
  </si>
  <si>
    <t>S1/S2 = 4</t>
  </si>
  <si>
    <t>S1/S2 = 6,3</t>
  </si>
  <si>
    <t>S1/S2 =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</si>
</sst>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0"/>
      <name val="Calibri"/>
      <family val="2"/>
    </font>
    <font>
      <b/>
      <sz val="10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/>
      <bottom style="double">
        <color indexed="64"/>
      </bottom>
      <diagonal/>
    </border>
  </borders>
  <cellStyleXfs count="2">
    <xf numFmtId="0" fontId="0" fillId="0" borderId="0"/>
    <xf numFmtId="0" fontId="2" fillId="0" borderId="0"/>
  </cellStyleXfs>
  <cellXfs count="39">
    <xf numFmtId="0" fontId="0" fillId="0" borderId="0" xfId="0"/>
    <xf numFmtId="0" fontId="3" fillId="2" borderId="1" xfId="1" applyFont="1" applyFill="1" applyBorder="1"/>
    <xf numFmtId="0" fontId="3" fillId="3" borderId="2" xfId="1" applyFont="1" applyFill="1" applyBorder="1" applyAlignment="1" applyProtection="1">
      <alignment horizontal="center"/>
      <protection locked="0"/>
    </xf>
    <xf numFmtId="0" fontId="3" fillId="0" borderId="0" xfId="1" applyFont="1" applyFill="1" applyBorder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3" fillId="3" borderId="6" xfId="1" applyFont="1" applyFill="1" applyBorder="1" applyAlignment="1" applyProtection="1">
      <alignment horizontal="center"/>
      <protection locked="0"/>
    </xf>
    <xf numFmtId="0" fontId="5" fillId="0" borderId="6" xfId="1" applyFont="1" applyFill="1" applyBorder="1" applyAlignment="1">
      <alignment horizontal="center" vertical="center"/>
    </xf>
    <xf numFmtId="0" fontId="5" fillId="0" borderId="7" xfId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/>
    </xf>
    <xf numFmtId="0" fontId="5" fillId="2" borderId="2" xfId="1" applyFont="1" applyFill="1" applyBorder="1" applyAlignment="1">
      <alignment horizontal="center"/>
    </xf>
    <xf numFmtId="0" fontId="3" fillId="0" borderId="0" xfId="1" applyFont="1" applyFill="1" applyBorder="1" applyAlignment="1">
      <alignment horizontal="center"/>
    </xf>
    <xf numFmtId="0" fontId="3" fillId="0" borderId="8" xfId="1" applyFont="1" applyFill="1" applyBorder="1" applyAlignment="1">
      <alignment horizontal="center"/>
    </xf>
    <xf numFmtId="0" fontId="3" fillId="0" borderId="9" xfId="1" applyFont="1" applyFill="1" applyBorder="1" applyAlignment="1">
      <alignment horizontal="center"/>
    </xf>
    <xf numFmtId="0" fontId="3" fillId="2" borderId="10" xfId="1" applyFont="1" applyFill="1" applyBorder="1" applyAlignment="1">
      <alignment horizontal="center"/>
    </xf>
    <xf numFmtId="0" fontId="3" fillId="2" borderId="11" xfId="1" applyFont="1" applyFill="1" applyBorder="1" applyAlignment="1">
      <alignment horizontal="center"/>
    </xf>
    <xf numFmtId="0" fontId="3" fillId="2" borderId="10" xfId="1" applyFont="1" applyFill="1" applyBorder="1"/>
    <xf numFmtId="1" fontId="3" fillId="4" borderId="10" xfId="1" applyNumberFormat="1" applyFont="1" applyFill="1" applyBorder="1" applyAlignment="1">
      <alignment horizontal="center"/>
    </xf>
    <xf numFmtId="0" fontId="3" fillId="2" borderId="12" xfId="1" applyFont="1" applyFill="1" applyBorder="1" applyAlignment="1">
      <alignment horizontal="center"/>
    </xf>
    <xf numFmtId="2" fontId="3" fillId="2" borderId="10" xfId="1" applyNumberFormat="1" applyFont="1" applyFill="1" applyBorder="1" applyAlignment="1">
      <alignment horizontal="center"/>
    </xf>
    <xf numFmtId="2" fontId="3" fillId="4" borderId="10" xfId="1" applyNumberFormat="1" applyFont="1" applyFill="1" applyBorder="1" applyAlignment="1">
      <alignment horizontal="center"/>
    </xf>
    <xf numFmtId="2" fontId="3" fillId="4" borderId="13" xfId="1" applyNumberFormat="1" applyFont="1" applyFill="1" applyBorder="1" applyAlignment="1">
      <alignment horizontal="center"/>
    </xf>
    <xf numFmtId="0" fontId="3" fillId="2" borderId="0" xfId="1" applyFont="1" applyFill="1" applyBorder="1" applyAlignment="1">
      <alignment horizontal="center"/>
    </xf>
    <xf numFmtId="0" fontId="3" fillId="0" borderId="14" xfId="1" applyFont="1" applyFill="1" applyBorder="1" applyAlignment="1">
      <alignment horizontal="center"/>
    </xf>
    <xf numFmtId="0" fontId="0" fillId="0" borderId="15" xfId="0" applyBorder="1"/>
    <xf numFmtId="0" fontId="5" fillId="2" borderId="16" xfId="1" applyFont="1" applyFill="1" applyBorder="1"/>
    <xf numFmtId="2" fontId="5" fillId="4" borderId="17" xfId="1" applyNumberFormat="1" applyFont="1" applyFill="1" applyBorder="1" applyAlignment="1">
      <alignment horizontal="center"/>
    </xf>
    <xf numFmtId="2" fontId="3" fillId="2" borderId="0" xfId="1" applyNumberFormat="1" applyFont="1" applyFill="1" applyBorder="1" applyAlignment="1">
      <alignment horizontal="left"/>
    </xf>
    <xf numFmtId="0" fontId="3" fillId="2" borderId="0" xfId="1" applyFont="1" applyFill="1" applyBorder="1"/>
    <xf numFmtId="0" fontId="5" fillId="0" borderId="0" xfId="1" applyFont="1" applyFill="1" applyBorder="1" applyAlignment="1">
      <alignment horizontal="center"/>
    </xf>
    <xf numFmtId="2" fontId="3" fillId="2" borderId="0" xfId="1" applyNumberFormat="1" applyFont="1" applyFill="1" applyBorder="1" applyAlignment="1">
      <alignment horizontal="center"/>
    </xf>
    <xf numFmtId="0" fontId="5" fillId="2" borderId="10" xfId="1" applyFont="1" applyFill="1" applyBorder="1"/>
    <xf numFmtId="0" fontId="3" fillId="2" borderId="0" xfId="1" applyFont="1" applyFill="1"/>
    <xf numFmtId="0" fontId="0" fillId="0" borderId="0" xfId="0" applyBorder="1"/>
    <xf numFmtId="0" fontId="3" fillId="0" borderId="10" xfId="1" applyFont="1" applyFill="1" applyBorder="1"/>
    <xf numFmtId="2" fontId="3" fillId="5" borderId="10" xfId="1" applyNumberFormat="1" applyFont="1" applyFill="1" applyBorder="1" applyAlignment="1">
      <alignment horizontal="center"/>
    </xf>
    <xf numFmtId="0" fontId="3" fillId="5" borderId="0" xfId="1" applyFont="1" applyFill="1" applyBorder="1"/>
    <xf numFmtId="2" fontId="3" fillId="5" borderId="0" xfId="1" applyNumberFormat="1" applyFont="1" applyFill="1" applyBorder="1" applyAlignment="1">
      <alignment horizontal="center"/>
    </xf>
  </cellXfs>
  <cellStyles count="2"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3624</xdr:colOff>
      <xdr:row>2</xdr:row>
      <xdr:rowOff>57150</xdr:rowOff>
    </xdr:from>
    <xdr:to>
      <xdr:col>4</xdr:col>
      <xdr:colOff>752289</xdr:colOff>
      <xdr:row>8</xdr:row>
      <xdr:rowOff>76200</xdr:rowOff>
    </xdr:to>
    <xdr:pic>
      <xdr:nvPicPr>
        <xdr:cNvPr id="14" name="Image 13">
          <a:extLst>
            <a:ext uri="{FF2B5EF4-FFF2-40B4-BE49-F238E27FC236}">
              <a16:creationId xmlns:a16="http://schemas.microsoft.com/office/drawing/2014/main" id="{70A7FB11-F07C-4672-94B7-3073A2F5A1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89624" y="6457950"/>
          <a:ext cx="1510665" cy="116205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uja/OneDrive/TFE%20othmane/TFE%20ISB%20othmane/Programme%20Excel%20pertes%20de%20charge/Calcul%20des%20pertes%20de%20charge%20d'un%20r&#233;seau%20a&#233;rauliqu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de calculs"/>
      <sheetName val="Autres"/>
      <sheetName val="Coudes"/>
      <sheetName val="Réunions"/>
      <sheetName val="Séparations"/>
      <sheetName val="Transformations"/>
      <sheetName val="Entrées et sorties"/>
    </sheetNames>
    <definedNames>
      <definedName name="envoyer_valeur_TCC"/>
      <definedName name="mise_zero_compteur_TCC"/>
      <definedName name="retour_compteur_TCC"/>
    </definedNames>
    <sheetDataSet>
      <sheetData sheetId="0"/>
      <sheetData sheetId="1"/>
      <sheetData sheetId="2"/>
      <sheetData sheetId="3"/>
      <sheetData sheetId="4"/>
      <sheetData sheetId="5">
        <row r="28">
          <cell r="R28">
            <v>10</v>
          </cell>
        </row>
        <row r="29">
          <cell r="R29">
            <v>15</v>
          </cell>
        </row>
        <row r="30">
          <cell r="R30">
            <v>20</v>
          </cell>
        </row>
        <row r="31">
          <cell r="R31">
            <v>30</v>
          </cell>
        </row>
        <row r="32">
          <cell r="R32">
            <v>45</v>
          </cell>
        </row>
        <row r="33">
          <cell r="R33">
            <v>60</v>
          </cell>
        </row>
        <row r="34">
          <cell r="R34">
            <v>90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T26"/>
  <sheetViews>
    <sheetView tabSelected="1" workbookViewId="0">
      <selection activeCell="I15" sqref="I15"/>
    </sheetView>
  </sheetViews>
  <sheetFormatPr baseColWidth="10" defaultRowHeight="15" x14ac:dyDescent="0.25"/>
  <sheetData>
    <row r="1" spans="2:20" ht="15.75" thickBot="1" x14ac:dyDescent="0.3"/>
    <row r="2" spans="2:20" ht="15.75" thickBot="1" x14ac:dyDescent="0.3">
      <c r="D2" s="1" t="s">
        <v>0</v>
      </c>
      <c r="E2" s="2">
        <v>45</v>
      </c>
    </row>
    <row r="3" spans="2:20" ht="15.75" thickBot="1" x14ac:dyDescent="0.3"/>
    <row r="4" spans="2:20" ht="15.75" thickBot="1" x14ac:dyDescent="0.3">
      <c r="I4" s="3"/>
      <c r="J4" s="4" t="s">
        <v>1</v>
      </c>
      <c r="K4" s="5"/>
      <c r="L4" s="5"/>
      <c r="M4" s="5"/>
      <c r="N4" s="5"/>
      <c r="O4" s="5"/>
      <c r="P4" s="5"/>
      <c r="Q4" s="5"/>
      <c r="R4" s="5"/>
      <c r="S4" s="5"/>
      <c r="T4" s="6"/>
    </row>
    <row r="5" spans="2:20" ht="15.75" thickBot="1" x14ac:dyDescent="0.3">
      <c r="B5" s="1" t="s">
        <v>2</v>
      </c>
      <c r="C5" s="7">
        <v>200</v>
      </c>
      <c r="F5" s="1" t="s">
        <v>3</v>
      </c>
      <c r="G5" s="2">
        <v>160</v>
      </c>
      <c r="I5" s="3"/>
      <c r="J5" s="8" t="s">
        <v>4</v>
      </c>
      <c r="K5" s="4" t="s">
        <v>5</v>
      </c>
      <c r="L5" s="5"/>
      <c r="M5" s="5"/>
      <c r="N5" s="5"/>
      <c r="O5" s="5"/>
      <c r="P5" s="5"/>
      <c r="Q5" s="5"/>
      <c r="R5" s="5"/>
      <c r="S5" s="5"/>
      <c r="T5" s="6"/>
    </row>
    <row r="6" spans="2:20" ht="15.75" thickBot="1" x14ac:dyDescent="0.3">
      <c r="B6" s="1" t="s">
        <v>6</v>
      </c>
      <c r="C6" s="2">
        <v>180</v>
      </c>
      <c r="F6" s="1" t="s">
        <v>7</v>
      </c>
      <c r="G6" s="2">
        <v>180</v>
      </c>
      <c r="I6" s="3"/>
      <c r="J6" s="9"/>
      <c r="K6" s="10">
        <v>10</v>
      </c>
      <c r="L6" s="11">
        <v>15</v>
      </c>
      <c r="M6" s="11">
        <v>20</v>
      </c>
      <c r="N6" s="11">
        <v>30</v>
      </c>
      <c r="O6" s="11">
        <v>45</v>
      </c>
      <c r="P6" s="11">
        <v>60</v>
      </c>
      <c r="Q6" s="11">
        <v>90</v>
      </c>
      <c r="R6" s="11">
        <v>120</v>
      </c>
      <c r="S6" s="11">
        <v>150</v>
      </c>
      <c r="T6" s="11">
        <v>180</v>
      </c>
    </row>
    <row r="7" spans="2:20" ht="15.75" thickBot="1" x14ac:dyDescent="0.3">
      <c r="I7" s="12"/>
      <c r="J7" s="10">
        <v>1</v>
      </c>
      <c r="K7" s="13">
        <v>0</v>
      </c>
      <c r="L7" s="13">
        <v>0</v>
      </c>
      <c r="M7" s="13">
        <v>0</v>
      </c>
      <c r="N7" s="13">
        <v>0</v>
      </c>
      <c r="O7" s="13">
        <v>0</v>
      </c>
      <c r="P7" s="13">
        <v>0</v>
      </c>
      <c r="Q7" s="13">
        <v>0</v>
      </c>
      <c r="R7" s="13">
        <v>0</v>
      </c>
      <c r="S7" s="13">
        <v>0</v>
      </c>
      <c r="T7" s="13">
        <v>0</v>
      </c>
    </row>
    <row r="8" spans="2:20" ht="15.75" thickBot="1" x14ac:dyDescent="0.3">
      <c r="I8" s="3"/>
      <c r="J8" s="10">
        <v>1.6</v>
      </c>
      <c r="K8" s="14">
        <v>0.12</v>
      </c>
      <c r="L8" s="14">
        <v>0.12</v>
      </c>
      <c r="M8" s="14">
        <v>0.12</v>
      </c>
      <c r="N8" s="14">
        <v>0.12</v>
      </c>
      <c r="O8" s="15">
        <v>0.13</v>
      </c>
      <c r="P8" s="15">
        <v>0.14000000000000001</v>
      </c>
      <c r="Q8" s="15">
        <v>0.28000000000000003</v>
      </c>
      <c r="R8" s="15">
        <v>0.42</v>
      </c>
      <c r="S8" s="15">
        <v>0.45</v>
      </c>
      <c r="T8" s="16">
        <v>0.61</v>
      </c>
    </row>
    <row r="9" spans="2:20" ht="15.75" thickBot="1" x14ac:dyDescent="0.3">
      <c r="G9" s="17" t="s">
        <v>8</v>
      </c>
      <c r="H9" s="18">
        <f>PI()*(0.5*C5)^2</f>
        <v>31415.926535897932</v>
      </c>
      <c r="I9" s="12"/>
      <c r="J9" s="10">
        <v>2</v>
      </c>
      <c r="K9" s="14">
        <v>0.2</v>
      </c>
      <c r="L9" s="14">
        <v>0.2</v>
      </c>
      <c r="M9" s="14">
        <v>0.2</v>
      </c>
      <c r="N9" s="14">
        <v>0.2</v>
      </c>
      <c r="O9" s="15">
        <v>0.22</v>
      </c>
      <c r="P9" s="15">
        <v>0.24</v>
      </c>
      <c r="Q9" s="15">
        <v>0.48</v>
      </c>
      <c r="R9" s="19">
        <v>0.72</v>
      </c>
      <c r="S9" s="15">
        <v>0.96</v>
      </c>
      <c r="T9" s="16">
        <v>1.04</v>
      </c>
    </row>
    <row r="10" spans="2:20" ht="15.75" thickBot="1" x14ac:dyDescent="0.3">
      <c r="G10" s="17" t="s">
        <v>9</v>
      </c>
      <c r="H10" s="18">
        <f>PI()*(0.5*G5)^2</f>
        <v>20106.192982974677</v>
      </c>
      <c r="I10" s="12"/>
      <c r="J10" s="10">
        <v>2.5</v>
      </c>
      <c r="K10" s="14">
        <v>0.36</v>
      </c>
      <c r="L10" s="20">
        <v>0.31</v>
      </c>
      <c r="M10" s="15">
        <v>0.31</v>
      </c>
      <c r="N10" s="15">
        <v>0.31</v>
      </c>
      <c r="O10" s="15">
        <v>0.39</v>
      </c>
      <c r="P10" s="15">
        <v>0.47</v>
      </c>
      <c r="Q10" s="15">
        <v>1.06</v>
      </c>
      <c r="R10" s="15">
        <v>1.65</v>
      </c>
      <c r="S10" s="15">
        <v>2.16</v>
      </c>
      <c r="T10" s="16">
        <v>2.4700000000000002</v>
      </c>
    </row>
    <row r="11" spans="2:20" ht="15.75" thickBot="1" x14ac:dyDescent="0.3">
      <c r="G11" s="17" t="s">
        <v>4</v>
      </c>
      <c r="H11" s="21">
        <f>IF(P20&lt;=1.15,1,IF(AND(P20&gt;=1.15,P20&lt;=1.75),1.6,IF(AND(P20&gt;1.75,P20&lt;2.2),2,IF(AND(P20&gt;=2.2,P20&lt;=2.75),2.5,IF(AND(P20&gt;2.75,P20&lt;=4.5),4,IF(AND(P20&gt;4.5,P20&lt;=7),6.3,IF(AND(P20&gt;7),10,P20)))))))</f>
        <v>1.6</v>
      </c>
      <c r="I11" s="12"/>
      <c r="J11" s="10">
        <v>4</v>
      </c>
      <c r="K11" s="14">
        <v>0.8</v>
      </c>
      <c r="L11" s="20">
        <v>0.64</v>
      </c>
      <c r="M11" s="15">
        <v>0.64</v>
      </c>
      <c r="N11" s="15">
        <v>0.64</v>
      </c>
      <c r="O11" s="15">
        <v>0.88</v>
      </c>
      <c r="P11" s="15">
        <v>1.1200000000000001</v>
      </c>
      <c r="Q11" s="15">
        <v>2.72</v>
      </c>
      <c r="R11" s="15">
        <v>4.32</v>
      </c>
      <c r="S11" s="15">
        <v>5.6</v>
      </c>
      <c r="T11" s="16">
        <v>6.56</v>
      </c>
    </row>
    <row r="12" spans="2:20" ht="15.75" thickBot="1" x14ac:dyDescent="0.3">
      <c r="G12" s="17" t="s">
        <v>10</v>
      </c>
      <c r="H12" s="22">
        <f>C6/H9*1000000/3600</f>
        <v>1.5915494309189535</v>
      </c>
      <c r="I12" s="23"/>
      <c r="J12" s="10">
        <v>6.3</v>
      </c>
      <c r="K12" s="14">
        <v>2.08</v>
      </c>
      <c r="L12" s="20">
        <v>1.75</v>
      </c>
      <c r="M12" s="15">
        <v>1.75</v>
      </c>
      <c r="N12" s="15">
        <v>1.75</v>
      </c>
      <c r="O12" s="15">
        <v>2.37</v>
      </c>
      <c r="P12" s="15">
        <v>3</v>
      </c>
      <c r="Q12" s="15">
        <v>7.55</v>
      </c>
      <c r="R12" s="15">
        <v>11.76</v>
      </c>
      <c r="S12" s="15">
        <v>15.1</v>
      </c>
      <c r="T12" s="15">
        <v>17.54</v>
      </c>
    </row>
    <row r="13" spans="2:20" ht="15.75" thickBot="1" x14ac:dyDescent="0.3">
      <c r="G13" s="17" t="s">
        <v>11</v>
      </c>
      <c r="H13" s="22">
        <f>G6/H10*1000000/3600</f>
        <v>2.4867959858108648</v>
      </c>
      <c r="J13" s="10">
        <v>10</v>
      </c>
      <c r="K13" s="24">
        <v>5</v>
      </c>
      <c r="L13" s="24">
        <v>5</v>
      </c>
      <c r="M13" s="24">
        <v>5</v>
      </c>
      <c r="N13" s="24">
        <v>5</v>
      </c>
      <c r="O13" s="24">
        <v>6.5</v>
      </c>
      <c r="P13" s="24">
        <v>8</v>
      </c>
      <c r="Q13" s="24">
        <v>19</v>
      </c>
      <c r="R13" s="24">
        <v>29</v>
      </c>
      <c r="S13" s="24">
        <v>37</v>
      </c>
      <c r="T13" s="24">
        <v>43</v>
      </c>
    </row>
    <row r="14" spans="2:20" ht="15.75" thickBot="1" x14ac:dyDescent="0.3">
      <c r="H14" s="25"/>
      <c r="M14" s="23"/>
      <c r="N14" s="23"/>
      <c r="O14" s="23"/>
      <c r="P14" s="23"/>
      <c r="Q14" s="23"/>
      <c r="R14" s="23"/>
      <c r="S14" s="23"/>
      <c r="T14" s="23"/>
    </row>
    <row r="15" spans="2:20" ht="16.5" thickTop="1" thickBot="1" x14ac:dyDescent="0.3">
      <c r="G15" s="26" t="s">
        <v>12</v>
      </c>
      <c r="H15" s="27">
        <f>IF(AND(H11=1),M20,IF(AND(H11=1.6),M21,IF(AND(H11=2),M22,IF(AND(H11=2.5),M23,IF(AND(H11=5),M24,IF(AND(H11=6.3),M25,IF(AND(H11=10),M26)))))))</f>
        <v>0</v>
      </c>
      <c r="I15" s="28"/>
      <c r="J15" s="29"/>
      <c r="K15" s="23"/>
      <c r="L15" s="30"/>
      <c r="M15" s="12"/>
      <c r="N15" s="31"/>
      <c r="O15" s="23"/>
      <c r="P15" s="23"/>
      <c r="Q15" s="23"/>
      <c r="R15" s="23"/>
      <c r="S15" s="23"/>
      <c r="T15" s="23"/>
    </row>
    <row r="16" spans="2:20" ht="16.5" thickTop="1" thickBot="1" x14ac:dyDescent="0.3">
      <c r="G16" s="26"/>
      <c r="H16" s="27"/>
      <c r="K16" s="3"/>
      <c r="Q16" s="3"/>
      <c r="R16" s="3"/>
      <c r="S16" s="23"/>
    </row>
    <row r="17" spans="7:19" ht="15.75" thickTop="1" x14ac:dyDescent="0.25">
      <c r="K17" s="3"/>
      <c r="Q17" s="3"/>
      <c r="R17" s="3"/>
      <c r="S17" s="23"/>
    </row>
    <row r="18" spans="7:19" x14ac:dyDescent="0.25">
      <c r="G18" s="32"/>
      <c r="H18" s="15"/>
      <c r="K18" s="33"/>
      <c r="Q18" s="33"/>
      <c r="R18" s="29"/>
    </row>
    <row r="19" spans="7:19" x14ac:dyDescent="0.25">
      <c r="R19" s="34"/>
    </row>
    <row r="20" spans="7:19" x14ac:dyDescent="0.25">
      <c r="L20" s="35" t="s">
        <v>13</v>
      </c>
      <c r="M20" s="35">
        <f>HLOOKUP($E$2,$K$6:$T$13,2,FALSE)</f>
        <v>0</v>
      </c>
      <c r="N20" s="3"/>
      <c r="O20" s="17" t="s">
        <v>4</v>
      </c>
      <c r="P20" s="36">
        <f>H9/H10</f>
        <v>1.5625</v>
      </c>
      <c r="R20" s="34"/>
    </row>
    <row r="21" spans="7:19" x14ac:dyDescent="0.25">
      <c r="L21" s="35" t="s">
        <v>14</v>
      </c>
      <c r="M21" s="35">
        <f t="shared" ref="M21:M26" si="0">HLOOKUP($E$2,$K$6:$T$13,2,FALSE)</f>
        <v>0</v>
      </c>
      <c r="N21" s="3"/>
      <c r="O21" s="37"/>
      <c r="P21" s="38"/>
      <c r="R21" s="34"/>
    </row>
    <row r="22" spans="7:19" x14ac:dyDescent="0.25">
      <c r="L22" s="35" t="s">
        <v>15</v>
      </c>
      <c r="M22" s="35">
        <f t="shared" si="0"/>
        <v>0</v>
      </c>
      <c r="N22" s="31"/>
      <c r="O22" s="33"/>
      <c r="P22" s="33"/>
      <c r="R22" s="34"/>
    </row>
    <row r="23" spans="7:19" x14ac:dyDescent="0.25">
      <c r="L23" s="35" t="s">
        <v>16</v>
      </c>
      <c r="M23" s="35">
        <f t="shared" si="0"/>
        <v>0</v>
      </c>
    </row>
    <row r="24" spans="7:19" x14ac:dyDescent="0.25">
      <c r="L24" s="35" t="s">
        <v>17</v>
      </c>
      <c r="M24" s="35">
        <f t="shared" si="0"/>
        <v>0</v>
      </c>
    </row>
    <row r="25" spans="7:19" x14ac:dyDescent="0.25">
      <c r="L25" s="35" t="s">
        <v>18</v>
      </c>
      <c r="M25" s="35">
        <f t="shared" si="0"/>
        <v>0</v>
      </c>
    </row>
    <row r="26" spans="7:19" x14ac:dyDescent="0.25">
      <c r="L26" s="35" t="s">
        <v>19</v>
      </c>
      <c r="M26" s="35">
        <f t="shared" si="0"/>
        <v>0</v>
      </c>
    </row>
  </sheetData>
  <mergeCells count="2">
    <mergeCell ref="J4:T4"/>
    <mergeCell ref="K5:T5"/>
  </mergeCells>
  <dataValidations count="1">
    <dataValidation type="list" sqref="E2">
      <formula1>angletransformation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Othmane Boujabed</dc:creator>
  <cp:lastModifiedBy>Othmane Boujabed</cp:lastModifiedBy>
  <dcterms:created xsi:type="dcterms:W3CDTF">2018-01-25T12:06:12Z</dcterms:created>
  <dcterms:modified xsi:type="dcterms:W3CDTF">2018-01-25T12:09:35Z</dcterms:modified>
</cp:coreProperties>
</file>