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600" yWindow="240" windowWidth="9720" windowHeight="7200" tabRatio="752"/>
  </bookViews>
  <sheets>
    <sheet name="Enquête" sheetId="5" r:id="rId1"/>
    <sheet name="Liste" sheetId="18" state="hidden" r:id="rId2"/>
  </sheets>
  <functionGroups builtInGroupCount="17"/>
  <calcPr calcId="145621"/>
</workbook>
</file>

<file path=xl/calcChain.xml><?xml version="1.0" encoding="utf-8"?>
<calcChain xmlns="http://schemas.openxmlformats.org/spreadsheetml/2006/main">
  <c r="M2" i="5" l="1"/>
  <c r="P127" i="5" l="1"/>
  <c r="P226" i="5"/>
  <c r="N226" i="5"/>
  <c r="N127" i="5"/>
  <c r="AA282" i="5" l="1"/>
  <c r="Y282" i="5"/>
  <c r="W282" i="5"/>
  <c r="AA249" i="5"/>
  <c r="Y249" i="5"/>
  <c r="W249" i="5"/>
  <c r="AA216" i="5"/>
  <c r="Y216" i="5"/>
  <c r="W216" i="5"/>
  <c r="AA183" i="5"/>
  <c r="Y183" i="5"/>
  <c r="W183" i="5"/>
  <c r="AA150" i="5"/>
  <c r="Y150" i="5"/>
  <c r="W150" i="5"/>
  <c r="AA117" i="5"/>
  <c r="W117" i="5"/>
  <c r="AA57" i="5"/>
  <c r="W57" i="5"/>
  <c r="Y26" i="5"/>
  <c r="AA307" i="5" l="1"/>
  <c r="AA274" i="5"/>
  <c r="AA241" i="5"/>
  <c r="AA208" i="5"/>
  <c r="D226" i="5"/>
  <c r="E218" i="5"/>
  <c r="AA175" i="5"/>
  <c r="AA142" i="5"/>
  <c r="AA109" i="5"/>
  <c r="AA18" i="5"/>
  <c r="AA49" i="5"/>
  <c r="AA76" i="5"/>
  <c r="O305" i="5" l="1"/>
  <c r="O272" i="5"/>
  <c r="O239" i="5"/>
  <c r="O206" i="5"/>
  <c r="O173" i="5"/>
  <c r="O140" i="5"/>
  <c r="O107" i="5"/>
  <c r="O74" i="5"/>
  <c r="F292" i="5" l="1"/>
  <c r="F259" i="5"/>
  <c r="F226" i="5"/>
  <c r="H226" i="5" s="1"/>
  <c r="F193" i="5"/>
  <c r="F160" i="5"/>
  <c r="F127" i="5"/>
  <c r="AA314" i="5" l="1"/>
  <c r="Y314" i="5"/>
  <c r="W314" i="5"/>
  <c r="AA313" i="5"/>
  <c r="Y313" i="5"/>
  <c r="W313" i="5"/>
  <c r="AA312" i="5"/>
  <c r="Y312" i="5"/>
  <c r="W312" i="5"/>
  <c r="AA311" i="5"/>
  <c r="Y311" i="5"/>
  <c r="W311" i="5"/>
  <c r="AA310" i="5"/>
  <c r="AA315" i="5" s="1"/>
  <c r="Y310" i="5"/>
  <c r="W310" i="5"/>
  <c r="AA309" i="5"/>
  <c r="Y309" i="5"/>
  <c r="W309" i="5"/>
  <c r="AA308" i="5"/>
  <c r="Y308" i="5"/>
  <c r="W308" i="5"/>
  <c r="Y307" i="5"/>
  <c r="W307" i="5"/>
  <c r="AA281" i="5"/>
  <c r="Y281" i="5"/>
  <c r="W281" i="5"/>
  <c r="AA280" i="5"/>
  <c r="Y280" i="5"/>
  <c r="W280" i="5"/>
  <c r="AA279" i="5"/>
  <c r="Y279" i="5"/>
  <c r="W279" i="5"/>
  <c r="AA278" i="5"/>
  <c r="Y278" i="5"/>
  <c r="W278" i="5"/>
  <c r="AA277" i="5"/>
  <c r="Y277" i="5"/>
  <c r="W277" i="5"/>
  <c r="AA276" i="5"/>
  <c r="Y276" i="5"/>
  <c r="W276" i="5"/>
  <c r="AA275" i="5"/>
  <c r="Y275" i="5"/>
  <c r="W275" i="5"/>
  <c r="Y274" i="5"/>
  <c r="E284" i="5" s="1"/>
  <c r="W274" i="5"/>
  <c r="D292" i="5" s="1"/>
  <c r="H292" i="5" s="1"/>
  <c r="AA248" i="5"/>
  <c r="Y248" i="5"/>
  <c r="W248" i="5"/>
  <c r="AA247" i="5"/>
  <c r="Y247" i="5"/>
  <c r="W247" i="5"/>
  <c r="AA246" i="5"/>
  <c r="Y246" i="5"/>
  <c r="W246" i="5"/>
  <c r="AA245" i="5"/>
  <c r="Y245" i="5"/>
  <c r="W245" i="5"/>
  <c r="AA244" i="5"/>
  <c r="Y244" i="5"/>
  <c r="W244" i="5"/>
  <c r="AA243" i="5"/>
  <c r="Y243" i="5"/>
  <c r="W243" i="5"/>
  <c r="AA242" i="5"/>
  <c r="Y242" i="5"/>
  <c r="W242" i="5"/>
  <c r="Y241" i="5"/>
  <c r="E251" i="5" s="1"/>
  <c r="W241" i="5"/>
  <c r="D259" i="5" s="1"/>
  <c r="H259" i="5" s="1"/>
  <c r="AA215" i="5"/>
  <c r="Y215" i="5"/>
  <c r="W215" i="5"/>
  <c r="AA214" i="5"/>
  <c r="Y214" i="5"/>
  <c r="W214" i="5"/>
  <c r="AA213" i="5"/>
  <c r="Y213" i="5"/>
  <c r="W213" i="5"/>
  <c r="AA212" i="5"/>
  <c r="Y212" i="5"/>
  <c r="W212" i="5"/>
  <c r="AA211" i="5"/>
  <c r="Y211" i="5"/>
  <c r="W211" i="5"/>
  <c r="AA210" i="5"/>
  <c r="Y210" i="5"/>
  <c r="W210" i="5"/>
  <c r="AA209" i="5"/>
  <c r="Y209" i="5"/>
  <c r="W209" i="5"/>
  <c r="Y208" i="5"/>
  <c r="W208" i="5"/>
  <c r="AA182" i="5"/>
  <c r="Y182" i="5"/>
  <c r="W182" i="5"/>
  <c r="AA181" i="5"/>
  <c r="Y181" i="5"/>
  <c r="W181" i="5"/>
  <c r="AA180" i="5"/>
  <c r="Y180" i="5"/>
  <c r="W180" i="5"/>
  <c r="AA179" i="5"/>
  <c r="Y179" i="5"/>
  <c r="W179" i="5"/>
  <c r="AA178" i="5"/>
  <c r="Y178" i="5"/>
  <c r="W178" i="5"/>
  <c r="AA177" i="5"/>
  <c r="Y177" i="5"/>
  <c r="W177" i="5"/>
  <c r="AA176" i="5"/>
  <c r="Y176" i="5"/>
  <c r="W176" i="5"/>
  <c r="Y175" i="5"/>
  <c r="E185" i="5" s="1"/>
  <c r="W175" i="5"/>
  <c r="D193" i="5" s="1"/>
  <c r="H193" i="5" s="1"/>
  <c r="AA149" i="5"/>
  <c r="Y149" i="5"/>
  <c r="W149" i="5"/>
  <c r="AA148" i="5"/>
  <c r="Y148" i="5"/>
  <c r="W148" i="5"/>
  <c r="AA147" i="5"/>
  <c r="Y147" i="5"/>
  <c r="W147" i="5"/>
  <c r="AA146" i="5"/>
  <c r="Y146" i="5"/>
  <c r="W146" i="5"/>
  <c r="AA145" i="5"/>
  <c r="Y145" i="5"/>
  <c r="W145" i="5"/>
  <c r="AA144" i="5"/>
  <c r="Y144" i="5"/>
  <c r="W144" i="5"/>
  <c r="AA143" i="5"/>
  <c r="Y143" i="5"/>
  <c r="W143" i="5"/>
  <c r="Y142" i="5"/>
  <c r="E152" i="5" s="1"/>
  <c r="W142" i="5"/>
  <c r="D160" i="5" s="1"/>
  <c r="H160" i="5" s="1"/>
  <c r="AA116" i="5"/>
  <c r="Y116" i="5"/>
  <c r="W116" i="5"/>
  <c r="AA115" i="5"/>
  <c r="Y115" i="5"/>
  <c r="W115" i="5"/>
  <c r="AA114" i="5"/>
  <c r="Y114" i="5"/>
  <c r="W114" i="5"/>
  <c r="AA113" i="5"/>
  <c r="Y113" i="5"/>
  <c r="W113" i="5"/>
  <c r="AA112" i="5"/>
  <c r="Y112" i="5"/>
  <c r="W112" i="5"/>
  <c r="AA111" i="5"/>
  <c r="Y111" i="5"/>
  <c r="W111" i="5"/>
  <c r="AA110" i="5"/>
  <c r="Y110" i="5"/>
  <c r="Y117" i="5" s="1"/>
  <c r="W110" i="5"/>
  <c r="Y109" i="5"/>
  <c r="W109" i="5"/>
  <c r="D127" i="5" s="1"/>
  <c r="H127" i="5" s="1"/>
  <c r="AA83" i="5"/>
  <c r="Y83" i="5"/>
  <c r="W83" i="5"/>
  <c r="AA82" i="5"/>
  <c r="Y82" i="5"/>
  <c r="W82" i="5"/>
  <c r="AA81" i="5"/>
  <c r="Y81" i="5"/>
  <c r="W81" i="5"/>
  <c r="AA80" i="5"/>
  <c r="Y80" i="5"/>
  <c r="W80" i="5"/>
  <c r="AA79" i="5"/>
  <c r="Y79" i="5"/>
  <c r="W79" i="5"/>
  <c r="AA78" i="5"/>
  <c r="Y78" i="5"/>
  <c r="W78" i="5"/>
  <c r="AA77" i="5"/>
  <c r="AA84" i="5" s="1"/>
  <c r="F94" i="5" s="1"/>
  <c r="Y77" i="5"/>
  <c r="W77" i="5"/>
  <c r="W84" i="5" s="1"/>
  <c r="Y76" i="5"/>
  <c r="W76" i="5"/>
  <c r="AA56" i="5"/>
  <c r="Y56" i="5"/>
  <c r="W56" i="5"/>
  <c r="AA55" i="5"/>
  <c r="Y55" i="5"/>
  <c r="W55" i="5"/>
  <c r="AA54" i="5"/>
  <c r="Y54" i="5"/>
  <c r="W54" i="5"/>
  <c r="AA53" i="5"/>
  <c r="Y53" i="5"/>
  <c r="W53" i="5"/>
  <c r="AA52" i="5"/>
  <c r="Y52" i="5"/>
  <c r="W52" i="5"/>
  <c r="AA51" i="5"/>
  <c r="Y51" i="5"/>
  <c r="W51" i="5"/>
  <c r="AA50" i="5"/>
  <c r="Y50" i="5"/>
  <c r="W50" i="5"/>
  <c r="F61" i="5"/>
  <c r="Y49" i="5"/>
  <c r="W49" i="5"/>
  <c r="D61" i="5" s="1"/>
  <c r="AA20" i="5"/>
  <c r="Y20" i="5"/>
  <c r="W20" i="5"/>
  <c r="Y18" i="5"/>
  <c r="W18" i="5"/>
  <c r="Y19" i="5"/>
  <c r="W19" i="5"/>
  <c r="AA19" i="5"/>
  <c r="E313" i="5"/>
  <c r="J314" i="5" s="1"/>
  <c r="N314" i="5" s="1"/>
  <c r="G305" i="5"/>
  <c r="E280" i="5"/>
  <c r="J281" i="5" s="1"/>
  <c r="N281" i="5" s="1"/>
  <c r="G272" i="5"/>
  <c r="E247" i="5"/>
  <c r="J248" i="5" s="1"/>
  <c r="N248" i="5" s="1"/>
  <c r="G239" i="5"/>
  <c r="E214" i="5"/>
  <c r="J215" i="5" s="1"/>
  <c r="N215" i="5" s="1"/>
  <c r="G206" i="5"/>
  <c r="E181" i="5"/>
  <c r="J182" i="5" s="1"/>
  <c r="N182" i="5" s="1"/>
  <c r="G173" i="5"/>
  <c r="E148" i="5"/>
  <c r="J149" i="5" s="1"/>
  <c r="N149" i="5" s="1"/>
  <c r="G140" i="5"/>
  <c r="E115" i="5"/>
  <c r="J116" i="5" s="1"/>
  <c r="N116" i="5" s="1"/>
  <c r="G107" i="5"/>
  <c r="E82" i="5"/>
  <c r="J83" i="5" s="1"/>
  <c r="G74" i="5"/>
  <c r="J44" i="5"/>
  <c r="J16" i="5"/>
  <c r="D94" i="5" l="1"/>
  <c r="H94" i="5" s="1"/>
  <c r="E119" i="5"/>
  <c r="Y57" i="5"/>
  <c r="E53" i="5" s="1"/>
  <c r="Y84" i="5"/>
  <c r="E86" i="5" s="1"/>
  <c r="F325" i="5"/>
  <c r="Y315" i="5"/>
  <c r="W315" i="5"/>
  <c r="H61" i="5"/>
  <c r="N83" i="5"/>
  <c r="AA25" i="5"/>
  <c r="AA24" i="5"/>
  <c r="AA23" i="5"/>
  <c r="AA22" i="5"/>
  <c r="AA21" i="5"/>
  <c r="Y25" i="5"/>
  <c r="Y24" i="5"/>
  <c r="Y23" i="5"/>
  <c r="Y22" i="5"/>
  <c r="Y21" i="5"/>
  <c r="W25" i="5"/>
  <c r="W24" i="5"/>
  <c r="W23" i="5"/>
  <c r="W22" i="5"/>
  <c r="W21" i="5"/>
  <c r="E317" i="5" l="1"/>
  <c r="D325" i="5"/>
  <c r="H325" i="5" s="1"/>
  <c r="AA26" i="5"/>
  <c r="F33" i="5" s="1"/>
  <c r="W26" i="5"/>
  <c r="D33" i="5" s="1"/>
  <c r="E25" i="5"/>
  <c r="H33" i="5" l="1"/>
  <c r="N325" i="5" l="1"/>
  <c r="N160" i="5" l="1"/>
  <c r="N259" i="5"/>
  <c r="N193" i="5"/>
  <c r="P325" i="5"/>
  <c r="P160" i="5" l="1"/>
  <c r="P259" i="5"/>
  <c r="P193" i="5"/>
</calcChain>
</file>

<file path=xl/comments1.xml><?xml version="1.0" encoding="utf-8"?>
<comments xmlns="http://schemas.openxmlformats.org/spreadsheetml/2006/main">
  <authors>
    <author>CN13723</author>
    <author>pascal</author>
    <author>cn47946</author>
  </authors>
  <commentList>
    <comment ref="J16" authorId="0">
      <text>
        <r>
          <rPr>
            <sz val="8"/>
            <color indexed="81"/>
            <rFont val="Tahoma"/>
            <family val="2"/>
          </rPr>
          <t>Masse nominale = 800g</t>
        </r>
      </text>
    </comment>
    <comment ref="S18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Attention pour certaines pales masse dyna 70g au lieu de 80g voir antériorité pale</t>
        </r>
      </text>
    </comment>
    <comment ref="V18" authorId="2">
      <text>
        <r>
          <rPr>
            <b/>
            <sz val="8"/>
            <color indexed="81"/>
            <rFont val="Tahoma"/>
            <family val="2"/>
          </rPr>
          <t>nombre de masses 
sur le goujon</t>
        </r>
      </text>
    </comment>
    <comment ref="X18" authorId="2">
      <text>
        <r>
          <rPr>
            <b/>
            <sz val="8"/>
            <color indexed="81"/>
            <rFont val="Tahoma"/>
            <family val="2"/>
          </rPr>
          <t>nombre de masses dans la cavité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18" authorId="2">
      <text>
        <r>
          <rPr>
            <b/>
            <sz val="8"/>
            <color indexed="81"/>
            <rFont val="Tahoma"/>
            <family val="2"/>
          </rPr>
          <t>nombre de masses dans la cavité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20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Attention pour certaines pales masse dyna 18g au lieu de 20g voir antériorité pale</t>
        </r>
      </text>
    </comment>
    <comment ref="H33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61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94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27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60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193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(Rouge))</t>
        </r>
      </text>
    </comment>
    <comment ref="H226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259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292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  <comment ref="H325" authorId="1">
      <text>
        <r>
          <rPr>
            <b/>
            <sz val="9"/>
            <color indexed="81"/>
            <rFont val="Tahoma"/>
            <family val="2"/>
          </rPr>
          <t>pascal:</t>
        </r>
        <r>
          <rPr>
            <sz val="9"/>
            <color indexed="81"/>
            <rFont val="Tahoma"/>
            <family val="2"/>
          </rPr>
          <t xml:space="preserve">
Forfait dyna =800g
si ≤20% (740g) pas d'AQ (Bleu)
si &gt;20% AQ (Rouge)</t>
        </r>
      </text>
    </comment>
  </commentList>
</comments>
</file>

<file path=xl/sharedStrings.xml><?xml version="1.0" encoding="utf-8"?>
<sst xmlns="http://schemas.openxmlformats.org/spreadsheetml/2006/main" count="550" uniqueCount="160">
  <si>
    <t>Équi. Statique:</t>
  </si>
  <si>
    <t>Masse pale arrivée PIN:</t>
  </si>
  <si>
    <t>Masse pale après PIN:</t>
  </si>
  <si>
    <t>Observations:</t>
  </si>
  <si>
    <t>client:</t>
  </si>
  <si>
    <t>Hrs de vol:</t>
  </si>
  <si>
    <t>Motif:</t>
  </si>
  <si>
    <t>Delta PIN</t>
  </si>
  <si>
    <t>Masse pale av DKP:</t>
  </si>
  <si>
    <t>Masse pale ap DKP:</t>
  </si>
  <si>
    <t>Réparations:</t>
  </si>
  <si>
    <t>Kits de recentrage</t>
  </si>
  <si>
    <t>BF:</t>
  </si>
  <si>
    <t xml:space="preserve">BA: </t>
  </si>
  <si>
    <t>Actions:</t>
  </si>
  <si>
    <t>EH:</t>
  </si>
  <si>
    <t>Pm:</t>
  </si>
  <si>
    <t>Équi. dyna:</t>
  </si>
  <si>
    <t>N° PV</t>
  </si>
  <si>
    <t>circuit</t>
  </si>
  <si>
    <t xml:space="preserve">Réparations:
</t>
  </si>
  <si>
    <t xml:space="preserve">Observations:
</t>
  </si>
  <si>
    <t xml:space="preserve">∆i: </t>
  </si>
  <si>
    <t xml:space="preserve">Actions: </t>
  </si>
  <si>
    <t xml:space="preserve">Actions:
</t>
  </si>
  <si>
    <t>,</t>
  </si>
  <si>
    <t xml:space="preserve">∑ tabs:  </t>
  </si>
  <si>
    <t>Masse pale AV DKP:</t>
  </si>
  <si>
    <t>Masse pale AP DKP:</t>
  </si>
  <si>
    <t>masse totale</t>
  </si>
  <si>
    <t>cavite  BA</t>
  </si>
  <si>
    <t>cavite BF</t>
  </si>
  <si>
    <t>cavite CE</t>
  </si>
  <si>
    <t>∆ PIN</t>
  </si>
  <si>
    <t>Masse PIN</t>
  </si>
  <si>
    <t>Estimation</t>
  </si>
  <si>
    <t>Rondelle 6g</t>
  </si>
  <si>
    <t>Rondelle 4g</t>
  </si>
  <si>
    <t>Rondelle 2g</t>
  </si>
  <si>
    <t>∆  PIN</t>
  </si>
  <si>
    <t>NB masses sur les goujons</t>
  </si>
  <si>
    <t>AQ N°</t>
  </si>
  <si>
    <t xml:space="preserve">Observations: </t>
  </si>
  <si>
    <t>Série</t>
  </si>
  <si>
    <t>Retour série</t>
  </si>
  <si>
    <t xml:space="preserve">Masse 18g </t>
  </si>
  <si>
    <t xml:space="preserve">Masse 70g </t>
  </si>
  <si>
    <t xml:space="preserve">Masse 80g </t>
  </si>
  <si>
    <t>Masse 20g</t>
  </si>
  <si>
    <t>Masse 10g</t>
  </si>
  <si>
    <t>AVANT KIT 5</t>
  </si>
  <si>
    <t>APRÈS KIT 5</t>
  </si>
  <si>
    <t>Total</t>
  </si>
  <si>
    <t>CARP</t>
  </si>
  <si>
    <t>FIT</t>
  </si>
  <si>
    <t>FAP</t>
  </si>
  <si>
    <t>4ème degré</t>
  </si>
  <si>
    <t>OMR</t>
  </si>
  <si>
    <t>Liste circuits</t>
  </si>
  <si>
    <t>Liste références</t>
  </si>
  <si>
    <t>332A 110022.00</t>
  </si>
  <si>
    <t>332A 110024.00</t>
  </si>
  <si>
    <t>332A 110024.01</t>
  </si>
  <si>
    <t>332A 110024.02</t>
  </si>
  <si>
    <t>332A 110024.03</t>
  </si>
  <si>
    <t>332A 110024.04</t>
  </si>
  <si>
    <t>332A 110024.05</t>
  </si>
  <si>
    <t>332A 110024.06</t>
  </si>
  <si>
    <t>332A 110024.07</t>
  </si>
  <si>
    <t>332A 110024.08</t>
  </si>
  <si>
    <t>332A 110024.09</t>
  </si>
  <si>
    <t>332A 110024.10</t>
  </si>
  <si>
    <t>332A 110025.00</t>
  </si>
  <si>
    <t>332A 110030.00</t>
  </si>
  <si>
    <t>332A 110030.01</t>
  </si>
  <si>
    <t>332A 110030.02</t>
  </si>
  <si>
    <t>332A 110030.03</t>
  </si>
  <si>
    <t>332A 110030.04</t>
  </si>
  <si>
    <t>N° XXX</t>
  </si>
  <si>
    <t>4ème retour usine le</t>
  </si>
  <si>
    <t>5ème retour usine le</t>
  </si>
  <si>
    <t>6ème retour usine le</t>
  </si>
  <si>
    <t>7ème retour usine le</t>
  </si>
  <si>
    <t>8ème retour usine le</t>
  </si>
  <si>
    <t>RÉFÉRENCE PALE</t>
  </si>
  <si>
    <t>332A 110022.01</t>
  </si>
  <si>
    <t>332A 110024.11</t>
  </si>
  <si>
    <t>332A 110024.12</t>
  </si>
  <si>
    <t>332A 110024.13</t>
  </si>
  <si>
    <t>332A 110024.14</t>
  </si>
  <si>
    <t>332A 110024.15</t>
  </si>
  <si>
    <t>332A 110025.01</t>
  </si>
  <si>
    <t>332A 110025.02</t>
  </si>
  <si>
    <t>332A 110025.03</t>
  </si>
  <si>
    <t>332A 110025.04</t>
  </si>
  <si>
    <t>332A 110025.05</t>
  </si>
  <si>
    <t>332A 110025.06</t>
  </si>
  <si>
    <t>332A 110025.07</t>
  </si>
  <si>
    <t>332A 110025.08</t>
  </si>
  <si>
    <t>332A 110025.09</t>
  </si>
  <si>
    <t>332A 110025.10</t>
  </si>
  <si>
    <t>332A 110025.11</t>
  </si>
  <si>
    <t>332A 110025.12</t>
  </si>
  <si>
    <t>332A 110025.13</t>
  </si>
  <si>
    <t>332A 110025.14</t>
  </si>
  <si>
    <t>332A 110025.15</t>
  </si>
  <si>
    <t>332A 110030.05</t>
  </si>
  <si>
    <t>332A 110030.06</t>
  </si>
  <si>
    <t>332A 110030.07</t>
  </si>
  <si>
    <t>332A 110030.08</t>
  </si>
  <si>
    <t>332A 110030.09</t>
  </si>
  <si>
    <t>332A 110030.10</t>
  </si>
  <si>
    <t>332A 110030.11</t>
  </si>
  <si>
    <t>332A 110030.12</t>
  </si>
  <si>
    <t>332A 110030.13</t>
  </si>
  <si>
    <t>332A 110030.14</t>
  </si>
  <si>
    <t>332A 110030.15</t>
  </si>
  <si>
    <t>332A 110030.16</t>
  </si>
  <si>
    <t>332A 110032.00</t>
  </si>
  <si>
    <t>332A 110032.01</t>
  </si>
  <si>
    <t>332A 110032.02</t>
  </si>
  <si>
    <t>332A 110032.03</t>
  </si>
  <si>
    <t>332A 110032.04</t>
  </si>
  <si>
    <t>332A 110032.05</t>
  </si>
  <si>
    <t>332A 110032.06</t>
  </si>
  <si>
    <t>332A 110032.07</t>
  </si>
  <si>
    <t>332A 110032.08</t>
  </si>
  <si>
    <t>332A 110032.09</t>
  </si>
  <si>
    <t>332A 110032.10</t>
  </si>
  <si>
    <t>332A 110032.11</t>
  </si>
  <si>
    <t>332A 110032.12</t>
  </si>
  <si>
    <t>332A 110032.13</t>
  </si>
  <si>
    <t>332A 110032.14</t>
  </si>
  <si>
    <t>332A 110032.15</t>
  </si>
  <si>
    <t>332A 110032.16</t>
  </si>
  <si>
    <t>DERP</t>
  </si>
  <si>
    <t>Première lecture série</t>
  </si>
  <si>
    <t>Première lecture retour série</t>
  </si>
  <si>
    <t>Première lecture 1er retour</t>
  </si>
  <si>
    <t>Première lecture 2ème retour</t>
  </si>
  <si>
    <t>Première lecture 3ème retour</t>
  </si>
  <si>
    <t>Première lecture 4ème retour</t>
  </si>
  <si>
    <t>Première lecture 5ème retour</t>
  </si>
  <si>
    <t>Première lecture 6ème retour</t>
  </si>
  <si>
    <t>Première lecture 7ème retour</t>
  </si>
  <si>
    <t>Première lecture 8ème retour</t>
  </si>
  <si>
    <t>masse pale ragréée</t>
  </si>
  <si>
    <t>1er retour usine</t>
  </si>
  <si>
    <t>2ème retour usine</t>
  </si>
  <si>
    <t>3ème retour usine</t>
  </si>
  <si>
    <t>4ème retour usine</t>
  </si>
  <si>
    <t>5ème retour usine</t>
  </si>
  <si>
    <t>6ème retour usine</t>
  </si>
  <si>
    <t>1er retour usine le</t>
  </si>
  <si>
    <t>2ème retour usine le</t>
  </si>
  <si>
    <t>3ème retour usine le</t>
  </si>
  <si>
    <t>Refus banc du</t>
  </si>
  <si>
    <t>7ème retour usine</t>
  </si>
  <si>
    <t>8ème retour usine</t>
  </si>
  <si>
    <t>Valeurs banc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</si>
</sst>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__&quot;gr&quot;"/>
    <numFmt numFmtId="165" formatCode="0.0__&quot;mm&quot;"/>
    <numFmt numFmtId="169" formatCode="0__&quot;Hrs&quot;"/>
    <numFmt numFmtId="171" formatCode="0&quot;g&quot;"/>
    <numFmt numFmtId="174" formatCode="_-* #,##0.00\ _F_-;\-* #,##0.00\ _F_-;_-* &quot;-&quot;??\ _F_-;_-@_-"/>
    <numFmt numFmtId="175" formatCode="0&quot;°&quot;"/>
    <numFmt numFmtId="176" formatCode="0&quot;'&quot;"/>
    <numFmt numFmtId="177" formatCode="0.0&quot;N/m&quot;"/>
    <numFmt numFmtId="178" formatCode="0.0&quot;mm&quot;"/>
  </numFmts>
  <fonts count="18" x14ac:knownFonts="1">
    <font>
      <sz val="11"/>
      <name val="Arial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sz val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sz val="11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5" fillId="0" borderId="0"/>
    <xf numFmtId="0" fontId="15" fillId="0" borderId="0"/>
    <xf numFmtId="0" fontId="1" fillId="0" borderId="0"/>
    <xf numFmtId="174" fontId="7" fillId="0" borderId="0" applyFont="0" applyFill="0" applyBorder="0" applyAlignment="0" applyProtection="0"/>
    <xf numFmtId="0" fontId="7" fillId="0" borderId="0"/>
  </cellStyleXfs>
  <cellXfs count="211">
    <xf numFmtId="0" fontId="0" fillId="0" borderId="0" xfId="0"/>
    <xf numFmtId="0" fontId="5" fillId="0" borderId="0" xfId="0" applyFont="1" applyProtection="1"/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5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1" fillId="0" borderId="6" xfId="1" applyFont="1" applyBorder="1" applyAlignment="1" applyProtection="1">
      <alignment horizontal="center" vertical="center"/>
      <protection locked="0"/>
    </xf>
    <xf numFmtId="0" fontId="11" fillId="0" borderId="2" xfId="1" applyFont="1" applyBorder="1" applyAlignment="1" applyProtection="1">
      <alignment horizontal="center" vertical="center"/>
      <protection locked="0"/>
    </xf>
    <xf numFmtId="0" fontId="11" fillId="0" borderId="6" xfId="1" applyFont="1" applyBorder="1" applyAlignment="1" applyProtection="1">
      <alignment horizontal="center"/>
      <protection locked="0"/>
    </xf>
    <xf numFmtId="0" fontId="11" fillId="0" borderId="2" xfId="1" applyFont="1" applyBorder="1" applyAlignment="1" applyProtection="1">
      <alignment horizontal="center"/>
      <protection locked="0"/>
    </xf>
    <xf numFmtId="0" fontId="11" fillId="0" borderId="17" xfId="1" applyFont="1" applyBorder="1" applyAlignment="1" applyProtection="1">
      <alignment horizontal="center"/>
      <protection locked="0"/>
    </xf>
    <xf numFmtId="164" fontId="3" fillId="0" borderId="18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Protection="1">
      <protection locked="0"/>
    </xf>
    <xf numFmtId="0" fontId="5" fillId="4" borderId="0" xfId="0" applyFont="1" applyFill="1" applyProtection="1">
      <protection locked="0"/>
    </xf>
    <xf numFmtId="0" fontId="6" fillId="0" borderId="1" xfId="0" applyFont="1" applyBorder="1" applyAlignment="1" applyProtection="1">
      <alignment vertical="top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Protection="1">
      <protection locked="0"/>
    </xf>
    <xf numFmtId="164" fontId="5" fillId="0" borderId="0" xfId="0" applyNumberFormat="1" applyFont="1" applyProtection="1"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horizontal="left" vertical="top"/>
      <protection locked="0"/>
    </xf>
    <xf numFmtId="0" fontId="6" fillId="4" borderId="0" xfId="0" applyFont="1" applyFill="1" applyBorder="1" applyAlignment="1" applyProtection="1">
      <alignment horizontal="left" vertical="top"/>
      <protection locked="0"/>
    </xf>
    <xf numFmtId="0" fontId="10" fillId="0" borderId="0" xfId="0" applyFont="1" applyProtection="1">
      <protection locked="0"/>
    </xf>
    <xf numFmtId="0" fontId="5" fillId="5" borderId="0" xfId="0" applyFont="1" applyFill="1" applyProtection="1">
      <protection locked="0"/>
    </xf>
    <xf numFmtId="171" fontId="4" fillId="0" borderId="8" xfId="0" applyNumberFormat="1" applyFont="1" applyBorder="1" applyAlignment="1" applyProtection="1">
      <alignment horizontal="center" vertical="center"/>
    </xf>
    <xf numFmtId="171" fontId="12" fillId="0" borderId="6" xfId="1" applyNumberFormat="1" applyFont="1" applyFill="1" applyBorder="1" applyAlignment="1" applyProtection="1">
      <alignment horizontal="center" vertical="center"/>
    </xf>
    <xf numFmtId="171" fontId="3" fillId="0" borderId="8" xfId="0" applyNumberFormat="1" applyFont="1" applyBorder="1" applyAlignment="1" applyProtection="1">
      <alignment horizontal="center" vertical="center"/>
    </xf>
    <xf numFmtId="171" fontId="4" fillId="0" borderId="8" xfId="0" applyNumberFormat="1" applyFont="1" applyBorder="1" applyAlignment="1" applyProtection="1">
      <alignment horizontal="center"/>
    </xf>
    <xf numFmtId="0" fontId="3" fillId="0" borderId="2" xfId="0" applyFont="1" applyBorder="1" applyProtection="1">
      <protection locked="0"/>
    </xf>
    <xf numFmtId="171" fontId="3" fillId="0" borderId="8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protection locked="0"/>
    </xf>
    <xf numFmtId="0" fontId="0" fillId="0" borderId="0" xfId="0" applyAlignment="1">
      <alignment horizontal="center" vertical="center"/>
    </xf>
    <xf numFmtId="171" fontId="12" fillId="6" borderId="6" xfId="1" applyNumberFormat="1" applyFont="1" applyFill="1" applyBorder="1" applyAlignment="1" applyProtection="1">
      <alignment horizontal="center"/>
    </xf>
    <xf numFmtId="0" fontId="11" fillId="0" borderId="5" xfId="1" applyFont="1" applyBorder="1" applyAlignment="1" applyProtection="1">
      <alignment horizontal="center" vertical="center"/>
      <protection locked="0"/>
    </xf>
    <xf numFmtId="171" fontId="12" fillId="0" borderId="5" xfId="1" applyNumberFormat="1" applyFont="1" applyFill="1" applyBorder="1" applyAlignment="1" applyProtection="1">
      <alignment horizontal="center" vertical="center"/>
    </xf>
    <xf numFmtId="0" fontId="11" fillId="0" borderId="14" xfId="1" applyFont="1" applyBorder="1" applyAlignment="1" applyProtection="1">
      <alignment horizontal="center" vertical="center"/>
      <protection locked="0"/>
    </xf>
    <xf numFmtId="0" fontId="12" fillId="0" borderId="7" xfId="1" applyFont="1" applyFill="1" applyBorder="1" applyAlignment="1" applyProtection="1">
      <alignment vertical="center"/>
      <protection locked="0"/>
    </xf>
    <xf numFmtId="0" fontId="3" fillId="8" borderId="23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5" fillId="0" borderId="15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177" fontId="3" fillId="0" borderId="19" xfId="0" applyNumberFormat="1" applyFont="1" applyBorder="1" applyAlignment="1" applyProtection="1">
      <alignment horizontal="center" vertical="center"/>
      <protection locked="0"/>
    </xf>
    <xf numFmtId="178" fontId="3" fillId="0" borderId="19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Protection="1"/>
    <xf numFmtId="0" fontId="3" fillId="6" borderId="30" xfId="0" applyFont="1" applyFill="1" applyBorder="1" applyAlignment="1" applyProtection="1">
      <alignment horizontal="center"/>
    </xf>
    <xf numFmtId="0" fontId="3" fillId="6" borderId="0" xfId="0" applyFont="1" applyFill="1" applyAlignment="1" applyProtection="1">
      <alignment horizontal="center"/>
    </xf>
    <xf numFmtId="0" fontId="3" fillId="6" borderId="36" xfId="0" applyFont="1" applyFill="1" applyBorder="1" applyAlignment="1" applyProtection="1">
      <alignment horizontal="center"/>
    </xf>
    <xf numFmtId="0" fontId="3" fillId="6" borderId="36" xfId="0" applyFont="1" applyFill="1" applyBorder="1" applyAlignment="1" applyProtection="1"/>
    <xf numFmtId="0" fontId="3" fillId="6" borderId="36" xfId="0" applyFont="1" applyFill="1" applyBorder="1" applyAlignment="1" applyProtection="1">
      <alignment horizontal="left"/>
    </xf>
    <xf numFmtId="0" fontId="3" fillId="6" borderId="2" xfId="0" applyFont="1" applyFill="1" applyBorder="1" applyAlignment="1" applyProtection="1">
      <alignment horizontal="center"/>
    </xf>
    <xf numFmtId="0" fontId="3" fillId="6" borderId="2" xfId="0" applyFont="1" applyFill="1" applyBorder="1" applyAlignment="1" applyProtection="1"/>
    <xf numFmtId="0" fontId="3" fillId="6" borderId="2" xfId="0" applyFont="1" applyFill="1" applyBorder="1" applyAlignment="1" applyProtection="1">
      <alignment horizontal="left"/>
    </xf>
    <xf numFmtId="177" fontId="3" fillId="6" borderId="8" xfId="0" applyNumberFormat="1" applyFont="1" applyFill="1" applyBorder="1" applyAlignment="1" applyProtection="1">
      <alignment horizontal="center" vertical="center"/>
      <protection locked="0"/>
    </xf>
    <xf numFmtId="178" fontId="3" fillId="6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Protection="1">
      <protection locked="0"/>
    </xf>
    <xf numFmtId="176" fontId="2" fillId="0" borderId="8" xfId="0" applyNumberFormat="1" applyFont="1" applyBorder="1" applyAlignment="1" applyProtection="1">
      <alignment horizontal="center" vertical="center"/>
      <protection locked="0"/>
    </xf>
    <xf numFmtId="175" fontId="2" fillId="0" borderId="8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0" fontId="3" fillId="8" borderId="34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77" fontId="2" fillId="0" borderId="19" xfId="0" applyNumberFormat="1" applyFont="1" applyBorder="1" applyAlignment="1" applyProtection="1">
      <alignment horizontal="center" vertical="center"/>
      <protection locked="0"/>
    </xf>
    <xf numFmtId="178" fontId="2" fillId="0" borderId="19" xfId="0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9" borderId="15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71" fontId="2" fillId="0" borderId="2" xfId="0" applyNumberFormat="1" applyFont="1" applyBorder="1" applyAlignment="1" applyProtection="1">
      <alignment horizontal="center" vertical="center"/>
    </xf>
    <xf numFmtId="171" fontId="2" fillId="0" borderId="8" xfId="0" applyNumberFormat="1" applyFont="1" applyBorder="1" applyAlignment="1" applyProtection="1">
      <alignment horizontal="center" vertical="center"/>
    </xf>
    <xf numFmtId="171" fontId="3" fillId="0" borderId="17" xfId="0" applyNumberFormat="1" applyFont="1" applyBorder="1" applyAlignment="1" applyProtection="1">
      <alignment horizontal="center" vertical="center"/>
      <protection locked="0"/>
    </xf>
    <xf numFmtId="171" fontId="3" fillId="0" borderId="6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left" vertical="top"/>
      <protection locked="0"/>
    </xf>
    <xf numFmtId="0" fontId="3" fillId="0" borderId="11" xfId="0" applyFont="1" applyBorder="1" applyAlignment="1" applyProtection="1">
      <alignment horizontal="left" vertical="top"/>
      <protection locked="0"/>
    </xf>
    <xf numFmtId="0" fontId="3" fillId="0" borderId="12" xfId="0" applyFont="1" applyBorder="1" applyAlignment="1" applyProtection="1">
      <alignment horizontal="left" vertical="top"/>
      <protection locked="0"/>
    </xf>
    <xf numFmtId="0" fontId="3" fillId="0" borderId="1" xfId="0" applyFont="1" applyBorder="1" applyAlignment="1" applyProtection="1">
      <alignment horizontal="left" vertical="top"/>
      <protection locked="0"/>
    </xf>
    <xf numFmtId="0" fontId="3" fillId="0" borderId="0" xfId="0" applyFont="1" applyBorder="1" applyAlignment="1" applyProtection="1">
      <alignment horizontal="left" vertical="top"/>
      <protection locked="0"/>
    </xf>
    <xf numFmtId="0" fontId="3" fillId="0" borderId="13" xfId="0" applyFont="1" applyBorder="1" applyAlignment="1" applyProtection="1">
      <alignment horizontal="left" vertical="top"/>
      <protection locked="0"/>
    </xf>
    <xf numFmtId="0" fontId="3" fillId="0" borderId="14" xfId="0" applyFont="1" applyBorder="1" applyAlignment="1" applyProtection="1">
      <alignment horizontal="left" vertical="top"/>
      <protection locked="0"/>
    </xf>
    <xf numFmtId="0" fontId="3" fillId="0" borderId="15" xfId="0" applyFont="1" applyBorder="1" applyAlignment="1" applyProtection="1">
      <alignment horizontal="left" vertical="top"/>
      <protection locked="0"/>
    </xf>
    <xf numFmtId="0" fontId="3" fillId="0" borderId="16" xfId="0" applyFont="1" applyBorder="1" applyAlignment="1" applyProtection="1">
      <alignment horizontal="left" vertical="top"/>
      <protection locked="0"/>
    </xf>
    <xf numFmtId="171" fontId="3" fillId="0" borderId="2" xfId="0" applyNumberFormat="1" applyFont="1" applyBorder="1" applyAlignment="1" applyProtection="1">
      <alignment horizontal="center" vertical="center"/>
    </xf>
    <xf numFmtId="171" fontId="3" fillId="0" borderId="8" xfId="0" applyNumberFormat="1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/>
      <protection locked="0"/>
    </xf>
    <xf numFmtId="0" fontId="3" fillId="0" borderId="6" xfId="0" applyNumberFormat="1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 vertical="center"/>
      <protection locked="0"/>
    </xf>
    <xf numFmtId="169" fontId="3" fillId="0" borderId="2" xfId="0" applyNumberFormat="1" applyFont="1" applyBorder="1" applyAlignment="1" applyProtection="1">
      <alignment horizontal="center" vertical="center"/>
      <protection locked="0"/>
    </xf>
    <xf numFmtId="169" fontId="3" fillId="0" borderId="9" xfId="0" applyNumberFormat="1" applyFont="1" applyBorder="1" applyAlignment="1" applyProtection="1">
      <alignment horizontal="center" vertical="center"/>
      <protection locked="0"/>
    </xf>
    <xf numFmtId="169" fontId="3" fillId="0" borderId="8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left" vertical="top"/>
      <protection locked="0"/>
    </xf>
    <xf numFmtId="0" fontId="6" fillId="0" borderId="11" xfId="0" applyFont="1" applyBorder="1" applyAlignment="1" applyProtection="1">
      <alignment horizontal="left" vertical="top"/>
      <protection locked="0"/>
    </xf>
    <xf numFmtId="0" fontId="6" fillId="0" borderId="12" xfId="0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0" xfId="0" applyFont="1" applyBorder="1" applyAlignment="1" applyProtection="1">
      <alignment horizontal="left" vertical="top"/>
      <protection locked="0"/>
    </xf>
    <xf numFmtId="0" fontId="6" fillId="0" borderId="13" xfId="0" applyFont="1" applyBorder="1" applyAlignment="1" applyProtection="1">
      <alignment horizontal="left" vertical="top"/>
      <protection locked="0"/>
    </xf>
    <xf numFmtId="0" fontId="6" fillId="0" borderId="14" xfId="0" applyFont="1" applyBorder="1" applyAlignment="1" applyProtection="1">
      <alignment horizontal="left" vertical="top"/>
      <protection locked="0"/>
    </xf>
    <xf numFmtId="0" fontId="6" fillId="0" borderId="15" xfId="0" applyFont="1" applyBorder="1" applyAlignment="1" applyProtection="1">
      <alignment horizontal="left" vertical="top"/>
      <protection locked="0"/>
    </xf>
    <xf numFmtId="0" fontId="6" fillId="0" borderId="16" xfId="0" applyFont="1" applyBorder="1" applyAlignment="1" applyProtection="1">
      <alignment horizontal="left" vertical="top"/>
      <protection locked="0"/>
    </xf>
    <xf numFmtId="0" fontId="5" fillId="4" borderId="11" xfId="0" applyFont="1" applyFill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left" vertical="top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left" vertical="top"/>
      <protection locked="0"/>
    </xf>
    <xf numFmtId="0" fontId="5" fillId="0" borderId="12" xfId="0" applyFont="1" applyBorder="1" applyAlignment="1" applyProtection="1">
      <alignment horizontal="left" vertical="top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5" fillId="0" borderId="13" xfId="0" applyFont="1" applyBorder="1" applyAlignment="1" applyProtection="1">
      <alignment horizontal="left" vertical="top"/>
      <protection locked="0"/>
    </xf>
    <xf numFmtId="0" fontId="5" fillId="0" borderId="14" xfId="0" applyFont="1" applyBorder="1" applyAlignment="1" applyProtection="1">
      <alignment horizontal="left" vertical="top"/>
      <protection locked="0"/>
    </xf>
    <xf numFmtId="0" fontId="5" fillId="0" borderId="15" xfId="0" applyFont="1" applyBorder="1" applyAlignment="1" applyProtection="1">
      <alignment horizontal="left" vertical="top"/>
      <protection locked="0"/>
    </xf>
    <xf numFmtId="0" fontId="5" fillId="0" borderId="16" xfId="0" applyFont="1" applyBorder="1" applyAlignment="1" applyProtection="1">
      <alignment horizontal="left" vertical="top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left" vertical="top" wrapText="1"/>
      <protection locked="0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6" fillId="0" borderId="13" xfId="0" applyFont="1" applyBorder="1" applyAlignment="1" applyProtection="1">
      <alignment horizontal="left" vertical="top" wrapText="1"/>
      <protection locked="0"/>
    </xf>
    <xf numFmtId="0" fontId="6" fillId="0" borderId="14" xfId="0" applyFont="1" applyBorder="1" applyAlignment="1" applyProtection="1">
      <alignment horizontal="left" vertical="top" wrapText="1"/>
      <protection locked="0"/>
    </xf>
    <xf numFmtId="0" fontId="6" fillId="0" borderId="15" xfId="0" applyFont="1" applyBorder="1" applyAlignment="1" applyProtection="1">
      <alignment horizontal="left" vertical="top" wrapText="1"/>
      <protection locked="0"/>
    </xf>
    <xf numFmtId="0" fontId="6" fillId="0" borderId="16" xfId="0" applyFont="1" applyBorder="1" applyAlignment="1" applyProtection="1">
      <alignment horizontal="left" vertical="top" wrapText="1"/>
      <protection locked="0"/>
    </xf>
    <xf numFmtId="0" fontId="3" fillId="9" borderId="0" xfId="0" applyFont="1" applyFill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3" xfId="0" applyFont="1" applyBorder="1" applyAlignment="1" applyProtection="1">
      <alignment horizontal="left" vertical="top" wrapText="1"/>
      <protection locked="0"/>
    </xf>
    <xf numFmtId="0" fontId="5" fillId="0" borderId="14" xfId="0" applyFont="1" applyBorder="1" applyAlignment="1" applyProtection="1">
      <alignment horizontal="left" vertical="top" wrapText="1"/>
      <protection locked="0"/>
    </xf>
    <xf numFmtId="0" fontId="5" fillId="0" borderId="15" xfId="0" applyFont="1" applyBorder="1" applyAlignment="1" applyProtection="1">
      <alignment horizontal="left" vertical="top" wrapText="1"/>
      <protection locked="0"/>
    </xf>
    <xf numFmtId="0" fontId="5" fillId="0" borderId="16" xfId="0" applyFont="1" applyBorder="1" applyAlignment="1" applyProtection="1">
      <alignment horizontal="left" vertical="top" wrapText="1"/>
      <protection locked="0"/>
    </xf>
    <xf numFmtId="0" fontId="3" fillId="6" borderId="30" xfId="0" applyFont="1" applyFill="1" applyBorder="1" applyAlignment="1" applyProtection="1">
      <alignment horizontal="center"/>
      <protection locked="0"/>
    </xf>
    <xf numFmtId="0" fontId="3" fillId="6" borderId="9" xfId="0" applyFont="1" applyFill="1" applyBorder="1" applyAlignment="1" applyProtection="1">
      <alignment horizontal="center"/>
      <protection locked="0"/>
    </xf>
    <xf numFmtId="0" fontId="3" fillId="6" borderId="8" xfId="0" applyFont="1" applyFill="1" applyBorder="1" applyAlignment="1" applyProtection="1">
      <alignment horizontal="center"/>
      <protection locked="0"/>
    </xf>
    <xf numFmtId="177" fontId="2" fillId="6" borderId="9" xfId="0" applyNumberFormat="1" applyFont="1" applyFill="1" applyBorder="1" applyAlignment="1" applyProtection="1">
      <alignment horizontal="center" vertical="center"/>
      <protection locked="0"/>
    </xf>
    <xf numFmtId="177" fontId="2" fillId="6" borderId="8" xfId="0" applyNumberFormat="1" applyFont="1" applyFill="1" applyBorder="1" applyAlignment="1" applyProtection="1">
      <alignment horizontal="center" vertical="center"/>
      <protection locked="0"/>
    </xf>
    <xf numFmtId="165" fontId="3" fillId="6" borderId="9" xfId="0" applyNumberFormat="1" applyFont="1" applyFill="1" applyBorder="1" applyAlignment="1" applyProtection="1">
      <alignment horizontal="center" vertical="center"/>
      <protection locked="0"/>
    </xf>
    <xf numFmtId="165" fontId="3" fillId="6" borderId="8" xfId="0" applyNumberFormat="1" applyFont="1" applyFill="1" applyBorder="1" applyAlignment="1" applyProtection="1">
      <alignment horizontal="center" vertical="center"/>
      <protection locked="0"/>
    </xf>
    <xf numFmtId="171" fontId="3" fillId="0" borderId="6" xfId="0" applyNumberFormat="1" applyFont="1" applyBorder="1" applyAlignment="1" applyProtection="1">
      <alignment horizontal="center" vertical="center"/>
    </xf>
    <xf numFmtId="0" fontId="12" fillId="7" borderId="3" xfId="1" applyFont="1" applyFill="1" applyBorder="1" applyAlignment="1" applyProtection="1">
      <alignment horizontal="center" vertical="center"/>
      <protection locked="0"/>
    </xf>
    <xf numFmtId="0" fontId="12" fillId="7" borderId="21" xfId="1" applyFont="1" applyFill="1" applyBorder="1" applyAlignment="1" applyProtection="1">
      <alignment horizontal="center" vertical="center"/>
      <protection locked="0"/>
    </xf>
    <xf numFmtId="0" fontId="12" fillId="7" borderId="22" xfId="1" applyFont="1" applyFill="1" applyBorder="1" applyAlignment="1" applyProtection="1">
      <alignment horizontal="center" vertical="center"/>
      <protection locked="0"/>
    </xf>
    <xf numFmtId="0" fontId="12" fillId="6" borderId="20" xfId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left" vertical="top" wrapText="1"/>
      <protection locked="0"/>
    </xf>
    <xf numFmtId="0" fontId="3" fillId="0" borderId="12" xfId="0" applyFont="1" applyBorder="1" applyAlignment="1" applyProtection="1">
      <alignment horizontal="left" vertical="top" wrapText="1"/>
      <protection locked="0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3" fillId="0" borderId="13" xfId="0" applyFont="1" applyBorder="1" applyAlignment="1" applyProtection="1">
      <alignment horizontal="left" vertical="top" wrapText="1"/>
      <protection locked="0"/>
    </xf>
    <xf numFmtId="0" fontId="3" fillId="0" borderId="14" xfId="0" applyFont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 applyProtection="1">
      <alignment horizontal="left" vertical="top" wrapText="1"/>
      <protection locked="0"/>
    </xf>
    <xf numFmtId="0" fontId="3" fillId="0" borderId="16" xfId="0" applyFont="1" applyBorder="1" applyAlignment="1" applyProtection="1">
      <alignment horizontal="left" vertical="top" wrapText="1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171" fontId="3" fillId="0" borderId="2" xfId="0" applyNumberFormat="1" applyFont="1" applyBorder="1" applyAlignment="1" applyProtection="1">
      <alignment horizontal="center" vertical="center"/>
      <protection locked="0"/>
    </xf>
    <xf numFmtId="171" fontId="3" fillId="0" borderId="8" xfId="0" applyNumberFormat="1" applyFont="1" applyBorder="1" applyAlignment="1" applyProtection="1">
      <alignment horizontal="center" vertical="center"/>
      <protection locked="0"/>
    </xf>
    <xf numFmtId="164" fontId="3" fillId="0" borderId="6" xfId="0" applyNumberFormat="1" applyFont="1" applyBorder="1" applyAlignment="1" applyProtection="1">
      <alignment horizontal="center" vertical="center"/>
      <protection locked="0"/>
    </xf>
    <xf numFmtId="0" fontId="5" fillId="0" borderId="28" xfId="0" applyFont="1" applyBorder="1" applyAlignment="1" applyProtection="1">
      <alignment horizontal="center" vertical="center"/>
      <protection locked="0"/>
    </xf>
    <xf numFmtId="0" fontId="5" fillId="0" borderId="25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 vertical="center"/>
      <protection locked="0"/>
    </xf>
    <xf numFmtId="0" fontId="5" fillId="0" borderId="34" xfId="0" applyFont="1" applyBorder="1" applyAlignment="1" applyProtection="1">
      <alignment horizontal="center"/>
      <protection locked="0"/>
    </xf>
    <xf numFmtId="0" fontId="5" fillId="0" borderId="25" xfId="0" applyFont="1" applyBorder="1" applyAlignment="1" applyProtection="1">
      <alignment horizontal="center" vertical="center"/>
      <protection locked="0"/>
    </xf>
    <xf numFmtId="0" fontId="3" fillId="6" borderId="35" xfId="0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33" xfId="0" applyFont="1" applyBorder="1" applyAlignment="1" applyProtection="1">
      <alignment horizontal="center"/>
      <protection locked="0"/>
    </xf>
    <xf numFmtId="171" fontId="3" fillId="0" borderId="17" xfId="0" applyNumberFormat="1" applyFont="1" applyFill="1" applyBorder="1" applyAlignment="1" applyProtection="1">
      <alignment horizontal="center" vertical="center"/>
      <protection locked="0"/>
    </xf>
    <xf numFmtId="171" fontId="3" fillId="0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</xf>
    <xf numFmtId="171" fontId="3" fillId="0" borderId="9" xfId="0" applyNumberFormat="1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17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5" fillId="0" borderId="10" xfId="0" applyFont="1" applyBorder="1" applyAlignment="1" applyProtection="1">
      <alignment horizontal="center"/>
      <protection locked="0"/>
    </xf>
    <xf numFmtId="0" fontId="3" fillId="6" borderId="36" xfId="0" applyFont="1" applyFill="1" applyBorder="1" applyAlignment="1" applyProtection="1">
      <alignment horizontal="center"/>
      <protection locked="0"/>
    </xf>
    <xf numFmtId="0" fontId="11" fillId="0" borderId="2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5" fillId="0" borderId="32" xfId="0" applyFont="1" applyBorder="1" applyAlignment="1" applyProtection="1">
      <alignment horizontal="center"/>
      <protection locked="0"/>
    </xf>
    <xf numFmtId="0" fontId="12" fillId="6" borderId="2" xfId="1" applyFont="1" applyFill="1" applyBorder="1" applyAlignment="1" applyProtection="1">
      <alignment horizontal="center"/>
      <protection locked="0"/>
    </xf>
    <xf numFmtId="0" fontId="12" fillId="6" borderId="9" xfId="1" applyFont="1" applyFill="1" applyBorder="1" applyAlignment="1" applyProtection="1">
      <alignment horizontal="center"/>
      <protection locked="0"/>
    </xf>
    <xf numFmtId="0" fontId="12" fillId="6" borderId="8" xfId="1" applyFont="1" applyFill="1" applyBorder="1" applyAlignment="1" applyProtection="1">
      <alignment horizont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</cellXfs>
  <cellStyles count="7">
    <cellStyle name="Milliers 2" xfId="5"/>
    <cellStyle name="Normal" xfId="0" builtinId="0"/>
    <cellStyle name="Normal 2" xfId="3"/>
    <cellStyle name="Normal 3" xfId="2"/>
    <cellStyle name="Normal 4" xfId="6"/>
    <cellStyle name="Normal 5" xfId="4"/>
    <cellStyle name="Normal_PALE N° 158" xfId="1"/>
  </cellStyles>
  <dxfs count="407"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lor rgb="FF0070C0"/>
      </font>
    </dxf>
    <dxf>
      <font>
        <condense val="0"/>
        <extend val="0"/>
        <color indexed="8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lor rgb="FF0070C0"/>
      </font>
    </dxf>
    <dxf>
      <font>
        <condense val="0"/>
        <extend val="0"/>
        <color indexed="8"/>
      </font>
    </dxf>
    <dxf>
      <font>
        <color rgb="FF0070C0"/>
      </font>
    </dxf>
    <dxf>
      <font>
        <color auto="1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auto="1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rgb="FFFF000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ndense val="0"/>
        <extend val="0"/>
        <color indexed="10"/>
      </font>
    </dxf>
    <dxf>
      <font>
        <condense val="0"/>
        <extend val="0"/>
        <color indexed="48"/>
      </font>
    </dxf>
    <dxf>
      <font>
        <condense val="0"/>
        <extend val="0"/>
        <color indexed="8"/>
      </font>
    </dxf>
    <dxf>
      <font>
        <color rgb="FF0070C0"/>
      </font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  <fill>
        <patternFill>
          <bgColor theme="6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$J$55" noThreeD="1"/>
</file>

<file path=xl/ctrlProps/ctrlProp2.xml><?xml version="1.0" encoding="utf-8"?>
<formControlPr xmlns="http://schemas.microsoft.com/office/spreadsheetml/2009/9/main" objectType="CheckBox" fmlaLink="$L$55" lockText="1" noThreeD="1"/>
</file>

<file path=xl/ctrlProps/ctrlProp3.xml><?xml version="1.0" encoding="utf-8"?>
<formControlPr xmlns="http://schemas.microsoft.com/office/spreadsheetml/2009/9/main" objectType="CheckBox" fmlaLink="$N$55" lockText="1" noThreeD="1"/>
</file>

<file path=xl/ctrlProps/ctrlProp4.xml><?xml version="1.0" encoding="utf-8"?>
<formControlPr xmlns="http://schemas.microsoft.com/office/spreadsheetml/2009/9/main" objectType="CheckBox" fmlaLink="$J$56" lockText="1" noThreeD="1"/>
</file>

<file path=xl/ctrlProps/ctrlProp5.xml><?xml version="1.0" encoding="utf-8"?>
<formControlPr xmlns="http://schemas.microsoft.com/office/spreadsheetml/2009/9/main" objectType="CheckBox" fmlaLink="$N$55" lockText="1" noThreeD="1"/>
</file>

<file path=xl/ctrlProps/ctrlProp6.xml><?xml version="1.0" encoding="utf-8"?>
<formControlPr xmlns="http://schemas.microsoft.com/office/spreadsheetml/2009/9/main" objectType="CheckBox" fmlaLink="$L$56" lockText="1" noThreeD="1"/>
</file>

<file path=xl/ctrlProps/ctrlProp7.xml><?xml version="1.0" encoding="utf-8"?>
<formControlPr xmlns="http://schemas.microsoft.com/office/spreadsheetml/2009/9/main" objectType="CheckBox" fmlaLink="$N$56" lockText="1" noThreeD="1"/>
</file>

<file path=xl/ctrlProps/ctrlProp8.xml><?xml version="1.0" encoding="utf-8"?>
<formControlPr xmlns="http://schemas.microsoft.com/office/spreadsheetml/2009/9/main" objectType="CheckBox" fmlaLink="$J$88" lockText="1" noThreeD="1"/>
</file>

<file path=xl/ctrlProps/ctrlProp9.xml><?xml version="1.0" encoding="utf-8"?>
<formControlPr xmlns="http://schemas.microsoft.com/office/spreadsheetml/2009/9/main" objectType="CheckBox" fmlaLink="$L$88" lockText="1" noThreeD="1"/>
</file>

<file path=xl/ctrlProps/ctrlProp10.xml><?xml version="1.0" encoding="utf-8"?>
<formControlPr xmlns="http://schemas.microsoft.com/office/spreadsheetml/2009/9/main" objectType="CheckBox" fmlaLink="$J$89" lockText="1" noThreeD="1"/>
</file>

<file path=xl/ctrlProps/ctrlProp11.xml><?xml version="1.0" encoding="utf-8"?>
<formControlPr xmlns="http://schemas.microsoft.com/office/spreadsheetml/2009/9/main" objectType="CheckBox" fmlaLink="$N$88" lockText="1" noThreeD="1"/>
</file>

<file path=xl/ctrlProps/ctrlProp12.xml><?xml version="1.0" encoding="utf-8"?>
<formControlPr xmlns="http://schemas.microsoft.com/office/spreadsheetml/2009/9/main" objectType="CheckBox" fmlaLink="$L$89" lockText="1" noThreeD="1"/>
</file>

<file path=xl/ctrlProps/ctrlProp13.xml><?xml version="1.0" encoding="utf-8"?>
<formControlPr xmlns="http://schemas.microsoft.com/office/spreadsheetml/2009/9/main" objectType="CheckBox" fmlaLink="$N$89" lockText="1" noThreeD="1"/>
</file>

<file path=xl/ctrlProps/ctrlProp14.xml><?xml version="1.0" encoding="utf-8"?>
<formControlPr xmlns="http://schemas.microsoft.com/office/spreadsheetml/2009/9/main" objectType="CheckBox" fmlaLink="$J$121" lockText="1" noThreeD="1"/>
</file>

<file path=xl/ctrlProps/ctrlProp15.xml><?xml version="1.0" encoding="utf-8"?>
<formControlPr xmlns="http://schemas.microsoft.com/office/spreadsheetml/2009/9/main" objectType="CheckBox" fmlaLink="$L$121" lockText="1" noThreeD="1"/>
</file>

<file path=xl/ctrlProps/ctrlProp16.xml><?xml version="1.0" encoding="utf-8"?>
<formControlPr xmlns="http://schemas.microsoft.com/office/spreadsheetml/2009/9/main" objectType="CheckBox" fmlaLink="$J$122" lockText="1" noThreeD="1"/>
</file>

<file path=xl/ctrlProps/ctrlProp17.xml><?xml version="1.0" encoding="utf-8"?>
<formControlPr xmlns="http://schemas.microsoft.com/office/spreadsheetml/2009/9/main" objectType="CheckBox" fmlaLink="$N$121" lockText="1" noThreeD="1"/>
</file>

<file path=xl/ctrlProps/ctrlProp18.xml><?xml version="1.0" encoding="utf-8"?>
<formControlPr xmlns="http://schemas.microsoft.com/office/spreadsheetml/2009/9/main" objectType="CheckBox" fmlaLink="$L$122" lockText="1" noThreeD="1"/>
</file>

<file path=xl/ctrlProps/ctrlProp19.xml><?xml version="1.0" encoding="utf-8"?>
<formControlPr xmlns="http://schemas.microsoft.com/office/spreadsheetml/2009/9/main" objectType="CheckBox" fmlaLink="$N$122" lockText="1" noThreeD="1"/>
</file>

<file path=xl/ctrlProps/ctrlProp20.xml><?xml version="1.0" encoding="utf-8"?>
<formControlPr xmlns="http://schemas.microsoft.com/office/spreadsheetml/2009/9/main" objectType="CheckBox" fmlaLink="$J$154" lockText="1" noThreeD="1"/>
</file>

<file path=xl/ctrlProps/ctrlProp21.xml><?xml version="1.0" encoding="utf-8"?>
<formControlPr xmlns="http://schemas.microsoft.com/office/spreadsheetml/2009/9/main" objectType="CheckBox" fmlaLink="$L$154" lockText="1" noThreeD="1"/>
</file>

<file path=xl/ctrlProps/ctrlProp22.xml><?xml version="1.0" encoding="utf-8"?>
<formControlPr xmlns="http://schemas.microsoft.com/office/spreadsheetml/2009/9/main" objectType="CheckBox" fmlaLink="$J$155" lockText="1" noThreeD="1"/>
</file>

<file path=xl/ctrlProps/ctrlProp23.xml><?xml version="1.0" encoding="utf-8"?>
<formControlPr xmlns="http://schemas.microsoft.com/office/spreadsheetml/2009/9/main" objectType="CheckBox" fmlaLink="$N$154" lockText="1" noThreeD="1"/>
</file>

<file path=xl/ctrlProps/ctrlProp24.xml><?xml version="1.0" encoding="utf-8"?>
<formControlPr xmlns="http://schemas.microsoft.com/office/spreadsheetml/2009/9/main" objectType="CheckBox" fmlaLink="$L$155" lockText="1" noThreeD="1"/>
</file>

<file path=xl/ctrlProps/ctrlProp25.xml><?xml version="1.0" encoding="utf-8"?>
<formControlPr xmlns="http://schemas.microsoft.com/office/spreadsheetml/2009/9/main" objectType="CheckBox" fmlaLink="$N$155" lockText="1" noThreeD="1"/>
</file>

<file path=xl/ctrlProps/ctrlProp26.xml><?xml version="1.0" encoding="utf-8"?>
<formControlPr xmlns="http://schemas.microsoft.com/office/spreadsheetml/2009/9/main" objectType="CheckBox" fmlaLink="$J$187" lockText="1" noThreeD="1"/>
</file>

<file path=xl/ctrlProps/ctrlProp27.xml><?xml version="1.0" encoding="utf-8"?>
<formControlPr xmlns="http://schemas.microsoft.com/office/spreadsheetml/2009/9/main" objectType="CheckBox" fmlaLink="$L$187" lockText="1" noThreeD="1"/>
</file>

<file path=xl/ctrlProps/ctrlProp28.xml><?xml version="1.0" encoding="utf-8"?>
<formControlPr xmlns="http://schemas.microsoft.com/office/spreadsheetml/2009/9/main" objectType="CheckBox" fmlaLink="$J$188" lockText="1" noThreeD="1"/>
</file>

<file path=xl/ctrlProps/ctrlProp29.xml><?xml version="1.0" encoding="utf-8"?>
<formControlPr xmlns="http://schemas.microsoft.com/office/spreadsheetml/2009/9/main" objectType="CheckBox" fmlaLink="$N$187" lockText="1" noThreeD="1"/>
</file>

<file path=xl/ctrlProps/ctrlProp30.xml><?xml version="1.0" encoding="utf-8"?>
<formControlPr xmlns="http://schemas.microsoft.com/office/spreadsheetml/2009/9/main" objectType="CheckBox" fmlaLink="$L$188" lockText="1" noThreeD="1"/>
</file>

<file path=xl/ctrlProps/ctrlProp31.xml><?xml version="1.0" encoding="utf-8"?>
<formControlPr xmlns="http://schemas.microsoft.com/office/spreadsheetml/2009/9/main" objectType="CheckBox" fmlaLink="$N$188" lockText="1" noThreeD="1"/>
</file>

<file path=xl/ctrlProps/ctrlProp32.xml><?xml version="1.0" encoding="utf-8"?>
<formControlPr xmlns="http://schemas.microsoft.com/office/spreadsheetml/2009/9/main" objectType="CheckBox" fmlaLink="$J$220" lockText="1" noThreeD="1"/>
</file>

<file path=xl/ctrlProps/ctrlProp33.xml><?xml version="1.0" encoding="utf-8"?>
<formControlPr xmlns="http://schemas.microsoft.com/office/spreadsheetml/2009/9/main" objectType="CheckBox" fmlaLink="$L$220" lockText="1" noThreeD="1"/>
</file>

<file path=xl/ctrlProps/ctrlProp34.xml><?xml version="1.0" encoding="utf-8"?>
<formControlPr xmlns="http://schemas.microsoft.com/office/spreadsheetml/2009/9/main" objectType="CheckBox" fmlaLink="$J$221" lockText="1" noThreeD="1"/>
</file>

<file path=xl/ctrlProps/ctrlProp35.xml><?xml version="1.0" encoding="utf-8"?>
<formControlPr xmlns="http://schemas.microsoft.com/office/spreadsheetml/2009/9/main" objectType="CheckBox" fmlaLink="$N$220" lockText="1" noThreeD="1"/>
</file>

<file path=xl/ctrlProps/ctrlProp36.xml><?xml version="1.0" encoding="utf-8"?>
<formControlPr xmlns="http://schemas.microsoft.com/office/spreadsheetml/2009/9/main" objectType="CheckBox" fmlaLink="$L$221" lockText="1" noThreeD="1"/>
</file>

<file path=xl/ctrlProps/ctrlProp37.xml><?xml version="1.0" encoding="utf-8"?>
<formControlPr xmlns="http://schemas.microsoft.com/office/spreadsheetml/2009/9/main" objectType="CheckBox" fmlaLink="$N$221" lockText="1" noThreeD="1"/>
</file>

<file path=xl/ctrlProps/ctrlProp38.xml><?xml version="1.0" encoding="utf-8"?>
<formControlPr xmlns="http://schemas.microsoft.com/office/spreadsheetml/2009/9/main" objectType="CheckBox" fmlaLink="$J$253" lockText="1" noThreeD="1"/>
</file>

<file path=xl/ctrlProps/ctrlProp39.xml><?xml version="1.0" encoding="utf-8"?>
<formControlPr xmlns="http://schemas.microsoft.com/office/spreadsheetml/2009/9/main" objectType="CheckBox" fmlaLink="$L$253" lockText="1" noThreeD="1"/>
</file>

<file path=xl/ctrlProps/ctrlProp40.xml><?xml version="1.0" encoding="utf-8"?>
<formControlPr xmlns="http://schemas.microsoft.com/office/spreadsheetml/2009/9/main" objectType="CheckBox" fmlaLink="$J$254" lockText="1" noThreeD="1"/>
</file>

<file path=xl/ctrlProps/ctrlProp41.xml><?xml version="1.0" encoding="utf-8"?>
<formControlPr xmlns="http://schemas.microsoft.com/office/spreadsheetml/2009/9/main" objectType="CheckBox" fmlaLink="$N$253" lockText="1" noThreeD="1"/>
</file>

<file path=xl/ctrlProps/ctrlProp42.xml><?xml version="1.0" encoding="utf-8"?>
<formControlPr xmlns="http://schemas.microsoft.com/office/spreadsheetml/2009/9/main" objectType="CheckBox" fmlaLink="$L$254" lockText="1" noThreeD="1"/>
</file>

<file path=xl/ctrlProps/ctrlProp43.xml><?xml version="1.0" encoding="utf-8"?>
<formControlPr xmlns="http://schemas.microsoft.com/office/spreadsheetml/2009/9/main" objectType="CheckBox" fmlaLink="$N$254" lockText="1" noThreeD="1"/>
</file>

<file path=xl/ctrlProps/ctrlProp44.xml><?xml version="1.0" encoding="utf-8"?>
<formControlPr xmlns="http://schemas.microsoft.com/office/spreadsheetml/2009/9/main" objectType="CheckBox" fmlaLink="$J$286" lockText="1" noThreeD="1"/>
</file>

<file path=xl/ctrlProps/ctrlProp45.xml><?xml version="1.0" encoding="utf-8"?>
<formControlPr xmlns="http://schemas.microsoft.com/office/spreadsheetml/2009/9/main" objectType="CheckBox" fmlaLink="$L$286" lockText="1" noThreeD="1"/>
</file>

<file path=xl/ctrlProps/ctrlProp46.xml><?xml version="1.0" encoding="utf-8"?>
<formControlPr xmlns="http://schemas.microsoft.com/office/spreadsheetml/2009/9/main" objectType="CheckBox" fmlaLink="$J$287" lockText="1" noThreeD="1"/>
</file>

<file path=xl/ctrlProps/ctrlProp47.xml><?xml version="1.0" encoding="utf-8"?>
<formControlPr xmlns="http://schemas.microsoft.com/office/spreadsheetml/2009/9/main" objectType="CheckBox" fmlaLink="$N$286" lockText="1" noThreeD="1"/>
</file>

<file path=xl/ctrlProps/ctrlProp48.xml><?xml version="1.0" encoding="utf-8"?>
<formControlPr xmlns="http://schemas.microsoft.com/office/spreadsheetml/2009/9/main" objectType="CheckBox" fmlaLink="$L$287" lockText="1" noThreeD="1"/>
</file>

<file path=xl/ctrlProps/ctrlProp49.xml><?xml version="1.0" encoding="utf-8"?>
<formControlPr xmlns="http://schemas.microsoft.com/office/spreadsheetml/2009/9/main" objectType="CheckBox" fmlaLink="$N$287" lockText="1" noThreeD="1"/>
</file>

<file path=xl/ctrlProps/ctrlProp50.xml><?xml version="1.0" encoding="utf-8"?>
<formControlPr xmlns="http://schemas.microsoft.com/office/spreadsheetml/2009/9/main" objectType="CheckBox" fmlaLink="$J$319" lockText="1" noThreeD="1"/>
</file>

<file path=xl/ctrlProps/ctrlProp51.xml><?xml version="1.0" encoding="utf-8"?>
<formControlPr xmlns="http://schemas.microsoft.com/office/spreadsheetml/2009/9/main" objectType="CheckBox" fmlaLink="$L$319" lockText="1" noThreeD="1"/>
</file>

<file path=xl/ctrlProps/ctrlProp52.xml><?xml version="1.0" encoding="utf-8"?>
<formControlPr xmlns="http://schemas.microsoft.com/office/spreadsheetml/2009/9/main" objectType="CheckBox" fmlaLink="$J$320" lockText="1" noThreeD="1"/>
</file>

<file path=xl/ctrlProps/ctrlProp53.xml><?xml version="1.0" encoding="utf-8"?>
<formControlPr xmlns="http://schemas.microsoft.com/office/spreadsheetml/2009/9/main" objectType="CheckBox" fmlaLink="$N$319" lockText="1" noThreeD="1"/>
</file>

<file path=xl/ctrlProps/ctrlProp54.xml><?xml version="1.0" encoding="utf-8"?>
<formControlPr xmlns="http://schemas.microsoft.com/office/spreadsheetml/2009/9/main" objectType="CheckBox" fmlaLink="$L$320" lockText="1" noThreeD="1"/>
</file>

<file path=xl/ctrlProps/ctrlProp55.xml><?xml version="1.0" encoding="utf-8"?>
<formControlPr xmlns="http://schemas.microsoft.com/office/spreadsheetml/2009/9/main" objectType="CheckBox" fmlaLink="$N$320" lockText="1" noThreeD="1"/>
</file>

<file path=xl/ctrlProps/ctrlProp56.xml><?xml version="1.0" encoding="utf-8"?>
<formControlPr xmlns="http://schemas.microsoft.com/office/spreadsheetml/2009/9/main" objectType="CheckBox" fmlaLink="$L$15" noThreeD="1"/>
</file>

<file path=xl/ctrlProps/ctrlProp57.xml><?xml version="1.0" encoding="utf-8"?>
<formControlPr xmlns="http://schemas.microsoft.com/office/spreadsheetml/2009/9/main" objectType="CheckBox" fmlaLink="$N$15" lockText="1" noThreeD="1"/>
</file>

<file path=xl/ctrlProps/ctrlProp58.xml><?xml version="1.0" encoding="utf-8"?>
<formControlPr xmlns="http://schemas.microsoft.com/office/spreadsheetml/2009/9/main" objectType="CheckBox" fmlaLink="$L$16" lockText="1" noThreeD="1"/>
</file>

<file path=xl/ctrlProps/ctrlProp59.xml><?xml version="1.0" encoding="utf-8"?>
<formControlPr xmlns="http://schemas.microsoft.com/office/spreadsheetml/2009/9/main" objectType="CheckBox" fmlaLink="$P$15" lockText="1" noThreeD="1"/>
</file>

<file path=xl/ctrlProps/ctrlProp60.xml><?xml version="1.0" encoding="utf-8"?>
<formControlPr xmlns="http://schemas.microsoft.com/office/spreadsheetml/2009/9/main" objectType="CheckBox" fmlaLink="$N$16" lockText="1" noThreeD="1"/>
</file>

<file path=xl/ctrlProps/ctrlProp61.xml><?xml version="1.0" encoding="utf-8"?>
<formControlPr xmlns="http://schemas.microsoft.com/office/spreadsheetml/2009/9/main" objectType="CheckBox" fmlaLink="$P$16" lockText="1" noThreeD="1"/>
</file>

<file path=xl/ctrlProps/ctrlProp62.xml><?xml version="1.0" encoding="utf-8"?>
<formControlPr xmlns="http://schemas.microsoft.com/office/spreadsheetml/2009/9/main" objectType="CheckBox" fmlaLink="$L$17" noThreeD="1"/>
</file>

<file path=xl/ctrlProps/ctrlProp63.xml><?xml version="1.0" encoding="utf-8"?>
<formControlPr xmlns="http://schemas.microsoft.com/office/spreadsheetml/2009/9/main" objectType="CheckBox" fmlaLink="$N$17" lockText="1" noThreeD="1"/>
</file>

<file path=xl/ctrlProps/ctrlProp64.xml><?xml version="1.0" encoding="utf-8"?>
<formControlPr xmlns="http://schemas.microsoft.com/office/spreadsheetml/2009/9/main" objectType="CheckBox" fmlaLink="$L$18" lockText="1" noThreeD="1"/>
</file>

<file path=xl/ctrlProps/ctrlProp65.xml><?xml version="1.0" encoding="utf-8"?>
<formControlPr xmlns="http://schemas.microsoft.com/office/spreadsheetml/2009/9/main" objectType="CheckBox" fmlaLink="$P$17" lockText="1" noThreeD="1"/>
</file>

<file path=xl/ctrlProps/ctrlProp66.xml><?xml version="1.0" encoding="utf-8"?>
<formControlPr xmlns="http://schemas.microsoft.com/office/spreadsheetml/2009/9/main" objectType="CheckBox" fmlaLink="$N$18" lockText="1" noThreeD="1"/>
</file>

<file path=xl/ctrlProps/ctrlProp67.xml><?xml version="1.0" encoding="utf-8"?>
<formControlPr xmlns="http://schemas.microsoft.com/office/spreadsheetml/2009/9/main" objectType="CheckBox" fmlaLink="$J$57" noThreeD="1"/>
</file>

<file path=xl/ctrlProps/ctrlProp68.xml><?xml version="1.0" encoding="utf-8"?>
<formControlPr xmlns="http://schemas.microsoft.com/office/spreadsheetml/2009/9/main" objectType="CheckBox" fmlaLink="$L$57" lockText="1" noThreeD="1"/>
</file>

<file path=xl/ctrlProps/ctrlProp69.xml><?xml version="1.0" encoding="utf-8"?>
<formControlPr xmlns="http://schemas.microsoft.com/office/spreadsheetml/2009/9/main" objectType="CheckBox" fmlaLink="$J$58" lockText="1" noThreeD="1"/>
</file>

<file path=xl/ctrlProps/ctrlProp70.xml><?xml version="1.0" encoding="utf-8"?>
<formControlPr xmlns="http://schemas.microsoft.com/office/spreadsheetml/2009/9/main" objectType="CheckBox" fmlaLink="$N$57" lockText="1" noThreeD="1"/>
</file>

<file path=xl/ctrlProps/ctrlProp71.xml><?xml version="1.0" encoding="utf-8"?>
<formControlPr xmlns="http://schemas.microsoft.com/office/spreadsheetml/2009/9/main" objectType="CheckBox" fmlaLink="$L$58" lockText="1" noThreeD="1"/>
</file>

<file path=xl/ctrlProps/ctrlProp72.xml><?xml version="1.0" encoding="utf-8"?>
<formControlPr xmlns="http://schemas.microsoft.com/office/spreadsheetml/2009/9/main" objectType="CheckBox" fmlaLink="$J$90" noThreeD="1"/>
</file>

<file path=xl/ctrlProps/ctrlProp73.xml><?xml version="1.0" encoding="utf-8"?>
<formControlPr xmlns="http://schemas.microsoft.com/office/spreadsheetml/2009/9/main" objectType="CheckBox" fmlaLink="$L$90" lockText="1" noThreeD="1"/>
</file>

<file path=xl/ctrlProps/ctrlProp74.xml><?xml version="1.0" encoding="utf-8"?>
<formControlPr xmlns="http://schemas.microsoft.com/office/spreadsheetml/2009/9/main" objectType="CheckBox" fmlaLink="$J$91" lockText="1" noThreeD="1"/>
</file>

<file path=xl/ctrlProps/ctrlProp75.xml><?xml version="1.0" encoding="utf-8"?>
<formControlPr xmlns="http://schemas.microsoft.com/office/spreadsheetml/2009/9/main" objectType="CheckBox" fmlaLink="$N$90" lockText="1" noThreeD="1"/>
</file>

<file path=xl/ctrlProps/ctrlProp76.xml><?xml version="1.0" encoding="utf-8"?>
<formControlPr xmlns="http://schemas.microsoft.com/office/spreadsheetml/2009/9/main" objectType="CheckBox" fmlaLink="$L$91" lockText="1" noThreeD="1"/>
</file>

<file path=xl/ctrlProps/ctrlProp77.xml><?xml version="1.0" encoding="utf-8"?>
<formControlPr xmlns="http://schemas.microsoft.com/office/spreadsheetml/2009/9/main" objectType="CheckBox" fmlaLink="$J$123" noThreeD="1"/>
</file>

<file path=xl/ctrlProps/ctrlProp78.xml><?xml version="1.0" encoding="utf-8"?>
<formControlPr xmlns="http://schemas.microsoft.com/office/spreadsheetml/2009/9/main" objectType="CheckBox" fmlaLink="$L$123" lockText="1" noThreeD="1"/>
</file>

<file path=xl/ctrlProps/ctrlProp79.xml><?xml version="1.0" encoding="utf-8"?>
<formControlPr xmlns="http://schemas.microsoft.com/office/spreadsheetml/2009/9/main" objectType="CheckBox" fmlaLink="$J$124" lockText="1" noThreeD="1"/>
</file>

<file path=xl/ctrlProps/ctrlProp80.xml><?xml version="1.0" encoding="utf-8"?>
<formControlPr xmlns="http://schemas.microsoft.com/office/spreadsheetml/2009/9/main" objectType="CheckBox" fmlaLink="$N$123" lockText="1" noThreeD="1"/>
</file>

<file path=xl/ctrlProps/ctrlProp81.xml><?xml version="1.0" encoding="utf-8"?>
<formControlPr xmlns="http://schemas.microsoft.com/office/spreadsheetml/2009/9/main" objectType="CheckBox" fmlaLink="$L$124" lockText="1" noThreeD="1"/>
</file>

<file path=xl/ctrlProps/ctrlProp82.xml><?xml version="1.0" encoding="utf-8"?>
<formControlPr xmlns="http://schemas.microsoft.com/office/spreadsheetml/2009/9/main" objectType="CheckBox" fmlaLink="$J$156" noThreeD="1"/>
</file>

<file path=xl/ctrlProps/ctrlProp83.xml><?xml version="1.0" encoding="utf-8"?>
<formControlPr xmlns="http://schemas.microsoft.com/office/spreadsheetml/2009/9/main" objectType="CheckBox" fmlaLink="$L$156" lockText="1" noThreeD="1"/>
</file>

<file path=xl/ctrlProps/ctrlProp84.xml><?xml version="1.0" encoding="utf-8"?>
<formControlPr xmlns="http://schemas.microsoft.com/office/spreadsheetml/2009/9/main" objectType="CheckBox" fmlaLink="$J$157" lockText="1" noThreeD="1"/>
</file>

<file path=xl/ctrlProps/ctrlProp85.xml><?xml version="1.0" encoding="utf-8"?>
<formControlPr xmlns="http://schemas.microsoft.com/office/spreadsheetml/2009/9/main" objectType="CheckBox" fmlaLink="$N$156" lockText="1" noThreeD="1"/>
</file>

<file path=xl/ctrlProps/ctrlProp86.xml><?xml version="1.0" encoding="utf-8"?>
<formControlPr xmlns="http://schemas.microsoft.com/office/spreadsheetml/2009/9/main" objectType="CheckBox" fmlaLink="$L$157" lockText="1" noThreeD="1"/>
</file>

<file path=xl/ctrlProps/ctrlProp87.xml><?xml version="1.0" encoding="utf-8"?>
<formControlPr xmlns="http://schemas.microsoft.com/office/spreadsheetml/2009/9/main" objectType="CheckBox" fmlaLink="$J$189" noThreeD="1"/>
</file>

<file path=xl/ctrlProps/ctrlProp88.xml><?xml version="1.0" encoding="utf-8"?>
<formControlPr xmlns="http://schemas.microsoft.com/office/spreadsheetml/2009/9/main" objectType="CheckBox" fmlaLink="$L$189" lockText="1" noThreeD="1"/>
</file>

<file path=xl/ctrlProps/ctrlProp89.xml><?xml version="1.0" encoding="utf-8"?>
<formControlPr xmlns="http://schemas.microsoft.com/office/spreadsheetml/2009/9/main" objectType="CheckBox" fmlaLink="$J$190" lockText="1" noThreeD="1"/>
</file>

<file path=xl/ctrlProps/ctrlProp90.xml><?xml version="1.0" encoding="utf-8"?>
<formControlPr xmlns="http://schemas.microsoft.com/office/spreadsheetml/2009/9/main" objectType="CheckBox" fmlaLink="$N$189" lockText="1" noThreeD="1"/>
</file>

<file path=xl/ctrlProps/ctrlProp91.xml><?xml version="1.0" encoding="utf-8"?>
<formControlPr xmlns="http://schemas.microsoft.com/office/spreadsheetml/2009/9/main" objectType="CheckBox" fmlaLink="$L$190" lockText="1" noThreeD="1"/>
</file>

<file path=xl/ctrlProps/ctrlProp92.xml><?xml version="1.0" encoding="utf-8"?>
<formControlPr xmlns="http://schemas.microsoft.com/office/spreadsheetml/2009/9/main" objectType="CheckBox" fmlaLink="$J$222" noThreeD="1"/>
</file>

<file path=xl/ctrlProps/ctrlProp93.xml><?xml version="1.0" encoding="utf-8"?>
<formControlPr xmlns="http://schemas.microsoft.com/office/spreadsheetml/2009/9/main" objectType="CheckBox" fmlaLink="$L$222" lockText="1" noThreeD="1"/>
</file>

<file path=xl/ctrlProps/ctrlProp94.xml><?xml version="1.0" encoding="utf-8"?>
<formControlPr xmlns="http://schemas.microsoft.com/office/spreadsheetml/2009/9/main" objectType="CheckBox" fmlaLink="$J$223" lockText="1" noThreeD="1"/>
</file>

<file path=xl/ctrlProps/ctrlProp95.xml><?xml version="1.0" encoding="utf-8"?>
<formControlPr xmlns="http://schemas.microsoft.com/office/spreadsheetml/2009/9/main" objectType="CheckBox" fmlaLink="$N$222" lockText="1" noThreeD="1"/>
</file>

<file path=xl/ctrlProps/ctrlProp96.xml><?xml version="1.0" encoding="utf-8"?>
<formControlPr xmlns="http://schemas.microsoft.com/office/spreadsheetml/2009/9/main" objectType="CheckBox" fmlaLink="$L$223" lockText="1" noThreeD="1"/>
</file>

<file path=xl/ctrlProps/ctrlProp97.xml><?xml version="1.0" encoding="utf-8"?>
<formControlPr xmlns="http://schemas.microsoft.com/office/spreadsheetml/2009/9/main" objectType="CheckBox" fmlaLink="$J$255" noThreeD="1"/>
</file>

<file path=xl/ctrlProps/ctrlProp98.xml><?xml version="1.0" encoding="utf-8"?>
<formControlPr xmlns="http://schemas.microsoft.com/office/spreadsheetml/2009/9/main" objectType="CheckBox" fmlaLink="$L$255" lockText="1" noThreeD="1"/>
</file>

<file path=xl/ctrlProps/ctrlProp99.xml><?xml version="1.0" encoding="utf-8"?>
<formControlPr xmlns="http://schemas.microsoft.com/office/spreadsheetml/2009/9/main" objectType="CheckBox" fmlaLink="$J$256" lockText="1" noThreeD="1"/>
</file>

<file path=xl/ctrlProps/ctrlProp100.xml><?xml version="1.0" encoding="utf-8"?>
<formControlPr xmlns="http://schemas.microsoft.com/office/spreadsheetml/2009/9/main" objectType="CheckBox" fmlaLink="$N$255" lockText="1" noThreeD="1"/>
</file>

<file path=xl/ctrlProps/ctrlProp101.xml><?xml version="1.0" encoding="utf-8"?>
<formControlPr xmlns="http://schemas.microsoft.com/office/spreadsheetml/2009/9/main" objectType="CheckBox" fmlaLink="$L$256" lockText="1" noThreeD="1"/>
</file>

<file path=xl/ctrlProps/ctrlProp102.xml><?xml version="1.0" encoding="utf-8"?>
<formControlPr xmlns="http://schemas.microsoft.com/office/spreadsheetml/2009/9/main" objectType="CheckBox" fmlaLink="$J$288" noThreeD="1"/>
</file>

<file path=xl/ctrlProps/ctrlProp103.xml><?xml version="1.0" encoding="utf-8"?>
<formControlPr xmlns="http://schemas.microsoft.com/office/spreadsheetml/2009/9/main" objectType="CheckBox" fmlaLink="$L$288" lockText="1" noThreeD="1"/>
</file>

<file path=xl/ctrlProps/ctrlProp104.xml><?xml version="1.0" encoding="utf-8"?>
<formControlPr xmlns="http://schemas.microsoft.com/office/spreadsheetml/2009/9/main" objectType="CheckBox" fmlaLink="$J$289" lockText="1" noThreeD="1"/>
</file>

<file path=xl/ctrlProps/ctrlProp105.xml><?xml version="1.0" encoding="utf-8"?>
<formControlPr xmlns="http://schemas.microsoft.com/office/spreadsheetml/2009/9/main" objectType="CheckBox" fmlaLink="$N$288" lockText="1" noThreeD="1"/>
</file>

<file path=xl/ctrlProps/ctrlProp106.xml><?xml version="1.0" encoding="utf-8"?>
<formControlPr xmlns="http://schemas.microsoft.com/office/spreadsheetml/2009/9/main" objectType="CheckBox" fmlaLink="$L$289" lockText="1" noThreeD="1"/>
</file>

<file path=xl/ctrlProps/ctrlProp107.xml><?xml version="1.0" encoding="utf-8"?>
<formControlPr xmlns="http://schemas.microsoft.com/office/spreadsheetml/2009/9/main" objectType="CheckBox" fmlaLink="$J$321" noThreeD="1"/>
</file>

<file path=xl/ctrlProps/ctrlProp108.xml><?xml version="1.0" encoding="utf-8"?>
<formControlPr xmlns="http://schemas.microsoft.com/office/spreadsheetml/2009/9/main" objectType="CheckBox" fmlaLink="$L$321" lockText="1" noThreeD="1"/>
</file>

<file path=xl/ctrlProps/ctrlProp109.xml><?xml version="1.0" encoding="utf-8"?>
<formControlPr xmlns="http://schemas.microsoft.com/office/spreadsheetml/2009/9/main" objectType="CheckBox" fmlaLink="$J$322" lockText="1" noThreeD="1"/>
</file>

<file path=xl/ctrlProps/ctrlProp110.xml><?xml version="1.0" encoding="utf-8"?>
<formControlPr xmlns="http://schemas.microsoft.com/office/spreadsheetml/2009/9/main" objectType="CheckBox" fmlaLink="$N$321" lockText="1" noThreeD="1"/>
</file>

<file path=xl/ctrlProps/ctrlProp111.xml><?xml version="1.0" encoding="utf-8"?>
<formControlPr xmlns="http://schemas.microsoft.com/office/spreadsheetml/2009/9/main" objectType="CheckBox" fmlaLink="$L$322" lockText="1" noThreeD="1"/>
</file>

<file path=xl/ctrlProps/ctrlProp112.xml><?xml version="1.0" encoding="utf-8"?>
<formControlPr xmlns="http://schemas.microsoft.com/office/spreadsheetml/2009/9/main" objectType="CheckBox" fmlaLink="$N$58" lockText="1" noThreeD="1"/>
</file>

<file path=xl/ctrlProps/ctrlProp113.xml><?xml version="1.0" encoding="utf-8"?>
<formControlPr xmlns="http://schemas.microsoft.com/office/spreadsheetml/2009/9/main" objectType="CheckBox" fmlaLink="$N$91" lockText="1" noThreeD="1"/>
</file>

<file path=xl/ctrlProps/ctrlProp114.xml><?xml version="1.0" encoding="utf-8"?>
<formControlPr xmlns="http://schemas.microsoft.com/office/spreadsheetml/2009/9/main" objectType="CheckBox" fmlaLink="$N$124" lockText="1" noThreeD="1"/>
</file>

<file path=xl/ctrlProps/ctrlProp115.xml><?xml version="1.0" encoding="utf-8"?>
<formControlPr xmlns="http://schemas.microsoft.com/office/spreadsheetml/2009/9/main" objectType="CheckBox" fmlaLink="$N$157" lockText="1" noThreeD="1"/>
</file>

<file path=xl/ctrlProps/ctrlProp116.xml><?xml version="1.0" encoding="utf-8"?>
<formControlPr xmlns="http://schemas.microsoft.com/office/spreadsheetml/2009/9/main" objectType="CheckBox" fmlaLink="$N$190" lockText="1" noThreeD="1"/>
</file>

<file path=xl/ctrlProps/ctrlProp117.xml><?xml version="1.0" encoding="utf-8"?>
<formControlPr xmlns="http://schemas.microsoft.com/office/spreadsheetml/2009/9/main" objectType="CheckBox" fmlaLink="$N$223" lockText="1" noThreeD="1"/>
</file>

<file path=xl/ctrlProps/ctrlProp118.xml><?xml version="1.0" encoding="utf-8"?>
<formControlPr xmlns="http://schemas.microsoft.com/office/spreadsheetml/2009/9/main" objectType="CheckBox" fmlaLink="$N$256" lockText="1" noThreeD="1"/>
</file>

<file path=xl/ctrlProps/ctrlProp119.xml><?xml version="1.0" encoding="utf-8"?>
<formControlPr xmlns="http://schemas.microsoft.com/office/spreadsheetml/2009/9/main" objectType="CheckBox" fmlaLink="$N$289" lockText="1" noThreeD="1"/>
</file>

<file path=xl/ctrlProps/ctrlProp120.xml><?xml version="1.0" encoding="utf-8"?>
<formControlPr xmlns="http://schemas.microsoft.com/office/spreadsheetml/2009/9/main" objectType="CheckBox" fmlaLink="$N$322" lockText="1" noThreeD="1"/>
</file>

<file path=xl/ctrlProps/ctrlProp121.xml><?xml version="1.0" encoding="utf-8"?>
<formControlPr xmlns="http://schemas.microsoft.com/office/spreadsheetml/2009/9/main" objectType="CheckBox" fmlaLink="$J$59" lockText="1" noThreeD="1"/>
</file>

<file path=xl/ctrlProps/ctrlProp122.xml><?xml version="1.0" encoding="utf-8"?>
<formControlPr xmlns="http://schemas.microsoft.com/office/spreadsheetml/2009/9/main" objectType="CheckBox" fmlaLink="$J$92" lockText="1" noThreeD="1"/>
</file>

<file path=xl/ctrlProps/ctrlProp123.xml><?xml version="1.0" encoding="utf-8"?>
<formControlPr xmlns="http://schemas.microsoft.com/office/spreadsheetml/2009/9/main" objectType="CheckBox" fmlaLink="$J$125" lockText="1" noThreeD="1"/>
</file>

<file path=xl/ctrlProps/ctrlProp124.xml><?xml version="1.0" encoding="utf-8"?>
<formControlPr xmlns="http://schemas.microsoft.com/office/spreadsheetml/2009/9/main" objectType="CheckBox" fmlaLink="$J$158" lockText="1" noThreeD="1"/>
</file>

<file path=xl/ctrlProps/ctrlProp125.xml><?xml version="1.0" encoding="utf-8"?>
<formControlPr xmlns="http://schemas.microsoft.com/office/spreadsheetml/2009/9/main" objectType="CheckBox" fmlaLink="$J$191" lockText="1" noThreeD="1"/>
</file>

<file path=xl/ctrlProps/ctrlProp126.xml><?xml version="1.0" encoding="utf-8"?>
<formControlPr xmlns="http://schemas.microsoft.com/office/spreadsheetml/2009/9/main" objectType="CheckBox" fmlaLink="$J$224" lockText="1" noThreeD="1"/>
</file>

<file path=xl/ctrlProps/ctrlProp127.xml><?xml version="1.0" encoding="utf-8"?>
<formControlPr xmlns="http://schemas.microsoft.com/office/spreadsheetml/2009/9/main" objectType="CheckBox" fmlaLink="$J$257" lockText="1" noThreeD="1"/>
</file>

<file path=xl/ctrlProps/ctrlProp128.xml><?xml version="1.0" encoding="utf-8"?>
<formControlPr xmlns="http://schemas.microsoft.com/office/spreadsheetml/2009/9/main" objectType="CheckBox" fmlaLink="$J$290" lockText="1" noThreeD="1"/>
</file>

<file path=xl/ctrlProps/ctrlProp129.xml><?xml version="1.0" encoding="utf-8"?>
<formControlPr xmlns="http://schemas.microsoft.com/office/spreadsheetml/2009/9/main" objectType="CheckBox" fmlaLink="$J$323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54</xdr:row>
          <xdr:rowOff>0</xdr:rowOff>
        </xdr:from>
        <xdr:to>
          <xdr:col>10</xdr:col>
          <xdr:colOff>381000</xdr:colOff>
          <xdr:row>55</xdr:row>
          <xdr:rowOff>0</xdr:rowOff>
        </xdr:to>
        <xdr:sp macro="" textlink="">
          <xdr:nvSpPr>
            <xdr:cNvPr id="10514" name="Check Box 274" hidden="1">
              <a:extLst>
                <a:ext uri="{63B3BB69-23CF-44E3-9099-C40C66FF867C}">
                  <a14:compatExt spid="_x0000_s10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54</xdr:row>
          <xdr:rowOff>0</xdr:rowOff>
        </xdr:from>
        <xdr:to>
          <xdr:col>12</xdr:col>
          <xdr:colOff>409575</xdr:colOff>
          <xdr:row>55</xdr:row>
          <xdr:rowOff>0</xdr:rowOff>
        </xdr:to>
        <xdr:sp macro="" textlink="">
          <xdr:nvSpPr>
            <xdr:cNvPr id="10515" name="Check Box 275" hidden="1">
              <a:extLst>
                <a:ext uri="{63B3BB69-23CF-44E3-9099-C40C66FF867C}">
                  <a14:compatExt spid="_x0000_s10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200025</xdr:colOff>
          <xdr:row>55</xdr:row>
          <xdr:rowOff>0</xdr:rowOff>
        </xdr:to>
        <xdr:sp macro="" textlink="">
          <xdr:nvSpPr>
            <xdr:cNvPr id="10516" name="Check Box 276" hidden="1">
              <a:extLst>
                <a:ext uri="{63B3BB69-23CF-44E3-9099-C40C66FF867C}">
                  <a14:compatExt spid="_x0000_s10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55</xdr:row>
          <xdr:rowOff>19050</xdr:rowOff>
        </xdr:from>
        <xdr:to>
          <xdr:col>10</xdr:col>
          <xdr:colOff>381000</xdr:colOff>
          <xdr:row>56</xdr:row>
          <xdr:rowOff>9525</xdr:rowOff>
        </xdr:to>
        <xdr:sp macro="" textlink="">
          <xdr:nvSpPr>
            <xdr:cNvPr id="10517" name="Check Box 277" hidden="1">
              <a:extLst>
                <a:ext uri="{63B3BB69-23CF-44E3-9099-C40C66FF867C}">
                  <a14:compatExt spid="_x0000_s10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200025</xdr:colOff>
          <xdr:row>55</xdr:row>
          <xdr:rowOff>0</xdr:rowOff>
        </xdr:to>
        <xdr:sp macro="" textlink="">
          <xdr:nvSpPr>
            <xdr:cNvPr id="10518" name="Check Box 278" hidden="1">
              <a:extLst>
                <a:ext uri="{63B3BB69-23CF-44E3-9099-C40C66FF867C}">
                  <a14:compatExt spid="_x0000_s10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55</xdr:row>
          <xdr:rowOff>19050</xdr:rowOff>
        </xdr:from>
        <xdr:to>
          <xdr:col>12</xdr:col>
          <xdr:colOff>409575</xdr:colOff>
          <xdr:row>56</xdr:row>
          <xdr:rowOff>9525</xdr:rowOff>
        </xdr:to>
        <xdr:sp macro="" textlink="">
          <xdr:nvSpPr>
            <xdr:cNvPr id="10519" name="Check Box 279" hidden="1">
              <a:extLst>
                <a:ext uri="{63B3BB69-23CF-44E3-9099-C40C66FF867C}">
                  <a14:compatExt spid="_x0000_s10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55</xdr:row>
          <xdr:rowOff>19050</xdr:rowOff>
        </xdr:from>
        <xdr:to>
          <xdr:col>14</xdr:col>
          <xdr:colOff>200025</xdr:colOff>
          <xdr:row>56</xdr:row>
          <xdr:rowOff>9525</xdr:rowOff>
        </xdr:to>
        <xdr:sp macro="" textlink="">
          <xdr:nvSpPr>
            <xdr:cNvPr id="10520" name="Check Box 280" hidden="1">
              <a:extLst>
                <a:ext uri="{63B3BB69-23CF-44E3-9099-C40C66FF867C}">
                  <a14:compatExt spid="_x0000_s10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86</xdr:row>
          <xdr:rowOff>114300</xdr:rowOff>
        </xdr:from>
        <xdr:to>
          <xdr:col>10</xdr:col>
          <xdr:colOff>390525</xdr:colOff>
          <xdr:row>87</xdr:row>
          <xdr:rowOff>180975</xdr:rowOff>
        </xdr:to>
        <xdr:sp macro="" textlink="">
          <xdr:nvSpPr>
            <xdr:cNvPr id="10521" name="Check Box 281" hidden="1">
              <a:extLst>
                <a:ext uri="{63B3BB69-23CF-44E3-9099-C40C66FF867C}">
                  <a14:compatExt spid="_x0000_s10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86</xdr:row>
          <xdr:rowOff>114300</xdr:rowOff>
        </xdr:from>
        <xdr:to>
          <xdr:col>12</xdr:col>
          <xdr:colOff>419100</xdr:colOff>
          <xdr:row>87</xdr:row>
          <xdr:rowOff>180975</xdr:rowOff>
        </xdr:to>
        <xdr:sp macro="" textlink="">
          <xdr:nvSpPr>
            <xdr:cNvPr id="10522" name="Check Box 282" hidden="1">
              <a:extLst>
                <a:ext uri="{63B3BB69-23CF-44E3-9099-C40C66FF867C}">
                  <a14:compatExt spid="_x0000_s10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88</xdr:row>
          <xdr:rowOff>9525</xdr:rowOff>
        </xdr:from>
        <xdr:to>
          <xdr:col>10</xdr:col>
          <xdr:colOff>390525</xdr:colOff>
          <xdr:row>89</xdr:row>
          <xdr:rowOff>0</xdr:rowOff>
        </xdr:to>
        <xdr:sp macro="" textlink="">
          <xdr:nvSpPr>
            <xdr:cNvPr id="10524" name="Check Box 284" hidden="1">
              <a:extLst>
                <a:ext uri="{63B3BB69-23CF-44E3-9099-C40C66FF867C}">
                  <a14:compatExt spid="_x0000_s10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86</xdr:row>
          <xdr:rowOff>114300</xdr:rowOff>
        </xdr:from>
        <xdr:to>
          <xdr:col>14</xdr:col>
          <xdr:colOff>209550</xdr:colOff>
          <xdr:row>87</xdr:row>
          <xdr:rowOff>180975</xdr:rowOff>
        </xdr:to>
        <xdr:sp macro="" textlink="">
          <xdr:nvSpPr>
            <xdr:cNvPr id="10525" name="Check Box 285" hidden="1">
              <a:extLst>
                <a:ext uri="{63B3BB69-23CF-44E3-9099-C40C66FF867C}">
                  <a14:compatExt spid="_x0000_s10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88</xdr:row>
          <xdr:rowOff>9525</xdr:rowOff>
        </xdr:from>
        <xdr:to>
          <xdr:col>12</xdr:col>
          <xdr:colOff>419100</xdr:colOff>
          <xdr:row>89</xdr:row>
          <xdr:rowOff>0</xdr:rowOff>
        </xdr:to>
        <xdr:sp macro="" textlink="">
          <xdr:nvSpPr>
            <xdr:cNvPr id="10526" name="Check Box 286" hidden="1">
              <a:extLst>
                <a:ext uri="{63B3BB69-23CF-44E3-9099-C40C66FF867C}">
                  <a14:compatExt spid="_x0000_s10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88</xdr:row>
          <xdr:rowOff>0</xdr:rowOff>
        </xdr:from>
        <xdr:to>
          <xdr:col>14</xdr:col>
          <xdr:colOff>200025</xdr:colOff>
          <xdr:row>88</xdr:row>
          <xdr:rowOff>180975</xdr:rowOff>
        </xdr:to>
        <xdr:sp macro="" textlink="">
          <xdr:nvSpPr>
            <xdr:cNvPr id="10527" name="Check Box 287" hidden="1">
              <a:extLst>
                <a:ext uri="{63B3BB69-23CF-44E3-9099-C40C66FF867C}">
                  <a14:compatExt spid="_x0000_s10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119</xdr:row>
          <xdr:rowOff>114300</xdr:rowOff>
        </xdr:from>
        <xdr:to>
          <xdr:col>10</xdr:col>
          <xdr:colOff>381000</xdr:colOff>
          <xdr:row>120</xdr:row>
          <xdr:rowOff>180975</xdr:rowOff>
        </xdr:to>
        <xdr:sp macro="" textlink="">
          <xdr:nvSpPr>
            <xdr:cNvPr id="10528" name="Check Box 288" hidden="1">
              <a:extLst>
                <a:ext uri="{63B3BB69-23CF-44E3-9099-C40C66FF867C}">
                  <a14:compatExt spid="_x0000_s10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119</xdr:row>
          <xdr:rowOff>114300</xdr:rowOff>
        </xdr:from>
        <xdr:to>
          <xdr:col>12</xdr:col>
          <xdr:colOff>409575</xdr:colOff>
          <xdr:row>120</xdr:row>
          <xdr:rowOff>180975</xdr:rowOff>
        </xdr:to>
        <xdr:sp macro="" textlink="">
          <xdr:nvSpPr>
            <xdr:cNvPr id="10529" name="Check Box 289" hidden="1">
              <a:extLst>
                <a:ext uri="{63B3BB69-23CF-44E3-9099-C40C66FF867C}">
                  <a14:compatExt spid="_x0000_s10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121</xdr:row>
          <xdr:rowOff>9525</xdr:rowOff>
        </xdr:from>
        <xdr:to>
          <xdr:col>10</xdr:col>
          <xdr:colOff>381000</xdr:colOff>
          <xdr:row>122</xdr:row>
          <xdr:rowOff>0</xdr:rowOff>
        </xdr:to>
        <xdr:sp macro="" textlink="">
          <xdr:nvSpPr>
            <xdr:cNvPr id="10530" name="Check Box 290" hidden="1">
              <a:extLst>
                <a:ext uri="{63B3BB69-23CF-44E3-9099-C40C66FF867C}">
                  <a14:compatExt spid="_x0000_s10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119</xdr:row>
          <xdr:rowOff>114300</xdr:rowOff>
        </xdr:from>
        <xdr:to>
          <xdr:col>14</xdr:col>
          <xdr:colOff>200025</xdr:colOff>
          <xdr:row>120</xdr:row>
          <xdr:rowOff>180975</xdr:rowOff>
        </xdr:to>
        <xdr:sp macro="" textlink="">
          <xdr:nvSpPr>
            <xdr:cNvPr id="10531" name="Check Box 291" hidden="1">
              <a:extLst>
                <a:ext uri="{63B3BB69-23CF-44E3-9099-C40C66FF867C}">
                  <a14:compatExt spid="_x0000_s10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121</xdr:row>
          <xdr:rowOff>9525</xdr:rowOff>
        </xdr:from>
        <xdr:to>
          <xdr:col>12</xdr:col>
          <xdr:colOff>409575</xdr:colOff>
          <xdr:row>122</xdr:row>
          <xdr:rowOff>0</xdr:rowOff>
        </xdr:to>
        <xdr:sp macro="" textlink="">
          <xdr:nvSpPr>
            <xdr:cNvPr id="10532" name="Check Box 292" hidden="1">
              <a:extLst>
                <a:ext uri="{63B3BB69-23CF-44E3-9099-C40C66FF867C}">
                  <a14:compatExt spid="_x0000_s10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121</xdr:row>
          <xdr:rowOff>9525</xdr:rowOff>
        </xdr:from>
        <xdr:to>
          <xdr:col>14</xdr:col>
          <xdr:colOff>200025</xdr:colOff>
          <xdr:row>122</xdr:row>
          <xdr:rowOff>0</xdr:rowOff>
        </xdr:to>
        <xdr:sp macro="" textlink="">
          <xdr:nvSpPr>
            <xdr:cNvPr id="10533" name="Check Box 293" hidden="1">
              <a:extLst>
                <a:ext uri="{63B3BB69-23CF-44E3-9099-C40C66FF867C}">
                  <a14:compatExt spid="_x0000_s10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153</xdr:row>
          <xdr:rowOff>0</xdr:rowOff>
        </xdr:from>
        <xdr:to>
          <xdr:col>10</xdr:col>
          <xdr:colOff>371475</xdr:colOff>
          <xdr:row>154</xdr:row>
          <xdr:rowOff>0</xdr:rowOff>
        </xdr:to>
        <xdr:sp macro="" textlink="">
          <xdr:nvSpPr>
            <xdr:cNvPr id="10534" name="Check Box 294" hidden="1">
              <a:extLst>
                <a:ext uri="{63B3BB69-23CF-44E3-9099-C40C66FF867C}">
                  <a14:compatExt spid="_x0000_s10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419100</xdr:colOff>
          <xdr:row>153</xdr:row>
          <xdr:rowOff>0</xdr:rowOff>
        </xdr:from>
        <xdr:to>
          <xdr:col>12</xdr:col>
          <xdr:colOff>400050</xdr:colOff>
          <xdr:row>154</xdr:row>
          <xdr:rowOff>0</xdr:rowOff>
        </xdr:to>
        <xdr:sp macro="" textlink="">
          <xdr:nvSpPr>
            <xdr:cNvPr id="10535" name="Check Box 295" hidden="1">
              <a:extLst>
                <a:ext uri="{63B3BB69-23CF-44E3-9099-C40C66FF867C}">
                  <a14:compatExt spid="_x0000_s10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154</xdr:row>
          <xdr:rowOff>19050</xdr:rowOff>
        </xdr:from>
        <xdr:to>
          <xdr:col>10</xdr:col>
          <xdr:colOff>371475</xdr:colOff>
          <xdr:row>155</xdr:row>
          <xdr:rowOff>9525</xdr:rowOff>
        </xdr:to>
        <xdr:sp macro="" textlink="">
          <xdr:nvSpPr>
            <xdr:cNvPr id="10536" name="Check Box 296" hidden="1">
              <a:extLst>
                <a:ext uri="{63B3BB69-23CF-44E3-9099-C40C66FF867C}">
                  <a14:compatExt spid="_x0000_s10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153</xdr:row>
          <xdr:rowOff>0</xdr:rowOff>
        </xdr:from>
        <xdr:to>
          <xdr:col>14</xdr:col>
          <xdr:colOff>190500</xdr:colOff>
          <xdr:row>154</xdr:row>
          <xdr:rowOff>0</xdr:rowOff>
        </xdr:to>
        <xdr:sp macro="" textlink="">
          <xdr:nvSpPr>
            <xdr:cNvPr id="10537" name="Check Box 297" hidden="1">
              <a:extLst>
                <a:ext uri="{63B3BB69-23CF-44E3-9099-C40C66FF867C}">
                  <a14:compatExt spid="_x0000_s10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154</xdr:row>
          <xdr:rowOff>19050</xdr:rowOff>
        </xdr:from>
        <xdr:to>
          <xdr:col>12</xdr:col>
          <xdr:colOff>400050</xdr:colOff>
          <xdr:row>155</xdr:row>
          <xdr:rowOff>9525</xdr:rowOff>
        </xdr:to>
        <xdr:sp macro="" textlink="">
          <xdr:nvSpPr>
            <xdr:cNvPr id="10538" name="Check Box 298" hidden="1">
              <a:extLst>
                <a:ext uri="{63B3BB69-23CF-44E3-9099-C40C66FF867C}">
                  <a14:compatExt spid="_x0000_s10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154</xdr:row>
          <xdr:rowOff>19050</xdr:rowOff>
        </xdr:from>
        <xdr:to>
          <xdr:col>14</xdr:col>
          <xdr:colOff>190500</xdr:colOff>
          <xdr:row>155</xdr:row>
          <xdr:rowOff>9525</xdr:rowOff>
        </xdr:to>
        <xdr:sp macro="" textlink="">
          <xdr:nvSpPr>
            <xdr:cNvPr id="10539" name="Check Box 299" hidden="1">
              <a:extLst>
                <a:ext uri="{63B3BB69-23CF-44E3-9099-C40C66FF867C}">
                  <a14:compatExt spid="_x0000_s10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185</xdr:row>
          <xdr:rowOff>114300</xdr:rowOff>
        </xdr:from>
        <xdr:to>
          <xdr:col>10</xdr:col>
          <xdr:colOff>390525</xdr:colOff>
          <xdr:row>186</xdr:row>
          <xdr:rowOff>180975</xdr:rowOff>
        </xdr:to>
        <xdr:sp macro="" textlink="">
          <xdr:nvSpPr>
            <xdr:cNvPr id="10540" name="Check Box 300" hidden="1">
              <a:extLst>
                <a:ext uri="{63B3BB69-23CF-44E3-9099-C40C66FF867C}">
                  <a14:compatExt spid="_x0000_s10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185</xdr:row>
          <xdr:rowOff>114300</xdr:rowOff>
        </xdr:from>
        <xdr:to>
          <xdr:col>12</xdr:col>
          <xdr:colOff>419100</xdr:colOff>
          <xdr:row>186</xdr:row>
          <xdr:rowOff>180975</xdr:rowOff>
        </xdr:to>
        <xdr:sp macro="" textlink="">
          <xdr:nvSpPr>
            <xdr:cNvPr id="10541" name="Check Box 301" hidden="1">
              <a:extLst>
                <a:ext uri="{63B3BB69-23CF-44E3-9099-C40C66FF867C}">
                  <a14:compatExt spid="_x0000_s10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187</xdr:row>
          <xdr:rowOff>9525</xdr:rowOff>
        </xdr:from>
        <xdr:to>
          <xdr:col>10</xdr:col>
          <xdr:colOff>390525</xdr:colOff>
          <xdr:row>188</xdr:row>
          <xdr:rowOff>0</xdr:rowOff>
        </xdr:to>
        <xdr:sp macro="" textlink="">
          <xdr:nvSpPr>
            <xdr:cNvPr id="10542" name="Check Box 302" hidden="1">
              <a:extLst>
                <a:ext uri="{63B3BB69-23CF-44E3-9099-C40C66FF867C}">
                  <a14:compatExt spid="_x0000_s10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185</xdr:row>
          <xdr:rowOff>114300</xdr:rowOff>
        </xdr:from>
        <xdr:to>
          <xdr:col>14</xdr:col>
          <xdr:colOff>209550</xdr:colOff>
          <xdr:row>186</xdr:row>
          <xdr:rowOff>180975</xdr:rowOff>
        </xdr:to>
        <xdr:sp macro="" textlink="">
          <xdr:nvSpPr>
            <xdr:cNvPr id="10543" name="Check Box 303" hidden="1">
              <a:extLst>
                <a:ext uri="{63B3BB69-23CF-44E3-9099-C40C66FF867C}">
                  <a14:compatExt spid="_x0000_s10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187</xdr:row>
          <xdr:rowOff>9525</xdr:rowOff>
        </xdr:from>
        <xdr:to>
          <xdr:col>12</xdr:col>
          <xdr:colOff>419100</xdr:colOff>
          <xdr:row>188</xdr:row>
          <xdr:rowOff>0</xdr:rowOff>
        </xdr:to>
        <xdr:sp macro="" textlink="">
          <xdr:nvSpPr>
            <xdr:cNvPr id="10544" name="Check Box 304" hidden="1">
              <a:extLst>
                <a:ext uri="{63B3BB69-23CF-44E3-9099-C40C66FF867C}">
                  <a14:compatExt spid="_x0000_s10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187</xdr:row>
          <xdr:rowOff>9525</xdr:rowOff>
        </xdr:from>
        <xdr:to>
          <xdr:col>14</xdr:col>
          <xdr:colOff>209550</xdr:colOff>
          <xdr:row>188</xdr:row>
          <xdr:rowOff>0</xdr:rowOff>
        </xdr:to>
        <xdr:sp macro="" textlink="">
          <xdr:nvSpPr>
            <xdr:cNvPr id="10545" name="Check Box 305" hidden="1">
              <a:extLst>
                <a:ext uri="{63B3BB69-23CF-44E3-9099-C40C66FF867C}">
                  <a14:compatExt spid="_x0000_s10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219</xdr:row>
          <xdr:rowOff>0</xdr:rowOff>
        </xdr:from>
        <xdr:to>
          <xdr:col>10</xdr:col>
          <xdr:colOff>390525</xdr:colOff>
          <xdr:row>220</xdr:row>
          <xdr:rowOff>0</xdr:rowOff>
        </xdr:to>
        <xdr:sp macro="" textlink="">
          <xdr:nvSpPr>
            <xdr:cNvPr id="10546" name="Check Box 306" hidden="1">
              <a:extLst>
                <a:ext uri="{63B3BB69-23CF-44E3-9099-C40C66FF867C}">
                  <a14:compatExt spid="_x0000_s10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219</xdr:row>
          <xdr:rowOff>0</xdr:rowOff>
        </xdr:from>
        <xdr:to>
          <xdr:col>12</xdr:col>
          <xdr:colOff>419100</xdr:colOff>
          <xdr:row>220</xdr:row>
          <xdr:rowOff>0</xdr:rowOff>
        </xdr:to>
        <xdr:sp macro="" textlink="">
          <xdr:nvSpPr>
            <xdr:cNvPr id="10547" name="Check Box 307" hidden="1">
              <a:extLst>
                <a:ext uri="{63B3BB69-23CF-44E3-9099-C40C66FF867C}">
                  <a14:compatExt spid="_x0000_s10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220</xdr:row>
          <xdr:rowOff>9525</xdr:rowOff>
        </xdr:from>
        <xdr:to>
          <xdr:col>10</xdr:col>
          <xdr:colOff>381000</xdr:colOff>
          <xdr:row>220</xdr:row>
          <xdr:rowOff>180975</xdr:rowOff>
        </xdr:to>
        <xdr:sp macro="" textlink="">
          <xdr:nvSpPr>
            <xdr:cNvPr id="10548" name="Check Box 308" hidden="1">
              <a:extLst>
                <a:ext uri="{63B3BB69-23CF-44E3-9099-C40C66FF867C}">
                  <a14:compatExt spid="_x0000_s10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218</xdr:row>
          <xdr:rowOff>114300</xdr:rowOff>
        </xdr:from>
        <xdr:to>
          <xdr:col>14</xdr:col>
          <xdr:colOff>209550</xdr:colOff>
          <xdr:row>219</xdr:row>
          <xdr:rowOff>180975</xdr:rowOff>
        </xdr:to>
        <xdr:sp macro="" textlink="">
          <xdr:nvSpPr>
            <xdr:cNvPr id="10549" name="Check Box 309" hidden="1">
              <a:extLst>
                <a:ext uri="{63B3BB69-23CF-44E3-9099-C40C66FF867C}">
                  <a14:compatExt spid="_x0000_s10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220</xdr:row>
          <xdr:rowOff>19050</xdr:rowOff>
        </xdr:from>
        <xdr:to>
          <xdr:col>13</xdr:col>
          <xdr:colOff>9525</xdr:colOff>
          <xdr:row>221</xdr:row>
          <xdr:rowOff>0</xdr:rowOff>
        </xdr:to>
        <xdr:sp macro="" textlink="">
          <xdr:nvSpPr>
            <xdr:cNvPr id="10550" name="Check Box 310" hidden="1">
              <a:extLst>
                <a:ext uri="{63B3BB69-23CF-44E3-9099-C40C66FF867C}">
                  <a14:compatExt spid="_x0000_s10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220</xdr:row>
          <xdr:rowOff>19050</xdr:rowOff>
        </xdr:from>
        <xdr:to>
          <xdr:col>14</xdr:col>
          <xdr:colOff>209550</xdr:colOff>
          <xdr:row>221</xdr:row>
          <xdr:rowOff>0</xdr:rowOff>
        </xdr:to>
        <xdr:sp macro="" textlink="">
          <xdr:nvSpPr>
            <xdr:cNvPr id="10551" name="Check Box 311" hidden="1">
              <a:extLst>
                <a:ext uri="{63B3BB69-23CF-44E3-9099-C40C66FF867C}">
                  <a14:compatExt spid="_x0000_s10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252</xdr:row>
          <xdr:rowOff>9525</xdr:rowOff>
        </xdr:from>
        <xdr:to>
          <xdr:col>10</xdr:col>
          <xdr:colOff>381000</xdr:colOff>
          <xdr:row>253</xdr:row>
          <xdr:rowOff>0</xdr:rowOff>
        </xdr:to>
        <xdr:sp macro="" textlink="">
          <xdr:nvSpPr>
            <xdr:cNvPr id="10552" name="Check Box 312" hidden="1">
              <a:extLst>
                <a:ext uri="{63B3BB69-23CF-44E3-9099-C40C66FF867C}">
                  <a14:compatExt spid="_x0000_s10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252</xdr:row>
          <xdr:rowOff>9525</xdr:rowOff>
        </xdr:from>
        <xdr:to>
          <xdr:col>12</xdr:col>
          <xdr:colOff>409575</xdr:colOff>
          <xdr:row>253</xdr:row>
          <xdr:rowOff>0</xdr:rowOff>
        </xdr:to>
        <xdr:sp macro="" textlink="">
          <xdr:nvSpPr>
            <xdr:cNvPr id="10553" name="Check Box 313" hidden="1">
              <a:extLst>
                <a:ext uri="{63B3BB69-23CF-44E3-9099-C40C66FF867C}">
                  <a14:compatExt spid="_x0000_s10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253</xdr:row>
          <xdr:rowOff>28575</xdr:rowOff>
        </xdr:from>
        <xdr:to>
          <xdr:col>10</xdr:col>
          <xdr:colOff>381000</xdr:colOff>
          <xdr:row>254</xdr:row>
          <xdr:rowOff>0</xdr:rowOff>
        </xdr:to>
        <xdr:sp macro="" textlink="">
          <xdr:nvSpPr>
            <xdr:cNvPr id="10554" name="Check Box 314" hidden="1">
              <a:extLst>
                <a:ext uri="{63B3BB69-23CF-44E3-9099-C40C66FF867C}">
                  <a14:compatExt spid="_x0000_s10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252</xdr:row>
          <xdr:rowOff>9525</xdr:rowOff>
        </xdr:from>
        <xdr:to>
          <xdr:col>14</xdr:col>
          <xdr:colOff>200025</xdr:colOff>
          <xdr:row>253</xdr:row>
          <xdr:rowOff>0</xdr:rowOff>
        </xdr:to>
        <xdr:sp macro="" textlink="">
          <xdr:nvSpPr>
            <xdr:cNvPr id="10555" name="Check Box 315" hidden="1">
              <a:extLst>
                <a:ext uri="{63B3BB69-23CF-44E3-9099-C40C66FF867C}">
                  <a14:compatExt spid="_x0000_s10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253</xdr:row>
          <xdr:rowOff>28575</xdr:rowOff>
        </xdr:from>
        <xdr:to>
          <xdr:col>12</xdr:col>
          <xdr:colOff>409575</xdr:colOff>
          <xdr:row>254</xdr:row>
          <xdr:rowOff>0</xdr:rowOff>
        </xdr:to>
        <xdr:sp macro="" textlink="">
          <xdr:nvSpPr>
            <xdr:cNvPr id="10556" name="Check Box 316" hidden="1">
              <a:extLst>
                <a:ext uri="{63B3BB69-23CF-44E3-9099-C40C66FF867C}">
                  <a14:compatExt spid="_x0000_s10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253</xdr:row>
          <xdr:rowOff>19050</xdr:rowOff>
        </xdr:from>
        <xdr:to>
          <xdr:col>14</xdr:col>
          <xdr:colOff>323850</xdr:colOff>
          <xdr:row>254</xdr:row>
          <xdr:rowOff>0</xdr:rowOff>
        </xdr:to>
        <xdr:sp macro="" textlink="">
          <xdr:nvSpPr>
            <xdr:cNvPr id="10557" name="Check Box 317" hidden="1">
              <a:extLst>
                <a:ext uri="{63B3BB69-23CF-44E3-9099-C40C66FF867C}">
                  <a14:compatExt spid="_x0000_s10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284</xdr:row>
          <xdr:rowOff>114300</xdr:rowOff>
        </xdr:from>
        <xdr:to>
          <xdr:col>10</xdr:col>
          <xdr:colOff>381000</xdr:colOff>
          <xdr:row>285</xdr:row>
          <xdr:rowOff>180975</xdr:rowOff>
        </xdr:to>
        <xdr:sp macro="" textlink="">
          <xdr:nvSpPr>
            <xdr:cNvPr id="10558" name="Check Box 318" hidden="1">
              <a:extLst>
                <a:ext uri="{63B3BB69-23CF-44E3-9099-C40C66FF867C}">
                  <a14:compatExt spid="_x0000_s10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284</xdr:row>
          <xdr:rowOff>114300</xdr:rowOff>
        </xdr:from>
        <xdr:to>
          <xdr:col>12</xdr:col>
          <xdr:colOff>409575</xdr:colOff>
          <xdr:row>285</xdr:row>
          <xdr:rowOff>180975</xdr:rowOff>
        </xdr:to>
        <xdr:sp macro="" textlink="">
          <xdr:nvSpPr>
            <xdr:cNvPr id="10559" name="Check Box 319" hidden="1">
              <a:extLst>
                <a:ext uri="{63B3BB69-23CF-44E3-9099-C40C66FF867C}">
                  <a14:compatExt spid="_x0000_s10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286</xdr:row>
          <xdr:rowOff>9525</xdr:rowOff>
        </xdr:from>
        <xdr:to>
          <xdr:col>10</xdr:col>
          <xdr:colOff>381000</xdr:colOff>
          <xdr:row>287</xdr:row>
          <xdr:rowOff>0</xdr:rowOff>
        </xdr:to>
        <xdr:sp macro="" textlink="">
          <xdr:nvSpPr>
            <xdr:cNvPr id="10560" name="Check Box 320" hidden="1">
              <a:extLst>
                <a:ext uri="{63B3BB69-23CF-44E3-9099-C40C66FF867C}">
                  <a14:compatExt spid="_x0000_s10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284</xdr:row>
          <xdr:rowOff>114300</xdr:rowOff>
        </xdr:from>
        <xdr:to>
          <xdr:col>14</xdr:col>
          <xdr:colOff>200025</xdr:colOff>
          <xdr:row>285</xdr:row>
          <xdr:rowOff>180975</xdr:rowOff>
        </xdr:to>
        <xdr:sp macro="" textlink="">
          <xdr:nvSpPr>
            <xdr:cNvPr id="10561" name="Check Box 321" hidden="1">
              <a:extLst>
                <a:ext uri="{63B3BB69-23CF-44E3-9099-C40C66FF867C}">
                  <a14:compatExt spid="_x0000_s10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286</xdr:row>
          <xdr:rowOff>9525</xdr:rowOff>
        </xdr:from>
        <xdr:to>
          <xdr:col>12</xdr:col>
          <xdr:colOff>409575</xdr:colOff>
          <xdr:row>287</xdr:row>
          <xdr:rowOff>0</xdr:rowOff>
        </xdr:to>
        <xdr:sp macro="" textlink="">
          <xdr:nvSpPr>
            <xdr:cNvPr id="10562" name="Check Box 322" hidden="1">
              <a:extLst>
                <a:ext uri="{63B3BB69-23CF-44E3-9099-C40C66FF867C}">
                  <a14:compatExt spid="_x0000_s10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286</xdr:row>
          <xdr:rowOff>9525</xdr:rowOff>
        </xdr:from>
        <xdr:to>
          <xdr:col>14</xdr:col>
          <xdr:colOff>200025</xdr:colOff>
          <xdr:row>287</xdr:row>
          <xdr:rowOff>0</xdr:rowOff>
        </xdr:to>
        <xdr:sp macro="" textlink="">
          <xdr:nvSpPr>
            <xdr:cNvPr id="10563" name="Check Box 323" hidden="1">
              <a:extLst>
                <a:ext uri="{63B3BB69-23CF-44E3-9099-C40C66FF867C}">
                  <a14:compatExt spid="_x0000_s10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317</xdr:row>
          <xdr:rowOff>114300</xdr:rowOff>
        </xdr:from>
        <xdr:to>
          <xdr:col>10</xdr:col>
          <xdr:colOff>381000</xdr:colOff>
          <xdr:row>318</xdr:row>
          <xdr:rowOff>180975</xdr:rowOff>
        </xdr:to>
        <xdr:sp macro="" textlink="">
          <xdr:nvSpPr>
            <xdr:cNvPr id="10564" name="Check Box 324" hidden="1">
              <a:extLst>
                <a:ext uri="{63B3BB69-23CF-44E3-9099-C40C66FF867C}">
                  <a14:compatExt spid="_x0000_s10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317</xdr:row>
          <xdr:rowOff>114300</xdr:rowOff>
        </xdr:from>
        <xdr:to>
          <xdr:col>12</xdr:col>
          <xdr:colOff>409575</xdr:colOff>
          <xdr:row>318</xdr:row>
          <xdr:rowOff>180975</xdr:rowOff>
        </xdr:to>
        <xdr:sp macro="" textlink="">
          <xdr:nvSpPr>
            <xdr:cNvPr id="10565" name="Check Box 325" hidden="1">
              <a:extLst>
                <a:ext uri="{63B3BB69-23CF-44E3-9099-C40C66FF867C}">
                  <a14:compatExt spid="_x0000_s10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319</xdr:row>
          <xdr:rowOff>9525</xdr:rowOff>
        </xdr:from>
        <xdr:to>
          <xdr:col>10</xdr:col>
          <xdr:colOff>381000</xdr:colOff>
          <xdr:row>320</xdr:row>
          <xdr:rowOff>0</xdr:rowOff>
        </xdr:to>
        <xdr:sp macro="" textlink="">
          <xdr:nvSpPr>
            <xdr:cNvPr id="10566" name="Check Box 326" hidden="1">
              <a:extLst>
                <a:ext uri="{63B3BB69-23CF-44E3-9099-C40C66FF867C}">
                  <a14:compatExt spid="_x0000_s10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317</xdr:row>
          <xdr:rowOff>114300</xdr:rowOff>
        </xdr:from>
        <xdr:to>
          <xdr:col>14</xdr:col>
          <xdr:colOff>200025</xdr:colOff>
          <xdr:row>318</xdr:row>
          <xdr:rowOff>180975</xdr:rowOff>
        </xdr:to>
        <xdr:sp macro="" textlink="">
          <xdr:nvSpPr>
            <xdr:cNvPr id="10567" name="Check Box 327" hidden="1">
              <a:extLst>
                <a:ext uri="{63B3BB69-23CF-44E3-9099-C40C66FF867C}">
                  <a14:compatExt spid="_x0000_s10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319</xdr:row>
          <xdr:rowOff>9525</xdr:rowOff>
        </xdr:from>
        <xdr:to>
          <xdr:col>12</xdr:col>
          <xdr:colOff>409575</xdr:colOff>
          <xdr:row>320</xdr:row>
          <xdr:rowOff>0</xdr:rowOff>
        </xdr:to>
        <xdr:sp macro="" textlink="">
          <xdr:nvSpPr>
            <xdr:cNvPr id="10568" name="Check Box 328" hidden="1">
              <a:extLst>
                <a:ext uri="{63B3BB69-23CF-44E3-9099-C40C66FF867C}">
                  <a14:compatExt spid="_x0000_s10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319</xdr:row>
          <xdr:rowOff>9525</xdr:rowOff>
        </xdr:from>
        <xdr:to>
          <xdr:col>14</xdr:col>
          <xdr:colOff>200025</xdr:colOff>
          <xdr:row>320</xdr:row>
          <xdr:rowOff>0</xdr:rowOff>
        </xdr:to>
        <xdr:sp macro="" textlink="">
          <xdr:nvSpPr>
            <xdr:cNvPr id="10569" name="Check Box 329" hidden="1">
              <a:extLst>
                <a:ext uri="{63B3BB69-23CF-44E3-9099-C40C66FF867C}">
                  <a14:compatExt spid="_x0000_s10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0</xdr:rowOff>
        </xdr:from>
        <xdr:to>
          <xdr:col>12</xdr:col>
          <xdr:colOff>419100</xdr:colOff>
          <xdr:row>15</xdr:row>
          <xdr:rowOff>0</xdr:rowOff>
        </xdr:to>
        <xdr:sp macro="" textlink="">
          <xdr:nvSpPr>
            <xdr:cNvPr id="10601" name="Check Box 361" hidden="1">
              <a:extLst>
                <a:ext uri="{63B3BB69-23CF-44E3-9099-C40C66FF867C}">
                  <a14:compatExt spid="_x0000_s10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200025</xdr:colOff>
          <xdr:row>15</xdr:row>
          <xdr:rowOff>0</xdr:rowOff>
        </xdr:to>
        <xdr:sp macro="" textlink="">
          <xdr:nvSpPr>
            <xdr:cNvPr id="10602" name="Check Box 362" hidden="1">
              <a:extLst>
                <a:ext uri="{63B3BB69-23CF-44E3-9099-C40C66FF867C}">
                  <a14:compatExt spid="_x0000_s10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19050</xdr:rowOff>
        </xdr:from>
        <xdr:to>
          <xdr:col>12</xdr:col>
          <xdr:colOff>419100</xdr:colOff>
          <xdr:row>15</xdr:row>
          <xdr:rowOff>180975</xdr:rowOff>
        </xdr:to>
        <xdr:sp macro="" textlink="">
          <xdr:nvSpPr>
            <xdr:cNvPr id="10603" name="Check Box 363" hidden="1">
              <a:extLst>
                <a:ext uri="{63B3BB69-23CF-44E3-9099-C40C66FF867C}">
                  <a14:compatExt spid="_x0000_s10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14</xdr:row>
          <xdr:rowOff>0</xdr:rowOff>
        </xdr:from>
        <xdr:to>
          <xdr:col>16</xdr:col>
          <xdr:colOff>209550</xdr:colOff>
          <xdr:row>15</xdr:row>
          <xdr:rowOff>0</xdr:rowOff>
        </xdr:to>
        <xdr:sp macro="" textlink="">
          <xdr:nvSpPr>
            <xdr:cNvPr id="10604" name="Check Box 364" hidden="1">
              <a:extLst>
                <a:ext uri="{63B3BB69-23CF-44E3-9099-C40C66FF867C}">
                  <a14:compatExt spid="_x0000_s10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15</xdr:row>
          <xdr:rowOff>19050</xdr:rowOff>
        </xdr:from>
        <xdr:to>
          <xdr:col>14</xdr:col>
          <xdr:colOff>200025</xdr:colOff>
          <xdr:row>15</xdr:row>
          <xdr:rowOff>180975</xdr:rowOff>
        </xdr:to>
        <xdr:sp macro="" textlink="">
          <xdr:nvSpPr>
            <xdr:cNvPr id="10605" name="Check Box 365" hidden="1">
              <a:extLst>
                <a:ext uri="{63B3BB69-23CF-44E3-9099-C40C66FF867C}">
                  <a14:compatExt spid="_x0000_s10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15</xdr:row>
          <xdr:rowOff>28575</xdr:rowOff>
        </xdr:from>
        <xdr:to>
          <xdr:col>17</xdr:col>
          <xdr:colOff>0</xdr:colOff>
          <xdr:row>16</xdr:row>
          <xdr:rowOff>0</xdr:rowOff>
        </xdr:to>
        <xdr:sp macro="" textlink="">
          <xdr:nvSpPr>
            <xdr:cNvPr id="10606" name="Check Box 366" hidden="1">
              <a:extLst>
                <a:ext uri="{63B3BB69-23CF-44E3-9099-C40C66FF867C}">
                  <a14:compatExt spid="_x0000_s10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16</xdr:row>
          <xdr:rowOff>9525</xdr:rowOff>
        </xdr:from>
        <xdr:to>
          <xdr:col>13</xdr:col>
          <xdr:colOff>0</xdr:colOff>
          <xdr:row>17</xdr:row>
          <xdr:rowOff>9525</xdr:rowOff>
        </xdr:to>
        <xdr:sp macro="" textlink="">
          <xdr:nvSpPr>
            <xdr:cNvPr id="10609" name="Check Box 369" hidden="1">
              <a:extLst>
                <a:ext uri="{63B3BB69-23CF-44E3-9099-C40C66FF867C}">
                  <a14:compatExt spid="_x0000_s10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16</xdr:row>
          <xdr:rowOff>9525</xdr:rowOff>
        </xdr:from>
        <xdr:to>
          <xdr:col>14</xdr:col>
          <xdr:colOff>209550</xdr:colOff>
          <xdr:row>17</xdr:row>
          <xdr:rowOff>9525</xdr:rowOff>
        </xdr:to>
        <xdr:sp macro="" textlink="">
          <xdr:nvSpPr>
            <xdr:cNvPr id="10610" name="Check Box 370" hidden="1">
              <a:extLst>
                <a:ext uri="{63B3BB69-23CF-44E3-9099-C40C66FF867C}">
                  <a14:compatExt spid="_x0000_s10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17</xdr:row>
          <xdr:rowOff>19050</xdr:rowOff>
        </xdr:from>
        <xdr:to>
          <xdr:col>13</xdr:col>
          <xdr:colOff>0</xdr:colOff>
          <xdr:row>17</xdr:row>
          <xdr:rowOff>180975</xdr:rowOff>
        </xdr:to>
        <xdr:sp macro="" textlink="">
          <xdr:nvSpPr>
            <xdr:cNvPr id="10611" name="Check Box 371" hidden="1">
              <a:extLst>
                <a:ext uri="{63B3BB69-23CF-44E3-9099-C40C66FF867C}">
                  <a14:compatExt spid="_x0000_s10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16</xdr:row>
          <xdr:rowOff>9525</xdr:rowOff>
        </xdr:from>
        <xdr:to>
          <xdr:col>17</xdr:col>
          <xdr:colOff>0</xdr:colOff>
          <xdr:row>17</xdr:row>
          <xdr:rowOff>9525</xdr:rowOff>
        </xdr:to>
        <xdr:sp macro="" textlink="">
          <xdr:nvSpPr>
            <xdr:cNvPr id="10612" name="Check Box 372" hidden="1">
              <a:extLst>
                <a:ext uri="{63B3BB69-23CF-44E3-9099-C40C66FF867C}">
                  <a14:compatExt spid="_x0000_s10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17</xdr:row>
          <xdr:rowOff>19050</xdr:rowOff>
        </xdr:from>
        <xdr:to>
          <xdr:col>14</xdr:col>
          <xdr:colOff>209550</xdr:colOff>
          <xdr:row>17</xdr:row>
          <xdr:rowOff>180975</xdr:rowOff>
        </xdr:to>
        <xdr:sp macro="" textlink="">
          <xdr:nvSpPr>
            <xdr:cNvPr id="10613" name="Check Box 373" hidden="1">
              <a:extLst>
                <a:ext uri="{63B3BB69-23CF-44E3-9099-C40C66FF867C}">
                  <a14:compatExt spid="_x0000_s10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56</xdr:row>
          <xdr:rowOff>19050</xdr:rowOff>
        </xdr:from>
        <xdr:to>
          <xdr:col>10</xdr:col>
          <xdr:colOff>381000</xdr:colOff>
          <xdr:row>57</xdr:row>
          <xdr:rowOff>19050</xdr:rowOff>
        </xdr:to>
        <xdr:sp macro="" textlink="">
          <xdr:nvSpPr>
            <xdr:cNvPr id="10619" name="Check Box 379" hidden="1">
              <a:extLst>
                <a:ext uri="{63B3BB69-23CF-44E3-9099-C40C66FF867C}">
                  <a14:compatExt spid="_x0000_s10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56</xdr:row>
          <xdr:rowOff>19050</xdr:rowOff>
        </xdr:from>
        <xdr:to>
          <xdr:col>12</xdr:col>
          <xdr:colOff>409575</xdr:colOff>
          <xdr:row>57</xdr:row>
          <xdr:rowOff>19050</xdr:rowOff>
        </xdr:to>
        <xdr:sp macro="" textlink="">
          <xdr:nvSpPr>
            <xdr:cNvPr id="10620" name="Check Box 380" hidden="1">
              <a:extLst>
                <a:ext uri="{63B3BB69-23CF-44E3-9099-C40C66FF867C}">
                  <a14:compatExt spid="_x0000_s10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57</xdr:row>
          <xdr:rowOff>0</xdr:rowOff>
        </xdr:from>
        <xdr:to>
          <xdr:col>10</xdr:col>
          <xdr:colOff>381000</xdr:colOff>
          <xdr:row>58</xdr:row>
          <xdr:rowOff>0</xdr:rowOff>
        </xdr:to>
        <xdr:sp macro="" textlink="">
          <xdr:nvSpPr>
            <xdr:cNvPr id="10621" name="Check Box 381" hidden="1">
              <a:extLst>
                <a:ext uri="{63B3BB69-23CF-44E3-9099-C40C66FF867C}">
                  <a14:compatExt spid="_x0000_s10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56</xdr:row>
          <xdr:rowOff>19050</xdr:rowOff>
        </xdr:from>
        <xdr:to>
          <xdr:col>14</xdr:col>
          <xdr:colOff>200025</xdr:colOff>
          <xdr:row>57</xdr:row>
          <xdr:rowOff>19050</xdr:rowOff>
        </xdr:to>
        <xdr:sp macro="" textlink="">
          <xdr:nvSpPr>
            <xdr:cNvPr id="10622" name="Check Box 382" hidden="1">
              <a:extLst>
                <a:ext uri="{63B3BB69-23CF-44E3-9099-C40C66FF867C}">
                  <a14:compatExt spid="_x0000_s10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57</xdr:row>
          <xdr:rowOff>28575</xdr:rowOff>
        </xdr:from>
        <xdr:to>
          <xdr:col>12</xdr:col>
          <xdr:colOff>409575</xdr:colOff>
          <xdr:row>58</xdr:row>
          <xdr:rowOff>0</xdr:rowOff>
        </xdr:to>
        <xdr:sp macro="" textlink="">
          <xdr:nvSpPr>
            <xdr:cNvPr id="10623" name="Check Box 383" hidden="1">
              <a:extLst>
                <a:ext uri="{63B3BB69-23CF-44E3-9099-C40C66FF867C}">
                  <a14:compatExt spid="_x0000_s10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89</xdr:row>
          <xdr:rowOff>9525</xdr:rowOff>
        </xdr:from>
        <xdr:to>
          <xdr:col>10</xdr:col>
          <xdr:colOff>400050</xdr:colOff>
          <xdr:row>90</xdr:row>
          <xdr:rowOff>9525</xdr:rowOff>
        </xdr:to>
        <xdr:sp macro="" textlink="">
          <xdr:nvSpPr>
            <xdr:cNvPr id="10624" name="Check Box 384" hidden="1">
              <a:extLst>
                <a:ext uri="{63B3BB69-23CF-44E3-9099-C40C66FF867C}">
                  <a14:compatExt spid="_x0000_s10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89</xdr:row>
          <xdr:rowOff>9525</xdr:rowOff>
        </xdr:from>
        <xdr:to>
          <xdr:col>13</xdr:col>
          <xdr:colOff>0</xdr:colOff>
          <xdr:row>90</xdr:row>
          <xdr:rowOff>9525</xdr:rowOff>
        </xdr:to>
        <xdr:sp macro="" textlink="">
          <xdr:nvSpPr>
            <xdr:cNvPr id="10625" name="Check Box 385" hidden="1">
              <a:extLst>
                <a:ext uri="{63B3BB69-23CF-44E3-9099-C40C66FF867C}">
                  <a14:compatExt spid="_x0000_s10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90</xdr:row>
          <xdr:rowOff>19050</xdr:rowOff>
        </xdr:from>
        <xdr:to>
          <xdr:col>10</xdr:col>
          <xdr:colOff>390525</xdr:colOff>
          <xdr:row>90</xdr:row>
          <xdr:rowOff>180975</xdr:rowOff>
        </xdr:to>
        <xdr:sp macro="" textlink="">
          <xdr:nvSpPr>
            <xdr:cNvPr id="10626" name="Check Box 386" hidden="1">
              <a:extLst>
                <a:ext uri="{63B3BB69-23CF-44E3-9099-C40C66FF867C}">
                  <a14:compatExt spid="_x0000_s10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89</xdr:row>
          <xdr:rowOff>9525</xdr:rowOff>
        </xdr:from>
        <xdr:to>
          <xdr:col>14</xdr:col>
          <xdr:colOff>219075</xdr:colOff>
          <xdr:row>90</xdr:row>
          <xdr:rowOff>9525</xdr:rowOff>
        </xdr:to>
        <xdr:sp macro="" textlink="">
          <xdr:nvSpPr>
            <xdr:cNvPr id="10627" name="Check Box 387" hidden="1">
              <a:extLst>
                <a:ext uri="{63B3BB69-23CF-44E3-9099-C40C66FF867C}">
                  <a14:compatExt spid="_x0000_s10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90</xdr:row>
          <xdr:rowOff>19050</xdr:rowOff>
        </xdr:from>
        <xdr:to>
          <xdr:col>12</xdr:col>
          <xdr:colOff>419100</xdr:colOff>
          <xdr:row>90</xdr:row>
          <xdr:rowOff>180975</xdr:rowOff>
        </xdr:to>
        <xdr:sp macro="" textlink="">
          <xdr:nvSpPr>
            <xdr:cNvPr id="10628" name="Check Box 388" hidden="1">
              <a:extLst>
                <a:ext uri="{63B3BB69-23CF-44E3-9099-C40C66FF867C}">
                  <a14:compatExt spid="_x0000_s10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122</xdr:row>
          <xdr:rowOff>19050</xdr:rowOff>
        </xdr:from>
        <xdr:to>
          <xdr:col>10</xdr:col>
          <xdr:colOff>381000</xdr:colOff>
          <xdr:row>123</xdr:row>
          <xdr:rowOff>0</xdr:rowOff>
        </xdr:to>
        <xdr:sp macro="" textlink="">
          <xdr:nvSpPr>
            <xdr:cNvPr id="10629" name="Check Box 389" hidden="1">
              <a:extLst>
                <a:ext uri="{63B3BB69-23CF-44E3-9099-C40C66FF867C}">
                  <a14:compatExt spid="_x0000_s10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122</xdr:row>
          <xdr:rowOff>19050</xdr:rowOff>
        </xdr:from>
        <xdr:to>
          <xdr:col>12</xdr:col>
          <xdr:colOff>409575</xdr:colOff>
          <xdr:row>123</xdr:row>
          <xdr:rowOff>0</xdr:rowOff>
        </xdr:to>
        <xdr:sp macro="" textlink="">
          <xdr:nvSpPr>
            <xdr:cNvPr id="10630" name="Check Box 390" hidden="1">
              <a:extLst>
                <a:ext uri="{63B3BB69-23CF-44E3-9099-C40C66FF867C}">
                  <a14:compatExt spid="_x0000_s10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123</xdr:row>
          <xdr:rowOff>28575</xdr:rowOff>
        </xdr:from>
        <xdr:to>
          <xdr:col>10</xdr:col>
          <xdr:colOff>371475</xdr:colOff>
          <xdr:row>124</xdr:row>
          <xdr:rowOff>0</xdr:rowOff>
        </xdr:to>
        <xdr:sp macro="" textlink="">
          <xdr:nvSpPr>
            <xdr:cNvPr id="10631" name="Check Box 391" hidden="1">
              <a:extLst>
                <a:ext uri="{63B3BB69-23CF-44E3-9099-C40C66FF867C}">
                  <a14:compatExt spid="_x0000_s10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122</xdr:row>
          <xdr:rowOff>19050</xdr:rowOff>
        </xdr:from>
        <xdr:to>
          <xdr:col>14</xdr:col>
          <xdr:colOff>200025</xdr:colOff>
          <xdr:row>123</xdr:row>
          <xdr:rowOff>0</xdr:rowOff>
        </xdr:to>
        <xdr:sp macro="" textlink="">
          <xdr:nvSpPr>
            <xdr:cNvPr id="10632" name="Check Box 392" hidden="1">
              <a:extLst>
                <a:ext uri="{63B3BB69-23CF-44E3-9099-C40C66FF867C}">
                  <a14:compatExt spid="_x0000_s10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123</xdr:row>
          <xdr:rowOff>28575</xdr:rowOff>
        </xdr:from>
        <xdr:to>
          <xdr:col>12</xdr:col>
          <xdr:colOff>400050</xdr:colOff>
          <xdr:row>124</xdr:row>
          <xdr:rowOff>0</xdr:rowOff>
        </xdr:to>
        <xdr:sp macro="" textlink="">
          <xdr:nvSpPr>
            <xdr:cNvPr id="10633" name="Check Box 393" hidden="1">
              <a:extLst>
                <a:ext uri="{63B3BB69-23CF-44E3-9099-C40C66FF867C}">
                  <a14:compatExt spid="_x0000_s10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155</xdr:row>
          <xdr:rowOff>19050</xdr:rowOff>
        </xdr:from>
        <xdr:to>
          <xdr:col>10</xdr:col>
          <xdr:colOff>381000</xdr:colOff>
          <xdr:row>156</xdr:row>
          <xdr:rowOff>0</xdr:rowOff>
        </xdr:to>
        <xdr:sp macro="" textlink="">
          <xdr:nvSpPr>
            <xdr:cNvPr id="10634" name="Check Box 394" hidden="1">
              <a:extLst>
                <a:ext uri="{63B3BB69-23CF-44E3-9099-C40C66FF867C}">
                  <a14:compatExt spid="_x0000_s10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155</xdr:row>
          <xdr:rowOff>19050</xdr:rowOff>
        </xdr:from>
        <xdr:to>
          <xdr:col>12</xdr:col>
          <xdr:colOff>409575</xdr:colOff>
          <xdr:row>156</xdr:row>
          <xdr:rowOff>0</xdr:rowOff>
        </xdr:to>
        <xdr:sp macro="" textlink="">
          <xdr:nvSpPr>
            <xdr:cNvPr id="10635" name="Check Box 395" hidden="1">
              <a:extLst>
                <a:ext uri="{63B3BB69-23CF-44E3-9099-C40C66FF867C}">
                  <a14:compatExt spid="_x0000_s10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156</xdr:row>
          <xdr:rowOff>28575</xdr:rowOff>
        </xdr:from>
        <xdr:to>
          <xdr:col>10</xdr:col>
          <xdr:colOff>371475</xdr:colOff>
          <xdr:row>157</xdr:row>
          <xdr:rowOff>0</xdr:rowOff>
        </xdr:to>
        <xdr:sp macro="" textlink="">
          <xdr:nvSpPr>
            <xdr:cNvPr id="10636" name="Check Box 396" hidden="1">
              <a:extLst>
                <a:ext uri="{63B3BB69-23CF-44E3-9099-C40C66FF867C}">
                  <a14:compatExt spid="_x0000_s10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155</xdr:row>
          <xdr:rowOff>19050</xdr:rowOff>
        </xdr:from>
        <xdr:to>
          <xdr:col>14</xdr:col>
          <xdr:colOff>200025</xdr:colOff>
          <xdr:row>156</xdr:row>
          <xdr:rowOff>0</xdr:rowOff>
        </xdr:to>
        <xdr:sp macro="" textlink="">
          <xdr:nvSpPr>
            <xdr:cNvPr id="10637" name="Check Box 397" hidden="1">
              <a:extLst>
                <a:ext uri="{63B3BB69-23CF-44E3-9099-C40C66FF867C}">
                  <a14:compatExt spid="_x0000_s10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156</xdr:row>
          <xdr:rowOff>28575</xdr:rowOff>
        </xdr:from>
        <xdr:to>
          <xdr:col>12</xdr:col>
          <xdr:colOff>400050</xdr:colOff>
          <xdr:row>157</xdr:row>
          <xdr:rowOff>0</xdr:rowOff>
        </xdr:to>
        <xdr:sp macro="" textlink="">
          <xdr:nvSpPr>
            <xdr:cNvPr id="10638" name="Check Box 398" hidden="1">
              <a:extLst>
                <a:ext uri="{63B3BB69-23CF-44E3-9099-C40C66FF867C}">
                  <a14:compatExt spid="_x0000_s10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188</xdr:row>
          <xdr:rowOff>19050</xdr:rowOff>
        </xdr:from>
        <xdr:to>
          <xdr:col>10</xdr:col>
          <xdr:colOff>390525</xdr:colOff>
          <xdr:row>189</xdr:row>
          <xdr:rowOff>0</xdr:rowOff>
        </xdr:to>
        <xdr:sp macro="" textlink="">
          <xdr:nvSpPr>
            <xdr:cNvPr id="10639" name="Check Box 399" hidden="1">
              <a:extLst>
                <a:ext uri="{63B3BB69-23CF-44E3-9099-C40C66FF867C}">
                  <a14:compatExt spid="_x0000_s10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188</xdr:row>
          <xdr:rowOff>19050</xdr:rowOff>
        </xdr:from>
        <xdr:to>
          <xdr:col>12</xdr:col>
          <xdr:colOff>419100</xdr:colOff>
          <xdr:row>189</xdr:row>
          <xdr:rowOff>0</xdr:rowOff>
        </xdr:to>
        <xdr:sp macro="" textlink="">
          <xdr:nvSpPr>
            <xdr:cNvPr id="10640" name="Check Box 400" hidden="1">
              <a:extLst>
                <a:ext uri="{63B3BB69-23CF-44E3-9099-C40C66FF867C}">
                  <a14:compatExt spid="_x0000_s10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189</xdr:row>
          <xdr:rowOff>9525</xdr:rowOff>
        </xdr:from>
        <xdr:to>
          <xdr:col>10</xdr:col>
          <xdr:colOff>390525</xdr:colOff>
          <xdr:row>189</xdr:row>
          <xdr:rowOff>171450</xdr:rowOff>
        </xdr:to>
        <xdr:sp macro="" textlink="">
          <xdr:nvSpPr>
            <xdr:cNvPr id="10641" name="Check Box 401" hidden="1">
              <a:extLst>
                <a:ext uri="{63B3BB69-23CF-44E3-9099-C40C66FF867C}">
                  <a14:compatExt spid="_x0000_s10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188</xdr:row>
          <xdr:rowOff>19050</xdr:rowOff>
        </xdr:from>
        <xdr:to>
          <xdr:col>14</xdr:col>
          <xdr:colOff>209550</xdr:colOff>
          <xdr:row>189</xdr:row>
          <xdr:rowOff>0</xdr:rowOff>
        </xdr:to>
        <xdr:sp macro="" textlink="">
          <xdr:nvSpPr>
            <xdr:cNvPr id="10642" name="Check Box 402" hidden="1">
              <a:extLst>
                <a:ext uri="{63B3BB69-23CF-44E3-9099-C40C66FF867C}">
                  <a14:compatExt spid="_x0000_s10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189</xdr:row>
          <xdr:rowOff>9525</xdr:rowOff>
        </xdr:from>
        <xdr:to>
          <xdr:col>12</xdr:col>
          <xdr:colOff>419100</xdr:colOff>
          <xdr:row>189</xdr:row>
          <xdr:rowOff>171450</xdr:rowOff>
        </xdr:to>
        <xdr:sp macro="" textlink="">
          <xdr:nvSpPr>
            <xdr:cNvPr id="10643" name="Check Box 403" hidden="1">
              <a:extLst>
                <a:ext uri="{63B3BB69-23CF-44E3-9099-C40C66FF867C}">
                  <a14:compatExt spid="_x0000_s10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221</xdr:row>
          <xdr:rowOff>0</xdr:rowOff>
        </xdr:from>
        <xdr:to>
          <xdr:col>10</xdr:col>
          <xdr:colOff>390525</xdr:colOff>
          <xdr:row>221</xdr:row>
          <xdr:rowOff>171450</xdr:rowOff>
        </xdr:to>
        <xdr:sp macro="" textlink="">
          <xdr:nvSpPr>
            <xdr:cNvPr id="10644" name="Check Box 404" hidden="1">
              <a:extLst>
                <a:ext uri="{63B3BB69-23CF-44E3-9099-C40C66FF867C}">
                  <a14:compatExt spid="_x0000_s10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221</xdr:row>
          <xdr:rowOff>19050</xdr:rowOff>
        </xdr:from>
        <xdr:to>
          <xdr:col>13</xdr:col>
          <xdr:colOff>9525</xdr:colOff>
          <xdr:row>222</xdr:row>
          <xdr:rowOff>0</xdr:rowOff>
        </xdr:to>
        <xdr:sp macro="" textlink="">
          <xdr:nvSpPr>
            <xdr:cNvPr id="10645" name="Check Box 405" hidden="1">
              <a:extLst>
                <a:ext uri="{63B3BB69-23CF-44E3-9099-C40C66FF867C}">
                  <a14:compatExt spid="_x0000_s10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222</xdr:row>
          <xdr:rowOff>9525</xdr:rowOff>
        </xdr:from>
        <xdr:to>
          <xdr:col>10</xdr:col>
          <xdr:colOff>409575</xdr:colOff>
          <xdr:row>222</xdr:row>
          <xdr:rowOff>171450</xdr:rowOff>
        </xdr:to>
        <xdr:sp macro="" textlink="">
          <xdr:nvSpPr>
            <xdr:cNvPr id="10646" name="Check Box 406" hidden="1">
              <a:extLst>
                <a:ext uri="{63B3BB69-23CF-44E3-9099-C40C66FF867C}">
                  <a14:compatExt spid="_x0000_s10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221</xdr:row>
          <xdr:rowOff>19050</xdr:rowOff>
        </xdr:from>
        <xdr:to>
          <xdr:col>14</xdr:col>
          <xdr:colOff>228600</xdr:colOff>
          <xdr:row>222</xdr:row>
          <xdr:rowOff>0</xdr:rowOff>
        </xdr:to>
        <xdr:sp macro="" textlink="">
          <xdr:nvSpPr>
            <xdr:cNvPr id="10647" name="Check Box 407" hidden="1">
              <a:extLst>
                <a:ext uri="{63B3BB69-23CF-44E3-9099-C40C66FF867C}">
                  <a14:compatExt spid="_x0000_s10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222</xdr:row>
          <xdr:rowOff>9525</xdr:rowOff>
        </xdr:from>
        <xdr:to>
          <xdr:col>13</xdr:col>
          <xdr:colOff>9525</xdr:colOff>
          <xdr:row>222</xdr:row>
          <xdr:rowOff>171450</xdr:rowOff>
        </xdr:to>
        <xdr:sp macro="" textlink="">
          <xdr:nvSpPr>
            <xdr:cNvPr id="10648" name="Check Box 408" hidden="1">
              <a:extLst>
                <a:ext uri="{63B3BB69-23CF-44E3-9099-C40C66FF867C}">
                  <a14:compatExt spid="_x0000_s10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254</xdr:row>
          <xdr:rowOff>9525</xdr:rowOff>
        </xdr:from>
        <xdr:to>
          <xdr:col>10</xdr:col>
          <xdr:colOff>381000</xdr:colOff>
          <xdr:row>254</xdr:row>
          <xdr:rowOff>180975</xdr:rowOff>
        </xdr:to>
        <xdr:sp macro="" textlink="">
          <xdr:nvSpPr>
            <xdr:cNvPr id="10649" name="Check Box 409" hidden="1">
              <a:extLst>
                <a:ext uri="{63B3BB69-23CF-44E3-9099-C40C66FF867C}">
                  <a14:compatExt spid="_x0000_s10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254</xdr:row>
          <xdr:rowOff>9525</xdr:rowOff>
        </xdr:from>
        <xdr:to>
          <xdr:col>13</xdr:col>
          <xdr:colOff>9525</xdr:colOff>
          <xdr:row>254</xdr:row>
          <xdr:rowOff>180975</xdr:rowOff>
        </xdr:to>
        <xdr:sp macro="" textlink="">
          <xdr:nvSpPr>
            <xdr:cNvPr id="10650" name="Check Box 410" hidden="1">
              <a:extLst>
                <a:ext uri="{63B3BB69-23CF-44E3-9099-C40C66FF867C}">
                  <a14:compatExt spid="_x0000_s10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255</xdr:row>
          <xdr:rowOff>19050</xdr:rowOff>
        </xdr:from>
        <xdr:to>
          <xdr:col>10</xdr:col>
          <xdr:colOff>400050</xdr:colOff>
          <xdr:row>255</xdr:row>
          <xdr:rowOff>180975</xdr:rowOff>
        </xdr:to>
        <xdr:sp macro="" textlink="">
          <xdr:nvSpPr>
            <xdr:cNvPr id="10651" name="Check Box 411" hidden="1">
              <a:extLst>
                <a:ext uri="{63B3BB69-23CF-44E3-9099-C40C66FF867C}">
                  <a14:compatExt spid="_x0000_s10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254</xdr:row>
          <xdr:rowOff>9525</xdr:rowOff>
        </xdr:from>
        <xdr:to>
          <xdr:col>14</xdr:col>
          <xdr:colOff>200025</xdr:colOff>
          <xdr:row>254</xdr:row>
          <xdr:rowOff>180975</xdr:rowOff>
        </xdr:to>
        <xdr:sp macro="" textlink="">
          <xdr:nvSpPr>
            <xdr:cNvPr id="10652" name="Check Box 412" hidden="1">
              <a:extLst>
                <a:ext uri="{63B3BB69-23CF-44E3-9099-C40C66FF867C}">
                  <a14:compatExt spid="_x0000_s10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255</xdr:row>
          <xdr:rowOff>19050</xdr:rowOff>
        </xdr:from>
        <xdr:to>
          <xdr:col>13</xdr:col>
          <xdr:colOff>0</xdr:colOff>
          <xdr:row>255</xdr:row>
          <xdr:rowOff>180975</xdr:rowOff>
        </xdr:to>
        <xdr:sp macro="" textlink="">
          <xdr:nvSpPr>
            <xdr:cNvPr id="10653" name="Check Box 413" hidden="1">
              <a:extLst>
                <a:ext uri="{63B3BB69-23CF-44E3-9099-C40C66FF867C}">
                  <a14:compatExt spid="_x0000_s10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287</xdr:row>
          <xdr:rowOff>0</xdr:rowOff>
        </xdr:from>
        <xdr:to>
          <xdr:col>10</xdr:col>
          <xdr:colOff>381000</xdr:colOff>
          <xdr:row>287</xdr:row>
          <xdr:rowOff>171450</xdr:rowOff>
        </xdr:to>
        <xdr:sp macro="" textlink="">
          <xdr:nvSpPr>
            <xdr:cNvPr id="10654" name="Check Box 414" hidden="1">
              <a:extLst>
                <a:ext uri="{63B3BB69-23CF-44E3-9099-C40C66FF867C}">
                  <a14:compatExt spid="_x0000_s10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287</xdr:row>
          <xdr:rowOff>0</xdr:rowOff>
        </xdr:from>
        <xdr:to>
          <xdr:col>13</xdr:col>
          <xdr:colOff>9525</xdr:colOff>
          <xdr:row>287</xdr:row>
          <xdr:rowOff>171450</xdr:rowOff>
        </xdr:to>
        <xdr:sp macro="" textlink="">
          <xdr:nvSpPr>
            <xdr:cNvPr id="10655" name="Check Box 415" hidden="1">
              <a:extLst>
                <a:ext uri="{63B3BB69-23CF-44E3-9099-C40C66FF867C}">
                  <a14:compatExt spid="_x0000_s10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288</xdr:row>
          <xdr:rowOff>9525</xdr:rowOff>
        </xdr:from>
        <xdr:to>
          <xdr:col>10</xdr:col>
          <xdr:colOff>400050</xdr:colOff>
          <xdr:row>288</xdr:row>
          <xdr:rowOff>171450</xdr:rowOff>
        </xdr:to>
        <xdr:sp macro="" textlink="">
          <xdr:nvSpPr>
            <xdr:cNvPr id="10656" name="Check Box 416" hidden="1">
              <a:extLst>
                <a:ext uri="{63B3BB69-23CF-44E3-9099-C40C66FF867C}">
                  <a14:compatExt spid="_x0000_s10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287</xdr:row>
          <xdr:rowOff>19050</xdr:rowOff>
        </xdr:from>
        <xdr:to>
          <xdr:col>14</xdr:col>
          <xdr:colOff>219075</xdr:colOff>
          <xdr:row>288</xdr:row>
          <xdr:rowOff>0</xdr:rowOff>
        </xdr:to>
        <xdr:sp macro="" textlink="">
          <xdr:nvSpPr>
            <xdr:cNvPr id="10657" name="Check Box 417" hidden="1">
              <a:extLst>
                <a:ext uri="{63B3BB69-23CF-44E3-9099-C40C66FF867C}">
                  <a14:compatExt spid="_x0000_s10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288</xdr:row>
          <xdr:rowOff>9525</xdr:rowOff>
        </xdr:from>
        <xdr:to>
          <xdr:col>13</xdr:col>
          <xdr:colOff>0</xdr:colOff>
          <xdr:row>288</xdr:row>
          <xdr:rowOff>171450</xdr:rowOff>
        </xdr:to>
        <xdr:sp macro="" textlink="">
          <xdr:nvSpPr>
            <xdr:cNvPr id="10658" name="Check Box 418" hidden="1">
              <a:extLst>
                <a:ext uri="{63B3BB69-23CF-44E3-9099-C40C66FF867C}">
                  <a14:compatExt spid="_x0000_s10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320</xdr:row>
          <xdr:rowOff>0</xdr:rowOff>
        </xdr:from>
        <xdr:to>
          <xdr:col>10</xdr:col>
          <xdr:colOff>390525</xdr:colOff>
          <xdr:row>320</xdr:row>
          <xdr:rowOff>171450</xdr:rowOff>
        </xdr:to>
        <xdr:sp macro="" textlink="">
          <xdr:nvSpPr>
            <xdr:cNvPr id="10659" name="Check Box 419" hidden="1">
              <a:extLst>
                <a:ext uri="{63B3BB69-23CF-44E3-9099-C40C66FF867C}">
                  <a14:compatExt spid="_x0000_s10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 KIT 2B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320</xdr:row>
          <xdr:rowOff>0</xdr:rowOff>
        </xdr:from>
        <xdr:to>
          <xdr:col>13</xdr:col>
          <xdr:colOff>19050</xdr:colOff>
          <xdr:row>320</xdr:row>
          <xdr:rowOff>171450</xdr:rowOff>
        </xdr:to>
        <xdr:sp macro="" textlink="">
          <xdr:nvSpPr>
            <xdr:cNvPr id="10660" name="Check Box 420" hidden="1">
              <a:extLst>
                <a:ext uri="{63B3BB69-23CF-44E3-9099-C40C66FF867C}">
                  <a14:compatExt spid="_x0000_s10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321</xdr:row>
          <xdr:rowOff>9525</xdr:rowOff>
        </xdr:from>
        <xdr:to>
          <xdr:col>10</xdr:col>
          <xdr:colOff>409575</xdr:colOff>
          <xdr:row>321</xdr:row>
          <xdr:rowOff>171450</xdr:rowOff>
        </xdr:to>
        <xdr:sp macro="" textlink="">
          <xdr:nvSpPr>
            <xdr:cNvPr id="10661" name="Check Box 421" hidden="1">
              <a:extLst>
                <a:ext uri="{63B3BB69-23CF-44E3-9099-C40C66FF867C}">
                  <a14:compatExt spid="_x0000_s10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320</xdr:row>
          <xdr:rowOff>19050</xdr:rowOff>
        </xdr:from>
        <xdr:to>
          <xdr:col>14</xdr:col>
          <xdr:colOff>228600</xdr:colOff>
          <xdr:row>321</xdr:row>
          <xdr:rowOff>0</xdr:rowOff>
        </xdr:to>
        <xdr:sp macro="" textlink="">
          <xdr:nvSpPr>
            <xdr:cNvPr id="10662" name="Check Box 422" hidden="1">
              <a:extLst>
                <a:ext uri="{63B3BB69-23CF-44E3-9099-C40C66FF867C}">
                  <a14:compatExt spid="_x0000_s10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321</xdr:row>
          <xdr:rowOff>9525</xdr:rowOff>
        </xdr:from>
        <xdr:to>
          <xdr:col>13</xdr:col>
          <xdr:colOff>9525</xdr:colOff>
          <xdr:row>321</xdr:row>
          <xdr:rowOff>171450</xdr:rowOff>
        </xdr:to>
        <xdr:sp macro="" textlink="">
          <xdr:nvSpPr>
            <xdr:cNvPr id="10663" name="Check Box 423" hidden="1">
              <a:extLst>
                <a:ext uri="{63B3BB69-23CF-44E3-9099-C40C66FF867C}">
                  <a14:compatExt spid="_x0000_s10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   KIT 1E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57</xdr:row>
          <xdr:rowOff>0</xdr:rowOff>
        </xdr:from>
        <xdr:to>
          <xdr:col>14</xdr:col>
          <xdr:colOff>200025</xdr:colOff>
          <xdr:row>58</xdr:row>
          <xdr:rowOff>0</xdr:rowOff>
        </xdr:to>
        <xdr:sp macro="" textlink="">
          <xdr:nvSpPr>
            <xdr:cNvPr id="10666" name="Check Box 426" hidden="1">
              <a:extLst>
                <a:ext uri="{63B3BB69-23CF-44E3-9099-C40C66FF867C}">
                  <a14:compatExt spid="_x0000_s10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90</xdr:row>
          <xdr:rowOff>0</xdr:rowOff>
        </xdr:from>
        <xdr:to>
          <xdr:col>14</xdr:col>
          <xdr:colOff>190500</xdr:colOff>
          <xdr:row>91</xdr:row>
          <xdr:rowOff>0</xdr:rowOff>
        </xdr:to>
        <xdr:sp macro="" textlink="">
          <xdr:nvSpPr>
            <xdr:cNvPr id="10667" name="Check Box 427" hidden="1">
              <a:extLst>
                <a:ext uri="{63B3BB69-23CF-44E3-9099-C40C66FF867C}">
                  <a14:compatExt spid="_x0000_s10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123</xdr:row>
          <xdr:rowOff>0</xdr:rowOff>
        </xdr:from>
        <xdr:to>
          <xdr:col>14</xdr:col>
          <xdr:colOff>200025</xdr:colOff>
          <xdr:row>124</xdr:row>
          <xdr:rowOff>0</xdr:rowOff>
        </xdr:to>
        <xdr:sp macro="" textlink="">
          <xdr:nvSpPr>
            <xdr:cNvPr id="10668" name="Check Box 428" hidden="1">
              <a:extLst>
                <a:ext uri="{63B3BB69-23CF-44E3-9099-C40C66FF867C}">
                  <a14:compatExt spid="_x0000_s10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156</xdr:row>
          <xdr:rowOff>0</xdr:rowOff>
        </xdr:from>
        <xdr:to>
          <xdr:col>14</xdr:col>
          <xdr:colOff>200025</xdr:colOff>
          <xdr:row>157</xdr:row>
          <xdr:rowOff>0</xdr:rowOff>
        </xdr:to>
        <xdr:sp macro="" textlink="">
          <xdr:nvSpPr>
            <xdr:cNvPr id="10669" name="Check Box 429" hidden="1">
              <a:extLst>
                <a:ext uri="{63B3BB69-23CF-44E3-9099-C40C66FF867C}">
                  <a14:compatExt spid="_x0000_s10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189</xdr:row>
          <xdr:rowOff>19050</xdr:rowOff>
        </xdr:from>
        <xdr:to>
          <xdr:col>14</xdr:col>
          <xdr:colOff>200025</xdr:colOff>
          <xdr:row>189</xdr:row>
          <xdr:rowOff>180975</xdr:rowOff>
        </xdr:to>
        <xdr:sp macro="" textlink="">
          <xdr:nvSpPr>
            <xdr:cNvPr id="10670" name="Check Box 430" hidden="1">
              <a:extLst>
                <a:ext uri="{63B3BB69-23CF-44E3-9099-C40C66FF867C}">
                  <a14:compatExt spid="_x0000_s10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222</xdr:row>
          <xdr:rowOff>0</xdr:rowOff>
        </xdr:from>
        <xdr:to>
          <xdr:col>14</xdr:col>
          <xdr:colOff>190500</xdr:colOff>
          <xdr:row>223</xdr:row>
          <xdr:rowOff>0</xdr:rowOff>
        </xdr:to>
        <xdr:sp macro="" textlink="">
          <xdr:nvSpPr>
            <xdr:cNvPr id="10671" name="Check Box 431" hidden="1">
              <a:extLst>
                <a:ext uri="{63B3BB69-23CF-44E3-9099-C40C66FF867C}">
                  <a14:compatExt spid="_x0000_s10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255</xdr:row>
          <xdr:rowOff>0</xdr:rowOff>
        </xdr:from>
        <xdr:to>
          <xdr:col>14</xdr:col>
          <xdr:colOff>180975</xdr:colOff>
          <xdr:row>256</xdr:row>
          <xdr:rowOff>0</xdr:rowOff>
        </xdr:to>
        <xdr:sp macro="" textlink="">
          <xdr:nvSpPr>
            <xdr:cNvPr id="10672" name="Check Box 432" hidden="1">
              <a:extLst>
                <a:ext uri="{63B3BB69-23CF-44E3-9099-C40C66FF867C}">
                  <a14:compatExt spid="_x0000_s10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288</xdr:row>
          <xdr:rowOff>0</xdr:rowOff>
        </xdr:from>
        <xdr:to>
          <xdr:col>14</xdr:col>
          <xdr:colOff>200025</xdr:colOff>
          <xdr:row>289</xdr:row>
          <xdr:rowOff>0</xdr:rowOff>
        </xdr:to>
        <xdr:sp macro="" textlink="">
          <xdr:nvSpPr>
            <xdr:cNvPr id="10673" name="Check Box 433" hidden="1">
              <a:extLst>
                <a:ext uri="{63B3BB69-23CF-44E3-9099-C40C66FF867C}">
                  <a14:compatExt spid="_x0000_s10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321</xdr:row>
          <xdr:rowOff>0</xdr:rowOff>
        </xdr:from>
        <xdr:to>
          <xdr:col>14</xdr:col>
          <xdr:colOff>209550</xdr:colOff>
          <xdr:row>322</xdr:row>
          <xdr:rowOff>0</xdr:rowOff>
        </xdr:to>
        <xdr:sp macro="" textlink="">
          <xdr:nvSpPr>
            <xdr:cNvPr id="10674" name="Check Box 434" hidden="1">
              <a:extLst>
                <a:ext uri="{63B3BB69-23CF-44E3-9099-C40C66FF867C}">
                  <a14:compatExt spid="_x0000_s10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9525</xdr:rowOff>
        </xdr:from>
        <xdr:to>
          <xdr:col>10</xdr:col>
          <xdr:colOff>352425</xdr:colOff>
          <xdr:row>59</xdr:row>
          <xdr:rowOff>9525</xdr:rowOff>
        </xdr:to>
        <xdr:sp macro="" textlink="">
          <xdr:nvSpPr>
            <xdr:cNvPr id="10679" name="Check Box 439" hidden="1">
              <a:extLst>
                <a:ext uri="{63B3BB69-23CF-44E3-9099-C40C66FF867C}">
                  <a14:compatExt spid="_x0000_s10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91</xdr:row>
          <xdr:rowOff>0</xdr:rowOff>
        </xdr:from>
        <xdr:to>
          <xdr:col>10</xdr:col>
          <xdr:colOff>361950</xdr:colOff>
          <xdr:row>92</xdr:row>
          <xdr:rowOff>0</xdr:rowOff>
        </xdr:to>
        <xdr:sp macro="" textlink="">
          <xdr:nvSpPr>
            <xdr:cNvPr id="10680" name="Check Box 440" hidden="1">
              <a:extLst>
                <a:ext uri="{63B3BB69-23CF-44E3-9099-C40C66FF867C}">
                  <a14:compatExt spid="_x0000_s10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124</xdr:row>
          <xdr:rowOff>9525</xdr:rowOff>
        </xdr:from>
        <xdr:to>
          <xdr:col>10</xdr:col>
          <xdr:colOff>361950</xdr:colOff>
          <xdr:row>125</xdr:row>
          <xdr:rowOff>0</xdr:rowOff>
        </xdr:to>
        <xdr:sp macro="" textlink="">
          <xdr:nvSpPr>
            <xdr:cNvPr id="10681" name="Check Box 441" hidden="1">
              <a:extLst>
                <a:ext uri="{63B3BB69-23CF-44E3-9099-C40C66FF867C}">
                  <a14:compatExt spid="_x0000_s10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157</xdr:row>
          <xdr:rowOff>0</xdr:rowOff>
        </xdr:from>
        <xdr:to>
          <xdr:col>10</xdr:col>
          <xdr:colOff>361950</xdr:colOff>
          <xdr:row>157</xdr:row>
          <xdr:rowOff>180975</xdr:rowOff>
        </xdr:to>
        <xdr:sp macro="" textlink="">
          <xdr:nvSpPr>
            <xdr:cNvPr id="10682" name="Check Box 442" hidden="1">
              <a:extLst>
                <a:ext uri="{63B3BB69-23CF-44E3-9099-C40C66FF867C}">
                  <a14:compatExt spid="_x0000_s10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190</xdr:row>
          <xdr:rowOff>0</xdr:rowOff>
        </xdr:from>
        <xdr:to>
          <xdr:col>10</xdr:col>
          <xdr:colOff>400050</xdr:colOff>
          <xdr:row>190</xdr:row>
          <xdr:rowOff>180975</xdr:rowOff>
        </xdr:to>
        <xdr:sp macro="" textlink="">
          <xdr:nvSpPr>
            <xdr:cNvPr id="10683" name="Check Box 443" hidden="1">
              <a:extLst>
                <a:ext uri="{63B3BB69-23CF-44E3-9099-C40C66FF867C}">
                  <a14:compatExt spid="_x0000_s10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223</xdr:row>
          <xdr:rowOff>9525</xdr:rowOff>
        </xdr:from>
        <xdr:to>
          <xdr:col>10</xdr:col>
          <xdr:colOff>381000</xdr:colOff>
          <xdr:row>223</xdr:row>
          <xdr:rowOff>180975</xdr:rowOff>
        </xdr:to>
        <xdr:sp macro="" textlink="">
          <xdr:nvSpPr>
            <xdr:cNvPr id="10684" name="Check Box 444" hidden="1">
              <a:extLst>
                <a:ext uri="{63B3BB69-23CF-44E3-9099-C40C66FF867C}">
                  <a14:compatExt spid="_x0000_s10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256</xdr:row>
          <xdr:rowOff>9525</xdr:rowOff>
        </xdr:from>
        <xdr:to>
          <xdr:col>10</xdr:col>
          <xdr:colOff>381000</xdr:colOff>
          <xdr:row>256</xdr:row>
          <xdr:rowOff>180975</xdr:rowOff>
        </xdr:to>
        <xdr:sp macro="" textlink="">
          <xdr:nvSpPr>
            <xdr:cNvPr id="10685" name="Check Box 445" hidden="1">
              <a:extLst>
                <a:ext uri="{63B3BB69-23CF-44E3-9099-C40C66FF867C}">
                  <a14:compatExt spid="_x0000_s10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289</xdr:row>
          <xdr:rowOff>9525</xdr:rowOff>
        </xdr:from>
        <xdr:to>
          <xdr:col>10</xdr:col>
          <xdr:colOff>381000</xdr:colOff>
          <xdr:row>289</xdr:row>
          <xdr:rowOff>180975</xdr:rowOff>
        </xdr:to>
        <xdr:sp macro="" textlink="">
          <xdr:nvSpPr>
            <xdr:cNvPr id="10686" name="Check Box 446" hidden="1">
              <a:extLst>
                <a:ext uri="{63B3BB69-23CF-44E3-9099-C40C66FF867C}">
                  <a14:compatExt spid="_x0000_s10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322</xdr:row>
          <xdr:rowOff>9525</xdr:rowOff>
        </xdr:from>
        <xdr:to>
          <xdr:col>10</xdr:col>
          <xdr:colOff>381000</xdr:colOff>
          <xdr:row>322</xdr:row>
          <xdr:rowOff>180975</xdr:rowOff>
        </xdr:to>
        <xdr:sp macro="" textlink="">
          <xdr:nvSpPr>
            <xdr:cNvPr id="10687" name="Check Box 447" hidden="1">
              <a:extLst>
                <a:ext uri="{63B3BB69-23CF-44E3-9099-C40C66FF867C}">
                  <a14:compatExt spid="_x0000_s10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KIT 15 inox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</xdr:row>
          <xdr:rowOff>9525</xdr:rowOff>
        </xdr:from>
        <xdr:to>
          <xdr:col>7</xdr:col>
          <xdr:colOff>600075</xdr:colOff>
          <xdr:row>2</xdr:row>
          <xdr:rowOff>114300</xdr:rowOff>
        </xdr:to>
        <xdr:sp macro="" textlink="">
          <xdr:nvSpPr>
            <xdr:cNvPr id="10690" name="ListePale" hidden="1">
              <a:extLst>
                <a:ext uri="{63B3BB69-23CF-44E3-9099-C40C66FF867C}">
                  <a14:compatExt spid="_x0000_s10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solid"/>
          <a:round/>
          <a:headEnd type="none" w="med" len="med"/>
          <a:tailEnd type="stealth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117" Type="http://schemas.openxmlformats.org/officeDocument/2006/relationships/ctrlProp" Target="../ctrlProps/ctrlProp112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84" Type="http://schemas.openxmlformats.org/officeDocument/2006/relationships/ctrlProp" Target="../ctrlProps/ctrlProp79.xml"/><Relationship Id="rId89" Type="http://schemas.openxmlformats.org/officeDocument/2006/relationships/ctrlProp" Target="../ctrlProps/ctrlProp84.xml"/><Relationship Id="rId112" Type="http://schemas.openxmlformats.org/officeDocument/2006/relationships/ctrlProp" Target="../ctrlProps/ctrlProp107.xml"/><Relationship Id="rId133" Type="http://schemas.openxmlformats.org/officeDocument/2006/relationships/ctrlProp" Target="../ctrlProps/ctrlProp128.xml"/><Relationship Id="rId16" Type="http://schemas.openxmlformats.org/officeDocument/2006/relationships/ctrlProp" Target="../ctrlProps/ctrlProp11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102" Type="http://schemas.openxmlformats.org/officeDocument/2006/relationships/ctrlProp" Target="../ctrlProps/ctrlProp97.xml"/><Relationship Id="rId123" Type="http://schemas.openxmlformats.org/officeDocument/2006/relationships/ctrlProp" Target="../ctrlProps/ctrlProp118.xml"/><Relationship Id="rId128" Type="http://schemas.openxmlformats.org/officeDocument/2006/relationships/ctrlProp" Target="../ctrlProps/ctrlProp123.xml"/><Relationship Id="rId5" Type="http://schemas.openxmlformats.org/officeDocument/2006/relationships/image" Target="../media/image1.emf"/><Relationship Id="rId90" Type="http://schemas.openxmlformats.org/officeDocument/2006/relationships/ctrlProp" Target="../ctrlProps/ctrlProp85.xml"/><Relationship Id="rId95" Type="http://schemas.openxmlformats.org/officeDocument/2006/relationships/ctrlProp" Target="../ctrlProps/ctrlProp90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113" Type="http://schemas.openxmlformats.org/officeDocument/2006/relationships/ctrlProp" Target="../ctrlProps/ctrlProp108.xml"/><Relationship Id="rId118" Type="http://schemas.openxmlformats.org/officeDocument/2006/relationships/ctrlProp" Target="../ctrlProps/ctrlProp113.xml"/><Relationship Id="rId126" Type="http://schemas.openxmlformats.org/officeDocument/2006/relationships/ctrlProp" Target="../ctrlProps/ctrlProp121.xml"/><Relationship Id="rId134" Type="http://schemas.openxmlformats.org/officeDocument/2006/relationships/ctrlProp" Target="../ctrlProps/ctrlProp129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121" Type="http://schemas.openxmlformats.org/officeDocument/2006/relationships/ctrlProp" Target="../ctrlProps/ctrlProp116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103" Type="http://schemas.openxmlformats.org/officeDocument/2006/relationships/ctrlProp" Target="../ctrlProps/ctrlProp98.xml"/><Relationship Id="rId108" Type="http://schemas.openxmlformats.org/officeDocument/2006/relationships/ctrlProp" Target="../ctrlProps/ctrlProp103.xml"/><Relationship Id="rId116" Type="http://schemas.openxmlformats.org/officeDocument/2006/relationships/ctrlProp" Target="../ctrlProps/ctrlProp111.xml"/><Relationship Id="rId124" Type="http://schemas.openxmlformats.org/officeDocument/2006/relationships/ctrlProp" Target="../ctrlProps/ctrlProp119.xml"/><Relationship Id="rId129" Type="http://schemas.openxmlformats.org/officeDocument/2006/relationships/ctrlProp" Target="../ctrlProps/ctrlProp124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91" Type="http://schemas.openxmlformats.org/officeDocument/2006/relationships/ctrlProp" Target="../ctrlProps/ctrlProp86.xml"/><Relationship Id="rId96" Type="http://schemas.openxmlformats.org/officeDocument/2006/relationships/ctrlProp" Target="../ctrlProps/ctrlProp91.xml"/><Relationship Id="rId111" Type="http://schemas.openxmlformats.org/officeDocument/2006/relationships/ctrlProp" Target="../ctrlProps/ctrlProp106.xml"/><Relationship Id="rId132" Type="http://schemas.openxmlformats.org/officeDocument/2006/relationships/ctrlProp" Target="../ctrlProps/ctrlProp12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Relationship Id="rId114" Type="http://schemas.openxmlformats.org/officeDocument/2006/relationships/ctrlProp" Target="../ctrlProps/ctrlProp109.xml"/><Relationship Id="rId119" Type="http://schemas.openxmlformats.org/officeDocument/2006/relationships/ctrlProp" Target="../ctrlProps/ctrlProp114.xml"/><Relationship Id="rId127" Type="http://schemas.openxmlformats.org/officeDocument/2006/relationships/ctrlProp" Target="../ctrlProps/ctrlProp12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122" Type="http://schemas.openxmlformats.org/officeDocument/2006/relationships/ctrlProp" Target="../ctrlProps/ctrlProp117.xml"/><Relationship Id="rId130" Type="http://schemas.openxmlformats.org/officeDocument/2006/relationships/ctrlProp" Target="../ctrlProps/ctrlProp125.xml"/><Relationship Id="rId135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120" Type="http://schemas.openxmlformats.org/officeDocument/2006/relationships/ctrlProp" Target="../ctrlProps/ctrlProp115.xml"/><Relationship Id="rId125" Type="http://schemas.openxmlformats.org/officeDocument/2006/relationships/ctrlProp" Target="../ctrlProps/ctrlProp120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110" Type="http://schemas.openxmlformats.org/officeDocument/2006/relationships/ctrlProp" Target="../ctrlProps/ctrlProp105.xml"/><Relationship Id="rId115" Type="http://schemas.openxmlformats.org/officeDocument/2006/relationships/ctrlProp" Target="../ctrlProps/ctrlProp110.xml"/><Relationship Id="rId131" Type="http://schemas.openxmlformats.org/officeDocument/2006/relationships/ctrlProp" Target="../ctrlProps/ctrlProp126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19" Type="http://schemas.openxmlformats.org/officeDocument/2006/relationships/ctrlProp" Target="../ctrlProps/ctrlProp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C340"/>
  <sheetViews>
    <sheetView showGridLines="0" tabSelected="1" zoomScaleNormal="100" workbookViewId="0">
      <pane ySplit="3" topLeftCell="A4" activePane="bottomLeft" state="frozen"/>
      <selection pane="bottomLeft" activeCell="A9" sqref="A9:P13"/>
    </sheetView>
  </sheetViews>
  <sheetFormatPr baseColWidth="10" defaultColWidth="5.625" defaultRowHeight="9.9499999999999993" customHeight="1" x14ac:dyDescent="0.2"/>
  <cols>
    <col min="1" max="1" width="5.5" style="4" customWidth="1"/>
    <col min="2" max="6" width="5.625" style="4" customWidth="1"/>
    <col min="7" max="7" width="7.125" style="4" customWidth="1"/>
    <col min="8" max="8" width="8.5" style="4" customWidth="1"/>
    <col min="9" max="10" width="6.125" style="4" customWidth="1"/>
    <col min="11" max="13" width="5.625" style="4" customWidth="1"/>
    <col min="14" max="14" width="8.375" style="4" customWidth="1"/>
    <col min="15" max="15" width="4.375" style="4" customWidth="1"/>
    <col min="16" max="16" width="8.25" style="4" customWidth="1"/>
    <col min="17" max="17" width="2.875" style="4" customWidth="1"/>
    <col min="18" max="18" width="1.625" style="4" customWidth="1"/>
    <col min="19" max="22" width="5.625" style="4" customWidth="1"/>
    <col min="23" max="23" width="12.625" style="4" customWidth="1"/>
    <col min="24" max="24" width="5.625" style="4" customWidth="1"/>
    <col min="25" max="25" width="12.625" style="4" customWidth="1"/>
    <col min="26" max="26" width="5.625" style="4" customWidth="1"/>
    <col min="27" max="27" width="12.625" style="4" customWidth="1"/>
    <col min="28" max="16384" width="5.625" style="4"/>
  </cols>
  <sheetData>
    <row r="2" spans="1:29" ht="9.9499999999999993" customHeight="1" x14ac:dyDescent="0.2">
      <c r="D2" s="188" t="s">
        <v>84</v>
      </c>
      <c r="E2" s="188"/>
      <c r="F2" s="188"/>
      <c r="G2" s="188"/>
      <c r="H2" s="188"/>
      <c r="J2" s="189" t="s">
        <v>78</v>
      </c>
      <c r="K2" s="190"/>
      <c r="L2" s="190"/>
      <c r="M2" s="182" t="str">
        <f>IF(D2="RÉFÉRENCE PALE"," ",IF(OR(#REF!="332A 110030",#REF!="332A 110032"),"PALE DÉGIVRÉE","PALE 4 INOX"))</f>
        <v xml:space="preserve"> </v>
      </c>
      <c r="N2" s="182"/>
      <c r="O2" s="183"/>
    </row>
    <row r="3" spans="1:29" ht="9.9499999999999993" customHeight="1" x14ac:dyDescent="0.2">
      <c r="D3" s="188"/>
      <c r="E3" s="188"/>
      <c r="F3" s="188"/>
      <c r="G3" s="188"/>
      <c r="H3" s="188"/>
      <c r="J3" s="191"/>
      <c r="K3" s="192"/>
      <c r="L3" s="192"/>
      <c r="M3" s="184"/>
      <c r="N3" s="184"/>
      <c r="O3" s="185"/>
    </row>
    <row r="5" spans="1:29" ht="15" customHeight="1" x14ac:dyDescent="0.25">
      <c r="G5" s="193" t="s">
        <v>43</v>
      </c>
      <c r="H5" s="193"/>
      <c r="I5" s="193"/>
      <c r="J5" s="193"/>
      <c r="K5" s="196"/>
      <c r="L5" s="196"/>
      <c r="M5" s="196"/>
      <c r="N5" s="196"/>
      <c r="O5" s="196"/>
    </row>
    <row r="6" spans="1:29" ht="15" customHeight="1" x14ac:dyDescent="0.25">
      <c r="K6" s="196"/>
      <c r="L6" s="196"/>
      <c r="M6" s="196"/>
      <c r="N6" s="196"/>
      <c r="O6" s="196"/>
    </row>
    <row r="7" spans="1:29" ht="15" customHeight="1" x14ac:dyDescent="0.25">
      <c r="A7" s="75" t="s">
        <v>146</v>
      </c>
      <c r="B7" s="76"/>
      <c r="C7" s="76"/>
      <c r="D7" s="77"/>
      <c r="E7" s="166"/>
      <c r="F7" s="195"/>
      <c r="G7" s="195"/>
      <c r="H7" s="167"/>
      <c r="K7" s="197"/>
      <c r="L7" s="197"/>
      <c r="M7" s="197"/>
      <c r="N7" s="197"/>
      <c r="O7" s="197"/>
    </row>
    <row r="9" spans="1:29" ht="9.9499999999999993" customHeight="1" x14ac:dyDescent="0.2">
      <c r="A9" s="127" t="s">
        <v>3</v>
      </c>
      <c r="B9" s="128"/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9"/>
    </row>
    <row r="10" spans="1:29" ht="9.9499999999999993" customHeight="1" x14ac:dyDescent="0.2">
      <c r="A10" s="130"/>
      <c r="B10" s="131"/>
      <c r="C10" s="131"/>
      <c r="D10" s="13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2"/>
    </row>
    <row r="11" spans="1:29" ht="9.9499999999999993" customHeight="1" x14ac:dyDescent="0.2">
      <c r="A11" s="130"/>
      <c r="B11" s="131"/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2"/>
    </row>
    <row r="12" spans="1:29" ht="9.9499999999999993" customHeight="1" x14ac:dyDescent="0.2">
      <c r="A12" s="130"/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2"/>
    </row>
    <row r="13" spans="1:29" ht="9.9499999999999993" customHeight="1" x14ac:dyDescent="0.2">
      <c r="A13" s="133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5"/>
    </row>
    <row r="14" spans="1:29" ht="9.9499999999999993" customHeight="1" x14ac:dyDescent="0.2">
      <c r="L14" s="43"/>
      <c r="M14" s="43"/>
      <c r="N14" s="43"/>
      <c r="O14" s="43"/>
      <c r="P14" s="43"/>
      <c r="Q14" s="43"/>
    </row>
    <row r="15" spans="1:29" ht="15" customHeight="1" thickBot="1" x14ac:dyDescent="0.25">
      <c r="A15" s="75" t="s">
        <v>1</v>
      </c>
      <c r="B15" s="76"/>
      <c r="C15" s="76"/>
      <c r="D15" s="77"/>
      <c r="E15" s="81"/>
      <c r="F15" s="81"/>
      <c r="G15" s="3"/>
      <c r="H15" s="2"/>
      <c r="I15" s="2"/>
      <c r="J15" s="2"/>
      <c r="K15" s="2"/>
      <c r="L15" s="194" t="b">
        <v>0</v>
      </c>
      <c r="M15" s="194"/>
      <c r="N15" s="93" t="b">
        <v>0</v>
      </c>
      <c r="O15" s="93"/>
      <c r="P15" s="93" t="b">
        <v>0</v>
      </c>
      <c r="Q15" s="93"/>
      <c r="S15" s="6"/>
      <c r="T15" s="7"/>
      <c r="U15" s="7"/>
      <c r="V15" s="38"/>
      <c r="W15" s="38"/>
      <c r="X15" s="38"/>
      <c r="Y15" s="38"/>
      <c r="Z15" s="38"/>
      <c r="AA15" s="38"/>
      <c r="AB15" s="2"/>
      <c r="AC15" s="2"/>
    </row>
    <row r="16" spans="1:29" ht="15" customHeight="1" thickBot="1" x14ac:dyDescent="0.25">
      <c r="A16" s="2"/>
      <c r="B16" s="2"/>
      <c r="C16" s="2"/>
      <c r="D16" s="2"/>
      <c r="E16" s="2"/>
      <c r="F16" s="2"/>
      <c r="G16" s="3"/>
      <c r="H16" s="75" t="s">
        <v>7</v>
      </c>
      <c r="I16" s="77"/>
      <c r="J16" s="91" t="str">
        <f>IF(E17-E15=0,"-",(E17-E15))</f>
        <v>-</v>
      </c>
      <c r="K16" s="186"/>
      <c r="L16" s="93" t="b">
        <v>0</v>
      </c>
      <c r="M16" s="93"/>
      <c r="N16" s="93" t="b">
        <v>0</v>
      </c>
      <c r="O16" s="93"/>
      <c r="P16" s="93" t="b">
        <v>0</v>
      </c>
      <c r="Q16" s="93"/>
      <c r="S16" s="6"/>
      <c r="T16" s="7"/>
      <c r="U16" s="7"/>
      <c r="V16" s="153" t="s">
        <v>40</v>
      </c>
      <c r="W16" s="154"/>
      <c r="X16" s="154"/>
      <c r="Y16" s="154"/>
      <c r="Z16" s="154"/>
      <c r="AA16" s="155"/>
      <c r="AB16" s="2"/>
      <c r="AC16" s="2"/>
    </row>
    <row r="17" spans="1:29" ht="15" customHeight="1" thickBot="1" x14ac:dyDescent="0.25">
      <c r="A17" s="75" t="s">
        <v>2</v>
      </c>
      <c r="B17" s="76"/>
      <c r="C17" s="76"/>
      <c r="D17" s="77"/>
      <c r="E17" s="81"/>
      <c r="F17" s="81"/>
      <c r="G17" s="3"/>
      <c r="L17" s="93" t="b">
        <v>0</v>
      </c>
      <c r="M17" s="93"/>
      <c r="N17" s="93" t="b">
        <v>0</v>
      </c>
      <c r="O17" s="93"/>
      <c r="P17" s="126" t="b">
        <v>0</v>
      </c>
      <c r="Q17" s="126"/>
      <c r="S17" s="6"/>
      <c r="T17" s="7"/>
      <c r="U17" s="7"/>
      <c r="V17" s="156" t="s">
        <v>30</v>
      </c>
      <c r="W17" s="156"/>
      <c r="X17" s="156" t="s">
        <v>32</v>
      </c>
      <c r="Y17" s="156"/>
      <c r="Z17" s="156" t="s">
        <v>31</v>
      </c>
      <c r="AA17" s="156"/>
      <c r="AB17" s="2"/>
      <c r="AC17" s="2"/>
    </row>
    <row r="18" spans="1:29" ht="15" customHeight="1" x14ac:dyDescent="0.2">
      <c r="L18" s="126" t="b">
        <v>0</v>
      </c>
      <c r="M18" s="126"/>
      <c r="N18" s="126" t="b">
        <v>0</v>
      </c>
      <c r="O18" s="126"/>
      <c r="P18" s="126" t="b">
        <v>0</v>
      </c>
      <c r="Q18" s="198"/>
      <c r="S18" s="200" t="s">
        <v>46</v>
      </c>
      <c r="T18" s="201"/>
      <c r="U18" s="202"/>
      <c r="V18" s="35"/>
      <c r="W18" s="36" t="str">
        <f>IF(V18*70=0,"-",V18*70)</f>
        <v>-</v>
      </c>
      <c r="X18" s="37"/>
      <c r="Y18" s="36" t="str">
        <f>IF(X18*70=0,"-",X18*70)</f>
        <v>-</v>
      </c>
      <c r="Z18" s="35"/>
      <c r="AA18" s="36" t="str">
        <f>IF(Z18*70=0,"-",Z18*70)</f>
        <v>-</v>
      </c>
      <c r="AB18" s="2"/>
      <c r="AC18" s="2"/>
    </row>
    <row r="19" spans="1:29" ht="15" customHeight="1" x14ac:dyDescent="0.2">
      <c r="A19" s="127" t="s">
        <v>3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9"/>
      <c r="S19" s="200" t="s">
        <v>47</v>
      </c>
      <c r="T19" s="201"/>
      <c r="U19" s="202"/>
      <c r="V19" s="8"/>
      <c r="W19" s="27" t="str">
        <f>IF(V19*80=0,"-",V19*80)</f>
        <v>-</v>
      </c>
      <c r="X19" s="9"/>
      <c r="Y19" s="27" t="str">
        <f>IF(X19*80=0,"-",X19*80)</f>
        <v>-</v>
      </c>
      <c r="Z19" s="8"/>
      <c r="AA19" s="27" t="str">
        <f>IF(Z19*80=0,"-",Z19*80)</f>
        <v>-</v>
      </c>
      <c r="AB19" s="2"/>
      <c r="AC19" s="2"/>
    </row>
    <row r="20" spans="1:29" ht="15" customHeight="1" x14ac:dyDescent="0.2">
      <c r="A20" s="130"/>
      <c r="B20" s="131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1"/>
      <c r="N20" s="131"/>
      <c r="O20" s="131"/>
      <c r="P20" s="132"/>
      <c r="S20" s="200" t="s">
        <v>45</v>
      </c>
      <c r="T20" s="201"/>
      <c r="U20" s="202"/>
      <c r="V20" s="8"/>
      <c r="W20" s="27" t="str">
        <f>IF(V20*18=0,"-",V20*18)</f>
        <v>-</v>
      </c>
      <c r="X20" s="9"/>
      <c r="Y20" s="27" t="str">
        <f>IF(X20*18=0,"-",X20*18)</f>
        <v>-</v>
      </c>
      <c r="Z20" s="8"/>
      <c r="AA20" s="27" t="str">
        <f>IF(Z20*18=0,"-",Z20*18)</f>
        <v>-</v>
      </c>
      <c r="AB20" s="2"/>
      <c r="AC20" s="2"/>
    </row>
    <row r="21" spans="1:29" ht="15" customHeight="1" x14ac:dyDescent="0.2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2"/>
      <c r="S21" s="200" t="s">
        <v>48</v>
      </c>
      <c r="T21" s="201"/>
      <c r="U21" s="202"/>
      <c r="V21" s="8"/>
      <c r="W21" s="27" t="str">
        <f>IF(V21*20=0,"-",V21*20)</f>
        <v>-</v>
      </c>
      <c r="X21" s="9"/>
      <c r="Y21" s="27" t="str">
        <f>IF(X21*20=0,"-",X21*20)</f>
        <v>-</v>
      </c>
      <c r="Z21" s="8"/>
      <c r="AA21" s="27" t="str">
        <f>IF(Z21*20=0,"-",Z21*20)</f>
        <v>-</v>
      </c>
      <c r="AB21" s="2"/>
      <c r="AC21" s="2"/>
    </row>
    <row r="22" spans="1:29" ht="15" customHeight="1" x14ac:dyDescent="0.2">
      <c r="A22" s="130"/>
      <c r="B22" s="131"/>
      <c r="C22" s="131"/>
      <c r="D22" s="131"/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2"/>
      <c r="S22" s="200" t="s">
        <v>49</v>
      </c>
      <c r="T22" s="201"/>
      <c r="U22" s="202"/>
      <c r="V22" s="10"/>
      <c r="W22" s="27" t="str">
        <f>IF(V22*10=0,"-",V22*10)</f>
        <v>-</v>
      </c>
      <c r="X22" s="11"/>
      <c r="Y22" s="27" t="str">
        <f>IF(X22*10=0,"-",X22*10)</f>
        <v>-</v>
      </c>
      <c r="Z22" s="10"/>
      <c r="AA22" s="27" t="str">
        <f>IF(Z22*10=0,"-",Z22*10)</f>
        <v>-</v>
      </c>
      <c r="AB22" s="2"/>
      <c r="AC22" s="2"/>
    </row>
    <row r="23" spans="1:29" ht="15" customHeight="1" x14ac:dyDescent="0.2">
      <c r="A23" s="133"/>
      <c r="B23" s="134"/>
      <c r="C23" s="134"/>
      <c r="D23" s="134"/>
      <c r="E23" s="134"/>
      <c r="F23" s="134"/>
      <c r="G23" s="134"/>
      <c r="H23" s="134"/>
      <c r="I23" s="134"/>
      <c r="J23" s="134"/>
      <c r="K23" s="134"/>
      <c r="L23" s="134"/>
      <c r="M23" s="134"/>
      <c r="N23" s="134"/>
      <c r="O23" s="134"/>
      <c r="P23" s="135"/>
      <c r="S23" s="200" t="s">
        <v>36</v>
      </c>
      <c r="T23" s="201"/>
      <c r="U23" s="202"/>
      <c r="V23" s="10"/>
      <c r="W23" s="27" t="str">
        <f>IF(V23*6=0,"-",V23*6)</f>
        <v>-</v>
      </c>
      <c r="X23" s="11"/>
      <c r="Y23" s="27" t="str">
        <f>IF(X23*6=0,"-",X23*6)</f>
        <v>-</v>
      </c>
      <c r="Z23" s="10"/>
      <c r="AA23" s="27" t="str">
        <f>IF(Z23*6=0,"-",Z23*6)</f>
        <v>-</v>
      </c>
      <c r="AB23" s="2"/>
      <c r="AC23" s="2"/>
    </row>
    <row r="24" spans="1:29" ht="15" customHeight="1" x14ac:dyDescent="0.2">
      <c r="S24" s="200" t="s">
        <v>37</v>
      </c>
      <c r="T24" s="201"/>
      <c r="U24" s="202"/>
      <c r="V24" s="10"/>
      <c r="W24" s="27" t="str">
        <f>IF(V24*4=0,"-",V24*4)</f>
        <v>-</v>
      </c>
      <c r="X24" s="11"/>
      <c r="Y24" s="27" t="str">
        <f>IF(X24*4=0,"-",X24*4)</f>
        <v>-</v>
      </c>
      <c r="Z24" s="10"/>
      <c r="AA24" s="27" t="str">
        <f>IF(Z24*4=0,"-",Z24*4)</f>
        <v>-</v>
      </c>
      <c r="AB24" s="2"/>
      <c r="AC24" s="2"/>
    </row>
    <row r="25" spans="1:29" ht="15" customHeight="1" x14ac:dyDescent="0.2">
      <c r="A25" s="75" t="s">
        <v>0</v>
      </c>
      <c r="B25" s="76"/>
      <c r="C25" s="76"/>
      <c r="D25" s="77"/>
      <c r="E25" s="78" t="str">
        <f>IF(Y26=0,"-",Y26)</f>
        <v>-</v>
      </c>
      <c r="F25" s="79"/>
      <c r="S25" s="200" t="s">
        <v>38</v>
      </c>
      <c r="T25" s="201"/>
      <c r="U25" s="202"/>
      <c r="V25" s="10"/>
      <c r="W25" s="27" t="str">
        <f>IF(V25*2=0,"-",V25*2)</f>
        <v>-</v>
      </c>
      <c r="X25" s="11"/>
      <c r="Y25" s="27" t="str">
        <f>IF(X25*2=0,"-",X25*2)</f>
        <v>-</v>
      </c>
      <c r="Z25" s="10"/>
      <c r="AA25" s="27" t="str">
        <f>IF(Z25*2=0,"-",Z25*2)</f>
        <v>-</v>
      </c>
    </row>
    <row r="26" spans="1:29" ht="15" customHeight="1" x14ac:dyDescent="0.25">
      <c r="S26" s="204" t="s">
        <v>29</v>
      </c>
      <c r="T26" s="205"/>
      <c r="U26" s="206"/>
      <c r="V26" s="12"/>
      <c r="W26" s="34" t="str">
        <f>IF(SUM(W18:W25)=0,"-",SUM(W18:W25))</f>
        <v>-</v>
      </c>
      <c r="X26" s="12"/>
      <c r="Y26" s="34" t="str">
        <f>IF(SUM(Y18:Y25)=0,"-",SUM(Y18:Y25))</f>
        <v>-</v>
      </c>
      <c r="Z26" s="12"/>
      <c r="AA26" s="34" t="str">
        <f>IF(SUM(AA18:AA25)=0,"-",SUM(AA18:AA25))</f>
        <v>-</v>
      </c>
    </row>
    <row r="27" spans="1:29" ht="9.9499999999999993" customHeight="1" x14ac:dyDescent="0.2">
      <c r="A27" s="127" t="s">
        <v>42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9"/>
    </row>
    <row r="28" spans="1:29" ht="9.9499999999999993" customHeight="1" x14ac:dyDescent="0.2">
      <c r="A28" s="130"/>
      <c r="B28" s="131"/>
      <c r="C28" s="131"/>
      <c r="D28" s="131"/>
      <c r="E28" s="131"/>
      <c r="F28" s="131"/>
      <c r="G28" s="131"/>
      <c r="H28" s="131"/>
      <c r="I28" s="131"/>
      <c r="J28" s="131"/>
      <c r="K28" s="131"/>
      <c r="L28" s="131"/>
      <c r="M28" s="131"/>
      <c r="N28" s="131"/>
      <c r="O28" s="131"/>
      <c r="P28" s="132"/>
    </row>
    <row r="29" spans="1:29" ht="9.9499999999999993" customHeight="1" x14ac:dyDescent="0.2">
      <c r="A29" s="130"/>
      <c r="B29" s="131"/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2"/>
    </row>
    <row r="30" spans="1:29" ht="9.9499999999999993" customHeight="1" x14ac:dyDescent="0.2">
      <c r="A30" s="130"/>
      <c r="B30" s="131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2"/>
    </row>
    <row r="31" spans="1:29" ht="9.9499999999999993" customHeight="1" x14ac:dyDescent="0.2">
      <c r="A31" s="133"/>
      <c r="B31" s="134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5"/>
    </row>
    <row r="32" spans="1:29" ht="15" customHeight="1" x14ac:dyDescent="0.25">
      <c r="G32" s="145" t="s">
        <v>136</v>
      </c>
      <c r="H32" s="146"/>
      <c r="I32" s="146"/>
      <c r="J32" s="147"/>
      <c r="K32" s="49" t="s">
        <v>16</v>
      </c>
      <c r="L32" s="148"/>
      <c r="M32" s="149"/>
      <c r="N32" s="50" t="s">
        <v>15</v>
      </c>
      <c r="O32" s="150"/>
      <c r="P32" s="151"/>
    </row>
    <row r="33" spans="1:27" ht="15" customHeight="1" x14ac:dyDescent="0.25">
      <c r="A33" s="75" t="s">
        <v>17</v>
      </c>
      <c r="B33" s="77"/>
      <c r="C33" s="13" t="s">
        <v>13</v>
      </c>
      <c r="D33" s="26" t="str">
        <f>IF(W26=0,"-",W26)</f>
        <v>-</v>
      </c>
      <c r="E33" s="14" t="s">
        <v>12</v>
      </c>
      <c r="F33" s="29" t="str">
        <f>IF(AA26=0,"-",AA26)</f>
        <v>-</v>
      </c>
      <c r="G33" s="30" t="s">
        <v>52</v>
      </c>
      <c r="H33" s="28" t="str">
        <f>IF(SUM(D33,F33)=0,"-",SUM(D33,F33))</f>
        <v>-</v>
      </c>
      <c r="I33" s="62" t="s">
        <v>26</v>
      </c>
      <c r="J33" s="61"/>
      <c r="K33" s="63" t="s">
        <v>22</v>
      </c>
      <c r="L33" s="60"/>
      <c r="M33" s="48" t="s">
        <v>16</v>
      </c>
      <c r="N33" s="46"/>
      <c r="O33" s="48" t="s">
        <v>15</v>
      </c>
      <c r="P33" s="47"/>
    </row>
    <row r="35" spans="1:27" ht="9.9499999999999993" customHeight="1" x14ac:dyDescent="0.2">
      <c r="A35" s="127" t="s">
        <v>3</v>
      </c>
      <c r="B35" s="137"/>
      <c r="C35" s="137"/>
      <c r="D35" s="137"/>
      <c r="E35" s="137"/>
      <c r="F35" s="137"/>
      <c r="G35" s="137"/>
      <c r="H35" s="138"/>
      <c r="I35" s="127" t="s">
        <v>14</v>
      </c>
      <c r="J35" s="128"/>
      <c r="K35" s="128"/>
      <c r="L35" s="128"/>
      <c r="M35" s="128"/>
      <c r="N35" s="128"/>
      <c r="O35" s="128"/>
      <c r="P35" s="129"/>
    </row>
    <row r="36" spans="1:27" ht="9.9499999999999993" customHeight="1" x14ac:dyDescent="0.2">
      <c r="A36" s="139"/>
      <c r="B36" s="140"/>
      <c r="C36" s="140"/>
      <c r="D36" s="140"/>
      <c r="E36" s="140"/>
      <c r="F36" s="140"/>
      <c r="G36" s="140"/>
      <c r="H36" s="141"/>
      <c r="I36" s="130"/>
      <c r="J36" s="131"/>
      <c r="K36" s="131"/>
      <c r="L36" s="131"/>
      <c r="M36" s="131"/>
      <c r="N36" s="131"/>
      <c r="O36" s="131"/>
      <c r="P36" s="132"/>
    </row>
    <row r="37" spans="1:27" ht="9.9499999999999993" customHeight="1" x14ac:dyDescent="0.2">
      <c r="A37" s="139"/>
      <c r="B37" s="140"/>
      <c r="C37" s="140"/>
      <c r="D37" s="140"/>
      <c r="E37" s="140"/>
      <c r="F37" s="140"/>
      <c r="G37" s="140"/>
      <c r="H37" s="141"/>
      <c r="I37" s="130"/>
      <c r="J37" s="131"/>
      <c r="K37" s="131"/>
      <c r="L37" s="131"/>
      <c r="M37" s="131"/>
      <c r="N37" s="131"/>
      <c r="O37" s="131"/>
      <c r="P37" s="132"/>
    </row>
    <row r="38" spans="1:27" ht="9.9499999999999993" customHeight="1" x14ac:dyDescent="0.2">
      <c r="A38" s="139"/>
      <c r="B38" s="140"/>
      <c r="C38" s="140"/>
      <c r="D38" s="140"/>
      <c r="E38" s="140"/>
      <c r="F38" s="140"/>
      <c r="G38" s="140"/>
      <c r="H38" s="141"/>
      <c r="I38" s="130"/>
      <c r="J38" s="131"/>
      <c r="K38" s="131"/>
      <c r="L38" s="131"/>
      <c r="M38" s="131"/>
      <c r="N38" s="131"/>
      <c r="O38" s="131"/>
      <c r="P38" s="132"/>
    </row>
    <row r="39" spans="1:27" ht="9.9499999999999993" customHeight="1" x14ac:dyDescent="0.2">
      <c r="A39" s="142"/>
      <c r="B39" s="143"/>
      <c r="C39" s="143"/>
      <c r="D39" s="143"/>
      <c r="E39" s="143"/>
      <c r="F39" s="143"/>
      <c r="G39" s="143"/>
      <c r="H39" s="144"/>
      <c r="I39" s="133"/>
      <c r="J39" s="134"/>
      <c r="K39" s="134"/>
      <c r="L39" s="134"/>
      <c r="M39" s="134"/>
      <c r="N39" s="134"/>
      <c r="O39" s="134"/>
      <c r="P39" s="135"/>
    </row>
    <row r="40" spans="1:27" ht="5.0999999999999996" customHeight="1" x14ac:dyDescent="0.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</row>
    <row r="41" spans="1:27" ht="15" customHeight="1" x14ac:dyDescent="0.2">
      <c r="F41" s="136" t="s">
        <v>44</v>
      </c>
      <c r="G41" s="136"/>
      <c r="H41" s="136"/>
      <c r="I41" s="136"/>
      <c r="J41" s="136"/>
      <c r="K41" s="136"/>
      <c r="M41" s="72" t="s">
        <v>41</v>
      </c>
      <c r="N41" s="72"/>
      <c r="O41" s="94"/>
      <c r="P41" s="94"/>
    </row>
    <row r="43" spans="1:27" ht="15" customHeight="1" x14ac:dyDescent="0.2">
      <c r="A43" s="75" t="s">
        <v>1</v>
      </c>
      <c r="B43" s="76"/>
      <c r="C43" s="76"/>
      <c r="D43" s="77"/>
      <c r="E43" s="81"/>
      <c r="F43" s="81"/>
      <c r="G43" s="3"/>
      <c r="H43" s="2"/>
      <c r="I43" s="2"/>
      <c r="J43" s="2"/>
      <c r="K43" s="2"/>
      <c r="L43" s="5"/>
      <c r="M43" s="5"/>
    </row>
    <row r="44" spans="1:27" ht="15" customHeight="1" x14ac:dyDescent="0.2">
      <c r="A44" s="2"/>
      <c r="B44" s="2"/>
      <c r="C44" s="2"/>
      <c r="D44" s="2"/>
      <c r="E44" s="2"/>
      <c r="F44" s="2"/>
      <c r="G44" s="3"/>
      <c r="H44" s="75" t="s">
        <v>34</v>
      </c>
      <c r="I44" s="77"/>
      <c r="J44" s="91" t="str">
        <f>IF(E45-E43=0,"-",(E45-E43))</f>
        <v>-</v>
      </c>
      <c r="K44" s="92"/>
      <c r="L44" s="2"/>
      <c r="M44" s="2"/>
      <c r="N44" s="2"/>
      <c r="O44" s="2"/>
    </row>
    <row r="45" spans="1:27" ht="15" customHeight="1" x14ac:dyDescent="0.2">
      <c r="A45" s="75" t="s">
        <v>2</v>
      </c>
      <c r="B45" s="76"/>
      <c r="C45" s="76"/>
      <c r="D45" s="77"/>
      <c r="E45" s="81"/>
      <c r="F45" s="81"/>
      <c r="G45" s="3"/>
      <c r="L45" s="3"/>
      <c r="M45" s="3"/>
    </row>
    <row r="46" spans="1:27" ht="15" customHeight="1" thickBot="1" x14ac:dyDescent="0.25">
      <c r="S46" s="6"/>
      <c r="T46" s="7"/>
      <c r="U46" s="7"/>
      <c r="V46" s="38"/>
      <c r="W46" s="38"/>
      <c r="X46" s="38"/>
      <c r="Y46" s="38"/>
      <c r="Z46" s="38"/>
      <c r="AA46" s="38"/>
    </row>
    <row r="47" spans="1:27" ht="15" customHeight="1" thickBot="1" x14ac:dyDescent="0.25">
      <c r="A47" s="127" t="s">
        <v>42</v>
      </c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9"/>
      <c r="S47" s="6"/>
      <c r="T47" s="7"/>
      <c r="U47" s="7"/>
      <c r="V47" s="153" t="s">
        <v>40</v>
      </c>
      <c r="W47" s="154"/>
      <c r="X47" s="154"/>
      <c r="Y47" s="154"/>
      <c r="Z47" s="154"/>
      <c r="AA47" s="155"/>
    </row>
    <row r="48" spans="1:27" ht="15" customHeight="1" thickBot="1" x14ac:dyDescent="0.25">
      <c r="A48" s="130"/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2"/>
      <c r="S48" s="6"/>
      <c r="T48" s="7"/>
      <c r="U48" s="7"/>
      <c r="V48" s="156" t="s">
        <v>30</v>
      </c>
      <c r="W48" s="156"/>
      <c r="X48" s="156" t="s">
        <v>32</v>
      </c>
      <c r="Y48" s="156"/>
      <c r="Z48" s="156" t="s">
        <v>31</v>
      </c>
      <c r="AA48" s="156"/>
    </row>
    <row r="49" spans="1:28" ht="15" customHeight="1" x14ac:dyDescent="0.2">
      <c r="A49" s="130"/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2"/>
      <c r="S49" s="200" t="s">
        <v>46</v>
      </c>
      <c r="T49" s="201"/>
      <c r="U49" s="202"/>
      <c r="V49" s="35"/>
      <c r="W49" s="36" t="str">
        <f>IF(V49*70=0,"-",V49*70)</f>
        <v>-</v>
      </c>
      <c r="X49" s="37"/>
      <c r="Y49" s="36" t="str">
        <f>IF(X49*70=0,"-",X49*70)</f>
        <v>-</v>
      </c>
      <c r="Z49" s="35"/>
      <c r="AA49" s="36" t="str">
        <f>IF(Z49*70=0,"-",Z49*70)</f>
        <v>-</v>
      </c>
    </row>
    <row r="50" spans="1:28" ht="15" customHeight="1" x14ac:dyDescent="0.2">
      <c r="A50" s="130"/>
      <c r="B50" s="131"/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2"/>
      <c r="S50" s="200" t="s">
        <v>47</v>
      </c>
      <c r="T50" s="201"/>
      <c r="U50" s="202"/>
      <c r="V50" s="8"/>
      <c r="W50" s="27" t="str">
        <f>IF(V50*80=0,"-",V50*80)</f>
        <v>-</v>
      </c>
      <c r="X50" s="9"/>
      <c r="Y50" s="27" t="str">
        <f>IF(X50*80=0,"-",X50*80)</f>
        <v>-</v>
      </c>
      <c r="Z50" s="8"/>
      <c r="AA50" s="27" t="str">
        <f>IF(Z50*80=0,"-",Z50*80)</f>
        <v>-</v>
      </c>
    </row>
    <row r="51" spans="1:28" ht="15" customHeight="1" x14ac:dyDescent="0.2">
      <c r="A51" s="133"/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5"/>
      <c r="S51" s="200" t="s">
        <v>45</v>
      </c>
      <c r="T51" s="201"/>
      <c r="U51" s="202"/>
      <c r="V51" s="8"/>
      <c r="W51" s="27" t="str">
        <f>IF(V51*18=0,"-",V51*18)</f>
        <v>-</v>
      </c>
      <c r="X51" s="9"/>
      <c r="Y51" s="27" t="str">
        <f>IF(X51*18=0,"-",X51*18)</f>
        <v>-</v>
      </c>
      <c r="Z51" s="8"/>
      <c r="AA51" s="27" t="str">
        <f>IF(Z51*18=0,"-",Z51*18)</f>
        <v>-</v>
      </c>
    </row>
    <row r="52" spans="1:28" ht="15" customHeight="1" x14ac:dyDescent="0.2">
      <c r="S52" s="200" t="s">
        <v>48</v>
      </c>
      <c r="T52" s="201"/>
      <c r="U52" s="202"/>
      <c r="V52" s="8"/>
      <c r="W52" s="27" t="str">
        <f>IF(V52*20=0,"-",V52*20)</f>
        <v>-</v>
      </c>
      <c r="X52" s="9"/>
      <c r="Y52" s="27" t="str">
        <f>IF(X52*20=0,"-",X52*20)</f>
        <v>-</v>
      </c>
      <c r="Z52" s="8"/>
      <c r="AA52" s="27" t="str">
        <f>IF(Z52*20=0,"-",Z52*20)</f>
        <v>-</v>
      </c>
    </row>
    <row r="53" spans="1:28" ht="15" customHeight="1" x14ac:dyDescent="0.2">
      <c r="A53" s="75" t="s">
        <v>0</v>
      </c>
      <c r="B53" s="76"/>
      <c r="C53" s="76"/>
      <c r="D53" s="77"/>
      <c r="E53" s="78" t="str">
        <f>IF(Y57=0,"-",Y57)</f>
        <v>-</v>
      </c>
      <c r="F53" s="79"/>
      <c r="J53" s="165" t="s">
        <v>11</v>
      </c>
      <c r="K53" s="165"/>
      <c r="L53" s="165"/>
      <c r="M53" s="165"/>
      <c r="N53" s="165"/>
      <c r="O53" s="165"/>
      <c r="S53" s="200" t="s">
        <v>49</v>
      </c>
      <c r="T53" s="201"/>
      <c r="U53" s="202"/>
      <c r="V53" s="10"/>
      <c r="W53" s="27" t="str">
        <f>IF(V53*10=0,"-",V53*10)</f>
        <v>-</v>
      </c>
      <c r="X53" s="11"/>
      <c r="Y53" s="27" t="str">
        <f>IF(X53*10=0,"-",X53*10)</f>
        <v>-</v>
      </c>
      <c r="Z53" s="10"/>
      <c r="AA53" s="27" t="str">
        <f>IF(Z53*10=0,"-",Z53*10)</f>
        <v>-</v>
      </c>
    </row>
    <row r="54" spans="1:28" ht="15" customHeight="1" x14ac:dyDescent="0.2">
      <c r="J54" s="43"/>
      <c r="K54" s="43"/>
      <c r="L54" s="43"/>
      <c r="M54" s="43"/>
      <c r="N54" s="43"/>
      <c r="O54" s="43"/>
      <c r="S54" s="200" t="s">
        <v>36</v>
      </c>
      <c r="T54" s="201"/>
      <c r="U54" s="202"/>
      <c r="V54" s="10"/>
      <c r="W54" s="27" t="str">
        <f>IF(V54*6=0,"-",V54*6)</f>
        <v>-</v>
      </c>
      <c r="X54" s="11"/>
      <c r="Y54" s="27" t="str">
        <f>IF(X54*6=0,"-",X54*6)</f>
        <v>-</v>
      </c>
      <c r="Z54" s="10"/>
      <c r="AA54" s="27" t="str">
        <f>IF(Z54*6=0,"-",Z54*6)</f>
        <v>-</v>
      </c>
    </row>
    <row r="55" spans="1:28" ht="15" customHeight="1" x14ac:dyDescent="0.2">
      <c r="A55" s="101" t="s">
        <v>3</v>
      </c>
      <c r="B55" s="102"/>
      <c r="C55" s="102"/>
      <c r="D55" s="102"/>
      <c r="E55" s="102"/>
      <c r="F55" s="102"/>
      <c r="G55" s="102"/>
      <c r="H55" s="102"/>
      <c r="I55" s="16"/>
      <c r="J55" s="181" t="b">
        <v>0</v>
      </c>
      <c r="K55" s="181"/>
      <c r="L55" s="181" t="b">
        <v>0</v>
      </c>
      <c r="M55" s="187"/>
      <c r="N55" s="93" t="b">
        <v>0</v>
      </c>
      <c r="O55" s="93"/>
      <c r="P55" s="32"/>
      <c r="Q55" s="32"/>
      <c r="R55" s="32"/>
      <c r="S55" s="200" t="s">
        <v>37</v>
      </c>
      <c r="T55" s="201"/>
      <c r="U55" s="202"/>
      <c r="V55" s="10"/>
      <c r="W55" s="27" t="str">
        <f>IF(V55*4=0,"-",V55*4)</f>
        <v>-</v>
      </c>
      <c r="X55" s="11"/>
      <c r="Y55" s="27" t="str">
        <f>IF(X55*4=0,"-",X55*4)</f>
        <v>-</v>
      </c>
      <c r="Z55" s="10"/>
      <c r="AA55" s="27" t="str">
        <f>IF(Z55*4=0,"-",Z55*4)</f>
        <v>-</v>
      </c>
    </row>
    <row r="56" spans="1:28" ht="15" customHeight="1" x14ac:dyDescent="0.2">
      <c r="A56" s="104"/>
      <c r="B56" s="105"/>
      <c r="C56" s="105"/>
      <c r="D56" s="105"/>
      <c r="E56" s="105"/>
      <c r="F56" s="105"/>
      <c r="G56" s="105"/>
      <c r="H56" s="105"/>
      <c r="I56" s="16"/>
      <c r="J56" s="181" t="b">
        <v>0</v>
      </c>
      <c r="K56" s="181"/>
      <c r="L56" s="181" t="b">
        <v>0</v>
      </c>
      <c r="M56" s="187"/>
      <c r="N56" s="93" t="b">
        <v>0</v>
      </c>
      <c r="O56" s="93"/>
      <c r="S56" s="200" t="s">
        <v>38</v>
      </c>
      <c r="T56" s="201"/>
      <c r="U56" s="202"/>
      <c r="V56" s="10"/>
      <c r="W56" s="27" t="str">
        <f>IF(V56*2=0,"-",V56*2)</f>
        <v>-</v>
      </c>
      <c r="X56" s="11"/>
      <c r="Y56" s="27" t="str">
        <f>IF(X56*2=0,"-",X56*2)</f>
        <v>-</v>
      </c>
      <c r="Z56" s="10"/>
      <c r="AA56" s="27" t="str">
        <f>IF(Z56*2=0,"-",Z56*2)</f>
        <v>-</v>
      </c>
    </row>
    <row r="57" spans="1:28" ht="15" customHeight="1" x14ac:dyDescent="0.25">
      <c r="A57" s="104"/>
      <c r="B57" s="105"/>
      <c r="C57" s="105"/>
      <c r="D57" s="105"/>
      <c r="E57" s="105"/>
      <c r="F57" s="105"/>
      <c r="G57" s="105"/>
      <c r="H57" s="105"/>
      <c r="I57" s="16"/>
      <c r="J57" s="181" t="b">
        <v>0</v>
      </c>
      <c r="K57" s="181"/>
      <c r="L57" s="181" t="b">
        <v>0</v>
      </c>
      <c r="M57" s="181"/>
      <c r="N57" s="181" t="b">
        <v>0</v>
      </c>
      <c r="O57" s="181"/>
      <c r="S57" s="204" t="s">
        <v>29</v>
      </c>
      <c r="T57" s="205"/>
      <c r="U57" s="206"/>
      <c r="V57" s="12"/>
      <c r="W57" s="34" t="str">
        <f>IF(SUM(W49:W56)=0,"-",SUM(W49:W56))</f>
        <v>-</v>
      </c>
      <c r="X57" s="12"/>
      <c r="Y57" s="34" t="str">
        <f>IF(SUM(Y49:Y56)=0,"-",SUM(Y49:Y56))</f>
        <v>-</v>
      </c>
      <c r="Z57" s="12"/>
      <c r="AA57" s="34" t="str">
        <f>IF(SUM(AA49:AA56)=0,"-",SUM(AA49:AA56))</f>
        <v>-</v>
      </c>
    </row>
    <row r="58" spans="1:28" ht="15" customHeight="1" x14ac:dyDescent="0.2">
      <c r="A58" s="104"/>
      <c r="B58" s="105"/>
      <c r="C58" s="105"/>
      <c r="D58" s="105"/>
      <c r="E58" s="105"/>
      <c r="F58" s="105"/>
      <c r="G58" s="105"/>
      <c r="H58" s="105"/>
      <c r="I58" s="16"/>
      <c r="J58" s="181" t="b">
        <v>0</v>
      </c>
      <c r="K58" s="181"/>
      <c r="L58" s="181" t="b">
        <v>0</v>
      </c>
      <c r="M58" s="181"/>
      <c r="N58" s="181" t="b">
        <v>0</v>
      </c>
      <c r="O58" s="181"/>
      <c r="AA58" s="1"/>
    </row>
    <row r="59" spans="1:28" ht="15" customHeight="1" x14ac:dyDescent="0.2">
      <c r="A59" s="107"/>
      <c r="B59" s="108"/>
      <c r="C59" s="108"/>
      <c r="D59" s="108"/>
      <c r="E59" s="108"/>
      <c r="F59" s="108"/>
      <c r="G59" s="108"/>
      <c r="H59" s="108"/>
      <c r="I59" s="16"/>
      <c r="J59" s="114" t="b">
        <v>0</v>
      </c>
      <c r="K59" s="115"/>
    </row>
    <row r="60" spans="1:28" ht="15" customHeight="1" x14ac:dyDescent="0.25">
      <c r="F60" s="199" t="s">
        <v>137</v>
      </c>
      <c r="G60" s="146"/>
      <c r="H60" s="146"/>
      <c r="I60" s="146"/>
      <c r="J60" s="147"/>
      <c r="K60" s="51" t="s">
        <v>16</v>
      </c>
      <c r="L60" s="148"/>
      <c r="M60" s="149"/>
      <c r="N60" s="54" t="s">
        <v>15</v>
      </c>
      <c r="O60" s="150"/>
      <c r="P60" s="151"/>
    </row>
    <row r="61" spans="1:28" ht="15" customHeight="1" x14ac:dyDescent="0.25">
      <c r="A61" s="75" t="s">
        <v>17</v>
      </c>
      <c r="B61" s="77"/>
      <c r="C61" s="13" t="s">
        <v>13</v>
      </c>
      <c r="D61" s="26" t="str">
        <f>IF(W57=0,"-",W57)</f>
        <v>-</v>
      </c>
      <c r="E61" s="14" t="s">
        <v>12</v>
      </c>
      <c r="F61" s="29" t="str">
        <f>IF(AA57=0,"-",AA57)</f>
        <v>-</v>
      </c>
      <c r="G61" s="30" t="s">
        <v>52</v>
      </c>
      <c r="H61" s="31" t="str">
        <f>IF(SUM(D61,F61)=0,"-",SUM(D61,F61))</f>
        <v>-</v>
      </c>
      <c r="I61" s="62" t="s">
        <v>26</v>
      </c>
      <c r="J61" s="61"/>
      <c r="K61" s="63" t="s">
        <v>22</v>
      </c>
      <c r="L61" s="60"/>
      <c r="M61" s="48" t="s">
        <v>16</v>
      </c>
      <c r="N61" s="46"/>
      <c r="O61" s="48" t="s">
        <v>15</v>
      </c>
      <c r="P61" s="47"/>
    </row>
    <row r="62" spans="1:28" ht="9.9499999999999993" customHeight="1" x14ac:dyDescent="0.2">
      <c r="V62" s="5"/>
      <c r="W62" s="5"/>
      <c r="X62" s="17"/>
      <c r="Y62" s="17"/>
      <c r="Z62" s="17"/>
      <c r="AA62" s="5"/>
      <c r="AB62" s="18"/>
    </row>
    <row r="63" spans="1:28" ht="9.9499999999999993" customHeight="1" x14ac:dyDescent="0.2">
      <c r="A63" s="127" t="s">
        <v>3</v>
      </c>
      <c r="B63" s="137"/>
      <c r="C63" s="137"/>
      <c r="D63" s="137"/>
      <c r="E63" s="137"/>
      <c r="F63" s="137"/>
      <c r="G63" s="137"/>
      <c r="H63" s="138"/>
      <c r="I63" s="127" t="s">
        <v>14</v>
      </c>
      <c r="J63" s="128"/>
      <c r="K63" s="128"/>
      <c r="L63" s="128"/>
      <c r="M63" s="128"/>
      <c r="N63" s="128"/>
      <c r="O63" s="128"/>
      <c r="P63" s="129"/>
      <c r="V63" s="17"/>
      <c r="W63" s="17"/>
      <c r="X63" s="17"/>
      <c r="Y63" s="17"/>
      <c r="Z63" s="17"/>
      <c r="AA63" s="17"/>
      <c r="AB63" s="18"/>
    </row>
    <row r="64" spans="1:28" ht="9.9499999999999993" customHeight="1" x14ac:dyDescent="0.2">
      <c r="A64" s="139"/>
      <c r="B64" s="140"/>
      <c r="C64" s="140"/>
      <c r="D64" s="140"/>
      <c r="E64" s="140"/>
      <c r="F64" s="140"/>
      <c r="G64" s="140"/>
      <c r="H64" s="141"/>
      <c r="I64" s="130"/>
      <c r="J64" s="131"/>
      <c r="K64" s="131"/>
      <c r="L64" s="131"/>
      <c r="M64" s="131"/>
      <c r="N64" s="131"/>
      <c r="O64" s="131"/>
      <c r="P64" s="132"/>
      <c r="V64" s="18"/>
      <c r="W64" s="18"/>
      <c r="X64" s="18"/>
      <c r="Y64" s="19"/>
      <c r="Z64" s="19"/>
      <c r="AA64" s="19"/>
      <c r="AB64" s="19"/>
    </row>
    <row r="65" spans="1:28" ht="9.9499999999999993" customHeight="1" x14ac:dyDescent="0.2">
      <c r="A65" s="139"/>
      <c r="B65" s="140"/>
      <c r="C65" s="140"/>
      <c r="D65" s="140"/>
      <c r="E65" s="140"/>
      <c r="F65" s="140"/>
      <c r="G65" s="140"/>
      <c r="H65" s="141"/>
      <c r="I65" s="130"/>
      <c r="J65" s="131"/>
      <c r="K65" s="131"/>
      <c r="L65" s="131"/>
      <c r="M65" s="131"/>
      <c r="N65" s="131"/>
      <c r="O65" s="131"/>
      <c r="P65" s="132"/>
      <c r="V65" s="18"/>
      <c r="W65" s="18"/>
      <c r="X65" s="18"/>
      <c r="Y65" s="19"/>
      <c r="Z65" s="19"/>
      <c r="AA65" s="19"/>
      <c r="AB65" s="19"/>
    </row>
    <row r="66" spans="1:28" ht="9.9499999999999993" customHeight="1" x14ac:dyDescent="0.2">
      <c r="A66" s="139"/>
      <c r="B66" s="140"/>
      <c r="C66" s="140"/>
      <c r="D66" s="140"/>
      <c r="E66" s="140"/>
      <c r="F66" s="140"/>
      <c r="G66" s="140"/>
      <c r="H66" s="141"/>
      <c r="I66" s="130"/>
      <c r="J66" s="131"/>
      <c r="K66" s="131"/>
      <c r="L66" s="131"/>
      <c r="M66" s="131"/>
      <c r="N66" s="131"/>
      <c r="O66" s="131"/>
      <c r="P66" s="132"/>
      <c r="V66" s="19"/>
      <c r="W66" s="19"/>
      <c r="X66" s="19"/>
      <c r="Y66" s="19"/>
      <c r="Z66" s="19"/>
      <c r="AA66" s="19"/>
      <c r="AB66" s="19"/>
    </row>
    <row r="67" spans="1:28" ht="9.9499999999999993" customHeight="1" x14ac:dyDescent="0.2">
      <c r="A67" s="142"/>
      <c r="B67" s="143"/>
      <c r="C67" s="143"/>
      <c r="D67" s="143"/>
      <c r="E67" s="143"/>
      <c r="F67" s="143"/>
      <c r="G67" s="143"/>
      <c r="H67" s="144"/>
      <c r="I67" s="133"/>
      <c r="J67" s="134"/>
      <c r="K67" s="134"/>
      <c r="L67" s="134"/>
      <c r="M67" s="134"/>
      <c r="N67" s="134"/>
      <c r="O67" s="134"/>
      <c r="P67" s="135"/>
    </row>
    <row r="68" spans="1:28" ht="5.0999999999999996" customHeight="1" x14ac:dyDescent="0.2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28" ht="15" customHeight="1" x14ac:dyDescent="0.2">
      <c r="F69" s="74" t="s">
        <v>153</v>
      </c>
      <c r="G69" s="74"/>
      <c r="H69" s="74"/>
      <c r="I69" s="136"/>
      <c r="J69" s="136"/>
      <c r="K69" s="136"/>
      <c r="M69" s="75" t="s">
        <v>18</v>
      </c>
      <c r="N69" s="76"/>
      <c r="O69" s="75"/>
      <c r="P69" s="77"/>
    </row>
    <row r="70" spans="1:28" ht="15" customHeight="1" x14ac:dyDescent="0.25">
      <c r="A70" s="72" t="s">
        <v>4</v>
      </c>
      <c r="B70" s="95"/>
      <c r="C70" s="95"/>
      <c r="D70" s="124"/>
      <c r="E70" s="125"/>
      <c r="F70" s="125"/>
      <c r="G70" s="125"/>
      <c r="H70" s="125"/>
      <c r="M70" s="75" t="s">
        <v>19</v>
      </c>
      <c r="N70" s="76"/>
      <c r="O70" s="111"/>
      <c r="P70" s="112"/>
    </row>
    <row r="71" spans="1:28" ht="15" customHeight="1" x14ac:dyDescent="0.2">
      <c r="A71" s="73" t="s">
        <v>5</v>
      </c>
      <c r="B71" s="97"/>
      <c r="C71" s="97"/>
      <c r="D71" s="98"/>
      <c r="E71" s="99"/>
      <c r="F71" s="99"/>
      <c r="G71" s="99"/>
      <c r="H71" s="100"/>
      <c r="M71" s="72" t="s">
        <v>41</v>
      </c>
      <c r="N71" s="72"/>
      <c r="O71" s="94"/>
      <c r="P71" s="94"/>
    </row>
    <row r="72" spans="1:28" ht="15" customHeight="1" x14ac:dyDescent="0.2">
      <c r="A72" s="72" t="s">
        <v>6</v>
      </c>
      <c r="B72" s="72"/>
      <c r="C72" s="72"/>
      <c r="D72" s="72"/>
      <c r="E72" s="72"/>
      <c r="F72" s="72"/>
      <c r="G72" s="72"/>
      <c r="H72" s="72"/>
    </row>
    <row r="73" spans="1:28" ht="15" customHeight="1" thickBot="1" x14ac:dyDescent="0.25">
      <c r="J73" s="75" t="s">
        <v>50</v>
      </c>
      <c r="K73" s="76"/>
      <c r="L73" s="77"/>
      <c r="M73" s="166"/>
      <c r="N73" s="167"/>
      <c r="S73" s="6"/>
      <c r="T73" s="7"/>
      <c r="U73" s="7"/>
      <c r="V73" s="38"/>
      <c r="W73" s="38"/>
      <c r="X73" s="38"/>
      <c r="Y73" s="38"/>
      <c r="Z73" s="38"/>
      <c r="AA73" s="38"/>
    </row>
    <row r="74" spans="1:28" ht="15" customHeight="1" thickBot="1" x14ac:dyDescent="0.25">
      <c r="A74" s="72" t="s">
        <v>27</v>
      </c>
      <c r="B74" s="72"/>
      <c r="C74" s="72"/>
      <c r="D74" s="72"/>
      <c r="E74" s="179"/>
      <c r="F74" s="179"/>
      <c r="G74" s="91" t="str">
        <f>IF(E74-E75=0,"-",E74-E75)</f>
        <v>-</v>
      </c>
      <c r="H74" s="92"/>
      <c r="I74" s="3"/>
      <c r="O74" s="91" t="str">
        <f>IF((M73-M75)=0,"-",(M73-M75))</f>
        <v>-</v>
      </c>
      <c r="P74" s="92"/>
      <c r="S74" s="6"/>
      <c r="T74" s="7"/>
      <c r="U74" s="7"/>
      <c r="V74" s="153" t="s">
        <v>40</v>
      </c>
      <c r="W74" s="154"/>
      <c r="X74" s="154"/>
      <c r="Y74" s="154"/>
      <c r="Z74" s="154"/>
      <c r="AA74" s="155"/>
    </row>
    <row r="75" spans="1:28" ht="15" customHeight="1" thickBot="1" x14ac:dyDescent="0.25">
      <c r="A75" s="73" t="s">
        <v>28</v>
      </c>
      <c r="B75" s="73"/>
      <c r="C75" s="73"/>
      <c r="D75" s="73"/>
      <c r="E75" s="178"/>
      <c r="F75" s="178"/>
      <c r="G75" s="5"/>
      <c r="H75" s="5"/>
      <c r="J75" s="75" t="s">
        <v>51</v>
      </c>
      <c r="K75" s="76"/>
      <c r="L75" s="77"/>
      <c r="M75" s="166"/>
      <c r="N75" s="167"/>
      <c r="S75" s="6"/>
      <c r="T75" s="7"/>
      <c r="U75" s="7"/>
      <c r="V75" s="156" t="s">
        <v>30</v>
      </c>
      <c r="W75" s="156"/>
      <c r="X75" s="156" t="s">
        <v>32</v>
      </c>
      <c r="Y75" s="156"/>
      <c r="Z75" s="156" t="s">
        <v>31</v>
      </c>
      <c r="AA75" s="156"/>
    </row>
    <row r="76" spans="1:28" ht="15" customHeight="1" x14ac:dyDescent="0.2">
      <c r="A76" s="127" t="s">
        <v>20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3"/>
      <c r="S76" s="200" t="s">
        <v>46</v>
      </c>
      <c r="T76" s="201"/>
      <c r="U76" s="202"/>
      <c r="V76" s="35"/>
      <c r="W76" s="36" t="str">
        <f>IF(V76*70=0,"-",V76*70)</f>
        <v>-</v>
      </c>
      <c r="X76" s="37"/>
      <c r="Y76" s="36" t="str">
        <f>IF(X76*70=0,"-",X76*70)</f>
        <v>-</v>
      </c>
      <c r="Z76" s="35"/>
      <c r="AA76" s="36" t="str">
        <f>IF(Z76*70=0,"-",Z76*70)</f>
        <v>-</v>
      </c>
    </row>
    <row r="77" spans="1:28" ht="15" customHeight="1" x14ac:dyDescent="0.2">
      <c r="A77" s="104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6"/>
      <c r="S77" s="200" t="s">
        <v>47</v>
      </c>
      <c r="T77" s="201"/>
      <c r="U77" s="202"/>
      <c r="V77" s="8"/>
      <c r="W77" s="27" t="str">
        <f>IF(V77*80=0,"-",V77*80)</f>
        <v>-</v>
      </c>
      <c r="X77" s="9"/>
      <c r="Y77" s="27" t="str">
        <f>IF(X77*80=0,"-",X77*80)</f>
        <v>-</v>
      </c>
      <c r="Z77" s="8"/>
      <c r="AA77" s="27" t="str">
        <f>IF(Z77*80=0,"-",Z77*80)</f>
        <v>-</v>
      </c>
    </row>
    <row r="78" spans="1:28" ht="15" customHeight="1" x14ac:dyDescent="0.2">
      <c r="A78" s="104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6"/>
      <c r="S78" s="200" t="s">
        <v>45</v>
      </c>
      <c r="T78" s="201"/>
      <c r="U78" s="202"/>
      <c r="V78" s="8"/>
      <c r="W78" s="27" t="str">
        <f>IF(V78*18=0,"-",V78*18)</f>
        <v>-</v>
      </c>
      <c r="X78" s="9"/>
      <c r="Y78" s="27" t="str">
        <f>IF(X78*18=0,"-",X78*18)</f>
        <v>-</v>
      </c>
      <c r="Z78" s="8"/>
      <c r="AA78" s="27" t="str">
        <f>IF(Z78*18=0,"-",Z78*18)</f>
        <v>-</v>
      </c>
    </row>
    <row r="79" spans="1:28" ht="15" customHeight="1" x14ac:dyDescent="0.2">
      <c r="A79" s="104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6"/>
      <c r="S79" s="200" t="s">
        <v>48</v>
      </c>
      <c r="T79" s="201"/>
      <c r="U79" s="202"/>
      <c r="V79" s="8"/>
      <c r="W79" s="27" t="str">
        <f>IF(V79*20=0,"-",V79*20)</f>
        <v>-</v>
      </c>
      <c r="X79" s="9"/>
      <c r="Y79" s="27" t="str">
        <f>IF(X79*20=0,"-",X79*20)</f>
        <v>-</v>
      </c>
      <c r="Z79" s="8"/>
      <c r="AA79" s="27" t="str">
        <f>IF(Z79*20=0,"-",Z79*20)</f>
        <v>-</v>
      </c>
    </row>
    <row r="80" spans="1:28" ht="15" customHeight="1" x14ac:dyDescent="0.2">
      <c r="A80" s="107"/>
      <c r="B80" s="108"/>
      <c r="C80" s="108"/>
      <c r="D80" s="108"/>
      <c r="E80" s="108"/>
      <c r="F80" s="108"/>
      <c r="G80" s="108"/>
      <c r="H80" s="108"/>
      <c r="I80" s="108"/>
      <c r="J80" s="108"/>
      <c r="K80" s="108"/>
      <c r="L80" s="108"/>
      <c r="M80" s="108"/>
      <c r="N80" s="108"/>
      <c r="O80" s="108"/>
      <c r="P80" s="109"/>
      <c r="S80" s="200" t="s">
        <v>49</v>
      </c>
      <c r="T80" s="201"/>
      <c r="U80" s="202"/>
      <c r="V80" s="10"/>
      <c r="W80" s="27" t="str">
        <f>IF(V80*10=0,"-",V80*10)</f>
        <v>-</v>
      </c>
      <c r="X80" s="11"/>
      <c r="Y80" s="27" t="str">
        <f>IF(X80*10=0,"-",X80*10)</f>
        <v>-</v>
      </c>
      <c r="Z80" s="10"/>
      <c r="AA80" s="27" t="str">
        <f>IF(Z80*10=0,"-",Z80*10)</f>
        <v>-</v>
      </c>
    </row>
    <row r="81" spans="1:27" ht="15" customHeight="1" x14ac:dyDescent="0.2">
      <c r="S81" s="200" t="s">
        <v>36</v>
      </c>
      <c r="T81" s="201"/>
      <c r="U81" s="202"/>
      <c r="V81" s="10"/>
      <c r="W81" s="27" t="str">
        <f>IF(V81*6=0,"-",V81*6)</f>
        <v>-</v>
      </c>
      <c r="X81" s="11"/>
      <c r="Y81" s="27" t="str">
        <f>IF(X81*6=0,"-",X81*6)</f>
        <v>-</v>
      </c>
      <c r="Z81" s="10"/>
      <c r="AA81" s="27" t="str">
        <f>IF(Z81*6=0,"-",Z81*6)</f>
        <v>-</v>
      </c>
    </row>
    <row r="82" spans="1:27" ht="15" customHeight="1" x14ac:dyDescent="0.2">
      <c r="A82" s="75" t="s">
        <v>1</v>
      </c>
      <c r="B82" s="76"/>
      <c r="C82" s="76"/>
      <c r="D82" s="77"/>
      <c r="E82" s="81" t="str">
        <f>IF(E75=0,"-",E75)</f>
        <v>-</v>
      </c>
      <c r="F82" s="81"/>
      <c r="G82" s="3"/>
      <c r="H82" s="2"/>
      <c r="I82" s="2"/>
      <c r="J82" s="2"/>
      <c r="K82" s="2"/>
      <c r="L82" s="5"/>
      <c r="M82" s="5"/>
      <c r="S82" s="200" t="s">
        <v>37</v>
      </c>
      <c r="T82" s="201"/>
      <c r="U82" s="202"/>
      <c r="V82" s="10"/>
      <c r="W82" s="27" t="str">
        <f>IF(V82*4=0,"-",V82*4)</f>
        <v>-</v>
      </c>
      <c r="X82" s="11"/>
      <c r="Y82" s="27" t="str">
        <f>IF(X82*4=0,"-",X82*4)</f>
        <v>-</v>
      </c>
      <c r="Z82" s="10"/>
      <c r="AA82" s="27" t="str">
        <f>IF(Z82*4=0,"-",Z82*4)</f>
        <v>-</v>
      </c>
    </row>
    <row r="83" spans="1:27" ht="15" customHeight="1" x14ac:dyDescent="0.2">
      <c r="A83" s="2"/>
      <c r="B83" s="2"/>
      <c r="C83" s="2"/>
      <c r="D83" s="2"/>
      <c r="E83" s="2"/>
      <c r="F83" s="2"/>
      <c r="G83" s="3"/>
      <c r="H83" s="75" t="s">
        <v>34</v>
      </c>
      <c r="I83" s="77"/>
      <c r="J83" s="91" t="str">
        <f>IFERROR(E84-E82,"-")</f>
        <v>-</v>
      </c>
      <c r="K83" s="92"/>
      <c r="L83" s="168" t="s">
        <v>39</v>
      </c>
      <c r="M83" s="72"/>
      <c r="N83" s="152" t="str">
        <f>IFERROR(J83-G74,"-")</f>
        <v>-</v>
      </c>
      <c r="O83" s="152"/>
      <c r="S83" s="200" t="s">
        <v>38</v>
      </c>
      <c r="T83" s="201"/>
      <c r="U83" s="202"/>
      <c r="V83" s="10"/>
      <c r="W83" s="27" t="str">
        <f>IF(V83*2=0,"-",V83*2)</f>
        <v>-</v>
      </c>
      <c r="X83" s="11"/>
      <c r="Y83" s="27" t="str">
        <f>IF(X83*2=0,"-",X83*2)</f>
        <v>-</v>
      </c>
      <c r="Z83" s="10"/>
      <c r="AA83" s="27" t="str">
        <f>IF(Z83*2=0,"-",Z83*2)</f>
        <v>-</v>
      </c>
    </row>
    <row r="84" spans="1:27" ht="15" customHeight="1" x14ac:dyDescent="0.25">
      <c r="A84" s="75" t="s">
        <v>2</v>
      </c>
      <c r="B84" s="76"/>
      <c r="C84" s="76"/>
      <c r="D84" s="77"/>
      <c r="E84" s="81"/>
      <c r="F84" s="81"/>
      <c r="G84" s="3"/>
      <c r="L84" s="3"/>
      <c r="M84" s="3"/>
      <c r="S84" s="204" t="s">
        <v>29</v>
      </c>
      <c r="T84" s="205"/>
      <c r="U84" s="206"/>
      <c r="V84" s="12"/>
      <c r="W84" s="34" t="str">
        <f>IF(SUM(W76:W83)=0,"-",SUM(W76:W83))</f>
        <v>-</v>
      </c>
      <c r="X84" s="12"/>
      <c r="Y84" s="34" t="str">
        <f>IF(SUM(Y76:Y83)=0,"-",SUM(Y76:Y83))</f>
        <v>-</v>
      </c>
      <c r="Z84" s="12"/>
      <c r="AA84" s="34" t="str">
        <f>IF(SUM(AA76:AA83)=0,"-",SUM(AA76:AA83))</f>
        <v>-</v>
      </c>
    </row>
    <row r="85" spans="1:27" ht="9.9499999999999993" customHeight="1" x14ac:dyDescent="0.2">
      <c r="E85" s="20"/>
      <c r="F85" s="20"/>
    </row>
    <row r="86" spans="1:27" ht="15" customHeight="1" x14ac:dyDescent="0.2">
      <c r="A86" s="75" t="s">
        <v>0</v>
      </c>
      <c r="B86" s="76"/>
      <c r="C86" s="76"/>
      <c r="D86" s="77"/>
      <c r="E86" s="78" t="str">
        <f>IF(Y84=0,"-",Y84)</f>
        <v>-</v>
      </c>
      <c r="F86" s="79"/>
      <c r="J86" s="165" t="s">
        <v>11</v>
      </c>
      <c r="K86" s="165"/>
      <c r="L86" s="165"/>
      <c r="M86" s="165"/>
      <c r="N86" s="165"/>
      <c r="O86" s="165"/>
      <c r="P86" s="19"/>
    </row>
    <row r="87" spans="1:27" ht="9.9499999999999993" customHeight="1" x14ac:dyDescent="0.2">
      <c r="J87" s="43"/>
      <c r="K87" s="43"/>
      <c r="L87" s="43"/>
      <c r="M87" s="43"/>
      <c r="N87" s="43"/>
      <c r="O87" s="43"/>
      <c r="P87" s="19"/>
    </row>
    <row r="88" spans="1:27" ht="15" customHeight="1" x14ac:dyDescent="0.2">
      <c r="A88" s="113" t="s">
        <v>21</v>
      </c>
      <c r="B88" s="83"/>
      <c r="C88" s="83"/>
      <c r="D88" s="83"/>
      <c r="E88" s="83"/>
      <c r="F88" s="83"/>
      <c r="G88" s="83"/>
      <c r="H88" s="84"/>
      <c r="J88" s="96" t="b">
        <v>0</v>
      </c>
      <c r="K88" s="96"/>
      <c r="L88" s="96" t="b">
        <v>0</v>
      </c>
      <c r="M88" s="96"/>
      <c r="N88" s="96" t="b">
        <v>0</v>
      </c>
      <c r="O88" s="96"/>
      <c r="P88" s="71"/>
    </row>
    <row r="89" spans="1:27" ht="15" customHeight="1" x14ac:dyDescent="0.2">
      <c r="A89" s="85"/>
      <c r="B89" s="86"/>
      <c r="C89" s="86"/>
      <c r="D89" s="86"/>
      <c r="E89" s="86"/>
      <c r="F89" s="86"/>
      <c r="G89" s="86"/>
      <c r="H89" s="87"/>
      <c r="J89" s="96" t="b">
        <v>0</v>
      </c>
      <c r="K89" s="96"/>
      <c r="L89" s="96" t="b">
        <v>0</v>
      </c>
      <c r="M89" s="96"/>
      <c r="N89" s="96" t="b">
        <v>0</v>
      </c>
      <c r="O89" s="96"/>
      <c r="P89" s="71"/>
    </row>
    <row r="90" spans="1:27" ht="15" customHeight="1" x14ac:dyDescent="0.2">
      <c r="A90" s="85"/>
      <c r="B90" s="86"/>
      <c r="C90" s="86"/>
      <c r="D90" s="86"/>
      <c r="E90" s="86"/>
      <c r="F90" s="86"/>
      <c r="G90" s="86"/>
      <c r="H90" s="87"/>
      <c r="J90" s="169" t="b">
        <v>0</v>
      </c>
      <c r="K90" s="169"/>
      <c r="L90" s="169" t="b">
        <v>0</v>
      </c>
      <c r="M90" s="169"/>
      <c r="N90" s="96" t="b">
        <v>0</v>
      </c>
      <c r="O90" s="96"/>
      <c r="P90" s="19"/>
    </row>
    <row r="91" spans="1:27" ht="15" customHeight="1" x14ac:dyDescent="0.2">
      <c r="A91" s="85"/>
      <c r="B91" s="86"/>
      <c r="C91" s="86"/>
      <c r="D91" s="86"/>
      <c r="E91" s="86"/>
      <c r="F91" s="86"/>
      <c r="G91" s="86"/>
      <c r="H91" s="87"/>
      <c r="J91" s="169" t="b">
        <v>0</v>
      </c>
      <c r="K91" s="169"/>
      <c r="L91" s="169" t="b">
        <v>0</v>
      </c>
      <c r="M91" s="169"/>
      <c r="N91" s="181" t="b">
        <v>0</v>
      </c>
      <c r="O91" s="181"/>
      <c r="P91" s="19"/>
    </row>
    <row r="92" spans="1:27" ht="15" customHeight="1" x14ac:dyDescent="0.2">
      <c r="A92" s="88"/>
      <c r="B92" s="89"/>
      <c r="C92" s="89"/>
      <c r="D92" s="89"/>
      <c r="E92" s="89"/>
      <c r="F92" s="89"/>
      <c r="G92" s="89"/>
      <c r="H92" s="90"/>
      <c r="J92" s="114" t="b">
        <v>0</v>
      </c>
      <c r="K92" s="115"/>
    </row>
    <row r="93" spans="1:27" ht="15" customHeight="1" x14ac:dyDescent="0.25">
      <c r="H93" s="199" t="s">
        <v>138</v>
      </c>
      <c r="I93" s="146"/>
      <c r="J93" s="146"/>
      <c r="K93" s="146"/>
      <c r="L93" s="147"/>
      <c r="M93" s="55" t="s">
        <v>16</v>
      </c>
      <c r="N93" s="57"/>
      <c r="O93" s="56" t="s">
        <v>15</v>
      </c>
      <c r="P93" s="58"/>
    </row>
    <row r="94" spans="1:27" ht="15" customHeight="1" x14ac:dyDescent="0.25">
      <c r="A94" s="75" t="s">
        <v>17</v>
      </c>
      <c r="B94" s="77"/>
      <c r="C94" s="13" t="s">
        <v>13</v>
      </c>
      <c r="D94" s="26" t="str">
        <f>IF(W84=0,"-",W84)</f>
        <v>-</v>
      </c>
      <c r="E94" s="14" t="s">
        <v>12</v>
      </c>
      <c r="F94" s="29" t="str">
        <f>IF(AA84=0,"-",AA84)</f>
        <v>-</v>
      </c>
      <c r="G94" s="30" t="s">
        <v>52</v>
      </c>
      <c r="H94" s="31" t="str">
        <f>IF(SUM(D94,F94)=0,"-",SUM(D94,F94))</f>
        <v>-</v>
      </c>
      <c r="I94" s="62" t="s">
        <v>26</v>
      </c>
      <c r="J94" s="61"/>
      <c r="K94" s="63" t="s">
        <v>22</v>
      </c>
      <c r="L94" s="60"/>
      <c r="M94" s="48" t="s">
        <v>16</v>
      </c>
      <c r="N94" s="69"/>
      <c r="O94" s="48" t="s">
        <v>15</v>
      </c>
      <c r="P94" s="70"/>
    </row>
    <row r="96" spans="1:27" ht="9.9499999999999993" customHeight="1" x14ac:dyDescent="0.2">
      <c r="A96" s="101" t="s">
        <v>3</v>
      </c>
      <c r="B96" s="116"/>
      <c r="C96" s="116"/>
      <c r="D96" s="116"/>
      <c r="E96" s="116"/>
      <c r="F96" s="116"/>
      <c r="G96" s="116"/>
      <c r="H96" s="117"/>
      <c r="I96" s="101" t="s">
        <v>14</v>
      </c>
      <c r="J96" s="102"/>
      <c r="K96" s="102"/>
      <c r="L96" s="102"/>
      <c r="M96" s="102"/>
      <c r="N96" s="102"/>
      <c r="O96" s="102"/>
      <c r="P96" s="103"/>
    </row>
    <row r="97" spans="1:27" ht="9.9499999999999993" customHeight="1" x14ac:dyDescent="0.2">
      <c r="A97" s="118"/>
      <c r="B97" s="119"/>
      <c r="C97" s="119"/>
      <c r="D97" s="119"/>
      <c r="E97" s="119"/>
      <c r="F97" s="119"/>
      <c r="G97" s="119"/>
      <c r="H97" s="120"/>
      <c r="I97" s="104"/>
      <c r="J97" s="105"/>
      <c r="K97" s="105"/>
      <c r="L97" s="105"/>
      <c r="M97" s="105"/>
      <c r="N97" s="105"/>
      <c r="O97" s="105"/>
      <c r="P97" s="106"/>
    </row>
    <row r="98" spans="1:27" ht="9.9499999999999993" customHeight="1" x14ac:dyDescent="0.2">
      <c r="A98" s="118"/>
      <c r="B98" s="119"/>
      <c r="C98" s="119"/>
      <c r="D98" s="119"/>
      <c r="E98" s="119"/>
      <c r="F98" s="119"/>
      <c r="G98" s="119"/>
      <c r="H98" s="120"/>
      <c r="I98" s="104"/>
      <c r="J98" s="105"/>
      <c r="K98" s="105"/>
      <c r="L98" s="105"/>
      <c r="M98" s="105"/>
      <c r="N98" s="105"/>
      <c r="O98" s="105"/>
      <c r="P98" s="106"/>
    </row>
    <row r="99" spans="1:27" ht="9.9499999999999993" customHeight="1" x14ac:dyDescent="0.2">
      <c r="A99" s="118"/>
      <c r="B99" s="119"/>
      <c r="C99" s="119"/>
      <c r="D99" s="119"/>
      <c r="E99" s="119"/>
      <c r="F99" s="119"/>
      <c r="G99" s="119"/>
      <c r="H99" s="120"/>
      <c r="I99" s="104"/>
      <c r="J99" s="105"/>
      <c r="K99" s="105"/>
      <c r="L99" s="105"/>
      <c r="M99" s="105"/>
      <c r="N99" s="105"/>
      <c r="O99" s="105"/>
      <c r="P99" s="106"/>
    </row>
    <row r="100" spans="1:27" ht="9.9499999999999993" customHeight="1" x14ac:dyDescent="0.2">
      <c r="A100" s="121"/>
      <c r="B100" s="122"/>
      <c r="C100" s="122"/>
      <c r="D100" s="122"/>
      <c r="E100" s="122"/>
      <c r="F100" s="122"/>
      <c r="G100" s="122"/>
      <c r="H100" s="123"/>
      <c r="I100" s="107"/>
      <c r="J100" s="108"/>
      <c r="K100" s="108"/>
      <c r="L100" s="108"/>
      <c r="M100" s="108"/>
      <c r="N100" s="108"/>
      <c r="O100" s="108"/>
      <c r="P100" s="109"/>
    </row>
    <row r="101" spans="1:27" ht="5.0999999999999996" customHeight="1" x14ac:dyDescent="0.2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10"/>
      <c r="P101" s="110"/>
    </row>
    <row r="102" spans="1:27" ht="15" customHeight="1" x14ac:dyDescent="0.2">
      <c r="F102" s="74" t="s">
        <v>154</v>
      </c>
      <c r="G102" s="74"/>
      <c r="H102" s="74"/>
      <c r="I102" s="136"/>
      <c r="J102" s="136"/>
      <c r="K102" s="136"/>
      <c r="M102" s="75" t="s">
        <v>18</v>
      </c>
      <c r="N102" s="76"/>
      <c r="O102" s="75"/>
      <c r="P102" s="77"/>
    </row>
    <row r="103" spans="1:27" ht="15" customHeight="1" x14ac:dyDescent="0.25">
      <c r="A103" s="72" t="s">
        <v>4</v>
      </c>
      <c r="B103" s="95"/>
      <c r="C103" s="95"/>
      <c r="D103" s="124"/>
      <c r="E103" s="125"/>
      <c r="F103" s="125"/>
      <c r="G103" s="125"/>
      <c r="H103" s="125"/>
      <c r="M103" s="75" t="s">
        <v>19</v>
      </c>
      <c r="N103" s="76"/>
      <c r="O103" s="111"/>
      <c r="P103" s="112"/>
    </row>
    <row r="104" spans="1:27" ht="15" customHeight="1" x14ac:dyDescent="0.2">
      <c r="A104" s="73" t="s">
        <v>5</v>
      </c>
      <c r="B104" s="97"/>
      <c r="C104" s="97"/>
      <c r="D104" s="98"/>
      <c r="E104" s="99"/>
      <c r="F104" s="99"/>
      <c r="G104" s="99"/>
      <c r="H104" s="100"/>
      <c r="M104" s="72" t="s">
        <v>41</v>
      </c>
      <c r="N104" s="72"/>
      <c r="O104" s="94"/>
      <c r="P104" s="94"/>
    </row>
    <row r="105" spans="1:27" ht="15" customHeight="1" x14ac:dyDescent="0.2">
      <c r="A105" s="72" t="s">
        <v>6</v>
      </c>
      <c r="B105" s="72"/>
      <c r="C105" s="72"/>
      <c r="D105" s="72"/>
      <c r="E105" s="72"/>
      <c r="F105" s="72"/>
      <c r="G105" s="72"/>
      <c r="H105" s="72"/>
    </row>
    <row r="106" spans="1:27" ht="15" customHeight="1" thickBot="1" x14ac:dyDescent="0.25">
      <c r="J106" s="75" t="s">
        <v>50</v>
      </c>
      <c r="K106" s="76"/>
      <c r="L106" s="77"/>
      <c r="M106" s="166"/>
      <c r="N106" s="167"/>
      <c r="S106" s="6"/>
      <c r="T106" s="7"/>
      <c r="U106" s="7"/>
      <c r="V106" s="38"/>
      <c r="W106" s="38"/>
      <c r="X106" s="38"/>
      <c r="Y106" s="38"/>
      <c r="Z106" s="38"/>
      <c r="AA106" s="38"/>
    </row>
    <row r="107" spans="1:27" ht="15" customHeight="1" thickBot="1" x14ac:dyDescent="0.25">
      <c r="A107" s="72" t="s">
        <v>27</v>
      </c>
      <c r="B107" s="72"/>
      <c r="C107" s="72"/>
      <c r="D107" s="72"/>
      <c r="E107" s="81"/>
      <c r="F107" s="81"/>
      <c r="G107" s="91" t="str">
        <f>IF(E107-E108=0,"-",E107-E108)</f>
        <v>-</v>
      </c>
      <c r="H107" s="92"/>
      <c r="I107" s="3"/>
      <c r="O107" s="91" t="str">
        <f>IF((M106-M108)=0,"-",(M106-M108))</f>
        <v>-</v>
      </c>
      <c r="P107" s="92"/>
      <c r="S107" s="6"/>
      <c r="T107" s="7"/>
      <c r="U107" s="7"/>
      <c r="V107" s="153" t="s">
        <v>40</v>
      </c>
      <c r="W107" s="154"/>
      <c r="X107" s="154"/>
      <c r="Y107" s="154"/>
      <c r="Z107" s="154"/>
      <c r="AA107" s="155"/>
    </row>
    <row r="108" spans="1:27" ht="15" customHeight="1" thickBot="1" x14ac:dyDescent="0.25">
      <c r="A108" s="73" t="s">
        <v>28</v>
      </c>
      <c r="B108" s="73"/>
      <c r="C108" s="73"/>
      <c r="D108" s="73"/>
      <c r="E108" s="178"/>
      <c r="F108" s="178"/>
      <c r="G108" s="5"/>
      <c r="H108" s="5"/>
      <c r="J108" s="75" t="s">
        <v>51</v>
      </c>
      <c r="K108" s="76"/>
      <c r="L108" s="77"/>
      <c r="M108" s="166"/>
      <c r="N108" s="167"/>
      <c r="S108" s="6"/>
      <c r="T108" s="7"/>
      <c r="U108" s="7"/>
      <c r="V108" s="156" t="s">
        <v>30</v>
      </c>
      <c r="W108" s="156"/>
      <c r="X108" s="156" t="s">
        <v>32</v>
      </c>
      <c r="Y108" s="156"/>
      <c r="Z108" s="156" t="s">
        <v>31</v>
      </c>
      <c r="AA108" s="156"/>
    </row>
    <row r="109" spans="1:27" ht="15" customHeight="1" x14ac:dyDescent="0.2">
      <c r="A109" s="127" t="s">
        <v>20</v>
      </c>
      <c r="B109" s="102"/>
      <c r="C109" s="102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3"/>
      <c r="S109" s="200" t="s">
        <v>46</v>
      </c>
      <c r="T109" s="201"/>
      <c r="U109" s="202"/>
      <c r="V109" s="35"/>
      <c r="W109" s="36" t="str">
        <f>IF(V109*70=0,"-",V109*70)</f>
        <v>-</v>
      </c>
      <c r="X109" s="37"/>
      <c r="Y109" s="36" t="str">
        <f>IF(X109*70=0,"-",X109*70)</f>
        <v>-</v>
      </c>
      <c r="Z109" s="35"/>
      <c r="AA109" s="36" t="str">
        <f>IF(Z109*70=0,"-",Z109*70)</f>
        <v>-</v>
      </c>
    </row>
    <row r="110" spans="1:27" ht="15" customHeight="1" x14ac:dyDescent="0.2">
      <c r="A110" s="104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6"/>
      <c r="S110" s="200" t="s">
        <v>47</v>
      </c>
      <c r="T110" s="201"/>
      <c r="U110" s="202"/>
      <c r="V110" s="8"/>
      <c r="W110" s="27" t="str">
        <f>IF(V110*80=0,"-",V110*80)</f>
        <v>-</v>
      </c>
      <c r="X110" s="9"/>
      <c r="Y110" s="27" t="str">
        <f>IF(X110*80=0,"-",X110*80)</f>
        <v>-</v>
      </c>
      <c r="Z110" s="8"/>
      <c r="AA110" s="27" t="str">
        <f>IF(Z110*80=0,"-",Z110*80)</f>
        <v>-</v>
      </c>
    </row>
    <row r="111" spans="1:27" ht="15" customHeight="1" x14ac:dyDescent="0.2">
      <c r="A111" s="104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6"/>
      <c r="S111" s="200" t="s">
        <v>45</v>
      </c>
      <c r="T111" s="201"/>
      <c r="U111" s="202"/>
      <c r="V111" s="8"/>
      <c r="W111" s="27" t="str">
        <f>IF(V111*18=0,"-",V111*18)</f>
        <v>-</v>
      </c>
      <c r="X111" s="9"/>
      <c r="Y111" s="27" t="str">
        <f>IF(X111*18=0,"-",X111*18)</f>
        <v>-</v>
      </c>
      <c r="Z111" s="8"/>
      <c r="AA111" s="27" t="str">
        <f>IF(Z111*18=0,"-",Z111*18)</f>
        <v>-</v>
      </c>
    </row>
    <row r="112" spans="1:27" ht="15" customHeight="1" x14ac:dyDescent="0.2">
      <c r="A112" s="104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6"/>
      <c r="S112" s="200" t="s">
        <v>48</v>
      </c>
      <c r="T112" s="201"/>
      <c r="U112" s="202"/>
      <c r="V112" s="8"/>
      <c r="W112" s="27" t="str">
        <f>IF(V112*20=0,"-",V112*20)</f>
        <v>-</v>
      </c>
      <c r="X112" s="9"/>
      <c r="Y112" s="27" t="str">
        <f>IF(X112*20=0,"-",X112*20)</f>
        <v>-</v>
      </c>
      <c r="Z112" s="8"/>
      <c r="AA112" s="27" t="str">
        <f>IF(Z112*20=0,"-",Z112*20)</f>
        <v>-</v>
      </c>
    </row>
    <row r="113" spans="1:27" ht="15" customHeight="1" x14ac:dyDescent="0.2">
      <c r="A113" s="107"/>
      <c r="B113" s="108"/>
      <c r="C113" s="108"/>
      <c r="D113" s="108"/>
      <c r="E113" s="108"/>
      <c r="F113" s="108"/>
      <c r="G113" s="108"/>
      <c r="H113" s="108"/>
      <c r="I113" s="108"/>
      <c r="J113" s="108"/>
      <c r="K113" s="108"/>
      <c r="L113" s="108"/>
      <c r="M113" s="108"/>
      <c r="N113" s="108"/>
      <c r="O113" s="108"/>
      <c r="P113" s="109"/>
      <c r="S113" s="200" t="s">
        <v>49</v>
      </c>
      <c r="T113" s="201"/>
      <c r="U113" s="202"/>
      <c r="V113" s="10"/>
      <c r="W113" s="27" t="str">
        <f>IF(V113*10=0,"-",V113*10)</f>
        <v>-</v>
      </c>
      <c r="X113" s="11"/>
      <c r="Y113" s="27" t="str">
        <f>IF(X113*10=0,"-",X113*10)</f>
        <v>-</v>
      </c>
      <c r="Z113" s="10"/>
      <c r="AA113" s="27" t="str">
        <f>IF(Z113*10=0,"-",Z113*10)</f>
        <v>-</v>
      </c>
    </row>
    <row r="114" spans="1:27" ht="15" customHeight="1" x14ac:dyDescent="0.2">
      <c r="S114" s="200" t="s">
        <v>36</v>
      </c>
      <c r="T114" s="201"/>
      <c r="U114" s="202"/>
      <c r="V114" s="10"/>
      <c r="W114" s="27" t="str">
        <f>IF(V114*6=0,"-",V114*6)</f>
        <v>-</v>
      </c>
      <c r="X114" s="11"/>
      <c r="Y114" s="27" t="str">
        <f>IF(X114*6=0,"-",X114*6)</f>
        <v>-</v>
      </c>
      <c r="Z114" s="10"/>
      <c r="AA114" s="27" t="str">
        <f>IF(Z114*6=0,"-",Z114*6)</f>
        <v>-</v>
      </c>
    </row>
    <row r="115" spans="1:27" ht="15" customHeight="1" x14ac:dyDescent="0.2">
      <c r="A115" s="75" t="s">
        <v>1</v>
      </c>
      <c r="B115" s="76"/>
      <c r="C115" s="76"/>
      <c r="D115" s="77"/>
      <c r="E115" s="81" t="str">
        <f>IF(E108=0,"-",E108)</f>
        <v>-</v>
      </c>
      <c r="F115" s="81"/>
      <c r="G115" s="3"/>
      <c r="H115" s="2"/>
      <c r="I115" s="2"/>
      <c r="J115" s="2"/>
      <c r="K115" s="2"/>
      <c r="L115" s="5"/>
      <c r="M115" s="5"/>
      <c r="S115" s="200" t="s">
        <v>37</v>
      </c>
      <c r="T115" s="201"/>
      <c r="U115" s="202"/>
      <c r="V115" s="10"/>
      <c r="W115" s="27" t="str">
        <f>IF(V115*4=0,"-",V115*4)</f>
        <v>-</v>
      </c>
      <c r="X115" s="11"/>
      <c r="Y115" s="27" t="str">
        <f>IF(X115*4=0,"-",X115*4)</f>
        <v>-</v>
      </c>
      <c r="Z115" s="10"/>
      <c r="AA115" s="27" t="str">
        <f>IF(Z115*4=0,"-",Z115*4)</f>
        <v>-</v>
      </c>
    </row>
    <row r="116" spans="1:27" ht="15" customHeight="1" x14ac:dyDescent="0.2">
      <c r="A116" s="2"/>
      <c r="B116" s="2"/>
      <c r="C116" s="2"/>
      <c r="D116" s="2"/>
      <c r="E116" s="2"/>
      <c r="F116" s="2"/>
      <c r="G116" s="3"/>
      <c r="H116" s="75" t="s">
        <v>34</v>
      </c>
      <c r="I116" s="77"/>
      <c r="J116" s="91" t="str">
        <f>IFERROR(E117-E115,"-")</f>
        <v>-</v>
      </c>
      <c r="K116" s="92"/>
      <c r="L116" s="168" t="s">
        <v>33</v>
      </c>
      <c r="M116" s="72"/>
      <c r="N116" s="152" t="str">
        <f>IFERROR(J116-G107,"-")</f>
        <v>-</v>
      </c>
      <c r="O116" s="152"/>
      <c r="S116" s="200" t="s">
        <v>38</v>
      </c>
      <c r="T116" s="201"/>
      <c r="U116" s="202"/>
      <c r="V116" s="10"/>
      <c r="W116" s="27" t="str">
        <f>IF(V116*2=0,"-",V116*2)</f>
        <v>-</v>
      </c>
      <c r="X116" s="11"/>
      <c r="Y116" s="27" t="str">
        <f>IF(X116*2=0,"-",X116*2)</f>
        <v>-</v>
      </c>
      <c r="Z116" s="10"/>
      <c r="AA116" s="27" t="str">
        <f>IF(Z116*2=0,"-",Z116*2)</f>
        <v>-</v>
      </c>
    </row>
    <row r="117" spans="1:27" ht="15" customHeight="1" x14ac:dyDescent="0.25">
      <c r="A117" s="75" t="s">
        <v>2</v>
      </c>
      <c r="B117" s="76"/>
      <c r="C117" s="76"/>
      <c r="D117" s="77"/>
      <c r="E117" s="179"/>
      <c r="F117" s="179"/>
      <c r="G117" s="3"/>
      <c r="L117" s="3"/>
      <c r="M117" s="3"/>
      <c r="S117" s="204" t="s">
        <v>29</v>
      </c>
      <c r="T117" s="205"/>
      <c r="U117" s="206"/>
      <c r="V117" s="12"/>
      <c r="W117" s="34" t="str">
        <f>IF(SUM(W109:W116)=0,"-",SUM(W109:W116))</f>
        <v>-</v>
      </c>
      <c r="X117" s="12"/>
      <c r="Y117" s="34" t="str">
        <f>IF(SUM(Y109:Y116)=0,"-",SUM(Y109:Y116))</f>
        <v>-</v>
      </c>
      <c r="Z117" s="12"/>
      <c r="AA117" s="34" t="str">
        <f>IF(SUM(AA109:AA116)=0,"-",SUM(AA109:AA116))</f>
        <v>-</v>
      </c>
    </row>
    <row r="119" spans="1:27" ht="15" customHeight="1" x14ac:dyDescent="0.2">
      <c r="A119" s="75" t="s">
        <v>0</v>
      </c>
      <c r="B119" s="76"/>
      <c r="C119" s="76"/>
      <c r="D119" s="77"/>
      <c r="E119" s="78" t="str">
        <f>IF(Y117=0,"-",Y117)</f>
        <v>-</v>
      </c>
      <c r="F119" s="79"/>
      <c r="J119" s="165" t="s">
        <v>11</v>
      </c>
      <c r="K119" s="165"/>
      <c r="L119" s="165"/>
      <c r="M119" s="165"/>
      <c r="N119" s="165"/>
      <c r="O119" s="165"/>
      <c r="P119" s="19"/>
    </row>
    <row r="120" spans="1:27" ht="9.9499999999999993" customHeight="1" x14ac:dyDescent="0.2">
      <c r="J120" s="43"/>
      <c r="K120" s="43"/>
      <c r="L120" s="43"/>
      <c r="M120" s="43"/>
      <c r="N120" s="43"/>
      <c r="O120" s="43"/>
      <c r="P120" s="19"/>
    </row>
    <row r="121" spans="1:27" ht="15" customHeight="1" x14ac:dyDescent="0.2">
      <c r="A121" s="82" t="s">
        <v>3</v>
      </c>
      <c r="B121" s="83"/>
      <c r="C121" s="83"/>
      <c r="D121" s="83"/>
      <c r="E121" s="83"/>
      <c r="F121" s="83"/>
      <c r="G121" s="83"/>
      <c r="H121" s="84"/>
      <c r="J121" s="93" t="b">
        <v>0</v>
      </c>
      <c r="K121" s="93"/>
      <c r="L121" s="93" t="b">
        <v>0</v>
      </c>
      <c r="M121" s="93"/>
      <c r="N121" s="93" t="b">
        <v>0</v>
      </c>
      <c r="O121" s="93"/>
      <c r="P121" s="175"/>
    </row>
    <row r="122" spans="1:27" ht="15" customHeight="1" x14ac:dyDescent="0.2">
      <c r="A122" s="85"/>
      <c r="B122" s="86"/>
      <c r="C122" s="86"/>
      <c r="D122" s="86"/>
      <c r="E122" s="86"/>
      <c r="F122" s="86"/>
      <c r="G122" s="86"/>
      <c r="H122" s="87"/>
      <c r="J122" s="93" t="b">
        <v>0</v>
      </c>
      <c r="K122" s="93"/>
      <c r="L122" s="93" t="b">
        <v>0</v>
      </c>
      <c r="M122" s="93"/>
      <c r="N122" s="93" t="b">
        <v>0</v>
      </c>
      <c r="O122" s="93"/>
      <c r="P122" s="175"/>
    </row>
    <row r="123" spans="1:27" ht="15" customHeight="1" x14ac:dyDescent="0.2">
      <c r="A123" s="85"/>
      <c r="B123" s="86"/>
      <c r="C123" s="86"/>
      <c r="D123" s="86"/>
      <c r="E123" s="86"/>
      <c r="F123" s="86"/>
      <c r="G123" s="86"/>
      <c r="H123" s="87"/>
      <c r="J123" s="180" t="b">
        <v>0</v>
      </c>
      <c r="K123" s="180"/>
      <c r="L123" s="180" t="b">
        <v>0</v>
      </c>
      <c r="M123" s="180"/>
      <c r="N123" s="93" t="b">
        <v>0</v>
      </c>
      <c r="O123" s="93"/>
      <c r="P123" s="19"/>
    </row>
    <row r="124" spans="1:27" ht="15" customHeight="1" x14ac:dyDescent="0.2">
      <c r="A124" s="85"/>
      <c r="B124" s="86"/>
      <c r="C124" s="86"/>
      <c r="D124" s="86"/>
      <c r="E124" s="86"/>
      <c r="F124" s="86"/>
      <c r="G124" s="86"/>
      <c r="H124" s="87"/>
      <c r="J124" s="180" t="b">
        <v>0</v>
      </c>
      <c r="K124" s="180"/>
      <c r="L124" s="180" t="b">
        <v>0</v>
      </c>
      <c r="M124" s="180"/>
      <c r="N124" s="181" t="b">
        <v>0</v>
      </c>
      <c r="O124" s="181"/>
      <c r="P124" s="19"/>
    </row>
    <row r="125" spans="1:27" ht="15" customHeight="1" x14ac:dyDescent="0.2">
      <c r="A125" s="88"/>
      <c r="B125" s="89"/>
      <c r="C125" s="89"/>
      <c r="D125" s="89"/>
      <c r="E125" s="89"/>
      <c r="F125" s="89"/>
      <c r="G125" s="89"/>
      <c r="H125" s="90"/>
      <c r="J125" s="114" t="b">
        <v>0</v>
      </c>
      <c r="K125" s="115"/>
    </row>
    <row r="126" spans="1:27" ht="15" customHeight="1" x14ac:dyDescent="0.25">
      <c r="H126" s="174" t="s">
        <v>139</v>
      </c>
      <c r="I126" s="146"/>
      <c r="J126" s="146"/>
      <c r="K126" s="146"/>
      <c r="L126" s="147"/>
      <c r="M126" s="55" t="s">
        <v>16</v>
      </c>
      <c r="N126" s="57"/>
      <c r="O126" s="56" t="s">
        <v>15</v>
      </c>
      <c r="P126" s="58"/>
    </row>
    <row r="127" spans="1:27" ht="15" customHeight="1" x14ac:dyDescent="0.25">
      <c r="A127" s="75" t="s">
        <v>17</v>
      </c>
      <c r="B127" s="77"/>
      <c r="C127" s="13" t="s">
        <v>13</v>
      </c>
      <c r="D127" s="26" t="str">
        <f>IF(W117=0,"-",W117)</f>
        <v>-</v>
      </c>
      <c r="E127" s="14" t="s">
        <v>12</v>
      </c>
      <c r="F127" s="29" t="str">
        <f>IF(AA117=0,"-",AA117)</f>
        <v>-</v>
      </c>
      <c r="G127" s="30" t="s">
        <v>52</v>
      </c>
      <c r="H127" s="31" t="str">
        <f>IF(SUM(D127,F127)=0,"-",SUM(D127,F127))</f>
        <v>-</v>
      </c>
      <c r="I127" s="62" t="s">
        <v>26</v>
      </c>
      <c r="J127" s="61"/>
      <c r="K127" s="63" t="s">
        <v>22</v>
      </c>
      <c r="L127" s="60"/>
      <c r="M127" s="48" t="s">
        <v>16</v>
      </c>
      <c r="N127" s="69" t="e">
        <f>IF(F102="Estimation",#REF!,NA())</f>
        <v>#N/A</v>
      </c>
      <c r="O127" s="48" t="s">
        <v>15</v>
      </c>
      <c r="P127" s="70" t="e">
        <f>IF(F102="Estimation",#REF!,NA())</f>
        <v>#N/A</v>
      </c>
    </row>
    <row r="128" spans="1:27" ht="9.9499999999999993" customHeight="1" x14ac:dyDescent="0.2">
      <c r="L128" s="4" t="s">
        <v>25</v>
      </c>
    </row>
    <row r="129" spans="1:27" ht="9.9499999999999993" customHeight="1" x14ac:dyDescent="0.2">
      <c r="A129" s="101" t="s">
        <v>3</v>
      </c>
      <c r="B129" s="116"/>
      <c r="C129" s="116"/>
      <c r="D129" s="116"/>
      <c r="E129" s="116"/>
      <c r="F129" s="116"/>
      <c r="G129" s="116"/>
      <c r="H129" s="117"/>
      <c r="I129" s="127" t="s">
        <v>24</v>
      </c>
      <c r="J129" s="102"/>
      <c r="K129" s="102"/>
      <c r="L129" s="102"/>
      <c r="M129" s="102"/>
      <c r="N129" s="102"/>
      <c r="O129" s="102"/>
      <c r="P129" s="103"/>
      <c r="U129" s="20"/>
    </row>
    <row r="130" spans="1:27" ht="9.9499999999999993" customHeight="1" x14ac:dyDescent="0.2">
      <c r="A130" s="118"/>
      <c r="B130" s="119"/>
      <c r="C130" s="119"/>
      <c r="D130" s="119"/>
      <c r="E130" s="119"/>
      <c r="F130" s="119"/>
      <c r="G130" s="119"/>
      <c r="H130" s="120"/>
      <c r="I130" s="104"/>
      <c r="J130" s="105"/>
      <c r="K130" s="105"/>
      <c r="L130" s="105"/>
      <c r="M130" s="105"/>
      <c r="N130" s="105"/>
      <c r="O130" s="105"/>
      <c r="P130" s="106"/>
    </row>
    <row r="131" spans="1:27" ht="9.9499999999999993" customHeight="1" x14ac:dyDescent="0.2">
      <c r="A131" s="118"/>
      <c r="B131" s="119"/>
      <c r="C131" s="119"/>
      <c r="D131" s="119"/>
      <c r="E131" s="119"/>
      <c r="F131" s="119"/>
      <c r="G131" s="119"/>
      <c r="H131" s="120"/>
      <c r="I131" s="104"/>
      <c r="J131" s="105"/>
      <c r="K131" s="105"/>
      <c r="L131" s="105"/>
      <c r="M131" s="105"/>
      <c r="N131" s="105"/>
      <c r="O131" s="105"/>
      <c r="P131" s="106"/>
    </row>
    <row r="132" spans="1:27" ht="9.9499999999999993" customHeight="1" x14ac:dyDescent="0.2">
      <c r="A132" s="118"/>
      <c r="B132" s="119"/>
      <c r="C132" s="119"/>
      <c r="D132" s="119"/>
      <c r="E132" s="119"/>
      <c r="F132" s="119"/>
      <c r="G132" s="119"/>
      <c r="H132" s="120"/>
      <c r="I132" s="104"/>
      <c r="J132" s="105"/>
      <c r="K132" s="105"/>
      <c r="L132" s="105"/>
      <c r="M132" s="105"/>
      <c r="N132" s="105"/>
      <c r="O132" s="105"/>
      <c r="P132" s="106"/>
    </row>
    <row r="133" spans="1:27" ht="9.9499999999999993" customHeight="1" x14ac:dyDescent="0.2">
      <c r="A133" s="121"/>
      <c r="B133" s="122"/>
      <c r="C133" s="122"/>
      <c r="D133" s="122"/>
      <c r="E133" s="122"/>
      <c r="F133" s="122"/>
      <c r="G133" s="122"/>
      <c r="H133" s="123"/>
      <c r="I133" s="107"/>
      <c r="J133" s="108"/>
      <c r="K133" s="108"/>
      <c r="L133" s="108"/>
      <c r="M133" s="108"/>
      <c r="N133" s="108"/>
      <c r="O133" s="108"/>
      <c r="P133" s="109"/>
    </row>
    <row r="134" spans="1:27" ht="5.0999999999999996" customHeight="1" x14ac:dyDescent="0.2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</row>
    <row r="135" spans="1:27" ht="15" customHeight="1" x14ac:dyDescent="0.2">
      <c r="E135" s="21"/>
      <c r="F135" s="74" t="s">
        <v>155</v>
      </c>
      <c r="G135" s="74"/>
      <c r="H135" s="74"/>
      <c r="I135" s="136"/>
      <c r="J135" s="136"/>
      <c r="K135" s="136"/>
      <c r="L135" s="21"/>
      <c r="M135" s="75" t="s">
        <v>18</v>
      </c>
      <c r="N135" s="76"/>
      <c r="O135" s="75"/>
      <c r="P135" s="77"/>
    </row>
    <row r="136" spans="1:27" ht="15" customHeight="1" x14ac:dyDescent="0.25">
      <c r="A136" s="72" t="s">
        <v>4</v>
      </c>
      <c r="B136" s="95"/>
      <c r="C136" s="95"/>
      <c r="D136" s="124"/>
      <c r="E136" s="124"/>
      <c r="F136" s="124"/>
      <c r="G136" s="124"/>
      <c r="H136" s="124"/>
      <c r="M136" s="75" t="s">
        <v>19</v>
      </c>
      <c r="N136" s="76"/>
      <c r="O136" s="111"/>
      <c r="P136" s="112"/>
    </row>
    <row r="137" spans="1:27" ht="15" customHeight="1" x14ac:dyDescent="0.2">
      <c r="A137" s="73" t="s">
        <v>5</v>
      </c>
      <c r="B137" s="97"/>
      <c r="C137" s="97"/>
      <c r="D137" s="98"/>
      <c r="E137" s="99"/>
      <c r="F137" s="99"/>
      <c r="G137" s="99"/>
      <c r="H137" s="100"/>
      <c r="M137" s="72" t="s">
        <v>41</v>
      </c>
      <c r="N137" s="72"/>
      <c r="O137" s="94"/>
      <c r="P137" s="94"/>
    </row>
    <row r="138" spans="1:27" ht="15" customHeight="1" x14ac:dyDescent="0.2">
      <c r="A138" s="72" t="s">
        <v>6</v>
      </c>
      <c r="B138" s="72"/>
      <c r="C138" s="72"/>
      <c r="D138" s="72"/>
      <c r="E138" s="72"/>
      <c r="F138" s="72"/>
      <c r="G138" s="72"/>
      <c r="H138" s="72"/>
    </row>
    <row r="139" spans="1:27" ht="15" customHeight="1" thickBot="1" x14ac:dyDescent="0.25">
      <c r="J139" s="75" t="s">
        <v>50</v>
      </c>
      <c r="K139" s="76"/>
      <c r="L139" s="77"/>
      <c r="M139" s="166"/>
      <c r="N139" s="167"/>
      <c r="S139" s="6"/>
      <c r="T139" s="7"/>
      <c r="U139" s="7"/>
      <c r="V139" s="38"/>
      <c r="W139" s="38"/>
      <c r="X139" s="38"/>
      <c r="Y139" s="38"/>
      <c r="Z139" s="38"/>
      <c r="AA139" s="38"/>
    </row>
    <row r="140" spans="1:27" ht="15" customHeight="1" thickBot="1" x14ac:dyDescent="0.25">
      <c r="A140" s="72" t="s">
        <v>27</v>
      </c>
      <c r="B140" s="72"/>
      <c r="C140" s="72"/>
      <c r="D140" s="72"/>
      <c r="E140" s="81"/>
      <c r="F140" s="81"/>
      <c r="G140" s="91" t="str">
        <f>IF(E140-E141=0,"-",E140-E141)</f>
        <v>-</v>
      </c>
      <c r="H140" s="92"/>
      <c r="I140" s="3"/>
      <c r="O140" s="91" t="str">
        <f>IF((M139-M141)=0,"-",(M139-M141))</f>
        <v>-</v>
      </c>
      <c r="P140" s="92"/>
      <c r="S140" s="6"/>
      <c r="T140" s="7"/>
      <c r="U140" s="7"/>
      <c r="V140" s="153" t="s">
        <v>40</v>
      </c>
      <c r="W140" s="154"/>
      <c r="X140" s="154"/>
      <c r="Y140" s="154"/>
      <c r="Z140" s="154"/>
      <c r="AA140" s="155"/>
    </row>
    <row r="141" spans="1:27" ht="15" customHeight="1" thickBot="1" x14ac:dyDescent="0.25">
      <c r="A141" s="73" t="s">
        <v>28</v>
      </c>
      <c r="B141" s="73"/>
      <c r="C141" s="73"/>
      <c r="D141" s="73"/>
      <c r="E141" s="80"/>
      <c r="F141" s="80"/>
      <c r="G141" s="5"/>
      <c r="H141" s="5"/>
      <c r="J141" s="75" t="s">
        <v>51</v>
      </c>
      <c r="K141" s="76"/>
      <c r="L141" s="77"/>
      <c r="M141" s="166"/>
      <c r="N141" s="167"/>
      <c r="S141" s="6"/>
      <c r="T141" s="7"/>
      <c r="U141" s="7"/>
      <c r="V141" s="156" t="s">
        <v>30</v>
      </c>
      <c r="W141" s="156"/>
      <c r="X141" s="156" t="s">
        <v>32</v>
      </c>
      <c r="Y141" s="156"/>
      <c r="Z141" s="156" t="s">
        <v>31</v>
      </c>
      <c r="AA141" s="156"/>
    </row>
    <row r="142" spans="1:27" ht="15" customHeight="1" x14ac:dyDescent="0.2">
      <c r="A142" s="127" t="s">
        <v>20</v>
      </c>
      <c r="B142" s="102"/>
      <c r="C142" s="102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3"/>
      <c r="S142" s="200" t="s">
        <v>46</v>
      </c>
      <c r="T142" s="201"/>
      <c r="U142" s="202"/>
      <c r="V142" s="35"/>
      <c r="W142" s="36" t="str">
        <f>IF(V142*70=0,"-",V142*70)</f>
        <v>-</v>
      </c>
      <c r="X142" s="37"/>
      <c r="Y142" s="36" t="str">
        <f>IF(X142*70=0,"-",X142*70)</f>
        <v>-</v>
      </c>
      <c r="Z142" s="35"/>
      <c r="AA142" s="36" t="str">
        <f>IF(Z142*70=0,"-",Z142*70)</f>
        <v>-</v>
      </c>
    </row>
    <row r="143" spans="1:27" ht="15" customHeight="1" x14ac:dyDescent="0.2">
      <c r="A143" s="104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6"/>
      <c r="S143" s="200" t="s">
        <v>47</v>
      </c>
      <c r="T143" s="201"/>
      <c r="U143" s="202"/>
      <c r="V143" s="8"/>
      <c r="W143" s="27" t="str">
        <f>IF(V143*80=0,"-",V143*80)</f>
        <v>-</v>
      </c>
      <c r="X143" s="9"/>
      <c r="Y143" s="27" t="str">
        <f>IF(X143*80=0,"-",X143*80)</f>
        <v>-</v>
      </c>
      <c r="Z143" s="8"/>
      <c r="AA143" s="27" t="str">
        <f>IF(Z143*80=0,"-",Z143*80)</f>
        <v>-</v>
      </c>
    </row>
    <row r="144" spans="1:27" ht="15" customHeight="1" x14ac:dyDescent="0.2">
      <c r="A144" s="104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6"/>
      <c r="S144" s="200" t="s">
        <v>45</v>
      </c>
      <c r="T144" s="201"/>
      <c r="U144" s="202"/>
      <c r="V144" s="8"/>
      <c r="W144" s="27" t="str">
        <f>IF(V144*18=0,"-",V144*18)</f>
        <v>-</v>
      </c>
      <c r="X144" s="9"/>
      <c r="Y144" s="27" t="str">
        <f>IF(X144*18=0,"-",X144*18)</f>
        <v>-</v>
      </c>
      <c r="Z144" s="8"/>
      <c r="AA144" s="27" t="str">
        <f>IF(Z144*18=0,"-",Z144*18)</f>
        <v>-</v>
      </c>
    </row>
    <row r="145" spans="1:27" ht="15" customHeight="1" x14ac:dyDescent="0.2">
      <c r="A145" s="104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6"/>
      <c r="S145" s="200" t="s">
        <v>48</v>
      </c>
      <c r="T145" s="201"/>
      <c r="U145" s="202"/>
      <c r="V145" s="8"/>
      <c r="W145" s="27" t="str">
        <f>IF(V145*20=0,"-",V145*20)</f>
        <v>-</v>
      </c>
      <c r="X145" s="9"/>
      <c r="Y145" s="27" t="str">
        <f>IF(X145*20=0,"-",X145*20)</f>
        <v>-</v>
      </c>
      <c r="Z145" s="8"/>
      <c r="AA145" s="27" t="str">
        <f>IF(Z145*20=0,"-",Z145*20)</f>
        <v>-</v>
      </c>
    </row>
    <row r="146" spans="1:27" ht="15" customHeight="1" x14ac:dyDescent="0.2">
      <c r="A146" s="107"/>
      <c r="B146" s="108"/>
      <c r="C146" s="108"/>
      <c r="D146" s="108"/>
      <c r="E146" s="108"/>
      <c r="F146" s="108"/>
      <c r="G146" s="108"/>
      <c r="H146" s="108"/>
      <c r="I146" s="108"/>
      <c r="J146" s="108"/>
      <c r="K146" s="108"/>
      <c r="L146" s="108"/>
      <c r="M146" s="108"/>
      <c r="N146" s="108"/>
      <c r="O146" s="108"/>
      <c r="P146" s="109"/>
      <c r="S146" s="200" t="s">
        <v>49</v>
      </c>
      <c r="T146" s="201"/>
      <c r="U146" s="202"/>
      <c r="V146" s="10"/>
      <c r="W146" s="27" t="str">
        <f>IF(V146*10=0,"-",V146*10)</f>
        <v>-</v>
      </c>
      <c r="X146" s="11"/>
      <c r="Y146" s="27" t="str">
        <f>IF(X146*10=0,"-",X146*10)</f>
        <v>-</v>
      </c>
      <c r="Z146" s="10"/>
      <c r="AA146" s="27" t="str">
        <f>IF(Z146*10=0,"-",Z146*10)</f>
        <v>-</v>
      </c>
    </row>
    <row r="147" spans="1:27" ht="15" customHeight="1" x14ac:dyDescent="0.2">
      <c r="S147" s="200" t="s">
        <v>36</v>
      </c>
      <c r="T147" s="201"/>
      <c r="U147" s="202"/>
      <c r="V147" s="10"/>
      <c r="W147" s="27" t="str">
        <f>IF(V147*6=0,"-",V147*6)</f>
        <v>-</v>
      </c>
      <c r="X147" s="11"/>
      <c r="Y147" s="27" t="str">
        <f>IF(X147*6=0,"-",X147*6)</f>
        <v>-</v>
      </c>
      <c r="Z147" s="10"/>
      <c r="AA147" s="27" t="str">
        <f>IF(Z147*6=0,"-",Z147*6)</f>
        <v>-</v>
      </c>
    </row>
    <row r="148" spans="1:27" ht="15" customHeight="1" x14ac:dyDescent="0.2">
      <c r="A148" s="75" t="s">
        <v>1</v>
      </c>
      <c r="B148" s="76"/>
      <c r="C148" s="76"/>
      <c r="D148" s="77"/>
      <c r="E148" s="81" t="str">
        <f>IF(E141=0,"-",E141)</f>
        <v>-</v>
      </c>
      <c r="F148" s="81"/>
      <c r="G148" s="3"/>
      <c r="H148" s="2"/>
      <c r="I148" s="2"/>
      <c r="J148" s="2"/>
      <c r="K148" s="2"/>
      <c r="L148" s="5"/>
      <c r="M148" s="5"/>
      <c r="S148" s="200" t="s">
        <v>37</v>
      </c>
      <c r="T148" s="201"/>
      <c r="U148" s="202"/>
      <c r="V148" s="10"/>
      <c r="W148" s="27" t="str">
        <f>IF(V148*4=0,"-",V148*4)</f>
        <v>-</v>
      </c>
      <c r="X148" s="11"/>
      <c r="Y148" s="27" t="str">
        <f>IF(X148*4=0,"-",X148*4)</f>
        <v>-</v>
      </c>
      <c r="Z148" s="10"/>
      <c r="AA148" s="27" t="str">
        <f>IF(Z148*4=0,"-",Z148*4)</f>
        <v>-</v>
      </c>
    </row>
    <row r="149" spans="1:27" ht="15" customHeight="1" x14ac:dyDescent="0.2">
      <c r="A149" s="2"/>
      <c r="B149" s="2"/>
      <c r="C149" s="2"/>
      <c r="D149" s="2"/>
      <c r="E149" s="2"/>
      <c r="F149" s="2"/>
      <c r="G149" s="3"/>
      <c r="H149" s="75" t="s">
        <v>34</v>
      </c>
      <c r="I149" s="77"/>
      <c r="J149" s="91" t="str">
        <f>IFERROR(E150-E148,"-")</f>
        <v>-</v>
      </c>
      <c r="K149" s="92"/>
      <c r="L149" s="168" t="s">
        <v>33</v>
      </c>
      <c r="M149" s="72"/>
      <c r="N149" s="152" t="str">
        <f>IFERROR(J149-G140,"-")</f>
        <v>-</v>
      </c>
      <c r="O149" s="152"/>
      <c r="S149" s="200" t="s">
        <v>38</v>
      </c>
      <c r="T149" s="201"/>
      <c r="U149" s="202"/>
      <c r="V149" s="10"/>
      <c r="W149" s="27" t="str">
        <f>IF(V149*2=0,"-",V149*2)</f>
        <v>-</v>
      </c>
      <c r="X149" s="11"/>
      <c r="Y149" s="27" t="str">
        <f>IF(X149*2=0,"-",X149*2)</f>
        <v>-</v>
      </c>
      <c r="Z149" s="10"/>
      <c r="AA149" s="27" t="str">
        <f>IF(Z149*2=0,"-",Z149*2)</f>
        <v>-</v>
      </c>
    </row>
    <row r="150" spans="1:27" ht="15" customHeight="1" x14ac:dyDescent="0.25">
      <c r="A150" s="75" t="s">
        <v>2</v>
      </c>
      <c r="B150" s="76"/>
      <c r="C150" s="76"/>
      <c r="D150" s="77"/>
      <c r="E150" s="81"/>
      <c r="F150" s="81"/>
      <c r="G150" s="3"/>
      <c r="L150" s="3"/>
      <c r="M150" s="3"/>
      <c r="S150" s="204" t="s">
        <v>29</v>
      </c>
      <c r="T150" s="205"/>
      <c r="U150" s="206"/>
      <c r="V150" s="12"/>
      <c r="W150" s="34" t="str">
        <f>IF(SUM(W142:W149)=0,"-",SUM(W142:W149))</f>
        <v>-</v>
      </c>
      <c r="X150" s="12"/>
      <c r="Y150" s="34" t="str">
        <f>IF(SUM(Y142:Y149)=0,"-",SUM(Y142:Y149))</f>
        <v>-</v>
      </c>
      <c r="Z150" s="12"/>
      <c r="AA150" s="34" t="str">
        <f>IF(SUM(AA142:AA149)=0,"-",SUM(AA142:AA149))</f>
        <v>-</v>
      </c>
    </row>
    <row r="152" spans="1:27" ht="15" customHeight="1" x14ac:dyDescent="0.2">
      <c r="A152" s="75" t="s">
        <v>0</v>
      </c>
      <c r="B152" s="76"/>
      <c r="C152" s="76"/>
      <c r="D152" s="77"/>
      <c r="E152" s="78" t="str">
        <f>IF(Y150=0,"-",Y150)</f>
        <v>-</v>
      </c>
      <c r="F152" s="79"/>
      <c r="J152" s="165" t="s">
        <v>11</v>
      </c>
      <c r="K152" s="165"/>
      <c r="L152" s="165"/>
      <c r="M152" s="165"/>
      <c r="N152" s="165"/>
      <c r="O152" s="165"/>
      <c r="P152" s="19"/>
    </row>
    <row r="153" spans="1:27" ht="9.9499999999999993" customHeight="1" x14ac:dyDescent="0.2">
      <c r="J153" s="43"/>
      <c r="K153" s="43"/>
      <c r="L153" s="43"/>
      <c r="M153" s="43"/>
      <c r="N153" s="43"/>
      <c r="O153" s="43"/>
      <c r="P153" s="19"/>
    </row>
    <row r="154" spans="1:27" ht="15" customHeight="1" x14ac:dyDescent="0.2">
      <c r="A154" s="82" t="s">
        <v>3</v>
      </c>
      <c r="B154" s="83"/>
      <c r="C154" s="83"/>
      <c r="D154" s="83"/>
      <c r="E154" s="83"/>
      <c r="F154" s="83"/>
      <c r="G154" s="83"/>
      <c r="H154" s="84"/>
      <c r="J154" s="93" t="b">
        <v>0</v>
      </c>
      <c r="K154" s="93"/>
      <c r="L154" s="93" t="b">
        <v>0</v>
      </c>
      <c r="M154" s="93"/>
      <c r="N154" s="93" t="b">
        <v>0</v>
      </c>
      <c r="O154" s="93"/>
      <c r="P154" s="18"/>
    </row>
    <row r="155" spans="1:27" ht="15" customHeight="1" x14ac:dyDescent="0.2">
      <c r="A155" s="85"/>
      <c r="B155" s="86"/>
      <c r="C155" s="86"/>
      <c r="D155" s="86"/>
      <c r="E155" s="86"/>
      <c r="F155" s="86"/>
      <c r="G155" s="86"/>
      <c r="H155" s="87"/>
      <c r="J155" s="93" t="b">
        <v>0</v>
      </c>
      <c r="K155" s="93"/>
      <c r="L155" s="93" t="b">
        <v>0</v>
      </c>
      <c r="M155" s="93"/>
      <c r="N155" s="93" t="b">
        <v>0</v>
      </c>
      <c r="O155" s="93"/>
      <c r="P155" s="18"/>
    </row>
    <row r="156" spans="1:27" ht="15" customHeight="1" x14ac:dyDescent="0.2">
      <c r="A156" s="85"/>
      <c r="B156" s="86"/>
      <c r="C156" s="86"/>
      <c r="D156" s="86"/>
      <c r="E156" s="86"/>
      <c r="F156" s="86"/>
      <c r="G156" s="86"/>
      <c r="H156" s="87"/>
      <c r="J156" s="180" t="b">
        <v>0</v>
      </c>
      <c r="K156" s="180"/>
      <c r="L156" s="180" t="b">
        <v>0</v>
      </c>
      <c r="M156" s="180"/>
      <c r="N156" s="93" t="b">
        <v>0</v>
      </c>
      <c r="O156" s="93"/>
      <c r="P156" s="19"/>
    </row>
    <row r="157" spans="1:27" ht="15" customHeight="1" x14ac:dyDescent="0.2">
      <c r="A157" s="85"/>
      <c r="B157" s="86"/>
      <c r="C157" s="86"/>
      <c r="D157" s="86"/>
      <c r="E157" s="86"/>
      <c r="F157" s="86"/>
      <c r="G157" s="86"/>
      <c r="H157" s="87"/>
      <c r="J157" s="180" t="b">
        <v>0</v>
      </c>
      <c r="K157" s="180"/>
      <c r="L157" s="180" t="b">
        <v>0</v>
      </c>
      <c r="M157" s="180"/>
      <c r="N157" s="203" t="b">
        <v>0</v>
      </c>
      <c r="O157" s="203"/>
      <c r="P157" s="19"/>
    </row>
    <row r="158" spans="1:27" ht="15" customHeight="1" x14ac:dyDescent="0.2">
      <c r="A158" s="88"/>
      <c r="B158" s="89"/>
      <c r="C158" s="89"/>
      <c r="D158" s="89"/>
      <c r="E158" s="89"/>
      <c r="F158" s="89"/>
      <c r="G158" s="89"/>
      <c r="H158" s="90"/>
      <c r="J158" s="114" t="b">
        <v>0</v>
      </c>
      <c r="K158" s="115"/>
    </row>
    <row r="159" spans="1:27" ht="15" customHeight="1" x14ac:dyDescent="0.25">
      <c r="H159" s="174" t="s">
        <v>140</v>
      </c>
      <c r="I159" s="146"/>
      <c r="J159" s="146"/>
      <c r="K159" s="146"/>
      <c r="L159" s="147"/>
      <c r="M159" s="55" t="s">
        <v>16</v>
      </c>
      <c r="N159" s="57"/>
      <c r="O159" s="56" t="s">
        <v>15</v>
      </c>
      <c r="P159" s="58"/>
    </row>
    <row r="160" spans="1:27" ht="15" customHeight="1" x14ac:dyDescent="0.25">
      <c r="A160" s="75" t="s">
        <v>17</v>
      </c>
      <c r="B160" s="77"/>
      <c r="C160" s="13" t="s">
        <v>13</v>
      </c>
      <c r="D160" s="26" t="str">
        <f>IF(W150=0,"-",W150)</f>
        <v>-</v>
      </c>
      <c r="E160" s="14" t="s">
        <v>12</v>
      </c>
      <c r="F160" s="29" t="str">
        <f>IF(AA150=0,"-",AA150)</f>
        <v>-</v>
      </c>
      <c r="G160" s="30" t="s">
        <v>52</v>
      </c>
      <c r="H160" s="31" t="str">
        <f>IF(SUM(D160,F160)=0,"-",SUM(D160,F160))</f>
        <v>-</v>
      </c>
      <c r="I160" s="62" t="s">
        <v>26</v>
      </c>
      <c r="J160" s="61"/>
      <c r="K160" s="63" t="s">
        <v>22</v>
      </c>
      <c r="L160" s="60"/>
      <c r="M160" s="48" t="s">
        <v>16</v>
      </c>
      <c r="N160" s="69" t="e">
        <f>IF(F135="Estimation",#REF!,NA())</f>
        <v>#N/A</v>
      </c>
      <c r="O160" s="48" t="s">
        <v>15</v>
      </c>
      <c r="P160" s="70" t="e">
        <f>IF(F135="Estimation",#REF!,NA())</f>
        <v>#N/A</v>
      </c>
    </row>
    <row r="162" spans="1:27" ht="9.9499999999999993" customHeight="1" x14ac:dyDescent="0.2">
      <c r="A162" s="127" t="s">
        <v>21</v>
      </c>
      <c r="B162" s="116"/>
      <c r="C162" s="116"/>
      <c r="D162" s="116"/>
      <c r="E162" s="116"/>
      <c r="F162" s="116"/>
      <c r="G162" s="116"/>
      <c r="H162" s="117"/>
      <c r="I162" s="127" t="s">
        <v>23</v>
      </c>
      <c r="J162" s="102"/>
      <c r="K162" s="102"/>
      <c r="L162" s="102"/>
      <c r="M162" s="102"/>
      <c r="N162" s="102"/>
      <c r="O162" s="102"/>
      <c r="P162" s="103"/>
    </row>
    <row r="163" spans="1:27" ht="9.9499999999999993" customHeight="1" x14ac:dyDescent="0.2">
      <c r="A163" s="118"/>
      <c r="B163" s="119"/>
      <c r="C163" s="119"/>
      <c r="D163" s="119"/>
      <c r="E163" s="119"/>
      <c r="F163" s="119"/>
      <c r="G163" s="119"/>
      <c r="H163" s="120"/>
      <c r="I163" s="104"/>
      <c r="J163" s="105"/>
      <c r="K163" s="105"/>
      <c r="L163" s="105"/>
      <c r="M163" s="105"/>
      <c r="N163" s="105"/>
      <c r="O163" s="105"/>
      <c r="P163" s="106"/>
    </row>
    <row r="164" spans="1:27" ht="9.9499999999999993" customHeight="1" x14ac:dyDescent="0.2">
      <c r="A164" s="118"/>
      <c r="B164" s="119"/>
      <c r="C164" s="119"/>
      <c r="D164" s="119"/>
      <c r="E164" s="119"/>
      <c r="F164" s="119"/>
      <c r="G164" s="119"/>
      <c r="H164" s="120"/>
      <c r="I164" s="104"/>
      <c r="J164" s="105"/>
      <c r="K164" s="105"/>
      <c r="L164" s="105"/>
      <c r="M164" s="105"/>
      <c r="N164" s="105"/>
      <c r="O164" s="105"/>
      <c r="P164" s="106"/>
    </row>
    <row r="165" spans="1:27" ht="9.9499999999999993" customHeight="1" x14ac:dyDescent="0.2">
      <c r="A165" s="118"/>
      <c r="B165" s="119"/>
      <c r="C165" s="119"/>
      <c r="D165" s="119"/>
      <c r="E165" s="119"/>
      <c r="F165" s="119"/>
      <c r="G165" s="119"/>
      <c r="H165" s="120"/>
      <c r="I165" s="104"/>
      <c r="J165" s="105"/>
      <c r="K165" s="105"/>
      <c r="L165" s="105"/>
      <c r="M165" s="105"/>
      <c r="N165" s="105"/>
      <c r="O165" s="105"/>
      <c r="P165" s="106"/>
    </row>
    <row r="166" spans="1:27" ht="9.9499999999999993" customHeight="1" x14ac:dyDescent="0.2">
      <c r="A166" s="121"/>
      <c r="B166" s="122"/>
      <c r="C166" s="122"/>
      <c r="D166" s="122"/>
      <c r="E166" s="122"/>
      <c r="F166" s="122"/>
      <c r="G166" s="122"/>
      <c r="H166" s="123"/>
      <c r="I166" s="107"/>
      <c r="J166" s="108"/>
      <c r="K166" s="108"/>
      <c r="L166" s="108"/>
      <c r="M166" s="108"/>
      <c r="N166" s="108"/>
      <c r="O166" s="108"/>
      <c r="P166" s="109"/>
    </row>
    <row r="167" spans="1:27" ht="5.0999999999999996" customHeight="1" x14ac:dyDescent="0.2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10"/>
      <c r="P167" s="110"/>
    </row>
    <row r="168" spans="1:27" ht="15" customHeight="1" x14ac:dyDescent="0.2">
      <c r="F168" s="74" t="s">
        <v>79</v>
      </c>
      <c r="G168" s="74"/>
      <c r="H168" s="74"/>
      <c r="I168" s="136"/>
      <c r="J168" s="136"/>
      <c r="K168" s="136"/>
      <c r="M168" s="75" t="s">
        <v>18</v>
      </c>
      <c r="N168" s="76"/>
      <c r="O168" s="75"/>
      <c r="P168" s="77"/>
    </row>
    <row r="169" spans="1:27" ht="15" customHeight="1" x14ac:dyDescent="0.25">
      <c r="A169" s="72" t="s">
        <v>4</v>
      </c>
      <c r="B169" s="95"/>
      <c r="C169" s="95"/>
      <c r="D169" s="124"/>
      <c r="E169" s="124"/>
      <c r="F169" s="124"/>
      <c r="G169" s="124"/>
      <c r="H169" s="124"/>
      <c r="M169" s="75" t="s">
        <v>19</v>
      </c>
      <c r="N169" s="76"/>
      <c r="O169" s="111"/>
      <c r="P169" s="112"/>
    </row>
    <row r="170" spans="1:27" ht="15" customHeight="1" x14ac:dyDescent="0.2">
      <c r="A170" s="73" t="s">
        <v>5</v>
      </c>
      <c r="B170" s="97"/>
      <c r="C170" s="97"/>
      <c r="D170" s="98"/>
      <c r="E170" s="99"/>
      <c r="F170" s="99"/>
      <c r="G170" s="99"/>
      <c r="H170" s="100"/>
      <c r="M170" s="72" t="s">
        <v>41</v>
      </c>
      <c r="N170" s="72"/>
      <c r="O170" s="94"/>
      <c r="P170" s="94"/>
    </row>
    <row r="171" spans="1:27" ht="15" customHeight="1" x14ac:dyDescent="0.2">
      <c r="A171" s="72" t="s">
        <v>6</v>
      </c>
      <c r="B171" s="72"/>
      <c r="C171" s="72"/>
      <c r="D171" s="72"/>
      <c r="E171" s="72"/>
      <c r="F171" s="72"/>
      <c r="G171" s="72"/>
      <c r="H171" s="72"/>
    </row>
    <row r="172" spans="1:27" ht="15" customHeight="1" thickBot="1" x14ac:dyDescent="0.25">
      <c r="J172" s="75" t="s">
        <v>50</v>
      </c>
      <c r="K172" s="76"/>
      <c r="L172" s="77"/>
      <c r="M172" s="166"/>
      <c r="N172" s="167"/>
      <c r="S172" s="6"/>
      <c r="T172" s="7"/>
      <c r="U172" s="7"/>
      <c r="V172" s="38"/>
      <c r="W172" s="38"/>
      <c r="X172" s="38"/>
      <c r="Y172" s="38"/>
      <c r="Z172" s="38"/>
      <c r="AA172" s="38"/>
    </row>
    <row r="173" spans="1:27" ht="15" customHeight="1" thickBot="1" x14ac:dyDescent="0.25">
      <c r="A173" s="72" t="s">
        <v>27</v>
      </c>
      <c r="B173" s="72"/>
      <c r="C173" s="72"/>
      <c r="D173" s="72"/>
      <c r="E173" s="81"/>
      <c r="F173" s="81"/>
      <c r="G173" s="91" t="str">
        <f>IF(E173-E174=0,"-",E173-E174)</f>
        <v>-</v>
      </c>
      <c r="H173" s="92"/>
      <c r="I173" s="3"/>
      <c r="O173" s="91" t="str">
        <f>IF((M172-M174)=0,"-",(M172-M174))</f>
        <v>-</v>
      </c>
      <c r="P173" s="92"/>
      <c r="S173" s="6"/>
      <c r="T173" s="7"/>
      <c r="U173" s="7"/>
      <c r="V173" s="153" t="s">
        <v>40</v>
      </c>
      <c r="W173" s="154"/>
      <c r="X173" s="154"/>
      <c r="Y173" s="154"/>
      <c r="Z173" s="154"/>
      <c r="AA173" s="155"/>
    </row>
    <row r="174" spans="1:27" ht="15" customHeight="1" thickBot="1" x14ac:dyDescent="0.25">
      <c r="A174" s="73" t="s">
        <v>28</v>
      </c>
      <c r="B174" s="73"/>
      <c r="C174" s="73"/>
      <c r="D174" s="73"/>
      <c r="E174" s="80"/>
      <c r="F174" s="80"/>
      <c r="G174" s="5"/>
      <c r="H174" s="5"/>
      <c r="J174" s="75" t="s">
        <v>51</v>
      </c>
      <c r="K174" s="76"/>
      <c r="L174" s="77"/>
      <c r="M174" s="166"/>
      <c r="N174" s="167"/>
      <c r="S174" s="6"/>
      <c r="T174" s="7"/>
      <c r="U174" s="7"/>
      <c r="V174" s="156" t="s">
        <v>30</v>
      </c>
      <c r="W174" s="156"/>
      <c r="X174" s="156" t="s">
        <v>32</v>
      </c>
      <c r="Y174" s="156"/>
      <c r="Z174" s="156" t="s">
        <v>31</v>
      </c>
      <c r="AA174" s="156"/>
    </row>
    <row r="175" spans="1:27" ht="15" customHeight="1" x14ac:dyDescent="0.2">
      <c r="A175" s="101" t="s">
        <v>10</v>
      </c>
      <c r="B175" s="102"/>
      <c r="C175" s="102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3"/>
      <c r="S175" s="200" t="s">
        <v>46</v>
      </c>
      <c r="T175" s="201"/>
      <c r="U175" s="202"/>
      <c r="V175" s="35"/>
      <c r="W175" s="36" t="str">
        <f>IF(V175*70=0,"-",V175*70)</f>
        <v>-</v>
      </c>
      <c r="X175" s="37"/>
      <c r="Y175" s="36" t="str">
        <f>IF(X175*70=0,"-",X175*70)</f>
        <v>-</v>
      </c>
      <c r="Z175" s="35"/>
      <c r="AA175" s="36" t="str">
        <f>IF(Z175*70=0,"-",Z175*70)</f>
        <v>-</v>
      </c>
    </row>
    <row r="176" spans="1:27" ht="15" customHeight="1" x14ac:dyDescent="0.2">
      <c r="A176" s="104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6"/>
      <c r="S176" s="200" t="s">
        <v>47</v>
      </c>
      <c r="T176" s="201"/>
      <c r="U176" s="202"/>
      <c r="V176" s="8"/>
      <c r="W176" s="27" t="str">
        <f>IF(V176*80=0,"-",V176*80)</f>
        <v>-</v>
      </c>
      <c r="X176" s="9"/>
      <c r="Y176" s="27" t="str">
        <f>IF(X176*80=0,"-",X176*80)</f>
        <v>-</v>
      </c>
      <c r="Z176" s="8"/>
      <c r="AA176" s="27" t="str">
        <f>IF(Z176*80=0,"-",Z176*80)</f>
        <v>-</v>
      </c>
    </row>
    <row r="177" spans="1:27" ht="15" customHeight="1" x14ac:dyDescent="0.2">
      <c r="A177" s="104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6"/>
      <c r="S177" s="200" t="s">
        <v>45</v>
      </c>
      <c r="T177" s="201"/>
      <c r="U177" s="202"/>
      <c r="V177" s="8"/>
      <c r="W177" s="27" t="str">
        <f>IF(V177*18=0,"-",V177*18)</f>
        <v>-</v>
      </c>
      <c r="X177" s="9"/>
      <c r="Y177" s="27" t="str">
        <f>IF(X177*18=0,"-",X177*18)</f>
        <v>-</v>
      </c>
      <c r="Z177" s="8"/>
      <c r="AA177" s="27" t="str">
        <f>IF(Z177*18=0,"-",Z177*18)</f>
        <v>-</v>
      </c>
    </row>
    <row r="178" spans="1:27" ht="15" customHeight="1" x14ac:dyDescent="0.2">
      <c r="A178" s="104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6"/>
      <c r="S178" s="200" t="s">
        <v>48</v>
      </c>
      <c r="T178" s="201"/>
      <c r="U178" s="202"/>
      <c r="V178" s="8"/>
      <c r="W178" s="27" t="str">
        <f>IF(V178*20=0,"-",V178*20)</f>
        <v>-</v>
      </c>
      <c r="X178" s="9"/>
      <c r="Y178" s="27" t="str">
        <f>IF(X178*20=0,"-",X178*20)</f>
        <v>-</v>
      </c>
      <c r="Z178" s="8"/>
      <c r="AA178" s="27" t="str">
        <f>IF(Z178*20=0,"-",Z178*20)</f>
        <v>-</v>
      </c>
    </row>
    <row r="179" spans="1:27" ht="15" customHeight="1" x14ac:dyDescent="0.2">
      <c r="A179" s="107"/>
      <c r="B179" s="108"/>
      <c r="C179" s="108"/>
      <c r="D179" s="108"/>
      <c r="E179" s="108"/>
      <c r="F179" s="108"/>
      <c r="G179" s="108"/>
      <c r="H179" s="108"/>
      <c r="I179" s="108"/>
      <c r="J179" s="108"/>
      <c r="K179" s="108"/>
      <c r="L179" s="108"/>
      <c r="M179" s="108"/>
      <c r="N179" s="108"/>
      <c r="O179" s="108"/>
      <c r="P179" s="109"/>
      <c r="S179" s="200" t="s">
        <v>49</v>
      </c>
      <c r="T179" s="201"/>
      <c r="U179" s="202"/>
      <c r="V179" s="10"/>
      <c r="W179" s="27" t="str">
        <f>IF(V179*10=0,"-",V179*10)</f>
        <v>-</v>
      </c>
      <c r="X179" s="11"/>
      <c r="Y179" s="27" t="str">
        <f>IF(X179*10=0,"-",X179*10)</f>
        <v>-</v>
      </c>
      <c r="Z179" s="10"/>
      <c r="AA179" s="27" t="str">
        <f>IF(Z179*10=0,"-",Z179*10)</f>
        <v>-</v>
      </c>
    </row>
    <row r="180" spans="1:27" ht="15" customHeight="1" x14ac:dyDescent="0.2">
      <c r="S180" s="200" t="s">
        <v>36</v>
      </c>
      <c r="T180" s="201"/>
      <c r="U180" s="202"/>
      <c r="V180" s="10"/>
      <c r="W180" s="27" t="str">
        <f>IF(V180*6=0,"-",V180*6)</f>
        <v>-</v>
      </c>
      <c r="X180" s="11"/>
      <c r="Y180" s="27" t="str">
        <f>IF(X180*6=0,"-",X180*6)</f>
        <v>-</v>
      </c>
      <c r="Z180" s="10"/>
      <c r="AA180" s="27" t="str">
        <f>IF(Z180*6=0,"-",Z180*6)</f>
        <v>-</v>
      </c>
    </row>
    <row r="181" spans="1:27" ht="15" customHeight="1" x14ac:dyDescent="0.2">
      <c r="A181" s="75" t="s">
        <v>1</v>
      </c>
      <c r="B181" s="76"/>
      <c r="C181" s="76"/>
      <c r="D181" s="77"/>
      <c r="E181" s="81" t="str">
        <f>IF(E174=0,"-",E174)</f>
        <v>-</v>
      </c>
      <c r="F181" s="81"/>
      <c r="G181" s="3"/>
      <c r="H181" s="2"/>
      <c r="I181" s="2"/>
      <c r="J181" s="2"/>
      <c r="K181" s="2"/>
      <c r="L181" s="5"/>
      <c r="M181" s="5"/>
      <c r="S181" s="200" t="s">
        <v>37</v>
      </c>
      <c r="T181" s="201"/>
      <c r="U181" s="202"/>
      <c r="V181" s="10"/>
      <c r="W181" s="27" t="str">
        <f>IF(V181*4=0,"-",V181*4)</f>
        <v>-</v>
      </c>
      <c r="X181" s="11"/>
      <c r="Y181" s="27" t="str">
        <f>IF(X181*4=0,"-",X181*4)</f>
        <v>-</v>
      </c>
      <c r="Z181" s="10"/>
      <c r="AA181" s="27" t="str">
        <f>IF(Z181*4=0,"-",Z181*4)</f>
        <v>-</v>
      </c>
    </row>
    <row r="182" spans="1:27" ht="15" customHeight="1" x14ac:dyDescent="0.2">
      <c r="A182" s="2"/>
      <c r="B182" s="2"/>
      <c r="C182" s="2"/>
      <c r="D182" s="2"/>
      <c r="E182" s="2"/>
      <c r="F182" s="2"/>
      <c r="G182" s="3"/>
      <c r="H182" s="75" t="s">
        <v>34</v>
      </c>
      <c r="I182" s="77"/>
      <c r="J182" s="91" t="str">
        <f>IFERROR(E183-E181,"-")</f>
        <v>-</v>
      </c>
      <c r="K182" s="92"/>
      <c r="L182" s="168" t="s">
        <v>33</v>
      </c>
      <c r="M182" s="72"/>
      <c r="N182" s="152" t="str">
        <f>IFERROR(J182-G173,"-")</f>
        <v>-</v>
      </c>
      <c r="O182" s="152"/>
      <c r="S182" s="200" t="s">
        <v>38</v>
      </c>
      <c r="T182" s="201"/>
      <c r="U182" s="202"/>
      <c r="V182" s="10"/>
      <c r="W182" s="27" t="str">
        <f>IF(V182*2=0,"-",V182*2)</f>
        <v>-</v>
      </c>
      <c r="X182" s="11"/>
      <c r="Y182" s="27" t="str">
        <f>IF(X182*2=0,"-",X182*2)</f>
        <v>-</v>
      </c>
      <c r="Z182" s="10"/>
      <c r="AA182" s="27" t="str">
        <f>IF(Z182*2=0,"-",Z182*2)</f>
        <v>-</v>
      </c>
    </row>
    <row r="183" spans="1:27" ht="15" customHeight="1" x14ac:dyDescent="0.25">
      <c r="A183" s="75" t="s">
        <v>2</v>
      </c>
      <c r="B183" s="76"/>
      <c r="C183" s="76"/>
      <c r="D183" s="77"/>
      <c r="E183" s="81"/>
      <c r="F183" s="81"/>
      <c r="G183" s="3"/>
      <c r="L183" s="3"/>
      <c r="M183" s="3"/>
      <c r="S183" s="204" t="s">
        <v>29</v>
      </c>
      <c r="T183" s="205"/>
      <c r="U183" s="206"/>
      <c r="V183" s="12"/>
      <c r="W183" s="34" t="str">
        <f>IF(SUM(W175:W182)=0,"-",SUM(W175:W182))</f>
        <v>-</v>
      </c>
      <c r="X183" s="12"/>
      <c r="Y183" s="34" t="str">
        <f>IF(SUM(Y175:Y182)=0,"-",SUM(Y175:Y182))</f>
        <v>-</v>
      </c>
      <c r="Z183" s="12"/>
      <c r="AA183" s="34" t="str">
        <f>IF(SUM(AA175:AA182)=0,"-",SUM(AA175:AA182))</f>
        <v>-</v>
      </c>
    </row>
    <row r="185" spans="1:27" ht="15" customHeight="1" x14ac:dyDescent="0.2">
      <c r="A185" s="75" t="s">
        <v>0</v>
      </c>
      <c r="B185" s="76"/>
      <c r="C185" s="76"/>
      <c r="D185" s="77"/>
      <c r="E185" s="78" t="str">
        <f>IF(Y183=0,"-",Y183)</f>
        <v>-</v>
      </c>
      <c r="F185" s="79"/>
      <c r="J185" s="165" t="s">
        <v>11</v>
      </c>
      <c r="K185" s="165"/>
      <c r="L185" s="165"/>
      <c r="M185" s="165"/>
      <c r="N185" s="165"/>
      <c r="O185" s="165"/>
      <c r="P185" s="19"/>
    </row>
    <row r="186" spans="1:27" ht="9.9499999999999993" customHeight="1" x14ac:dyDescent="0.2">
      <c r="J186" s="43"/>
      <c r="K186" s="43"/>
      <c r="L186" s="43"/>
      <c r="M186" s="43"/>
      <c r="N186" s="43"/>
      <c r="O186" s="43"/>
      <c r="P186" s="19"/>
    </row>
    <row r="187" spans="1:27" ht="15" customHeight="1" x14ac:dyDescent="0.2">
      <c r="A187" s="82" t="s">
        <v>3</v>
      </c>
      <c r="B187" s="83"/>
      <c r="C187" s="83"/>
      <c r="D187" s="83"/>
      <c r="E187" s="83"/>
      <c r="F187" s="83"/>
      <c r="G187" s="83"/>
      <c r="H187" s="84"/>
      <c r="J187" s="96" t="b">
        <v>0</v>
      </c>
      <c r="K187" s="96"/>
      <c r="L187" s="96" t="b">
        <v>0</v>
      </c>
      <c r="M187" s="96"/>
      <c r="N187" s="96" t="b">
        <v>0</v>
      </c>
      <c r="O187" s="96"/>
      <c r="P187" s="18"/>
    </row>
    <row r="188" spans="1:27" ht="15" customHeight="1" x14ac:dyDescent="0.2">
      <c r="A188" s="85"/>
      <c r="B188" s="86"/>
      <c r="C188" s="86"/>
      <c r="D188" s="86"/>
      <c r="E188" s="86"/>
      <c r="F188" s="86"/>
      <c r="G188" s="86"/>
      <c r="H188" s="87"/>
      <c r="J188" s="96" t="b">
        <v>0</v>
      </c>
      <c r="K188" s="96"/>
      <c r="L188" s="96" t="b">
        <v>0</v>
      </c>
      <c r="M188" s="96"/>
      <c r="N188" s="96" t="b">
        <v>0</v>
      </c>
      <c r="O188" s="96"/>
      <c r="P188" s="18"/>
    </row>
    <row r="189" spans="1:27" ht="15" customHeight="1" x14ac:dyDescent="0.2">
      <c r="A189" s="85"/>
      <c r="B189" s="86"/>
      <c r="C189" s="86"/>
      <c r="D189" s="86"/>
      <c r="E189" s="86"/>
      <c r="F189" s="86"/>
      <c r="G189" s="86"/>
      <c r="H189" s="87"/>
      <c r="J189" s="169" t="b">
        <v>0</v>
      </c>
      <c r="K189" s="169"/>
      <c r="L189" s="169" t="b">
        <v>0</v>
      </c>
      <c r="M189" s="169"/>
      <c r="N189" s="96" t="b">
        <v>0</v>
      </c>
      <c r="O189" s="96"/>
      <c r="P189" s="19"/>
    </row>
    <row r="190" spans="1:27" ht="15" customHeight="1" x14ac:dyDescent="0.2">
      <c r="A190" s="85"/>
      <c r="B190" s="86"/>
      <c r="C190" s="86"/>
      <c r="D190" s="86"/>
      <c r="E190" s="86"/>
      <c r="F190" s="86"/>
      <c r="G190" s="86"/>
      <c r="H190" s="87"/>
      <c r="J190" s="169" t="b">
        <v>0</v>
      </c>
      <c r="K190" s="169"/>
      <c r="L190" s="169" t="b">
        <v>0</v>
      </c>
      <c r="M190" s="169"/>
      <c r="N190" s="177" t="b">
        <v>0</v>
      </c>
      <c r="O190" s="177"/>
      <c r="P190" s="19"/>
    </row>
    <row r="191" spans="1:27" ht="15" customHeight="1" x14ac:dyDescent="0.2">
      <c r="A191" s="88"/>
      <c r="B191" s="89"/>
      <c r="C191" s="89"/>
      <c r="D191" s="89"/>
      <c r="E191" s="89"/>
      <c r="F191" s="89"/>
      <c r="G191" s="89"/>
      <c r="H191" s="90"/>
      <c r="J191" s="114" t="b">
        <v>0</v>
      </c>
      <c r="K191" s="115"/>
    </row>
    <row r="192" spans="1:27" ht="15" customHeight="1" x14ac:dyDescent="0.25">
      <c r="H192" s="174" t="s">
        <v>141</v>
      </c>
      <c r="I192" s="146"/>
      <c r="J192" s="146"/>
      <c r="K192" s="146"/>
      <c r="L192" s="147"/>
      <c r="M192" s="55" t="s">
        <v>16</v>
      </c>
      <c r="N192" s="57"/>
      <c r="O192" s="56" t="s">
        <v>15</v>
      </c>
      <c r="P192" s="58"/>
    </row>
    <row r="193" spans="1:27" ht="15" customHeight="1" x14ac:dyDescent="0.25">
      <c r="A193" s="75" t="s">
        <v>17</v>
      </c>
      <c r="B193" s="77"/>
      <c r="C193" s="13" t="s">
        <v>13</v>
      </c>
      <c r="D193" s="26" t="str">
        <f>IF(W183=0,"-",W183)</f>
        <v>-</v>
      </c>
      <c r="E193" s="14" t="s">
        <v>12</v>
      </c>
      <c r="F193" s="29" t="str">
        <f>IF(AA183=0,"-",AA183)</f>
        <v>-</v>
      </c>
      <c r="G193" s="30" t="s">
        <v>52</v>
      </c>
      <c r="H193" s="31" t="str">
        <f>IF(SUM(D193,F193)=0,"-",SUM(D193,F193))</f>
        <v>-</v>
      </c>
      <c r="I193" s="62" t="s">
        <v>26</v>
      </c>
      <c r="J193" s="61"/>
      <c r="K193" s="63" t="s">
        <v>22</v>
      </c>
      <c r="L193" s="60"/>
      <c r="M193" s="48" t="s">
        <v>16</v>
      </c>
      <c r="N193" s="69" t="e">
        <f>IF(F168="Estimation",#REF!,NA())</f>
        <v>#N/A</v>
      </c>
      <c r="O193" s="48" t="s">
        <v>15</v>
      </c>
      <c r="P193" s="70" t="e">
        <f>IF(F168="Estimation",#REF!,NA())</f>
        <v>#N/A</v>
      </c>
    </row>
    <row r="195" spans="1:27" ht="9.9499999999999993" customHeight="1" x14ac:dyDescent="0.2">
      <c r="A195" s="101" t="s">
        <v>3</v>
      </c>
      <c r="B195" s="116"/>
      <c r="C195" s="116"/>
      <c r="D195" s="116"/>
      <c r="E195" s="116"/>
      <c r="F195" s="116"/>
      <c r="G195" s="116"/>
      <c r="H195" s="117"/>
      <c r="I195" s="127" t="s">
        <v>24</v>
      </c>
      <c r="J195" s="102"/>
      <c r="K195" s="102"/>
      <c r="L195" s="102"/>
      <c r="M195" s="102"/>
      <c r="N195" s="102"/>
      <c r="O195" s="102"/>
      <c r="P195" s="103"/>
    </row>
    <row r="196" spans="1:27" ht="9.9499999999999993" customHeight="1" x14ac:dyDescent="0.2">
      <c r="A196" s="118"/>
      <c r="B196" s="119"/>
      <c r="C196" s="119"/>
      <c r="D196" s="119"/>
      <c r="E196" s="119"/>
      <c r="F196" s="119"/>
      <c r="G196" s="119"/>
      <c r="H196" s="120"/>
      <c r="I196" s="104"/>
      <c r="J196" s="105"/>
      <c r="K196" s="105"/>
      <c r="L196" s="105"/>
      <c r="M196" s="105"/>
      <c r="N196" s="105"/>
      <c r="O196" s="105"/>
      <c r="P196" s="106"/>
    </row>
    <row r="197" spans="1:27" ht="9.9499999999999993" customHeight="1" x14ac:dyDescent="0.2">
      <c r="A197" s="118"/>
      <c r="B197" s="119"/>
      <c r="C197" s="119"/>
      <c r="D197" s="119"/>
      <c r="E197" s="119"/>
      <c r="F197" s="119"/>
      <c r="G197" s="119"/>
      <c r="H197" s="120"/>
      <c r="I197" s="104"/>
      <c r="J197" s="105"/>
      <c r="K197" s="105"/>
      <c r="L197" s="105"/>
      <c r="M197" s="105"/>
      <c r="N197" s="105"/>
      <c r="O197" s="105"/>
      <c r="P197" s="106"/>
    </row>
    <row r="198" spans="1:27" ht="9.9499999999999993" customHeight="1" x14ac:dyDescent="0.2">
      <c r="A198" s="118"/>
      <c r="B198" s="119"/>
      <c r="C198" s="119"/>
      <c r="D198" s="119"/>
      <c r="E198" s="119"/>
      <c r="F198" s="119"/>
      <c r="G198" s="119"/>
      <c r="H198" s="120"/>
      <c r="I198" s="104"/>
      <c r="J198" s="105"/>
      <c r="K198" s="105"/>
      <c r="L198" s="105"/>
      <c r="M198" s="105"/>
      <c r="N198" s="105"/>
      <c r="O198" s="105"/>
      <c r="P198" s="106"/>
    </row>
    <row r="199" spans="1:27" ht="9.9499999999999993" customHeight="1" x14ac:dyDescent="0.2">
      <c r="A199" s="121"/>
      <c r="B199" s="122"/>
      <c r="C199" s="122"/>
      <c r="D199" s="122"/>
      <c r="E199" s="122"/>
      <c r="F199" s="122"/>
      <c r="G199" s="122"/>
      <c r="H199" s="123"/>
      <c r="I199" s="107"/>
      <c r="J199" s="108"/>
      <c r="K199" s="108"/>
      <c r="L199" s="108"/>
      <c r="M199" s="108"/>
      <c r="N199" s="108"/>
      <c r="O199" s="108"/>
      <c r="P199" s="109"/>
    </row>
    <row r="200" spans="1:27" ht="5.0999999999999996" customHeight="1" x14ac:dyDescent="0.2">
      <c r="A200" s="22"/>
      <c r="B200" s="22"/>
      <c r="C200" s="22"/>
      <c r="D200" s="22"/>
      <c r="E200" s="22"/>
      <c r="F200" s="22"/>
      <c r="G200" s="22"/>
      <c r="H200" s="22"/>
      <c r="I200" s="23"/>
      <c r="J200" s="23"/>
      <c r="K200" s="23"/>
      <c r="L200" s="23"/>
      <c r="M200" s="23"/>
      <c r="N200" s="23"/>
      <c r="O200" s="23"/>
      <c r="P200" s="23"/>
    </row>
    <row r="201" spans="1:27" ht="15" customHeight="1" x14ac:dyDescent="0.2">
      <c r="F201" s="74" t="s">
        <v>80</v>
      </c>
      <c r="G201" s="74"/>
      <c r="H201" s="74"/>
      <c r="I201" s="136"/>
      <c r="J201" s="136"/>
      <c r="K201" s="136"/>
      <c r="M201" s="75" t="s">
        <v>18</v>
      </c>
      <c r="N201" s="76"/>
      <c r="O201" s="75"/>
      <c r="P201" s="77"/>
    </row>
    <row r="202" spans="1:27" ht="15" customHeight="1" x14ac:dyDescent="0.25">
      <c r="A202" s="72" t="s">
        <v>4</v>
      </c>
      <c r="B202" s="95"/>
      <c r="C202" s="95"/>
      <c r="D202" s="124"/>
      <c r="E202" s="124"/>
      <c r="F202" s="124"/>
      <c r="G202" s="124"/>
      <c r="H202" s="124"/>
      <c r="M202" s="75" t="s">
        <v>19</v>
      </c>
      <c r="N202" s="76"/>
      <c r="O202" s="111"/>
      <c r="P202" s="112"/>
    </row>
    <row r="203" spans="1:27" ht="15" customHeight="1" x14ac:dyDescent="0.2">
      <c r="A203" s="73" t="s">
        <v>5</v>
      </c>
      <c r="B203" s="97"/>
      <c r="C203" s="97"/>
      <c r="D203" s="98"/>
      <c r="E203" s="99"/>
      <c r="F203" s="99"/>
      <c r="G203" s="99"/>
      <c r="H203" s="100"/>
      <c r="M203" s="72" t="s">
        <v>41</v>
      </c>
      <c r="N203" s="72"/>
      <c r="O203" s="94"/>
      <c r="P203" s="94"/>
    </row>
    <row r="204" spans="1:27" ht="15" customHeight="1" x14ac:dyDescent="0.2">
      <c r="A204" s="72" t="s">
        <v>6</v>
      </c>
      <c r="B204" s="72"/>
      <c r="C204" s="72"/>
      <c r="D204" s="72"/>
      <c r="E204" s="72"/>
      <c r="F204" s="72"/>
      <c r="G204" s="72"/>
      <c r="H204" s="72"/>
    </row>
    <row r="205" spans="1:27" ht="15" customHeight="1" thickBot="1" x14ac:dyDescent="0.25">
      <c r="J205" s="75" t="s">
        <v>50</v>
      </c>
      <c r="K205" s="76"/>
      <c r="L205" s="77"/>
      <c r="M205" s="166"/>
      <c r="N205" s="167"/>
      <c r="S205" s="6"/>
      <c r="T205" s="7"/>
      <c r="U205" s="7"/>
      <c r="V205" s="38"/>
      <c r="W205" s="38"/>
      <c r="X205" s="38"/>
      <c r="Y205" s="38"/>
      <c r="Z205" s="38"/>
      <c r="AA205" s="38"/>
    </row>
    <row r="206" spans="1:27" ht="15" customHeight="1" thickBot="1" x14ac:dyDescent="0.25">
      <c r="A206" s="72" t="s">
        <v>8</v>
      </c>
      <c r="B206" s="72"/>
      <c r="C206" s="72"/>
      <c r="D206" s="72"/>
      <c r="E206" s="81"/>
      <c r="F206" s="81"/>
      <c r="G206" s="91" t="str">
        <f>IF(E206-E207=0,"-",E206-E207)</f>
        <v>-</v>
      </c>
      <c r="H206" s="92"/>
      <c r="I206" s="3"/>
      <c r="O206" s="91" t="str">
        <f>IF((M205-M207)=0,"-",(M205-M207))</f>
        <v>-</v>
      </c>
      <c r="P206" s="92"/>
      <c r="S206" s="6"/>
      <c r="T206" s="7"/>
      <c r="U206" s="7"/>
      <c r="V206" s="153" t="s">
        <v>40</v>
      </c>
      <c r="W206" s="154"/>
      <c r="X206" s="154"/>
      <c r="Y206" s="154"/>
      <c r="Z206" s="154"/>
      <c r="AA206" s="155"/>
    </row>
    <row r="207" spans="1:27" ht="15" customHeight="1" thickBot="1" x14ac:dyDescent="0.25">
      <c r="A207" s="73" t="s">
        <v>9</v>
      </c>
      <c r="B207" s="73"/>
      <c r="C207" s="73"/>
      <c r="D207" s="73"/>
      <c r="E207" s="80"/>
      <c r="F207" s="80"/>
      <c r="G207" s="5"/>
      <c r="H207" s="5"/>
      <c r="J207" s="75" t="s">
        <v>51</v>
      </c>
      <c r="K207" s="76"/>
      <c r="L207" s="77"/>
      <c r="M207" s="166"/>
      <c r="N207" s="167"/>
      <c r="S207" s="6"/>
      <c r="T207" s="7"/>
      <c r="U207" s="7"/>
      <c r="V207" s="156" t="s">
        <v>30</v>
      </c>
      <c r="W207" s="156"/>
      <c r="X207" s="156" t="s">
        <v>32</v>
      </c>
      <c r="Y207" s="156"/>
      <c r="Z207" s="156" t="s">
        <v>31</v>
      </c>
      <c r="AA207" s="156"/>
    </row>
    <row r="208" spans="1:27" ht="15" customHeight="1" x14ac:dyDescent="0.2">
      <c r="A208" s="101" t="s">
        <v>10</v>
      </c>
      <c r="B208" s="102"/>
      <c r="C208" s="102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3"/>
      <c r="S208" s="200" t="s">
        <v>46</v>
      </c>
      <c r="T208" s="201"/>
      <c r="U208" s="202"/>
      <c r="V208" s="35"/>
      <c r="W208" s="36" t="str">
        <f>IF(V208*70=0,"-",V208*70)</f>
        <v>-</v>
      </c>
      <c r="X208" s="37"/>
      <c r="Y208" s="36" t="str">
        <f>IF(X208*70=0,"-",X208*70)</f>
        <v>-</v>
      </c>
      <c r="Z208" s="35"/>
      <c r="AA208" s="36" t="str">
        <f>IF(Z208*70=0,"-",Z208*70)</f>
        <v>-</v>
      </c>
    </row>
    <row r="209" spans="1:27" ht="15" customHeight="1" x14ac:dyDescent="0.2">
      <c r="A209" s="104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6"/>
      <c r="S209" s="200" t="s">
        <v>47</v>
      </c>
      <c r="T209" s="201"/>
      <c r="U209" s="202"/>
      <c r="V209" s="8"/>
      <c r="W209" s="27" t="str">
        <f>IF(V209*80=0,"-",V209*80)</f>
        <v>-</v>
      </c>
      <c r="X209" s="9"/>
      <c r="Y209" s="27" t="str">
        <f>IF(X209*80=0,"-",X209*80)</f>
        <v>-</v>
      </c>
      <c r="Z209" s="8"/>
      <c r="AA209" s="27" t="str">
        <f>IF(Z209*80=0,"-",Z209*80)</f>
        <v>-</v>
      </c>
    </row>
    <row r="210" spans="1:27" ht="15" customHeight="1" x14ac:dyDescent="0.2">
      <c r="A210" s="104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6"/>
      <c r="S210" s="200" t="s">
        <v>45</v>
      </c>
      <c r="T210" s="201"/>
      <c r="U210" s="202"/>
      <c r="V210" s="8"/>
      <c r="W210" s="27" t="str">
        <f>IF(V210*18=0,"-",V210*18)</f>
        <v>-</v>
      </c>
      <c r="X210" s="9"/>
      <c r="Y210" s="27" t="str">
        <f>IF(X210*18=0,"-",X210*18)</f>
        <v>-</v>
      </c>
      <c r="Z210" s="8"/>
      <c r="AA210" s="27" t="str">
        <f>IF(Z210*18=0,"-",Z210*18)</f>
        <v>-</v>
      </c>
    </row>
    <row r="211" spans="1:27" ht="15" customHeight="1" x14ac:dyDescent="0.2">
      <c r="A211" s="104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6"/>
      <c r="S211" s="200" t="s">
        <v>48</v>
      </c>
      <c r="T211" s="201"/>
      <c r="U211" s="202"/>
      <c r="V211" s="8"/>
      <c r="W211" s="27" t="str">
        <f>IF(V211*20=0,"-",V211*20)</f>
        <v>-</v>
      </c>
      <c r="X211" s="9"/>
      <c r="Y211" s="27" t="str">
        <f>IF(X211*20=0,"-",X211*20)</f>
        <v>-</v>
      </c>
      <c r="Z211" s="8"/>
      <c r="AA211" s="27" t="str">
        <f>IF(Z211*20=0,"-",Z211*20)</f>
        <v>-</v>
      </c>
    </row>
    <row r="212" spans="1:27" ht="15" customHeight="1" x14ac:dyDescent="0.2">
      <c r="A212" s="107"/>
      <c r="B212" s="108"/>
      <c r="C212" s="108"/>
      <c r="D212" s="108"/>
      <c r="E212" s="108"/>
      <c r="F212" s="108"/>
      <c r="G212" s="108"/>
      <c r="H212" s="108"/>
      <c r="I212" s="108"/>
      <c r="J212" s="108"/>
      <c r="K212" s="108"/>
      <c r="L212" s="108"/>
      <c r="M212" s="108"/>
      <c r="N212" s="108"/>
      <c r="O212" s="108"/>
      <c r="P212" s="109"/>
      <c r="S212" s="200" t="s">
        <v>49</v>
      </c>
      <c r="T212" s="201"/>
      <c r="U212" s="202"/>
      <c r="V212" s="10"/>
      <c r="W212" s="27" t="str">
        <f>IF(V212*10=0,"-",V212*10)</f>
        <v>-</v>
      </c>
      <c r="X212" s="11"/>
      <c r="Y212" s="27" t="str">
        <f>IF(X212*10=0,"-",X212*10)</f>
        <v>-</v>
      </c>
      <c r="Z212" s="10"/>
      <c r="AA212" s="27" t="str">
        <f>IF(Z212*10=0,"-",Z212*10)</f>
        <v>-</v>
      </c>
    </row>
    <row r="213" spans="1:27" ht="15" customHeight="1" x14ac:dyDescent="0.2">
      <c r="S213" s="200" t="s">
        <v>36</v>
      </c>
      <c r="T213" s="201"/>
      <c r="U213" s="202"/>
      <c r="V213" s="10"/>
      <c r="W213" s="27" t="str">
        <f>IF(V213*6=0,"-",V213*6)</f>
        <v>-</v>
      </c>
      <c r="X213" s="11"/>
      <c r="Y213" s="27" t="str">
        <f>IF(X213*6=0,"-",X213*6)</f>
        <v>-</v>
      </c>
      <c r="Z213" s="10"/>
      <c r="AA213" s="27" t="str">
        <f>IF(Z213*6=0,"-",Z213*6)</f>
        <v>-</v>
      </c>
    </row>
    <row r="214" spans="1:27" ht="15" customHeight="1" x14ac:dyDescent="0.2">
      <c r="A214" s="75" t="s">
        <v>1</v>
      </c>
      <c r="B214" s="76"/>
      <c r="C214" s="76"/>
      <c r="D214" s="77"/>
      <c r="E214" s="81" t="str">
        <f>IF(E207=0,"-",E207)</f>
        <v>-</v>
      </c>
      <c r="F214" s="81"/>
      <c r="G214" s="3"/>
      <c r="H214" s="2"/>
      <c r="I214" s="2"/>
      <c r="J214" s="2"/>
      <c r="K214" s="2"/>
      <c r="L214" s="5"/>
      <c r="M214" s="5"/>
      <c r="S214" s="200" t="s">
        <v>37</v>
      </c>
      <c r="T214" s="201"/>
      <c r="U214" s="202"/>
      <c r="V214" s="10"/>
      <c r="W214" s="27" t="str">
        <f>IF(V214*4=0,"-",V214*4)</f>
        <v>-</v>
      </c>
      <c r="X214" s="11"/>
      <c r="Y214" s="27" t="str">
        <f>IF(X214*4=0,"-",X214*4)</f>
        <v>-</v>
      </c>
      <c r="Z214" s="10"/>
      <c r="AA214" s="27" t="str">
        <f>IF(Z214*4=0,"-",Z214*4)</f>
        <v>-</v>
      </c>
    </row>
    <row r="215" spans="1:27" ht="15" customHeight="1" x14ac:dyDescent="0.2">
      <c r="A215" s="2"/>
      <c r="B215" s="2"/>
      <c r="C215" s="2"/>
      <c r="D215" s="2"/>
      <c r="E215" s="2"/>
      <c r="F215" s="2"/>
      <c r="G215" s="3"/>
      <c r="H215" s="75" t="s">
        <v>34</v>
      </c>
      <c r="I215" s="77"/>
      <c r="J215" s="91" t="str">
        <f>IFERROR(E216-E214,"-")</f>
        <v>-</v>
      </c>
      <c r="K215" s="92"/>
      <c r="L215" s="168" t="s">
        <v>33</v>
      </c>
      <c r="M215" s="72"/>
      <c r="N215" s="152" t="str">
        <f>IFERROR(J215-G206,"-")</f>
        <v>-</v>
      </c>
      <c r="O215" s="152"/>
      <c r="S215" s="200" t="s">
        <v>38</v>
      </c>
      <c r="T215" s="201"/>
      <c r="U215" s="202"/>
      <c r="V215" s="10"/>
      <c r="W215" s="27" t="str">
        <f>IF(V215*2=0,"-",V215*2)</f>
        <v>-</v>
      </c>
      <c r="X215" s="11"/>
      <c r="Y215" s="27" t="str">
        <f>IF(X215*2=0,"-",X215*2)</f>
        <v>-</v>
      </c>
      <c r="Z215" s="10"/>
      <c r="AA215" s="27" t="str">
        <f>IF(Z215*2=0,"-",Z215*2)</f>
        <v>-</v>
      </c>
    </row>
    <row r="216" spans="1:27" ht="15" customHeight="1" x14ac:dyDescent="0.25">
      <c r="A216" s="75" t="s">
        <v>2</v>
      </c>
      <c r="B216" s="76"/>
      <c r="C216" s="76"/>
      <c r="D216" s="77"/>
      <c r="E216" s="81"/>
      <c r="F216" s="81"/>
      <c r="G216" s="3"/>
      <c r="L216" s="3"/>
      <c r="M216" s="3"/>
      <c r="S216" s="204" t="s">
        <v>29</v>
      </c>
      <c r="T216" s="205"/>
      <c r="U216" s="206"/>
      <c r="V216" s="12"/>
      <c r="W216" s="34" t="str">
        <f>IF(SUM(W208:W215)=0,"-",SUM(W208:W215))</f>
        <v>-</v>
      </c>
      <c r="X216" s="12"/>
      <c r="Y216" s="34" t="str">
        <f>IF(SUM(Y208:Y215)=0,"-",SUM(Y208:Y215))</f>
        <v>-</v>
      </c>
      <c r="Z216" s="12"/>
      <c r="AA216" s="34" t="str">
        <f>IF(SUM(AA208:AA215)=0,"-",SUM(AA208:AA215))</f>
        <v>-</v>
      </c>
    </row>
    <row r="218" spans="1:27" ht="15" customHeight="1" x14ac:dyDescent="0.2">
      <c r="A218" s="75" t="s">
        <v>0</v>
      </c>
      <c r="B218" s="76"/>
      <c r="C218" s="76"/>
      <c r="D218" s="77"/>
      <c r="E218" s="78" t="str">
        <f>IF(Y216=0,"-",Y216)</f>
        <v>-</v>
      </c>
      <c r="F218" s="79"/>
      <c r="J218" s="165" t="s">
        <v>11</v>
      </c>
      <c r="K218" s="165"/>
      <c r="L218" s="165"/>
      <c r="M218" s="165"/>
      <c r="N218" s="165"/>
      <c r="O218" s="165"/>
      <c r="P218" s="19"/>
    </row>
    <row r="219" spans="1:27" ht="9.9499999999999993" customHeight="1" x14ac:dyDescent="0.2">
      <c r="P219" s="19"/>
    </row>
    <row r="220" spans="1:27" ht="15" customHeight="1" x14ac:dyDescent="0.2">
      <c r="A220" s="82" t="s">
        <v>3</v>
      </c>
      <c r="B220" s="83"/>
      <c r="C220" s="83"/>
      <c r="D220" s="83"/>
      <c r="E220" s="83"/>
      <c r="F220" s="83"/>
      <c r="G220" s="83"/>
      <c r="H220" s="84"/>
      <c r="J220" s="208" t="b">
        <v>0</v>
      </c>
      <c r="K220" s="208"/>
      <c r="L220" s="208" t="b">
        <v>0</v>
      </c>
      <c r="M220" s="208"/>
      <c r="N220" s="208" t="b">
        <v>0</v>
      </c>
      <c r="O220" s="208"/>
      <c r="P220" s="18"/>
    </row>
    <row r="221" spans="1:27" ht="15" customHeight="1" x14ac:dyDescent="0.2">
      <c r="A221" s="85"/>
      <c r="B221" s="86"/>
      <c r="C221" s="86"/>
      <c r="D221" s="86"/>
      <c r="E221" s="86"/>
      <c r="F221" s="86"/>
      <c r="G221" s="86"/>
      <c r="H221" s="87"/>
      <c r="J221" s="208" t="b">
        <v>0</v>
      </c>
      <c r="K221" s="208"/>
      <c r="L221" s="208" t="b">
        <v>0</v>
      </c>
      <c r="M221" s="208"/>
      <c r="N221" s="208" t="b">
        <v>0</v>
      </c>
      <c r="O221" s="208"/>
      <c r="P221" s="18"/>
    </row>
    <row r="222" spans="1:27" ht="15" customHeight="1" x14ac:dyDescent="0.2">
      <c r="A222" s="85"/>
      <c r="B222" s="86"/>
      <c r="C222" s="86"/>
      <c r="D222" s="86"/>
      <c r="E222" s="86"/>
      <c r="F222" s="86"/>
      <c r="G222" s="86"/>
      <c r="H222" s="87"/>
      <c r="J222" s="207" t="b">
        <v>0</v>
      </c>
      <c r="K222" s="207"/>
      <c r="L222" s="207" t="b">
        <v>0</v>
      </c>
      <c r="M222" s="207"/>
      <c r="N222" s="208" t="b">
        <v>0</v>
      </c>
      <c r="O222" s="208"/>
      <c r="P222" s="19"/>
    </row>
    <row r="223" spans="1:27" ht="15" customHeight="1" x14ac:dyDescent="0.2">
      <c r="A223" s="85"/>
      <c r="B223" s="86"/>
      <c r="C223" s="86"/>
      <c r="D223" s="86"/>
      <c r="E223" s="86"/>
      <c r="F223" s="86"/>
      <c r="G223" s="86"/>
      <c r="H223" s="87"/>
      <c r="J223" s="207" t="b">
        <v>0</v>
      </c>
      <c r="K223" s="207"/>
      <c r="L223" s="207" t="b">
        <v>0</v>
      </c>
      <c r="M223" s="207"/>
      <c r="N223" s="172" t="b">
        <v>0</v>
      </c>
      <c r="O223" s="172"/>
      <c r="P223" s="19"/>
    </row>
    <row r="224" spans="1:27" ht="15" customHeight="1" x14ac:dyDescent="0.2">
      <c r="A224" s="88"/>
      <c r="B224" s="89"/>
      <c r="C224" s="89"/>
      <c r="D224" s="89"/>
      <c r="E224" s="89"/>
      <c r="F224" s="89"/>
      <c r="G224" s="89"/>
      <c r="H224" s="90"/>
      <c r="J224" s="114" t="b">
        <v>0</v>
      </c>
      <c r="K224" s="115"/>
    </row>
    <row r="225" spans="1:27" ht="15" customHeight="1" x14ac:dyDescent="0.25">
      <c r="H225" s="174" t="s">
        <v>142</v>
      </c>
      <c r="I225" s="146"/>
      <c r="J225" s="146"/>
      <c r="K225" s="146"/>
      <c r="L225" s="147"/>
      <c r="M225" s="55" t="s">
        <v>16</v>
      </c>
      <c r="N225" s="57"/>
      <c r="O225" s="56" t="s">
        <v>15</v>
      </c>
      <c r="P225" s="58"/>
    </row>
    <row r="226" spans="1:27" ht="15" customHeight="1" x14ac:dyDescent="0.25">
      <c r="A226" s="75" t="s">
        <v>17</v>
      </c>
      <c r="B226" s="77"/>
      <c r="C226" s="13" t="s">
        <v>13</v>
      </c>
      <c r="D226" s="26" t="str">
        <f>IF(W216=0,"-",W216)</f>
        <v>-</v>
      </c>
      <c r="E226" s="14" t="s">
        <v>12</v>
      </c>
      <c r="F226" s="29" t="str">
        <f>IF(AA216=0,"-",AA216)</f>
        <v>-</v>
      </c>
      <c r="G226" s="30" t="s">
        <v>52</v>
      </c>
      <c r="H226" s="31" t="str">
        <f>IF(SUM(D226,F226)=0,"-",SUM(D226,F226))</f>
        <v>-</v>
      </c>
      <c r="I226" s="62" t="s">
        <v>26</v>
      </c>
      <c r="J226" s="61"/>
      <c r="K226" s="63" t="s">
        <v>22</v>
      </c>
      <c r="L226" s="60"/>
      <c r="M226" s="48" t="s">
        <v>16</v>
      </c>
      <c r="N226" s="69" t="e">
        <f>IF(F201="Estimation",#REF!,NA())</f>
        <v>#N/A</v>
      </c>
      <c r="O226" s="48" t="s">
        <v>15</v>
      </c>
      <c r="P226" s="70" t="e">
        <f>IF(F201="Estimation",#REF!,NA())</f>
        <v>#N/A</v>
      </c>
    </row>
    <row r="228" spans="1:27" ht="9.9499999999999993" customHeight="1" x14ac:dyDescent="0.2">
      <c r="A228" s="101" t="s">
        <v>3</v>
      </c>
      <c r="B228" s="116"/>
      <c r="C228" s="116"/>
      <c r="D228" s="116"/>
      <c r="E228" s="116"/>
      <c r="F228" s="116"/>
      <c r="G228" s="116"/>
      <c r="H228" s="117"/>
      <c r="I228" s="101" t="s">
        <v>14</v>
      </c>
      <c r="J228" s="102"/>
      <c r="K228" s="102"/>
      <c r="L228" s="102"/>
      <c r="M228" s="102"/>
      <c r="N228" s="102"/>
      <c r="O228" s="102"/>
      <c r="P228" s="103"/>
    </row>
    <row r="229" spans="1:27" ht="9.9499999999999993" customHeight="1" x14ac:dyDescent="0.2">
      <c r="A229" s="118"/>
      <c r="B229" s="119"/>
      <c r="C229" s="119"/>
      <c r="D229" s="119"/>
      <c r="E229" s="119"/>
      <c r="F229" s="119"/>
      <c r="G229" s="119"/>
      <c r="H229" s="120"/>
      <c r="I229" s="104"/>
      <c r="J229" s="105"/>
      <c r="K229" s="105"/>
      <c r="L229" s="105"/>
      <c r="M229" s="105"/>
      <c r="N229" s="105"/>
      <c r="O229" s="105"/>
      <c r="P229" s="106"/>
    </row>
    <row r="230" spans="1:27" ht="9.9499999999999993" customHeight="1" x14ac:dyDescent="0.2">
      <c r="A230" s="118"/>
      <c r="B230" s="119"/>
      <c r="C230" s="119"/>
      <c r="D230" s="119"/>
      <c r="E230" s="119"/>
      <c r="F230" s="119"/>
      <c r="G230" s="119"/>
      <c r="H230" s="120"/>
      <c r="I230" s="104"/>
      <c r="J230" s="105"/>
      <c r="K230" s="105"/>
      <c r="L230" s="105"/>
      <c r="M230" s="105"/>
      <c r="N230" s="105"/>
      <c r="O230" s="105"/>
      <c r="P230" s="106"/>
    </row>
    <row r="231" spans="1:27" ht="9.9499999999999993" customHeight="1" x14ac:dyDescent="0.2">
      <c r="A231" s="118"/>
      <c r="B231" s="119"/>
      <c r="C231" s="119"/>
      <c r="D231" s="119"/>
      <c r="E231" s="119"/>
      <c r="F231" s="119"/>
      <c r="G231" s="119"/>
      <c r="H231" s="120"/>
      <c r="I231" s="104"/>
      <c r="J231" s="105"/>
      <c r="K231" s="105"/>
      <c r="L231" s="105"/>
      <c r="M231" s="105"/>
      <c r="N231" s="105"/>
      <c r="O231" s="105"/>
      <c r="P231" s="106"/>
    </row>
    <row r="232" spans="1:27" ht="9.9499999999999993" customHeight="1" x14ac:dyDescent="0.2">
      <c r="A232" s="121"/>
      <c r="B232" s="122"/>
      <c r="C232" s="122"/>
      <c r="D232" s="122"/>
      <c r="E232" s="122"/>
      <c r="F232" s="122"/>
      <c r="G232" s="122"/>
      <c r="H232" s="123"/>
      <c r="I232" s="107"/>
      <c r="J232" s="108"/>
      <c r="K232" s="108"/>
      <c r="L232" s="108"/>
      <c r="M232" s="108"/>
      <c r="N232" s="108"/>
      <c r="O232" s="108"/>
      <c r="P232" s="109"/>
    </row>
    <row r="233" spans="1:27" ht="5.0999999999999996" customHeight="1" x14ac:dyDescent="0.2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10"/>
      <c r="P233" s="110"/>
    </row>
    <row r="234" spans="1:27" ht="15" customHeight="1" x14ac:dyDescent="0.2">
      <c r="F234" s="74" t="s">
        <v>81</v>
      </c>
      <c r="G234" s="74"/>
      <c r="H234" s="74"/>
      <c r="I234" s="136"/>
      <c r="J234" s="136"/>
      <c r="K234" s="136"/>
      <c r="M234" s="75" t="s">
        <v>18</v>
      </c>
      <c r="N234" s="76"/>
      <c r="O234" s="75"/>
      <c r="P234" s="77"/>
    </row>
    <row r="235" spans="1:27" ht="15" customHeight="1" x14ac:dyDescent="0.25">
      <c r="A235" s="72" t="s">
        <v>4</v>
      </c>
      <c r="B235" s="95"/>
      <c r="C235" s="95"/>
      <c r="D235" s="124"/>
      <c r="E235" s="124"/>
      <c r="F235" s="124"/>
      <c r="G235" s="124"/>
      <c r="H235" s="124"/>
      <c r="M235" s="75" t="s">
        <v>19</v>
      </c>
      <c r="N235" s="76"/>
      <c r="O235" s="111"/>
      <c r="P235" s="112"/>
    </row>
    <row r="236" spans="1:27" ht="15" customHeight="1" x14ac:dyDescent="0.2">
      <c r="A236" s="73" t="s">
        <v>5</v>
      </c>
      <c r="B236" s="97"/>
      <c r="C236" s="97"/>
      <c r="D236" s="98"/>
      <c r="E236" s="99"/>
      <c r="F236" s="99"/>
      <c r="G236" s="99"/>
      <c r="H236" s="100"/>
      <c r="M236" s="72" t="s">
        <v>41</v>
      </c>
      <c r="N236" s="72"/>
      <c r="O236" s="94"/>
      <c r="P236" s="94"/>
    </row>
    <row r="237" spans="1:27" ht="15" customHeight="1" x14ac:dyDescent="0.2">
      <c r="A237" s="72" t="s">
        <v>6</v>
      </c>
      <c r="B237" s="72"/>
      <c r="C237" s="72"/>
      <c r="D237" s="72"/>
      <c r="E237" s="72"/>
      <c r="F237" s="72"/>
      <c r="G237" s="72"/>
      <c r="H237" s="72"/>
    </row>
    <row r="238" spans="1:27" ht="15" customHeight="1" thickBot="1" x14ac:dyDescent="0.25">
      <c r="J238" s="75" t="s">
        <v>50</v>
      </c>
      <c r="K238" s="76"/>
      <c r="L238" s="77"/>
      <c r="M238" s="166"/>
      <c r="N238" s="167"/>
      <c r="S238" s="6"/>
      <c r="T238" s="7"/>
      <c r="U238" s="7"/>
      <c r="V238" s="38"/>
      <c r="W238" s="38"/>
      <c r="X238" s="38"/>
      <c r="Y238" s="38"/>
      <c r="Z238" s="38"/>
      <c r="AA238" s="38"/>
    </row>
    <row r="239" spans="1:27" ht="15" customHeight="1" thickBot="1" x14ac:dyDescent="0.25">
      <c r="A239" s="72" t="s">
        <v>8</v>
      </c>
      <c r="B239" s="72"/>
      <c r="C239" s="72"/>
      <c r="D239" s="72"/>
      <c r="E239" s="81"/>
      <c r="F239" s="81"/>
      <c r="G239" s="91" t="str">
        <f>IF(E239-E240=0,"-",E239-E240)</f>
        <v>-</v>
      </c>
      <c r="H239" s="92"/>
      <c r="I239" s="3"/>
      <c r="O239" s="91" t="str">
        <f>IF((M238-M240)=0,"-",(M238-M240))</f>
        <v>-</v>
      </c>
      <c r="P239" s="92"/>
      <c r="S239" s="6"/>
      <c r="T239" s="7"/>
      <c r="U239" s="7"/>
      <c r="V239" s="153" t="s">
        <v>40</v>
      </c>
      <c r="W239" s="154"/>
      <c r="X239" s="154"/>
      <c r="Y239" s="154"/>
      <c r="Z239" s="154"/>
      <c r="AA239" s="155"/>
    </row>
    <row r="240" spans="1:27" ht="15" customHeight="1" thickBot="1" x14ac:dyDescent="0.25">
      <c r="A240" s="73" t="s">
        <v>9</v>
      </c>
      <c r="B240" s="73"/>
      <c r="C240" s="73"/>
      <c r="D240" s="73"/>
      <c r="E240" s="80"/>
      <c r="F240" s="80"/>
      <c r="G240" s="5"/>
      <c r="H240" s="5"/>
      <c r="J240" s="75" t="s">
        <v>51</v>
      </c>
      <c r="K240" s="76"/>
      <c r="L240" s="77"/>
      <c r="M240" s="166"/>
      <c r="N240" s="167"/>
      <c r="S240" s="6"/>
      <c r="T240" s="7"/>
      <c r="U240" s="7"/>
      <c r="V240" s="156" t="s">
        <v>30</v>
      </c>
      <c r="W240" s="156"/>
      <c r="X240" s="156" t="s">
        <v>32</v>
      </c>
      <c r="Y240" s="156"/>
      <c r="Z240" s="156" t="s">
        <v>31</v>
      </c>
      <c r="AA240" s="156"/>
    </row>
    <row r="241" spans="1:27" ht="15" customHeight="1" x14ac:dyDescent="0.2">
      <c r="A241" s="127" t="s">
        <v>20</v>
      </c>
      <c r="B241" s="102"/>
      <c r="C241" s="102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3"/>
      <c r="S241" s="200" t="s">
        <v>46</v>
      </c>
      <c r="T241" s="201"/>
      <c r="U241" s="202"/>
      <c r="V241" s="35"/>
      <c r="W241" s="36" t="str">
        <f>IF(V241*70=0,"-",V241*70)</f>
        <v>-</v>
      </c>
      <c r="X241" s="37"/>
      <c r="Y241" s="36" t="str">
        <f>IF(X241*70=0,"-",X241*70)</f>
        <v>-</v>
      </c>
      <c r="Z241" s="35"/>
      <c r="AA241" s="36" t="str">
        <f>IF(Z241*70=0,"-",Z241*70)</f>
        <v>-</v>
      </c>
    </row>
    <row r="242" spans="1:27" ht="15" customHeight="1" x14ac:dyDescent="0.2">
      <c r="A242" s="104"/>
      <c r="B242" s="105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6"/>
      <c r="S242" s="200" t="s">
        <v>47</v>
      </c>
      <c r="T242" s="201"/>
      <c r="U242" s="202"/>
      <c r="V242" s="8"/>
      <c r="W242" s="27" t="str">
        <f>IF(V242*80=0,"-",V242*80)</f>
        <v>-</v>
      </c>
      <c r="X242" s="9"/>
      <c r="Y242" s="27" t="str">
        <f>IF(X242*80=0,"-",X242*80)</f>
        <v>-</v>
      </c>
      <c r="Z242" s="8"/>
      <c r="AA242" s="27" t="str">
        <f>IF(Z242*80=0,"-",Z242*80)</f>
        <v>-</v>
      </c>
    </row>
    <row r="243" spans="1:27" ht="15" customHeight="1" x14ac:dyDescent="0.2">
      <c r="A243" s="104"/>
      <c r="B243" s="105"/>
      <c r="C243" s="105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6"/>
      <c r="S243" s="200" t="s">
        <v>45</v>
      </c>
      <c r="T243" s="201"/>
      <c r="U243" s="202"/>
      <c r="V243" s="8"/>
      <c r="W243" s="27" t="str">
        <f>IF(V243*18=0,"-",V243*18)</f>
        <v>-</v>
      </c>
      <c r="X243" s="9"/>
      <c r="Y243" s="27" t="str">
        <f>IF(X243*18=0,"-",X243*18)</f>
        <v>-</v>
      </c>
      <c r="Z243" s="8"/>
      <c r="AA243" s="27" t="str">
        <f>IF(Z243*18=0,"-",Z243*18)</f>
        <v>-</v>
      </c>
    </row>
    <row r="244" spans="1:27" ht="15" customHeight="1" x14ac:dyDescent="0.2">
      <c r="A244" s="104"/>
      <c r="B244" s="105"/>
      <c r="C244" s="105"/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6"/>
      <c r="S244" s="200" t="s">
        <v>48</v>
      </c>
      <c r="T244" s="201"/>
      <c r="U244" s="202"/>
      <c r="V244" s="8"/>
      <c r="W244" s="27" t="str">
        <f>IF(V244*20=0,"-",V244*20)</f>
        <v>-</v>
      </c>
      <c r="X244" s="9"/>
      <c r="Y244" s="27" t="str">
        <f>IF(X244*20=0,"-",X244*20)</f>
        <v>-</v>
      </c>
      <c r="Z244" s="8"/>
      <c r="AA244" s="27" t="str">
        <f>IF(Z244*20=0,"-",Z244*20)</f>
        <v>-</v>
      </c>
    </row>
    <row r="245" spans="1:27" ht="15" customHeight="1" x14ac:dyDescent="0.2">
      <c r="A245" s="107"/>
      <c r="B245" s="108"/>
      <c r="C245" s="108"/>
      <c r="D245" s="108"/>
      <c r="E245" s="108"/>
      <c r="F245" s="108"/>
      <c r="G245" s="108"/>
      <c r="H245" s="108"/>
      <c r="I245" s="108"/>
      <c r="J245" s="108"/>
      <c r="K245" s="108"/>
      <c r="L245" s="108"/>
      <c r="M245" s="108"/>
      <c r="N245" s="108"/>
      <c r="O245" s="108"/>
      <c r="P245" s="109"/>
      <c r="S245" s="200" t="s">
        <v>49</v>
      </c>
      <c r="T245" s="201"/>
      <c r="U245" s="202"/>
      <c r="V245" s="10"/>
      <c r="W245" s="27" t="str">
        <f>IF(V245*10=0,"-",V245*10)</f>
        <v>-</v>
      </c>
      <c r="X245" s="11"/>
      <c r="Y245" s="27" t="str">
        <f>IF(X245*10=0,"-",X245*10)</f>
        <v>-</v>
      </c>
      <c r="Z245" s="10"/>
      <c r="AA245" s="27" t="str">
        <f>IF(Z245*10=0,"-",Z245*10)</f>
        <v>-</v>
      </c>
    </row>
    <row r="246" spans="1:27" ht="15" customHeight="1" x14ac:dyDescent="0.2">
      <c r="S246" s="200" t="s">
        <v>36</v>
      </c>
      <c r="T246" s="201"/>
      <c r="U246" s="202"/>
      <c r="V246" s="10"/>
      <c r="W246" s="27" t="str">
        <f>IF(V246*6=0,"-",V246*6)</f>
        <v>-</v>
      </c>
      <c r="X246" s="11"/>
      <c r="Y246" s="27" t="str">
        <f>IF(X246*6=0,"-",X246*6)</f>
        <v>-</v>
      </c>
      <c r="Z246" s="10"/>
      <c r="AA246" s="27" t="str">
        <f>IF(Z246*6=0,"-",Z246*6)</f>
        <v>-</v>
      </c>
    </row>
    <row r="247" spans="1:27" ht="15" customHeight="1" x14ac:dyDescent="0.2">
      <c r="A247" s="75" t="s">
        <v>1</v>
      </c>
      <c r="B247" s="76"/>
      <c r="C247" s="76"/>
      <c r="D247" s="77"/>
      <c r="E247" s="81" t="str">
        <f>IF(E240=0,"-",E240)</f>
        <v>-</v>
      </c>
      <c r="F247" s="81"/>
      <c r="G247" s="3"/>
      <c r="H247" s="2"/>
      <c r="I247" s="2"/>
      <c r="J247" s="2"/>
      <c r="K247" s="2"/>
      <c r="L247" s="5"/>
      <c r="M247" s="5"/>
      <c r="S247" s="200" t="s">
        <v>37</v>
      </c>
      <c r="T247" s="201"/>
      <c r="U247" s="202"/>
      <c r="V247" s="10"/>
      <c r="W247" s="27" t="str">
        <f>IF(V247*4=0,"-",V247*4)</f>
        <v>-</v>
      </c>
      <c r="X247" s="11"/>
      <c r="Y247" s="27" t="str">
        <f>IF(X247*4=0,"-",X247*4)</f>
        <v>-</v>
      </c>
      <c r="Z247" s="10"/>
      <c r="AA247" s="27" t="str">
        <f>IF(Z247*4=0,"-",Z247*4)</f>
        <v>-</v>
      </c>
    </row>
    <row r="248" spans="1:27" ht="15" customHeight="1" x14ac:dyDescent="0.2">
      <c r="A248" s="2"/>
      <c r="B248" s="2"/>
      <c r="C248" s="2"/>
      <c r="D248" s="2"/>
      <c r="E248" s="2"/>
      <c r="F248" s="2"/>
      <c r="G248" s="3"/>
      <c r="H248" s="75" t="s">
        <v>34</v>
      </c>
      <c r="I248" s="77"/>
      <c r="J248" s="91" t="str">
        <f>IFERROR(E249-E247,"-")</f>
        <v>-</v>
      </c>
      <c r="K248" s="92"/>
      <c r="L248" s="168" t="s">
        <v>33</v>
      </c>
      <c r="M248" s="72"/>
      <c r="N248" s="152" t="str">
        <f>IFERROR(J248-G239,"-")</f>
        <v>-</v>
      </c>
      <c r="O248" s="152"/>
      <c r="S248" s="200" t="s">
        <v>38</v>
      </c>
      <c r="T248" s="201"/>
      <c r="U248" s="202"/>
      <c r="V248" s="10"/>
      <c r="W248" s="27" t="str">
        <f>IF(V248*2=0,"-",V248*2)</f>
        <v>-</v>
      </c>
      <c r="X248" s="11"/>
      <c r="Y248" s="27" t="str">
        <f>IF(X248*2=0,"-",X248*2)</f>
        <v>-</v>
      </c>
      <c r="Z248" s="10"/>
      <c r="AA248" s="27" t="str">
        <f>IF(Z248*2=0,"-",Z248*2)</f>
        <v>-</v>
      </c>
    </row>
    <row r="249" spans="1:27" ht="15" customHeight="1" x14ac:dyDescent="0.25">
      <c r="A249" s="75" t="s">
        <v>2</v>
      </c>
      <c r="B249" s="76"/>
      <c r="C249" s="76"/>
      <c r="D249" s="77"/>
      <c r="E249" s="168"/>
      <c r="F249" s="168"/>
      <c r="G249" s="3"/>
      <c r="L249" s="3"/>
      <c r="M249" s="3"/>
      <c r="S249" s="204" t="s">
        <v>29</v>
      </c>
      <c r="T249" s="205"/>
      <c r="U249" s="206"/>
      <c r="V249" s="12"/>
      <c r="W249" s="34" t="str">
        <f>IF(SUM(W241:W248)=0,"-",SUM(W241:W248))</f>
        <v>-</v>
      </c>
      <c r="X249" s="12"/>
      <c r="Y249" s="34" t="str">
        <f>IF(SUM(Y241:Y248)=0,"-",SUM(Y241:Y248))</f>
        <v>-</v>
      </c>
      <c r="Z249" s="12"/>
      <c r="AA249" s="34" t="str">
        <f>IF(SUM(AA241:AA248)=0,"-",SUM(AA241:AA248))</f>
        <v>-</v>
      </c>
    </row>
    <row r="251" spans="1:27" ht="15" customHeight="1" x14ac:dyDescent="0.2">
      <c r="A251" s="75" t="s">
        <v>0</v>
      </c>
      <c r="B251" s="76"/>
      <c r="C251" s="76"/>
      <c r="D251" s="77"/>
      <c r="E251" s="78" t="str">
        <f>IF(Y249=0,"-",Y249)</f>
        <v>-</v>
      </c>
      <c r="F251" s="79"/>
      <c r="J251" s="165" t="s">
        <v>11</v>
      </c>
      <c r="K251" s="165"/>
      <c r="L251" s="165"/>
      <c r="M251" s="165"/>
      <c r="N251" s="165"/>
      <c r="O251" s="165"/>
      <c r="P251" s="19"/>
    </row>
    <row r="252" spans="1:27" ht="9.9499999999999993" customHeight="1" x14ac:dyDescent="0.2">
      <c r="J252" s="43"/>
      <c r="K252" s="43"/>
      <c r="L252" s="43"/>
      <c r="M252" s="43"/>
      <c r="N252" s="43"/>
      <c r="O252" s="43"/>
      <c r="P252" s="19"/>
    </row>
    <row r="253" spans="1:27" ht="15" customHeight="1" x14ac:dyDescent="0.2">
      <c r="A253" s="113" t="s">
        <v>21</v>
      </c>
      <c r="B253" s="157"/>
      <c r="C253" s="157"/>
      <c r="D253" s="157"/>
      <c r="E253" s="157"/>
      <c r="F253" s="157"/>
      <c r="G253" s="157"/>
      <c r="H253" s="158"/>
      <c r="J253" s="170" t="b">
        <v>0</v>
      </c>
      <c r="K253" s="170"/>
      <c r="L253" s="170" t="b">
        <v>0</v>
      </c>
      <c r="M253" s="170"/>
      <c r="N253" s="170" t="b">
        <v>0</v>
      </c>
      <c r="O253" s="170"/>
      <c r="P253" s="18"/>
    </row>
    <row r="254" spans="1:27" ht="15" customHeight="1" x14ac:dyDescent="0.2">
      <c r="A254" s="159"/>
      <c r="B254" s="160"/>
      <c r="C254" s="160"/>
      <c r="D254" s="160"/>
      <c r="E254" s="160"/>
      <c r="F254" s="160"/>
      <c r="G254" s="160"/>
      <c r="H254" s="161"/>
      <c r="J254" s="170" t="b">
        <v>0</v>
      </c>
      <c r="K254" s="170"/>
      <c r="L254" s="170" t="b">
        <v>0</v>
      </c>
      <c r="M254" s="170"/>
      <c r="N254" s="170" t="b">
        <v>0</v>
      </c>
      <c r="O254" s="170"/>
      <c r="P254" s="18"/>
    </row>
    <row r="255" spans="1:27" ht="15" customHeight="1" x14ac:dyDescent="0.2">
      <c r="A255" s="159"/>
      <c r="B255" s="160"/>
      <c r="C255" s="160"/>
      <c r="D255" s="160"/>
      <c r="E255" s="160"/>
      <c r="F255" s="160"/>
      <c r="G255" s="160"/>
      <c r="H255" s="161"/>
      <c r="J255" s="173" t="b">
        <v>0</v>
      </c>
      <c r="K255" s="173"/>
      <c r="L255" s="173" t="b">
        <v>0</v>
      </c>
      <c r="M255" s="173"/>
      <c r="N255" s="170" t="b">
        <v>0</v>
      </c>
      <c r="O255" s="170"/>
      <c r="P255" s="19"/>
    </row>
    <row r="256" spans="1:27" ht="15" customHeight="1" x14ac:dyDescent="0.2">
      <c r="A256" s="159"/>
      <c r="B256" s="160"/>
      <c r="C256" s="160"/>
      <c r="D256" s="160"/>
      <c r="E256" s="160"/>
      <c r="F256" s="160"/>
      <c r="G256" s="160"/>
      <c r="H256" s="161"/>
      <c r="J256" s="173" t="b">
        <v>0</v>
      </c>
      <c r="K256" s="173"/>
      <c r="L256" s="173" t="b">
        <v>0</v>
      </c>
      <c r="M256" s="173"/>
      <c r="N256" s="172" t="b">
        <v>0</v>
      </c>
      <c r="O256" s="172"/>
      <c r="P256" s="19"/>
    </row>
    <row r="257" spans="1:27" ht="15" customHeight="1" x14ac:dyDescent="0.2">
      <c r="A257" s="162"/>
      <c r="B257" s="163"/>
      <c r="C257" s="163"/>
      <c r="D257" s="163"/>
      <c r="E257" s="163"/>
      <c r="F257" s="163"/>
      <c r="G257" s="163"/>
      <c r="H257" s="164"/>
      <c r="J257" s="114" t="b">
        <v>0</v>
      </c>
      <c r="K257" s="115"/>
    </row>
    <row r="258" spans="1:27" ht="15" customHeight="1" x14ac:dyDescent="0.25">
      <c r="H258" s="174" t="s">
        <v>143</v>
      </c>
      <c r="I258" s="146"/>
      <c r="J258" s="146"/>
      <c r="K258" s="146"/>
      <c r="L258" s="147"/>
      <c r="M258" s="55" t="s">
        <v>16</v>
      </c>
      <c r="N258" s="57"/>
      <c r="O258" s="56" t="s">
        <v>15</v>
      </c>
      <c r="P258" s="58"/>
      <c r="S258" s="59"/>
    </row>
    <row r="259" spans="1:27" ht="15" customHeight="1" x14ac:dyDescent="0.25">
      <c r="A259" s="75" t="s">
        <v>17</v>
      </c>
      <c r="B259" s="77"/>
      <c r="C259" s="13" t="s">
        <v>13</v>
      </c>
      <c r="D259" s="26" t="str">
        <f>IF(W249=0,"-",W249)</f>
        <v>-</v>
      </c>
      <c r="E259" s="14" t="s">
        <v>12</v>
      </c>
      <c r="F259" s="29" t="str">
        <f>IF(AA249=0,"-",AA249)</f>
        <v>-</v>
      </c>
      <c r="G259" s="30" t="s">
        <v>52</v>
      </c>
      <c r="H259" s="31" t="str">
        <f>IF(SUM(D259,F259)=0,"-",SUM(D259,F259))</f>
        <v>-</v>
      </c>
      <c r="I259" s="62" t="s">
        <v>26</v>
      </c>
      <c r="J259" s="61"/>
      <c r="K259" s="63" t="s">
        <v>22</v>
      </c>
      <c r="L259" s="60"/>
      <c r="M259" s="48" t="s">
        <v>16</v>
      </c>
      <c r="N259" s="69" t="e">
        <f>IF(F234="Estimation",#REF!,NA())</f>
        <v>#N/A</v>
      </c>
      <c r="O259" s="48" t="s">
        <v>15</v>
      </c>
      <c r="P259" s="70" t="e">
        <f>IF(F234="Estimation",#REF!,NA())</f>
        <v>#N/A</v>
      </c>
    </row>
    <row r="261" spans="1:27" ht="9.9499999999999993" customHeight="1" x14ac:dyDescent="0.2">
      <c r="A261" s="101" t="s">
        <v>3</v>
      </c>
      <c r="B261" s="116"/>
      <c r="C261" s="116"/>
      <c r="D261" s="116"/>
      <c r="E261" s="116"/>
      <c r="F261" s="116"/>
      <c r="G261" s="116"/>
      <c r="H261" s="117"/>
      <c r="I261" s="101" t="s">
        <v>14</v>
      </c>
      <c r="J261" s="102"/>
      <c r="K261" s="102"/>
      <c r="L261" s="102"/>
      <c r="M261" s="102"/>
      <c r="N261" s="102"/>
      <c r="O261" s="102"/>
      <c r="P261" s="103"/>
    </row>
    <row r="262" spans="1:27" ht="9.9499999999999993" customHeight="1" x14ac:dyDescent="0.2">
      <c r="A262" s="118"/>
      <c r="B262" s="119"/>
      <c r="C262" s="119"/>
      <c r="D262" s="119"/>
      <c r="E262" s="119"/>
      <c r="F262" s="119"/>
      <c r="G262" s="119"/>
      <c r="H262" s="120"/>
      <c r="I262" s="104"/>
      <c r="J262" s="105"/>
      <c r="K262" s="105"/>
      <c r="L262" s="105"/>
      <c r="M262" s="105"/>
      <c r="N262" s="105"/>
      <c r="O262" s="105"/>
      <c r="P262" s="106"/>
    </row>
    <row r="263" spans="1:27" ht="9.9499999999999993" customHeight="1" x14ac:dyDescent="0.2">
      <c r="A263" s="118"/>
      <c r="B263" s="119"/>
      <c r="C263" s="119"/>
      <c r="D263" s="119"/>
      <c r="E263" s="119"/>
      <c r="F263" s="119"/>
      <c r="G263" s="119"/>
      <c r="H263" s="120"/>
      <c r="I263" s="104"/>
      <c r="J263" s="105"/>
      <c r="K263" s="105"/>
      <c r="L263" s="105"/>
      <c r="M263" s="105"/>
      <c r="N263" s="105"/>
      <c r="O263" s="105"/>
      <c r="P263" s="106"/>
    </row>
    <row r="264" spans="1:27" ht="9.9499999999999993" customHeight="1" x14ac:dyDescent="0.2">
      <c r="A264" s="118"/>
      <c r="B264" s="119"/>
      <c r="C264" s="119"/>
      <c r="D264" s="119"/>
      <c r="E264" s="119"/>
      <c r="F264" s="119"/>
      <c r="G264" s="119"/>
      <c r="H264" s="120"/>
      <c r="I264" s="104"/>
      <c r="J264" s="105"/>
      <c r="K264" s="105"/>
      <c r="L264" s="105"/>
      <c r="M264" s="105"/>
      <c r="N264" s="105"/>
      <c r="O264" s="105"/>
      <c r="P264" s="106"/>
    </row>
    <row r="265" spans="1:27" ht="9.9499999999999993" customHeight="1" x14ac:dyDescent="0.2">
      <c r="A265" s="121"/>
      <c r="B265" s="122"/>
      <c r="C265" s="122"/>
      <c r="D265" s="122"/>
      <c r="E265" s="122"/>
      <c r="F265" s="122"/>
      <c r="G265" s="122"/>
      <c r="H265" s="123"/>
      <c r="I265" s="107"/>
      <c r="J265" s="108"/>
      <c r="K265" s="108"/>
      <c r="L265" s="108"/>
      <c r="M265" s="108"/>
      <c r="N265" s="108"/>
      <c r="O265" s="108"/>
      <c r="P265" s="109"/>
    </row>
    <row r="266" spans="1:27" ht="5.0999999999999996" customHeight="1" x14ac:dyDescent="0.2">
      <c r="A266" s="22"/>
      <c r="B266" s="22"/>
      <c r="C266" s="22"/>
      <c r="D266" s="22"/>
      <c r="E266" s="22"/>
      <c r="F266" s="22"/>
      <c r="G266" s="22"/>
      <c r="H266" s="22"/>
      <c r="I266" s="23"/>
      <c r="J266" s="23"/>
      <c r="K266" s="23"/>
      <c r="L266" s="23"/>
      <c r="M266" s="23"/>
      <c r="N266" s="23"/>
      <c r="O266" s="23"/>
      <c r="P266" s="23"/>
    </row>
    <row r="267" spans="1:27" ht="15" customHeight="1" x14ac:dyDescent="0.2">
      <c r="F267" s="74" t="s">
        <v>82</v>
      </c>
      <c r="G267" s="74"/>
      <c r="H267" s="74"/>
      <c r="I267" s="136"/>
      <c r="J267" s="136"/>
      <c r="K267" s="136"/>
      <c r="M267" s="75" t="s">
        <v>18</v>
      </c>
      <c r="N267" s="76"/>
      <c r="O267" s="75"/>
      <c r="P267" s="77"/>
    </row>
    <row r="268" spans="1:27" ht="15" customHeight="1" x14ac:dyDescent="0.25">
      <c r="A268" s="72" t="s">
        <v>4</v>
      </c>
      <c r="B268" s="95"/>
      <c r="C268" s="95"/>
      <c r="D268" s="124"/>
      <c r="E268" s="124"/>
      <c r="F268" s="124"/>
      <c r="G268" s="124"/>
      <c r="H268" s="124"/>
      <c r="M268" s="75" t="s">
        <v>19</v>
      </c>
      <c r="N268" s="76"/>
      <c r="O268" s="111"/>
      <c r="P268" s="112"/>
    </row>
    <row r="269" spans="1:27" ht="15" customHeight="1" x14ac:dyDescent="0.2">
      <c r="A269" s="73" t="s">
        <v>5</v>
      </c>
      <c r="B269" s="97"/>
      <c r="C269" s="97"/>
      <c r="D269" s="98"/>
      <c r="E269" s="99"/>
      <c r="F269" s="99"/>
      <c r="G269" s="99"/>
      <c r="H269" s="100"/>
      <c r="M269" s="72" t="s">
        <v>41</v>
      </c>
      <c r="N269" s="72"/>
      <c r="O269" s="94"/>
      <c r="P269" s="94"/>
    </row>
    <row r="270" spans="1:27" ht="15" customHeight="1" x14ac:dyDescent="0.2">
      <c r="A270" s="72" t="s">
        <v>6</v>
      </c>
      <c r="B270" s="72"/>
      <c r="C270" s="72"/>
      <c r="D270" s="72"/>
      <c r="E270" s="72"/>
      <c r="F270" s="72"/>
      <c r="G270" s="72"/>
      <c r="H270" s="72"/>
    </row>
    <row r="271" spans="1:27" ht="15" customHeight="1" thickBot="1" x14ac:dyDescent="0.25">
      <c r="J271" s="75" t="s">
        <v>50</v>
      </c>
      <c r="K271" s="76"/>
      <c r="L271" s="77"/>
      <c r="M271" s="166"/>
      <c r="N271" s="167"/>
      <c r="S271" s="6"/>
      <c r="T271" s="7"/>
      <c r="U271" s="7"/>
      <c r="V271" s="38"/>
      <c r="W271" s="38"/>
      <c r="X271" s="38"/>
      <c r="Y271" s="38"/>
      <c r="Z271" s="38"/>
      <c r="AA271" s="38"/>
    </row>
    <row r="272" spans="1:27" ht="15" customHeight="1" thickBot="1" x14ac:dyDescent="0.25">
      <c r="A272" s="72" t="s">
        <v>8</v>
      </c>
      <c r="B272" s="72"/>
      <c r="C272" s="72"/>
      <c r="D272" s="72"/>
      <c r="E272" s="81"/>
      <c r="F272" s="81"/>
      <c r="G272" s="91" t="str">
        <f>IF(E272-E273=0,"-",E272-E273)</f>
        <v>-</v>
      </c>
      <c r="H272" s="92"/>
      <c r="I272" s="3"/>
      <c r="O272" s="91" t="str">
        <f>IF((M271-M273)=0,"-",(M271-M273))</f>
        <v>-</v>
      </c>
      <c r="P272" s="92"/>
      <c r="S272" s="6"/>
      <c r="T272" s="7"/>
      <c r="U272" s="7"/>
      <c r="V272" s="153" t="s">
        <v>40</v>
      </c>
      <c r="W272" s="154"/>
      <c r="X272" s="154"/>
      <c r="Y272" s="154"/>
      <c r="Z272" s="154"/>
      <c r="AA272" s="155"/>
    </row>
    <row r="273" spans="1:27" ht="15" customHeight="1" thickBot="1" x14ac:dyDescent="0.25">
      <c r="A273" s="73" t="s">
        <v>9</v>
      </c>
      <c r="B273" s="73"/>
      <c r="C273" s="73"/>
      <c r="D273" s="73"/>
      <c r="E273" s="80"/>
      <c r="F273" s="80"/>
      <c r="G273" s="5"/>
      <c r="H273" s="5"/>
      <c r="J273" s="75" t="s">
        <v>51</v>
      </c>
      <c r="K273" s="76"/>
      <c r="L273" s="77"/>
      <c r="M273" s="166"/>
      <c r="N273" s="167"/>
      <c r="S273" s="6"/>
      <c r="T273" s="7"/>
      <c r="U273" s="7"/>
      <c r="V273" s="156" t="s">
        <v>30</v>
      </c>
      <c r="W273" s="156"/>
      <c r="X273" s="156" t="s">
        <v>32</v>
      </c>
      <c r="Y273" s="156"/>
      <c r="Z273" s="156" t="s">
        <v>31</v>
      </c>
      <c r="AA273" s="156"/>
    </row>
    <row r="274" spans="1:27" ht="15" customHeight="1" x14ac:dyDescent="0.2">
      <c r="A274" s="101" t="s">
        <v>10</v>
      </c>
      <c r="B274" s="102"/>
      <c r="C274" s="102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3"/>
      <c r="S274" s="200" t="s">
        <v>46</v>
      </c>
      <c r="T274" s="201"/>
      <c r="U274" s="202"/>
      <c r="V274" s="35"/>
      <c r="W274" s="36" t="str">
        <f>IF(V274*70=0,"-",V274*70)</f>
        <v>-</v>
      </c>
      <c r="X274" s="37"/>
      <c r="Y274" s="36" t="str">
        <f>IF(X274*70=0,"-",X274*70)</f>
        <v>-</v>
      </c>
      <c r="Z274" s="35"/>
      <c r="AA274" s="36" t="str">
        <f>IF(Z274*70=0,"-",Z274*70)</f>
        <v>-</v>
      </c>
    </row>
    <row r="275" spans="1:27" ht="15" customHeight="1" x14ac:dyDescent="0.2">
      <c r="A275" s="104"/>
      <c r="B275" s="105"/>
      <c r="C275" s="105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6"/>
      <c r="S275" s="200" t="s">
        <v>47</v>
      </c>
      <c r="T275" s="201"/>
      <c r="U275" s="202"/>
      <c r="V275" s="8"/>
      <c r="W275" s="27" t="str">
        <f>IF(V275*80=0,"-",V275*80)</f>
        <v>-</v>
      </c>
      <c r="X275" s="9"/>
      <c r="Y275" s="27" t="str">
        <f>IF(X275*80=0,"-",X275*80)</f>
        <v>-</v>
      </c>
      <c r="Z275" s="8"/>
      <c r="AA275" s="27" t="str">
        <f>IF(Z275*80=0,"-",Z275*80)</f>
        <v>-</v>
      </c>
    </row>
    <row r="276" spans="1:27" ht="15" customHeight="1" x14ac:dyDescent="0.2">
      <c r="A276" s="104"/>
      <c r="B276" s="105"/>
      <c r="C276" s="105"/>
      <c r="D276" s="105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6"/>
      <c r="S276" s="200" t="s">
        <v>45</v>
      </c>
      <c r="T276" s="201"/>
      <c r="U276" s="202"/>
      <c r="V276" s="8"/>
      <c r="W276" s="27" t="str">
        <f>IF(V276*18=0,"-",V276*18)</f>
        <v>-</v>
      </c>
      <c r="X276" s="9"/>
      <c r="Y276" s="27" t="str">
        <f>IF(X276*18=0,"-",X276*18)</f>
        <v>-</v>
      </c>
      <c r="Z276" s="8"/>
      <c r="AA276" s="27" t="str">
        <f>IF(Z276*18=0,"-",Z276*18)</f>
        <v>-</v>
      </c>
    </row>
    <row r="277" spans="1:27" ht="15" customHeight="1" x14ac:dyDescent="0.2">
      <c r="A277" s="104"/>
      <c r="B277" s="105"/>
      <c r="C277" s="105"/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6"/>
      <c r="S277" s="200" t="s">
        <v>48</v>
      </c>
      <c r="T277" s="201"/>
      <c r="U277" s="202"/>
      <c r="V277" s="8"/>
      <c r="W277" s="27" t="str">
        <f>IF(V277*20=0,"-",V277*20)</f>
        <v>-</v>
      </c>
      <c r="X277" s="9"/>
      <c r="Y277" s="27" t="str">
        <f>IF(X277*20=0,"-",X277*20)</f>
        <v>-</v>
      </c>
      <c r="Z277" s="8"/>
      <c r="AA277" s="27" t="str">
        <f>IF(Z277*20=0,"-",Z277*20)</f>
        <v>-</v>
      </c>
    </row>
    <row r="278" spans="1:27" ht="15" customHeight="1" x14ac:dyDescent="0.2">
      <c r="A278" s="107"/>
      <c r="B278" s="108"/>
      <c r="C278" s="108"/>
      <c r="D278" s="108"/>
      <c r="E278" s="108"/>
      <c r="F278" s="108"/>
      <c r="G278" s="108"/>
      <c r="H278" s="108"/>
      <c r="I278" s="108"/>
      <c r="J278" s="108"/>
      <c r="K278" s="108"/>
      <c r="L278" s="108"/>
      <c r="M278" s="108"/>
      <c r="N278" s="108"/>
      <c r="O278" s="108"/>
      <c r="P278" s="109"/>
      <c r="S278" s="200" t="s">
        <v>49</v>
      </c>
      <c r="T278" s="201"/>
      <c r="U278" s="202"/>
      <c r="V278" s="10"/>
      <c r="W278" s="27" t="str">
        <f>IF(V278*10=0,"-",V278*10)</f>
        <v>-</v>
      </c>
      <c r="X278" s="11"/>
      <c r="Y278" s="27" t="str">
        <f>IF(X278*10=0,"-",X278*10)</f>
        <v>-</v>
      </c>
      <c r="Z278" s="10"/>
      <c r="AA278" s="27" t="str">
        <f>IF(Z278*10=0,"-",Z278*10)</f>
        <v>-</v>
      </c>
    </row>
    <row r="279" spans="1:27" ht="15" customHeight="1" x14ac:dyDescent="0.2">
      <c r="S279" s="200" t="s">
        <v>36</v>
      </c>
      <c r="T279" s="201"/>
      <c r="U279" s="202"/>
      <c r="V279" s="10"/>
      <c r="W279" s="27" t="str">
        <f>IF(V279*6=0,"-",V279*6)</f>
        <v>-</v>
      </c>
      <c r="X279" s="11"/>
      <c r="Y279" s="27" t="str">
        <f>IF(X279*6=0,"-",X279*6)</f>
        <v>-</v>
      </c>
      <c r="Z279" s="10"/>
      <c r="AA279" s="27" t="str">
        <f>IF(Z279*6=0,"-",Z279*6)</f>
        <v>-</v>
      </c>
    </row>
    <row r="280" spans="1:27" ht="15" customHeight="1" x14ac:dyDescent="0.2">
      <c r="A280" s="75" t="s">
        <v>1</v>
      </c>
      <c r="B280" s="76"/>
      <c r="C280" s="76"/>
      <c r="D280" s="77"/>
      <c r="E280" s="81" t="str">
        <f>IF(E273=0,"-",E273)</f>
        <v>-</v>
      </c>
      <c r="F280" s="81"/>
      <c r="G280" s="3"/>
      <c r="H280" s="2"/>
      <c r="I280" s="2"/>
      <c r="J280" s="2"/>
      <c r="K280" s="2"/>
      <c r="L280" s="5"/>
      <c r="M280" s="5"/>
      <c r="S280" s="200" t="s">
        <v>37</v>
      </c>
      <c r="T280" s="201"/>
      <c r="U280" s="202"/>
      <c r="V280" s="10"/>
      <c r="W280" s="27" t="str">
        <f>IF(V280*4=0,"-",V280*4)</f>
        <v>-</v>
      </c>
      <c r="X280" s="11"/>
      <c r="Y280" s="27" t="str">
        <f>IF(X280*4=0,"-",X280*4)</f>
        <v>-</v>
      </c>
      <c r="Z280" s="10"/>
      <c r="AA280" s="27" t="str">
        <f>IF(Z280*4=0,"-",Z280*4)</f>
        <v>-</v>
      </c>
    </row>
    <row r="281" spans="1:27" ht="15" customHeight="1" x14ac:dyDescent="0.2">
      <c r="A281" s="2"/>
      <c r="B281" s="2"/>
      <c r="C281" s="2"/>
      <c r="D281" s="2"/>
      <c r="E281" s="2"/>
      <c r="F281" s="2"/>
      <c r="G281" s="3"/>
      <c r="H281" s="75" t="s">
        <v>34</v>
      </c>
      <c r="I281" s="77"/>
      <c r="J281" s="91" t="str">
        <f>IFERROR(E282-E280,"-")</f>
        <v>-</v>
      </c>
      <c r="K281" s="92"/>
      <c r="L281" s="168" t="s">
        <v>33</v>
      </c>
      <c r="M281" s="72"/>
      <c r="N281" s="152" t="str">
        <f>IFERROR(J281-G272,"-")</f>
        <v>-</v>
      </c>
      <c r="O281" s="152"/>
      <c r="S281" s="200" t="s">
        <v>38</v>
      </c>
      <c r="T281" s="201"/>
      <c r="U281" s="202"/>
      <c r="V281" s="10"/>
      <c r="W281" s="27" t="str">
        <f>IF(V281*2=0,"-",V281*2)</f>
        <v>-</v>
      </c>
      <c r="X281" s="11"/>
      <c r="Y281" s="27" t="str">
        <f>IF(X281*2=0,"-",X281*2)</f>
        <v>-</v>
      </c>
      <c r="Z281" s="10"/>
      <c r="AA281" s="27" t="str">
        <f>IF(Z281*2=0,"-",Z281*2)</f>
        <v>-</v>
      </c>
    </row>
    <row r="282" spans="1:27" ht="15" customHeight="1" x14ac:dyDescent="0.25">
      <c r="A282" s="75" t="s">
        <v>2</v>
      </c>
      <c r="B282" s="76"/>
      <c r="C282" s="76"/>
      <c r="D282" s="77"/>
      <c r="E282" s="81"/>
      <c r="F282" s="81"/>
      <c r="G282" s="3"/>
      <c r="L282" s="3"/>
      <c r="M282" s="3"/>
      <c r="S282" s="204" t="s">
        <v>29</v>
      </c>
      <c r="T282" s="205"/>
      <c r="U282" s="206"/>
      <c r="V282" s="12"/>
      <c r="W282" s="34" t="str">
        <f>IF(SUM(W274:W281)=0,"-",SUM(W274:W281))</f>
        <v>-</v>
      </c>
      <c r="X282" s="12"/>
      <c r="Y282" s="34" t="str">
        <f>IF(SUM(Y274:Y281)=0,"-",SUM(Y274:Y281))</f>
        <v>-</v>
      </c>
      <c r="Z282" s="12"/>
      <c r="AA282" s="34" t="str">
        <f>IF(SUM(AA274:AA281)=0,"-",SUM(AA274:AA281))</f>
        <v>-</v>
      </c>
    </row>
    <row r="283" spans="1:27" ht="15" customHeight="1" x14ac:dyDescent="0.2"/>
    <row r="284" spans="1:27" ht="15" customHeight="1" x14ac:dyDescent="0.2">
      <c r="A284" s="75" t="s">
        <v>0</v>
      </c>
      <c r="B284" s="76"/>
      <c r="C284" s="76"/>
      <c r="D284" s="77"/>
      <c r="E284" s="78" t="str">
        <f>IF(Y282=0,"-",Y282)</f>
        <v>-</v>
      </c>
      <c r="F284" s="79"/>
      <c r="J284" s="165" t="s">
        <v>11</v>
      </c>
      <c r="K284" s="165"/>
      <c r="L284" s="165"/>
      <c r="M284" s="165"/>
      <c r="N284" s="165"/>
      <c r="O284" s="165"/>
      <c r="P284" s="19"/>
    </row>
    <row r="285" spans="1:27" ht="9.9499999999999993" customHeight="1" x14ac:dyDescent="0.2">
      <c r="J285" s="43"/>
      <c r="K285" s="43"/>
      <c r="L285" s="43"/>
      <c r="M285" s="43"/>
      <c r="N285" s="43"/>
      <c r="O285" s="43"/>
      <c r="P285" s="19"/>
    </row>
    <row r="286" spans="1:27" ht="15" customHeight="1" x14ac:dyDescent="0.2">
      <c r="A286" s="82" t="s">
        <v>3</v>
      </c>
      <c r="B286" s="83"/>
      <c r="C286" s="83"/>
      <c r="D286" s="83"/>
      <c r="E286" s="83"/>
      <c r="F286" s="83"/>
      <c r="G286" s="83"/>
      <c r="H286" s="84"/>
      <c r="J286" s="209" t="b">
        <v>0</v>
      </c>
      <c r="K286" s="209"/>
      <c r="L286" s="209" t="b">
        <v>0</v>
      </c>
      <c r="M286" s="209"/>
      <c r="N286" s="209" t="b">
        <v>0</v>
      </c>
      <c r="O286" s="209"/>
      <c r="P286" s="18"/>
    </row>
    <row r="287" spans="1:27" ht="15" customHeight="1" x14ac:dyDescent="0.2">
      <c r="A287" s="85"/>
      <c r="B287" s="86"/>
      <c r="C287" s="86"/>
      <c r="D287" s="86"/>
      <c r="E287" s="86"/>
      <c r="F287" s="86"/>
      <c r="G287" s="86"/>
      <c r="H287" s="87"/>
      <c r="J287" s="209" t="b">
        <v>0</v>
      </c>
      <c r="K287" s="209"/>
      <c r="L287" s="209" t="b">
        <v>0</v>
      </c>
      <c r="M287" s="209"/>
      <c r="N287" s="209" t="b">
        <v>0</v>
      </c>
      <c r="O287" s="209"/>
      <c r="P287" s="18"/>
    </row>
    <row r="288" spans="1:27" ht="15" customHeight="1" x14ac:dyDescent="0.2">
      <c r="A288" s="85"/>
      <c r="B288" s="86"/>
      <c r="C288" s="86"/>
      <c r="D288" s="86"/>
      <c r="E288" s="86"/>
      <c r="F288" s="86"/>
      <c r="G288" s="86"/>
      <c r="H288" s="87"/>
      <c r="J288" s="210" t="b">
        <v>0</v>
      </c>
      <c r="K288" s="210"/>
      <c r="L288" s="210" t="b">
        <v>0</v>
      </c>
      <c r="M288" s="210"/>
      <c r="N288" s="209" t="b">
        <v>0</v>
      </c>
      <c r="O288" s="209"/>
      <c r="P288" s="19"/>
    </row>
    <row r="289" spans="1:27" ht="15" customHeight="1" x14ac:dyDescent="0.2">
      <c r="A289" s="85"/>
      <c r="B289" s="86"/>
      <c r="C289" s="86"/>
      <c r="D289" s="86"/>
      <c r="E289" s="86"/>
      <c r="F289" s="86"/>
      <c r="G289" s="86"/>
      <c r="H289" s="87"/>
      <c r="J289" s="210" t="b">
        <v>0</v>
      </c>
      <c r="K289" s="210"/>
      <c r="L289" s="210" t="b">
        <v>0</v>
      </c>
      <c r="M289" s="210"/>
      <c r="N289" s="172"/>
      <c r="O289" s="172"/>
      <c r="P289" s="19"/>
    </row>
    <row r="290" spans="1:27" ht="15" customHeight="1" x14ac:dyDescent="0.2">
      <c r="A290" s="88"/>
      <c r="B290" s="89"/>
      <c r="C290" s="89"/>
      <c r="D290" s="89"/>
      <c r="E290" s="89"/>
      <c r="F290" s="89"/>
      <c r="G290" s="89"/>
      <c r="H290" s="90"/>
      <c r="J290" s="114" t="b">
        <v>0</v>
      </c>
      <c r="K290" s="115"/>
      <c r="L290" s="44"/>
      <c r="M290" s="44"/>
      <c r="N290" s="19"/>
      <c r="O290" s="19"/>
    </row>
    <row r="291" spans="1:27" ht="15" customHeight="1" x14ac:dyDescent="0.25">
      <c r="H291" s="174" t="s">
        <v>144</v>
      </c>
      <c r="I291" s="146"/>
      <c r="J291" s="146"/>
      <c r="K291" s="146"/>
      <c r="L291" s="147"/>
      <c r="M291" s="52" t="s">
        <v>16</v>
      </c>
      <c r="N291" s="57"/>
      <c r="O291" s="53" t="s">
        <v>15</v>
      </c>
      <c r="P291" s="58"/>
    </row>
    <row r="292" spans="1:27" ht="15" customHeight="1" x14ac:dyDescent="0.25">
      <c r="A292" s="75" t="s">
        <v>17</v>
      </c>
      <c r="B292" s="77"/>
      <c r="C292" s="13" t="s">
        <v>13</v>
      </c>
      <c r="D292" s="26" t="str">
        <f>IF(W282=0,"-",W282)</f>
        <v>-</v>
      </c>
      <c r="E292" s="14" t="s">
        <v>12</v>
      </c>
      <c r="F292" s="29" t="str">
        <f>IF(AA282=0,"-",AA282)</f>
        <v>-</v>
      </c>
      <c r="G292" s="30" t="s">
        <v>52</v>
      </c>
      <c r="H292" s="31" t="str">
        <f>IF(SUM(D292,F292)=0,"-",SUM(D292,F292))</f>
        <v>-</v>
      </c>
      <c r="I292" s="62" t="s">
        <v>26</v>
      </c>
      <c r="J292" s="61"/>
      <c r="K292" s="63" t="s">
        <v>22</v>
      </c>
      <c r="L292" s="60"/>
      <c r="M292" s="48" t="s">
        <v>16</v>
      </c>
      <c r="N292" s="69"/>
      <c r="O292" s="48" t="s">
        <v>15</v>
      </c>
      <c r="P292" s="70"/>
    </row>
    <row r="293" spans="1:27" ht="9.9499999999999993" customHeight="1" x14ac:dyDescent="0.2">
      <c r="P293" s="45"/>
    </row>
    <row r="294" spans="1:27" ht="9.9499999999999993" customHeight="1" x14ac:dyDescent="0.2">
      <c r="A294" s="101" t="s">
        <v>3</v>
      </c>
      <c r="B294" s="116"/>
      <c r="C294" s="116"/>
      <c r="D294" s="116"/>
      <c r="E294" s="116"/>
      <c r="F294" s="116"/>
      <c r="G294" s="116"/>
      <c r="H294" s="117"/>
      <c r="I294" s="101" t="s">
        <v>14</v>
      </c>
      <c r="J294" s="102"/>
      <c r="K294" s="102"/>
      <c r="L294" s="102"/>
      <c r="M294" s="102"/>
      <c r="N294" s="102"/>
      <c r="O294" s="102"/>
      <c r="P294" s="103"/>
    </row>
    <row r="295" spans="1:27" ht="9.9499999999999993" customHeight="1" x14ac:dyDescent="0.2">
      <c r="A295" s="118"/>
      <c r="B295" s="119"/>
      <c r="C295" s="119"/>
      <c r="D295" s="119"/>
      <c r="E295" s="119"/>
      <c r="F295" s="119"/>
      <c r="G295" s="119"/>
      <c r="H295" s="120"/>
      <c r="I295" s="104"/>
      <c r="J295" s="105"/>
      <c r="K295" s="105"/>
      <c r="L295" s="105"/>
      <c r="M295" s="105"/>
      <c r="N295" s="105"/>
      <c r="O295" s="105"/>
      <c r="P295" s="106"/>
    </row>
    <row r="296" spans="1:27" ht="9.9499999999999993" customHeight="1" x14ac:dyDescent="0.2">
      <c r="A296" s="118"/>
      <c r="B296" s="119"/>
      <c r="C296" s="119"/>
      <c r="D296" s="119"/>
      <c r="E296" s="119"/>
      <c r="F296" s="119"/>
      <c r="G296" s="119"/>
      <c r="H296" s="120"/>
      <c r="I296" s="104"/>
      <c r="J296" s="105"/>
      <c r="K296" s="105"/>
      <c r="L296" s="105"/>
      <c r="M296" s="105"/>
      <c r="N296" s="105"/>
      <c r="O296" s="105"/>
      <c r="P296" s="106"/>
    </row>
    <row r="297" spans="1:27" ht="9.9499999999999993" customHeight="1" x14ac:dyDescent="0.2">
      <c r="A297" s="118"/>
      <c r="B297" s="119"/>
      <c r="C297" s="119"/>
      <c r="D297" s="119"/>
      <c r="E297" s="119"/>
      <c r="F297" s="119"/>
      <c r="G297" s="119"/>
      <c r="H297" s="120"/>
      <c r="I297" s="104"/>
      <c r="J297" s="105"/>
      <c r="K297" s="105"/>
      <c r="L297" s="105"/>
      <c r="M297" s="105"/>
      <c r="N297" s="105"/>
      <c r="O297" s="105"/>
      <c r="P297" s="106"/>
    </row>
    <row r="298" spans="1:27" ht="9.9499999999999993" customHeight="1" x14ac:dyDescent="0.2">
      <c r="A298" s="121"/>
      <c r="B298" s="122"/>
      <c r="C298" s="122"/>
      <c r="D298" s="122"/>
      <c r="E298" s="122"/>
      <c r="F298" s="122"/>
      <c r="G298" s="122"/>
      <c r="H298" s="123"/>
      <c r="I298" s="107"/>
      <c r="J298" s="108"/>
      <c r="K298" s="108"/>
      <c r="L298" s="108"/>
      <c r="M298" s="108"/>
      <c r="N298" s="108"/>
      <c r="O298" s="108"/>
      <c r="P298" s="109"/>
    </row>
    <row r="299" spans="1:27" ht="5.0999999999999996" customHeight="1" x14ac:dyDescent="0.2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</row>
    <row r="300" spans="1:27" ht="15" customHeight="1" x14ac:dyDescent="0.2">
      <c r="F300" s="74" t="s">
        <v>83</v>
      </c>
      <c r="G300" s="74"/>
      <c r="H300" s="74"/>
      <c r="I300" s="136"/>
      <c r="J300" s="136"/>
      <c r="K300" s="136"/>
      <c r="M300" s="75" t="s">
        <v>18</v>
      </c>
      <c r="N300" s="76"/>
      <c r="O300" s="75"/>
      <c r="P300" s="77"/>
    </row>
    <row r="301" spans="1:27" ht="15" customHeight="1" x14ac:dyDescent="0.25">
      <c r="A301" s="72" t="s">
        <v>4</v>
      </c>
      <c r="B301" s="95"/>
      <c r="C301" s="95"/>
      <c r="D301" s="124"/>
      <c r="E301" s="124"/>
      <c r="F301" s="124"/>
      <c r="G301" s="124"/>
      <c r="H301" s="124"/>
      <c r="M301" s="75" t="s">
        <v>19</v>
      </c>
      <c r="N301" s="76"/>
      <c r="O301" s="111"/>
      <c r="P301" s="112"/>
    </row>
    <row r="302" spans="1:27" ht="15" customHeight="1" x14ac:dyDescent="0.2">
      <c r="A302" s="73" t="s">
        <v>5</v>
      </c>
      <c r="B302" s="97"/>
      <c r="C302" s="97"/>
      <c r="D302" s="98"/>
      <c r="E302" s="99"/>
      <c r="F302" s="99"/>
      <c r="G302" s="99"/>
      <c r="H302" s="100"/>
      <c r="M302" s="72" t="s">
        <v>41</v>
      </c>
      <c r="N302" s="72"/>
      <c r="O302" s="94"/>
      <c r="P302" s="94"/>
    </row>
    <row r="303" spans="1:27" ht="15" customHeight="1" x14ac:dyDescent="0.2">
      <c r="A303" s="72" t="s">
        <v>6</v>
      </c>
      <c r="B303" s="72"/>
      <c r="C303" s="72"/>
      <c r="D303" s="72"/>
      <c r="E303" s="72"/>
      <c r="F303" s="72"/>
      <c r="G303" s="72"/>
      <c r="H303" s="72"/>
    </row>
    <row r="304" spans="1:27" ht="15" customHeight="1" thickBot="1" x14ac:dyDescent="0.25">
      <c r="J304" s="75" t="s">
        <v>50</v>
      </c>
      <c r="K304" s="76"/>
      <c r="L304" s="77"/>
      <c r="M304" s="166"/>
      <c r="N304" s="167"/>
      <c r="S304" s="6"/>
      <c r="T304" s="7"/>
      <c r="U304" s="7"/>
      <c r="V304" s="38"/>
      <c r="W304" s="38"/>
      <c r="X304" s="38"/>
      <c r="Y304" s="38"/>
      <c r="Z304" s="38"/>
      <c r="AA304" s="38"/>
    </row>
    <row r="305" spans="1:27" ht="15" customHeight="1" thickBot="1" x14ac:dyDescent="0.25">
      <c r="A305" s="72" t="s">
        <v>8</v>
      </c>
      <c r="B305" s="72"/>
      <c r="C305" s="72"/>
      <c r="D305" s="72"/>
      <c r="E305" s="81"/>
      <c r="F305" s="81"/>
      <c r="G305" s="91" t="str">
        <f>IF(E305-E306=0,"-",E305-E306)</f>
        <v>-</v>
      </c>
      <c r="H305" s="92"/>
      <c r="I305" s="3"/>
      <c r="O305" s="91" t="str">
        <f>IF((M304-M306)=0,"-",(M304-M306))</f>
        <v>-</v>
      </c>
      <c r="P305" s="92"/>
      <c r="S305" s="6"/>
      <c r="T305" s="7"/>
      <c r="U305" s="7"/>
      <c r="V305" s="153" t="s">
        <v>40</v>
      </c>
      <c r="W305" s="154"/>
      <c r="X305" s="154"/>
      <c r="Y305" s="154"/>
      <c r="Z305" s="154"/>
      <c r="AA305" s="155"/>
    </row>
    <row r="306" spans="1:27" ht="15" customHeight="1" thickBot="1" x14ac:dyDescent="0.25">
      <c r="A306" s="73" t="s">
        <v>9</v>
      </c>
      <c r="B306" s="73"/>
      <c r="C306" s="73"/>
      <c r="D306" s="73"/>
      <c r="E306" s="80"/>
      <c r="F306" s="80"/>
      <c r="G306" s="5"/>
      <c r="H306" s="5"/>
      <c r="J306" s="75" t="s">
        <v>51</v>
      </c>
      <c r="K306" s="76"/>
      <c r="L306" s="77"/>
      <c r="M306" s="166"/>
      <c r="N306" s="167"/>
      <c r="S306" s="6"/>
      <c r="T306" s="7"/>
      <c r="U306" s="7"/>
      <c r="V306" s="156" t="s">
        <v>30</v>
      </c>
      <c r="W306" s="156"/>
      <c r="X306" s="156" t="s">
        <v>32</v>
      </c>
      <c r="Y306" s="156"/>
      <c r="Z306" s="156" t="s">
        <v>31</v>
      </c>
      <c r="AA306" s="156"/>
    </row>
    <row r="307" spans="1:27" ht="15" customHeight="1" x14ac:dyDescent="0.2">
      <c r="A307" s="101" t="s">
        <v>10</v>
      </c>
      <c r="B307" s="102"/>
      <c r="C307" s="102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3"/>
      <c r="S307" s="200" t="s">
        <v>46</v>
      </c>
      <c r="T307" s="201"/>
      <c r="U307" s="202"/>
      <c r="V307" s="35"/>
      <c r="W307" s="36" t="str">
        <f>IF(V307*70=0,"-",V307*70)</f>
        <v>-</v>
      </c>
      <c r="X307" s="37"/>
      <c r="Y307" s="36" t="str">
        <f>IF(X307*70=0,"-",X307*70)</f>
        <v>-</v>
      </c>
      <c r="Z307" s="35"/>
      <c r="AA307" s="36" t="str">
        <f>IF(Z307*70=0,"-",Z307*70)</f>
        <v>-</v>
      </c>
    </row>
    <row r="308" spans="1:27" ht="15" customHeight="1" x14ac:dyDescent="0.2">
      <c r="A308" s="104"/>
      <c r="B308" s="105"/>
      <c r="C308" s="105"/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6"/>
      <c r="S308" s="200" t="s">
        <v>47</v>
      </c>
      <c r="T308" s="201"/>
      <c r="U308" s="202"/>
      <c r="V308" s="8"/>
      <c r="W308" s="27" t="str">
        <f>IF(V308*80=0,"-",V308*80)</f>
        <v>-</v>
      </c>
      <c r="X308" s="9"/>
      <c r="Y308" s="27" t="str">
        <f>IF(X308*80=0,"-",X308*80)</f>
        <v>-</v>
      </c>
      <c r="Z308" s="8"/>
      <c r="AA308" s="27" t="str">
        <f>IF(Z308*80=0,"-",Z308*80)</f>
        <v>-</v>
      </c>
    </row>
    <row r="309" spans="1:27" ht="15" customHeight="1" x14ac:dyDescent="0.2">
      <c r="A309" s="104"/>
      <c r="B309" s="105"/>
      <c r="C309" s="105"/>
      <c r="D309" s="105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6"/>
      <c r="S309" s="200" t="s">
        <v>45</v>
      </c>
      <c r="T309" s="201"/>
      <c r="U309" s="202"/>
      <c r="V309" s="8"/>
      <c r="W309" s="27" t="str">
        <f>IF(V309*18=0,"-",V309*18)</f>
        <v>-</v>
      </c>
      <c r="X309" s="9"/>
      <c r="Y309" s="27" t="str">
        <f>IF(X309*18=0,"-",X309*18)</f>
        <v>-</v>
      </c>
      <c r="Z309" s="8"/>
      <c r="AA309" s="27" t="str">
        <f>IF(Z309*18=0,"-",Z309*18)</f>
        <v>-</v>
      </c>
    </row>
    <row r="310" spans="1:27" ht="15" customHeight="1" x14ac:dyDescent="0.2">
      <c r="A310" s="104"/>
      <c r="B310" s="105"/>
      <c r="C310" s="105"/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6"/>
      <c r="S310" s="200" t="s">
        <v>48</v>
      </c>
      <c r="T310" s="201"/>
      <c r="U310" s="202"/>
      <c r="V310" s="8"/>
      <c r="W310" s="27" t="str">
        <f>IF(V310*20=0,"-",V310*20)</f>
        <v>-</v>
      </c>
      <c r="X310" s="9"/>
      <c r="Y310" s="27" t="str">
        <f>IF(X310*20=0,"-",X310*20)</f>
        <v>-</v>
      </c>
      <c r="Z310" s="8"/>
      <c r="AA310" s="27" t="str">
        <f>IF(Z310*20=0,"-",Z310*20)</f>
        <v>-</v>
      </c>
    </row>
    <row r="311" spans="1:27" ht="15" customHeight="1" x14ac:dyDescent="0.2">
      <c r="A311" s="107"/>
      <c r="B311" s="108"/>
      <c r="C311" s="108"/>
      <c r="D311" s="108"/>
      <c r="E311" s="108"/>
      <c r="F311" s="108"/>
      <c r="G311" s="108"/>
      <c r="H311" s="108"/>
      <c r="I311" s="108"/>
      <c r="J311" s="108"/>
      <c r="K311" s="108"/>
      <c r="L311" s="108"/>
      <c r="M311" s="108"/>
      <c r="N311" s="108"/>
      <c r="O311" s="108"/>
      <c r="P311" s="109"/>
      <c r="S311" s="200" t="s">
        <v>49</v>
      </c>
      <c r="T311" s="201"/>
      <c r="U311" s="202"/>
      <c r="V311" s="10"/>
      <c r="W311" s="27" t="str">
        <f>IF(V311*10=0,"-",V311*10)</f>
        <v>-</v>
      </c>
      <c r="X311" s="11"/>
      <c r="Y311" s="27" t="str">
        <f>IF(X311*10=0,"-",X311*10)</f>
        <v>-</v>
      </c>
      <c r="Z311" s="10"/>
      <c r="AA311" s="27" t="str">
        <f>IF(Z311*10=0,"-",Z311*10)</f>
        <v>-</v>
      </c>
    </row>
    <row r="312" spans="1:27" ht="15" customHeight="1" x14ac:dyDescent="0.2">
      <c r="S312" s="200" t="s">
        <v>36</v>
      </c>
      <c r="T312" s="201"/>
      <c r="U312" s="202"/>
      <c r="V312" s="10"/>
      <c r="W312" s="27" t="str">
        <f>IF(V312*6=0,"-",V312*6)</f>
        <v>-</v>
      </c>
      <c r="X312" s="11"/>
      <c r="Y312" s="27" t="str">
        <f>IF(X312*6=0,"-",X312*6)</f>
        <v>-</v>
      </c>
      <c r="Z312" s="10"/>
      <c r="AA312" s="27" t="str">
        <f>IF(Z312*6=0,"-",Z312*6)</f>
        <v>-</v>
      </c>
    </row>
    <row r="313" spans="1:27" ht="15" customHeight="1" x14ac:dyDescent="0.2">
      <c r="A313" s="75" t="s">
        <v>1</v>
      </c>
      <c r="B313" s="76"/>
      <c r="C313" s="76"/>
      <c r="D313" s="77"/>
      <c r="E313" s="81" t="str">
        <f>IF(E306=0,"-",E306)</f>
        <v>-</v>
      </c>
      <c r="F313" s="81"/>
      <c r="G313" s="3"/>
      <c r="H313" s="2"/>
      <c r="I313" s="2"/>
      <c r="J313" s="2"/>
      <c r="K313" s="2"/>
      <c r="L313" s="5"/>
      <c r="M313" s="5"/>
      <c r="S313" s="200" t="s">
        <v>37</v>
      </c>
      <c r="T313" s="201"/>
      <c r="U313" s="202"/>
      <c r="V313" s="10"/>
      <c r="W313" s="27" t="str">
        <f>IF(V313*4=0,"-",V313*4)</f>
        <v>-</v>
      </c>
      <c r="X313" s="11"/>
      <c r="Y313" s="27" t="str">
        <f>IF(X313*4=0,"-",X313*4)</f>
        <v>-</v>
      </c>
      <c r="Z313" s="10"/>
      <c r="AA313" s="27" t="str">
        <f>IF(Z313*4=0,"-",Z313*4)</f>
        <v>-</v>
      </c>
    </row>
    <row r="314" spans="1:27" ht="15" customHeight="1" x14ac:dyDescent="0.2">
      <c r="A314" s="2"/>
      <c r="B314" s="2"/>
      <c r="C314" s="2"/>
      <c r="D314" s="2"/>
      <c r="E314" s="2"/>
      <c r="F314" s="2"/>
      <c r="G314" s="3"/>
      <c r="H314" s="75" t="s">
        <v>34</v>
      </c>
      <c r="I314" s="77"/>
      <c r="J314" s="91" t="str">
        <f>IFERROR(E315-E313,"-")</f>
        <v>-</v>
      </c>
      <c r="K314" s="92"/>
      <c r="L314" s="168" t="s">
        <v>33</v>
      </c>
      <c r="M314" s="72"/>
      <c r="N314" s="152" t="str">
        <f>IFERROR(J314-G305,"-")</f>
        <v>-</v>
      </c>
      <c r="O314" s="152"/>
      <c r="S314" s="200" t="s">
        <v>38</v>
      </c>
      <c r="T314" s="201"/>
      <c r="U314" s="202"/>
      <c r="V314" s="10"/>
      <c r="W314" s="27" t="str">
        <f>IF(V314*2=0,"-",V314*2)</f>
        <v>-</v>
      </c>
      <c r="X314" s="11"/>
      <c r="Y314" s="27" t="str">
        <f>IF(X314*2=0,"-",X314*2)</f>
        <v>-</v>
      </c>
      <c r="Z314" s="10"/>
      <c r="AA314" s="27" t="str">
        <f>IF(Z314*2=0,"-",Z314*2)</f>
        <v>-</v>
      </c>
    </row>
    <row r="315" spans="1:27" ht="15" customHeight="1" x14ac:dyDescent="0.25">
      <c r="A315" s="75" t="s">
        <v>2</v>
      </c>
      <c r="B315" s="76"/>
      <c r="C315" s="76"/>
      <c r="D315" s="77"/>
      <c r="E315" s="81"/>
      <c r="F315" s="81"/>
      <c r="G315" s="3"/>
      <c r="L315" s="3"/>
      <c r="M315" s="3"/>
      <c r="S315" s="204" t="s">
        <v>29</v>
      </c>
      <c r="T315" s="205"/>
      <c r="U315" s="206"/>
      <c r="V315" s="12"/>
      <c r="W315" s="34" t="str">
        <f>IF(SUM(W307:W314)=0,"-",SUM(W307:W314))</f>
        <v>-</v>
      </c>
      <c r="X315" s="12"/>
      <c r="Y315" s="34" t="str">
        <f>IF(SUM(Y307:Y314)=0,"-",SUM(Y307:Y314))</f>
        <v>-</v>
      </c>
      <c r="Z315" s="12"/>
      <c r="AA315" s="34" t="str">
        <f>IF(SUM(AA307:AA314)=0,"-",SUM(AA307:AA314))</f>
        <v>-</v>
      </c>
    </row>
    <row r="317" spans="1:27" ht="15" customHeight="1" x14ac:dyDescent="0.2">
      <c r="A317" s="75" t="s">
        <v>0</v>
      </c>
      <c r="B317" s="76"/>
      <c r="C317" s="76"/>
      <c r="D317" s="77"/>
      <c r="E317" s="78" t="str">
        <f>IF(Y315=0,"-",Y315)</f>
        <v>-</v>
      </c>
      <c r="F317" s="79"/>
      <c r="J317" s="165" t="s">
        <v>11</v>
      </c>
      <c r="K317" s="165"/>
      <c r="L317" s="165"/>
      <c r="M317" s="165"/>
      <c r="N317" s="165"/>
      <c r="O317" s="165"/>
      <c r="P317" s="19"/>
    </row>
    <row r="318" spans="1:27" ht="9.9499999999999993" customHeight="1" x14ac:dyDescent="0.2">
      <c r="J318" s="43"/>
      <c r="K318" s="43"/>
      <c r="L318" s="43"/>
      <c r="M318" s="43"/>
      <c r="N318" s="43"/>
      <c r="O318" s="43"/>
      <c r="P318" s="19"/>
    </row>
    <row r="319" spans="1:27" ht="15" customHeight="1" x14ac:dyDescent="0.2">
      <c r="A319" s="82" t="s">
        <v>3</v>
      </c>
      <c r="B319" s="83"/>
      <c r="C319" s="83"/>
      <c r="D319" s="83"/>
      <c r="E319" s="83"/>
      <c r="F319" s="83"/>
      <c r="G319" s="83"/>
      <c r="H319" s="84"/>
      <c r="J319" s="176" t="b">
        <v>0</v>
      </c>
      <c r="K319" s="176"/>
      <c r="L319" s="176" t="b">
        <v>0</v>
      </c>
      <c r="M319" s="176"/>
      <c r="N319" s="176" t="b">
        <v>0</v>
      </c>
      <c r="O319" s="176"/>
      <c r="P319" s="175"/>
    </row>
    <row r="320" spans="1:27" ht="15" customHeight="1" x14ac:dyDescent="0.2">
      <c r="A320" s="85"/>
      <c r="B320" s="86"/>
      <c r="C320" s="86"/>
      <c r="D320" s="86"/>
      <c r="E320" s="86"/>
      <c r="F320" s="86"/>
      <c r="G320" s="86"/>
      <c r="H320" s="87"/>
      <c r="J320" s="176" t="b">
        <v>0</v>
      </c>
      <c r="K320" s="176"/>
      <c r="L320" s="176" t="b">
        <v>0</v>
      </c>
      <c r="M320" s="176"/>
      <c r="N320" s="176" t="b">
        <v>0</v>
      </c>
      <c r="O320" s="176"/>
      <c r="P320" s="175"/>
    </row>
    <row r="321" spans="1:24" ht="15" customHeight="1" x14ac:dyDescent="0.2">
      <c r="A321" s="85"/>
      <c r="B321" s="86"/>
      <c r="C321" s="86"/>
      <c r="D321" s="86"/>
      <c r="E321" s="86"/>
      <c r="F321" s="86"/>
      <c r="G321" s="86"/>
      <c r="H321" s="87"/>
      <c r="J321" s="171" t="b">
        <v>0</v>
      </c>
      <c r="K321" s="171"/>
      <c r="L321" s="171" t="b">
        <v>0</v>
      </c>
      <c r="M321" s="171"/>
      <c r="N321" s="176" t="b">
        <v>0</v>
      </c>
      <c r="O321" s="176"/>
      <c r="P321" s="19"/>
    </row>
    <row r="322" spans="1:24" ht="15" customHeight="1" x14ac:dyDescent="0.2">
      <c r="A322" s="85"/>
      <c r="B322" s="86"/>
      <c r="C322" s="86"/>
      <c r="D322" s="86"/>
      <c r="E322" s="86"/>
      <c r="F322" s="86"/>
      <c r="G322" s="86"/>
      <c r="H322" s="87"/>
      <c r="J322" s="171" t="b">
        <v>0</v>
      </c>
      <c r="K322" s="171"/>
      <c r="L322" s="171" t="b">
        <v>0</v>
      </c>
      <c r="M322" s="171"/>
      <c r="N322" s="172" t="b">
        <v>0</v>
      </c>
      <c r="O322" s="172"/>
      <c r="P322" s="19"/>
    </row>
    <row r="323" spans="1:24" ht="15" customHeight="1" x14ac:dyDescent="0.2">
      <c r="A323" s="88"/>
      <c r="B323" s="89"/>
      <c r="C323" s="89"/>
      <c r="D323" s="89"/>
      <c r="E323" s="89"/>
      <c r="F323" s="89"/>
      <c r="G323" s="89"/>
      <c r="H323" s="90"/>
      <c r="J323" s="114" t="b">
        <v>0</v>
      </c>
      <c r="K323" s="115"/>
    </row>
    <row r="324" spans="1:24" ht="15" customHeight="1" x14ac:dyDescent="0.25">
      <c r="H324" s="174" t="s">
        <v>145</v>
      </c>
      <c r="I324" s="146"/>
      <c r="J324" s="146"/>
      <c r="K324" s="146"/>
      <c r="L324" s="147"/>
      <c r="M324" s="52" t="s">
        <v>16</v>
      </c>
      <c r="N324" s="57"/>
      <c r="O324" s="53" t="s">
        <v>15</v>
      </c>
      <c r="P324" s="58"/>
    </row>
    <row r="325" spans="1:24" ht="15" customHeight="1" x14ac:dyDescent="0.25">
      <c r="A325" s="75" t="s">
        <v>17</v>
      </c>
      <c r="B325" s="77"/>
      <c r="C325" s="13" t="s">
        <v>13</v>
      </c>
      <c r="D325" s="26" t="str">
        <f>IF(W315=0,"-",W315)</f>
        <v>-</v>
      </c>
      <c r="E325" s="14" t="s">
        <v>12</v>
      </c>
      <c r="F325" s="29" t="str">
        <f>IF(AA315=0,"-",AA315)</f>
        <v>-</v>
      </c>
      <c r="G325" s="30" t="s">
        <v>52</v>
      </c>
      <c r="H325" s="31" t="str">
        <f>IF(SUM(D325,F325)=0,"-",SUM(D325,F325))</f>
        <v>-</v>
      </c>
      <c r="I325" s="62" t="s">
        <v>26</v>
      </c>
      <c r="J325" s="61"/>
      <c r="K325" s="63" t="s">
        <v>22</v>
      </c>
      <c r="L325" s="60"/>
      <c r="M325" s="48" t="s">
        <v>16</v>
      </c>
      <c r="N325" s="69" t="e">
        <f>IF(F300="Estimation",#REF!,NA())</f>
        <v>#N/A</v>
      </c>
      <c r="O325" s="48" t="s">
        <v>15</v>
      </c>
      <c r="P325" s="70" t="e">
        <f>IF(F300="Estimation",#REF!,NA())</f>
        <v>#N/A</v>
      </c>
    </row>
    <row r="327" spans="1:24" ht="9.9499999999999993" customHeight="1" x14ac:dyDescent="0.2">
      <c r="A327" s="101" t="s">
        <v>3</v>
      </c>
      <c r="B327" s="116"/>
      <c r="C327" s="116"/>
      <c r="D327" s="116"/>
      <c r="E327" s="116"/>
      <c r="F327" s="116"/>
      <c r="G327" s="116"/>
      <c r="H327" s="117"/>
      <c r="I327" s="101" t="s">
        <v>14</v>
      </c>
      <c r="J327" s="102"/>
      <c r="K327" s="102"/>
      <c r="L327" s="102"/>
      <c r="M327" s="102"/>
      <c r="N327" s="102"/>
      <c r="O327" s="102"/>
      <c r="P327" s="103"/>
    </row>
    <row r="328" spans="1:24" ht="9.9499999999999993" customHeight="1" x14ac:dyDescent="0.2">
      <c r="A328" s="118"/>
      <c r="B328" s="119"/>
      <c r="C328" s="119"/>
      <c r="D328" s="119"/>
      <c r="E328" s="119"/>
      <c r="F328" s="119"/>
      <c r="G328" s="119"/>
      <c r="H328" s="120"/>
      <c r="I328" s="104"/>
      <c r="J328" s="105"/>
      <c r="K328" s="105"/>
      <c r="L328" s="105"/>
      <c r="M328" s="105"/>
      <c r="N328" s="105"/>
      <c r="O328" s="105"/>
      <c r="P328" s="106"/>
      <c r="X328" s="24"/>
    </row>
    <row r="329" spans="1:24" ht="9.9499999999999993" customHeight="1" x14ac:dyDescent="0.2">
      <c r="A329" s="118"/>
      <c r="B329" s="119"/>
      <c r="C329" s="119"/>
      <c r="D329" s="119"/>
      <c r="E329" s="119"/>
      <c r="F329" s="119"/>
      <c r="G329" s="119"/>
      <c r="H329" s="120"/>
      <c r="I329" s="104"/>
      <c r="J329" s="105"/>
      <c r="K329" s="105"/>
      <c r="L329" s="105"/>
      <c r="M329" s="105"/>
      <c r="N329" s="105"/>
      <c r="O329" s="105"/>
      <c r="P329" s="106"/>
      <c r="X329" s="24"/>
    </row>
    <row r="330" spans="1:24" ht="9.9499999999999993" customHeight="1" x14ac:dyDescent="0.2">
      <c r="A330" s="118"/>
      <c r="B330" s="119"/>
      <c r="C330" s="119"/>
      <c r="D330" s="119"/>
      <c r="E330" s="119"/>
      <c r="F330" s="119"/>
      <c r="G330" s="119"/>
      <c r="H330" s="120"/>
      <c r="I330" s="104"/>
      <c r="J330" s="105"/>
      <c r="K330" s="105"/>
      <c r="L330" s="105"/>
      <c r="M330" s="105"/>
      <c r="N330" s="105"/>
      <c r="O330" s="105"/>
      <c r="P330" s="106"/>
      <c r="X330" s="24"/>
    </row>
    <row r="331" spans="1:24" ht="9.9499999999999993" customHeight="1" x14ac:dyDescent="0.2">
      <c r="A331" s="121"/>
      <c r="B331" s="122"/>
      <c r="C331" s="122"/>
      <c r="D331" s="122"/>
      <c r="E331" s="122"/>
      <c r="F331" s="122"/>
      <c r="G331" s="122"/>
      <c r="H331" s="123"/>
      <c r="I331" s="107"/>
      <c r="J331" s="108"/>
      <c r="K331" s="108"/>
      <c r="L331" s="108"/>
      <c r="M331" s="108"/>
      <c r="N331" s="108"/>
      <c r="O331" s="108"/>
      <c r="P331" s="109"/>
      <c r="X331" s="24"/>
    </row>
    <row r="332" spans="1:24" ht="5.0999999999999996" customHeight="1" x14ac:dyDescent="0.2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X332" s="24"/>
    </row>
    <row r="333" spans="1:24" ht="9.9499999999999993" customHeight="1" x14ac:dyDescent="0.2">
      <c r="X333" s="24"/>
    </row>
    <row r="334" spans="1:24" ht="9.9499999999999993" customHeight="1" x14ac:dyDescent="0.2">
      <c r="X334" s="24"/>
    </row>
    <row r="335" spans="1:24" ht="9.9499999999999993" customHeight="1" x14ac:dyDescent="0.2">
      <c r="X335" s="24"/>
    </row>
    <row r="336" spans="1:24" ht="9.9499999999999993" customHeight="1" x14ac:dyDescent="0.2">
      <c r="X336" s="24"/>
    </row>
    <row r="337" spans="24:24" ht="9.9499999999999993" customHeight="1" x14ac:dyDescent="0.2">
      <c r="X337" s="24"/>
    </row>
    <row r="338" spans="24:24" ht="9.9499999999999993" customHeight="1" x14ac:dyDescent="0.2">
      <c r="X338" s="24"/>
    </row>
    <row r="339" spans="24:24" ht="9.9499999999999993" customHeight="1" x14ac:dyDescent="0.2">
      <c r="X339" s="24"/>
    </row>
    <row r="340" spans="24:24" ht="9.9499999999999993" customHeight="1" x14ac:dyDescent="0.2">
      <c r="X340" s="24"/>
    </row>
  </sheetData>
  <sheetProtection formatCells="0" selectLockedCells="1"/>
  <mergeCells count="638">
    <mergeCell ref="N255:O255"/>
    <mergeCell ref="N256:O256"/>
    <mergeCell ref="N288:O288"/>
    <mergeCell ref="O267:P267"/>
    <mergeCell ref="I69:K69"/>
    <mergeCell ref="I102:K102"/>
    <mergeCell ref="I135:K135"/>
    <mergeCell ref="I168:K168"/>
    <mergeCell ref="I201:K201"/>
    <mergeCell ref="I234:K234"/>
    <mergeCell ref="I267:K267"/>
    <mergeCell ref="J288:K288"/>
    <mergeCell ref="J284:O284"/>
    <mergeCell ref="N281:O281"/>
    <mergeCell ref="H281:I281"/>
    <mergeCell ref="N286:O286"/>
    <mergeCell ref="O206:P206"/>
    <mergeCell ref="J248:K248"/>
    <mergeCell ref="N248:O248"/>
    <mergeCell ref="M135:N135"/>
    <mergeCell ref="M136:N136"/>
    <mergeCell ref="G140:H140"/>
    <mergeCell ref="M137:N137"/>
    <mergeCell ref="L189:M189"/>
    <mergeCell ref="D303:H303"/>
    <mergeCell ref="A129:H133"/>
    <mergeCell ref="A136:C136"/>
    <mergeCell ref="D136:H136"/>
    <mergeCell ref="A137:C137"/>
    <mergeCell ref="D137:H137"/>
    <mergeCell ref="L248:M248"/>
    <mergeCell ref="E140:F140"/>
    <mergeCell ref="J139:L139"/>
    <mergeCell ref="M139:N139"/>
    <mergeCell ref="I228:P232"/>
    <mergeCell ref="H248:I248"/>
    <mergeCell ref="A303:C303"/>
    <mergeCell ref="A302:C302"/>
    <mergeCell ref="D302:H302"/>
    <mergeCell ref="J271:L271"/>
    <mergeCell ref="M271:N271"/>
    <mergeCell ref="J289:K289"/>
    <mergeCell ref="L289:M289"/>
    <mergeCell ref="N289:O289"/>
    <mergeCell ref="A282:D282"/>
    <mergeCell ref="A272:D272"/>
    <mergeCell ref="I300:K300"/>
    <mergeCell ref="E282:F282"/>
    <mergeCell ref="H93:L93"/>
    <mergeCell ref="H126:L126"/>
    <mergeCell ref="H159:L159"/>
    <mergeCell ref="H192:L192"/>
    <mergeCell ref="H225:L225"/>
    <mergeCell ref="H258:L258"/>
    <mergeCell ref="J224:K224"/>
    <mergeCell ref="J257:K257"/>
    <mergeCell ref="J290:K290"/>
    <mergeCell ref="D138:H138"/>
    <mergeCell ref="A140:D140"/>
    <mergeCell ref="A170:C170"/>
    <mergeCell ref="D170:H170"/>
    <mergeCell ref="A237:C237"/>
    <mergeCell ref="D237:H237"/>
    <mergeCell ref="A241:P245"/>
    <mergeCell ref="A247:D247"/>
    <mergeCell ref="A127:B127"/>
    <mergeCell ref="J125:K125"/>
    <mergeCell ref="I129:P133"/>
    <mergeCell ref="O135:P135"/>
    <mergeCell ref="O136:P136"/>
    <mergeCell ref="O137:P137"/>
    <mergeCell ref="D236:H236"/>
    <mergeCell ref="A294:H298"/>
    <mergeCell ref="I294:P298"/>
    <mergeCell ref="A292:B292"/>
    <mergeCell ref="M300:N300"/>
    <mergeCell ref="O300:P300"/>
    <mergeCell ref="A284:D284"/>
    <mergeCell ref="M273:N273"/>
    <mergeCell ref="E273:F273"/>
    <mergeCell ref="A274:P278"/>
    <mergeCell ref="A280:D280"/>
    <mergeCell ref="E280:F280"/>
    <mergeCell ref="J281:K281"/>
    <mergeCell ref="L281:M281"/>
    <mergeCell ref="E284:F284"/>
    <mergeCell ref="J286:K286"/>
    <mergeCell ref="M302:N302"/>
    <mergeCell ref="A268:C268"/>
    <mergeCell ref="A301:C301"/>
    <mergeCell ref="L287:M287"/>
    <mergeCell ref="N287:O287"/>
    <mergeCell ref="M301:N301"/>
    <mergeCell ref="A286:H290"/>
    <mergeCell ref="G272:H272"/>
    <mergeCell ref="J273:L273"/>
    <mergeCell ref="J287:K287"/>
    <mergeCell ref="O269:P269"/>
    <mergeCell ref="A273:D273"/>
    <mergeCell ref="F300:H300"/>
    <mergeCell ref="O302:P302"/>
    <mergeCell ref="O272:P272"/>
    <mergeCell ref="O301:P301"/>
    <mergeCell ref="M269:N269"/>
    <mergeCell ref="D268:H268"/>
    <mergeCell ref="L286:M286"/>
    <mergeCell ref="L288:M288"/>
    <mergeCell ref="M268:N268"/>
    <mergeCell ref="O268:P268"/>
    <mergeCell ref="D301:H301"/>
    <mergeCell ref="E272:F272"/>
    <mergeCell ref="A313:D313"/>
    <mergeCell ref="E313:F313"/>
    <mergeCell ref="G305:H305"/>
    <mergeCell ref="J304:L304"/>
    <mergeCell ref="M304:N304"/>
    <mergeCell ref="O305:P305"/>
    <mergeCell ref="J306:L306"/>
    <mergeCell ref="M306:N306"/>
    <mergeCell ref="A305:D305"/>
    <mergeCell ref="E305:F305"/>
    <mergeCell ref="S315:U315"/>
    <mergeCell ref="S143:U143"/>
    <mergeCell ref="S144:U144"/>
    <mergeCell ref="S145:U145"/>
    <mergeCell ref="S146:U146"/>
    <mergeCell ref="S311:U311"/>
    <mergeCell ref="S312:U312"/>
    <mergeCell ref="S313:U313"/>
    <mergeCell ref="S275:U275"/>
    <mergeCell ref="S276:U276"/>
    <mergeCell ref="S277:U277"/>
    <mergeCell ref="S278:U278"/>
    <mergeCell ref="S213:U213"/>
    <mergeCell ref="S214:U214"/>
    <mergeCell ref="S307:U307"/>
    <mergeCell ref="S308:U308"/>
    <mergeCell ref="S309:U309"/>
    <mergeCell ref="S310:U310"/>
    <mergeCell ref="S147:U147"/>
    <mergeCell ref="S148:U148"/>
    <mergeCell ref="S209:U209"/>
    <mergeCell ref="S242:U242"/>
    <mergeCell ref="S210:U210"/>
    <mergeCell ref="S314:U314"/>
    <mergeCell ref="S211:U211"/>
    <mergeCell ref="S215:U215"/>
    <mergeCell ref="S216:U216"/>
    <mergeCell ref="A226:B226"/>
    <mergeCell ref="E218:F218"/>
    <mergeCell ref="J215:K215"/>
    <mergeCell ref="S241:U241"/>
    <mergeCell ref="O173:P173"/>
    <mergeCell ref="M170:N170"/>
    <mergeCell ref="O170:P170"/>
    <mergeCell ref="M172:N172"/>
    <mergeCell ref="S179:U179"/>
    <mergeCell ref="S180:U180"/>
    <mergeCell ref="L221:M221"/>
    <mergeCell ref="J218:O218"/>
    <mergeCell ref="A218:D218"/>
    <mergeCell ref="A239:D239"/>
    <mergeCell ref="A173:D173"/>
    <mergeCell ref="A193:B193"/>
    <mergeCell ref="I195:P199"/>
    <mergeCell ref="A202:C202"/>
    <mergeCell ref="L188:M188"/>
    <mergeCell ref="N188:O188"/>
    <mergeCell ref="J185:O185"/>
    <mergeCell ref="S244:U244"/>
    <mergeCell ref="M236:N236"/>
    <mergeCell ref="O236:P236"/>
    <mergeCell ref="O234:P234"/>
    <mergeCell ref="D235:H235"/>
    <mergeCell ref="A228:H232"/>
    <mergeCell ref="L215:M215"/>
    <mergeCell ref="S243:U243"/>
    <mergeCell ref="E239:F239"/>
    <mergeCell ref="A236:C236"/>
    <mergeCell ref="A235:C235"/>
    <mergeCell ref="N215:O215"/>
    <mergeCell ref="J222:K222"/>
    <mergeCell ref="L222:M222"/>
    <mergeCell ref="N222:O222"/>
    <mergeCell ref="J223:K223"/>
    <mergeCell ref="O233:P233"/>
    <mergeCell ref="N221:O221"/>
    <mergeCell ref="J221:K221"/>
    <mergeCell ref="J220:K220"/>
    <mergeCell ref="L220:M220"/>
    <mergeCell ref="N220:O220"/>
    <mergeCell ref="L223:M223"/>
    <mergeCell ref="A240:D240"/>
    <mergeCell ref="S212:U212"/>
    <mergeCell ref="G206:H206"/>
    <mergeCell ref="V306:W306"/>
    <mergeCell ref="X306:Y306"/>
    <mergeCell ref="Z306:AA306"/>
    <mergeCell ref="V273:W273"/>
    <mergeCell ref="X273:Y273"/>
    <mergeCell ref="Z273:AA273"/>
    <mergeCell ref="S274:U274"/>
    <mergeCell ref="S245:U245"/>
    <mergeCell ref="S246:U246"/>
    <mergeCell ref="S247:U247"/>
    <mergeCell ref="S248:U248"/>
    <mergeCell ref="S249:U249"/>
    <mergeCell ref="S281:U281"/>
    <mergeCell ref="S282:U282"/>
    <mergeCell ref="S279:U279"/>
    <mergeCell ref="S280:U280"/>
    <mergeCell ref="V305:AA305"/>
    <mergeCell ref="V272:AA272"/>
    <mergeCell ref="V240:W240"/>
    <mergeCell ref="X240:Y240"/>
    <mergeCell ref="M235:N235"/>
    <mergeCell ref="O235:P235"/>
    <mergeCell ref="Z240:AA240"/>
    <mergeCell ref="A306:D306"/>
    <mergeCell ref="E306:F306"/>
    <mergeCell ref="S181:U181"/>
    <mergeCell ref="S149:U149"/>
    <mergeCell ref="S150:U150"/>
    <mergeCell ref="V207:W207"/>
    <mergeCell ref="X207:Y207"/>
    <mergeCell ref="Z207:AA207"/>
    <mergeCell ref="S208:U208"/>
    <mergeCell ref="S175:U175"/>
    <mergeCell ref="S176:U176"/>
    <mergeCell ref="S177:U177"/>
    <mergeCell ref="S178:U178"/>
    <mergeCell ref="S182:U182"/>
    <mergeCell ref="S183:U183"/>
    <mergeCell ref="A220:H224"/>
    <mergeCell ref="M234:N234"/>
    <mergeCell ref="A185:D185"/>
    <mergeCell ref="E185:F185"/>
    <mergeCell ref="N149:O149"/>
    <mergeCell ref="M168:N168"/>
    <mergeCell ref="N155:O155"/>
    <mergeCell ref="J152:O152"/>
    <mergeCell ref="S49:U49"/>
    <mergeCell ref="S50:U50"/>
    <mergeCell ref="S51:U51"/>
    <mergeCell ref="S52:U52"/>
    <mergeCell ref="S56:U56"/>
    <mergeCell ref="S57:U57"/>
    <mergeCell ref="V16:AA16"/>
    <mergeCell ref="S109:U109"/>
    <mergeCell ref="S110:U110"/>
    <mergeCell ref="S18:U18"/>
    <mergeCell ref="S21:U21"/>
    <mergeCell ref="S22:U22"/>
    <mergeCell ref="S23:U23"/>
    <mergeCell ref="V17:W17"/>
    <mergeCell ref="X17:Y17"/>
    <mergeCell ref="Z17:AA17"/>
    <mergeCell ref="S19:U19"/>
    <mergeCell ref="S20:U20"/>
    <mergeCell ref="S24:U24"/>
    <mergeCell ref="S25:U25"/>
    <mergeCell ref="S26:U26"/>
    <mergeCell ref="V75:W75"/>
    <mergeCell ref="X75:Y75"/>
    <mergeCell ref="V108:W108"/>
    <mergeCell ref="S76:U76"/>
    <mergeCell ref="S53:U53"/>
    <mergeCell ref="S54:U54"/>
    <mergeCell ref="S55:U55"/>
    <mergeCell ref="S111:U111"/>
    <mergeCell ref="S112:U112"/>
    <mergeCell ref="S116:U116"/>
    <mergeCell ref="S117:U117"/>
    <mergeCell ref="S81:U81"/>
    <mergeCell ref="S82:U82"/>
    <mergeCell ref="S77:U77"/>
    <mergeCell ref="S78:U78"/>
    <mergeCell ref="S79:U79"/>
    <mergeCell ref="S80:U80"/>
    <mergeCell ref="S83:U83"/>
    <mergeCell ref="S84:U84"/>
    <mergeCell ref="S113:U113"/>
    <mergeCell ref="S114:U114"/>
    <mergeCell ref="S115:U115"/>
    <mergeCell ref="S142:U142"/>
    <mergeCell ref="D169:H169"/>
    <mergeCell ref="O169:P169"/>
    <mergeCell ref="J156:K156"/>
    <mergeCell ref="L156:M156"/>
    <mergeCell ref="N156:O156"/>
    <mergeCell ref="J157:K157"/>
    <mergeCell ref="L157:M157"/>
    <mergeCell ref="N157:O157"/>
    <mergeCell ref="M169:N169"/>
    <mergeCell ref="I162:P166"/>
    <mergeCell ref="O168:P168"/>
    <mergeCell ref="L155:M155"/>
    <mergeCell ref="A162:H166"/>
    <mergeCell ref="O167:P167"/>
    <mergeCell ref="E148:F148"/>
    <mergeCell ref="A142:P146"/>
    <mergeCell ref="A148:D148"/>
    <mergeCell ref="N154:O154"/>
    <mergeCell ref="J155:K155"/>
    <mergeCell ref="J154:K154"/>
    <mergeCell ref="L154:M154"/>
    <mergeCell ref="L149:M149"/>
    <mergeCell ref="J149:K149"/>
    <mergeCell ref="F60:J60"/>
    <mergeCell ref="L60:M60"/>
    <mergeCell ref="O60:P60"/>
    <mergeCell ref="J90:K90"/>
    <mergeCell ref="L90:M90"/>
    <mergeCell ref="N90:O90"/>
    <mergeCell ref="J91:K91"/>
    <mergeCell ref="L91:M91"/>
    <mergeCell ref="N91:O91"/>
    <mergeCell ref="A63:H67"/>
    <mergeCell ref="A61:B61"/>
    <mergeCell ref="A74:D74"/>
    <mergeCell ref="A76:P80"/>
    <mergeCell ref="O70:P70"/>
    <mergeCell ref="A72:C72"/>
    <mergeCell ref="O69:P69"/>
    <mergeCell ref="M70:N70"/>
    <mergeCell ref="L83:M83"/>
    <mergeCell ref="O71:P71"/>
    <mergeCell ref="M69:N69"/>
    <mergeCell ref="A70:C70"/>
    <mergeCell ref="H83:I83"/>
    <mergeCell ref="D70:H70"/>
    <mergeCell ref="A71:C71"/>
    <mergeCell ref="D71:H71"/>
    <mergeCell ref="I63:P67"/>
    <mergeCell ref="M71:N71"/>
    <mergeCell ref="P15:Q15"/>
    <mergeCell ref="G5:J5"/>
    <mergeCell ref="N15:O15"/>
    <mergeCell ref="L15:M15"/>
    <mergeCell ref="A7:D7"/>
    <mergeCell ref="E7:H7"/>
    <mergeCell ref="K5:O5"/>
    <mergeCell ref="A9:P13"/>
    <mergeCell ref="A15:D15"/>
    <mergeCell ref="E15:F15"/>
    <mergeCell ref="K6:O6"/>
    <mergeCell ref="K7:O7"/>
    <mergeCell ref="P16:Q16"/>
    <mergeCell ref="J58:K58"/>
    <mergeCell ref="L58:M58"/>
    <mergeCell ref="N58:O58"/>
    <mergeCell ref="A17:D17"/>
    <mergeCell ref="P18:Q18"/>
    <mergeCell ref="L17:M17"/>
    <mergeCell ref="P17:Q17"/>
    <mergeCell ref="L18:M18"/>
    <mergeCell ref="M2:O3"/>
    <mergeCell ref="H16:I16"/>
    <mergeCell ref="J16:K16"/>
    <mergeCell ref="A25:D25"/>
    <mergeCell ref="E17:F17"/>
    <mergeCell ref="J56:K56"/>
    <mergeCell ref="L56:M56"/>
    <mergeCell ref="N56:O56"/>
    <mergeCell ref="J55:K55"/>
    <mergeCell ref="L55:M55"/>
    <mergeCell ref="N55:O55"/>
    <mergeCell ref="A55:H59"/>
    <mergeCell ref="J57:K57"/>
    <mergeCell ref="L57:M57"/>
    <mergeCell ref="J53:O53"/>
    <mergeCell ref="D2:H3"/>
    <mergeCell ref="J2:L3"/>
    <mergeCell ref="A43:D43"/>
    <mergeCell ref="E45:F45"/>
    <mergeCell ref="E43:F43"/>
    <mergeCell ref="N57:O57"/>
    <mergeCell ref="L16:M16"/>
    <mergeCell ref="N16:O16"/>
    <mergeCell ref="J59:K59"/>
    <mergeCell ref="O140:P140"/>
    <mergeCell ref="J123:K123"/>
    <mergeCell ref="L123:M123"/>
    <mergeCell ref="M108:N108"/>
    <mergeCell ref="J124:K124"/>
    <mergeCell ref="L124:M124"/>
    <mergeCell ref="N124:O124"/>
    <mergeCell ref="N122:O122"/>
    <mergeCell ref="N123:O123"/>
    <mergeCell ref="P121:P122"/>
    <mergeCell ref="J121:K121"/>
    <mergeCell ref="E108:F108"/>
    <mergeCell ref="A109:P113"/>
    <mergeCell ref="A115:D115"/>
    <mergeCell ref="E115:F115"/>
    <mergeCell ref="J119:O119"/>
    <mergeCell ref="A117:D117"/>
    <mergeCell ref="J108:L108"/>
    <mergeCell ref="E117:F117"/>
    <mergeCell ref="E119:F119"/>
    <mergeCell ref="A119:D119"/>
    <mergeCell ref="A108:D108"/>
    <mergeCell ref="J86:O86"/>
    <mergeCell ref="A84:D84"/>
    <mergeCell ref="E84:F84"/>
    <mergeCell ref="A121:H125"/>
    <mergeCell ref="J122:K122"/>
    <mergeCell ref="J187:K187"/>
    <mergeCell ref="E107:F107"/>
    <mergeCell ref="G107:H107"/>
    <mergeCell ref="M106:N106"/>
    <mergeCell ref="N116:O116"/>
    <mergeCell ref="J116:K116"/>
    <mergeCell ref="L116:M116"/>
    <mergeCell ref="A107:D107"/>
    <mergeCell ref="H116:I116"/>
    <mergeCell ref="A183:D183"/>
    <mergeCell ref="E183:F183"/>
    <mergeCell ref="M141:N141"/>
    <mergeCell ref="N89:O89"/>
    <mergeCell ref="L121:M121"/>
    <mergeCell ref="N121:O121"/>
    <mergeCell ref="M103:N103"/>
    <mergeCell ref="L122:M122"/>
    <mergeCell ref="O107:P107"/>
    <mergeCell ref="J106:L106"/>
    <mergeCell ref="E75:F75"/>
    <mergeCell ref="O74:P74"/>
    <mergeCell ref="J73:L73"/>
    <mergeCell ref="J75:L75"/>
    <mergeCell ref="M73:N73"/>
    <mergeCell ref="M75:N75"/>
    <mergeCell ref="G74:H74"/>
    <mergeCell ref="A82:D82"/>
    <mergeCell ref="J83:K83"/>
    <mergeCell ref="E74:F74"/>
    <mergeCell ref="J323:K323"/>
    <mergeCell ref="L322:M322"/>
    <mergeCell ref="N321:O321"/>
    <mergeCell ref="N322:O322"/>
    <mergeCell ref="J320:K320"/>
    <mergeCell ref="F267:H267"/>
    <mergeCell ref="J141:L141"/>
    <mergeCell ref="H215:I215"/>
    <mergeCell ref="E152:F152"/>
    <mergeCell ref="D171:H171"/>
    <mergeCell ref="J158:K158"/>
    <mergeCell ref="J191:K191"/>
    <mergeCell ref="J172:L172"/>
    <mergeCell ref="A187:H191"/>
    <mergeCell ref="A203:C203"/>
    <mergeCell ref="D203:H203"/>
    <mergeCell ref="L190:M190"/>
    <mergeCell ref="J189:K189"/>
    <mergeCell ref="M205:N205"/>
    <mergeCell ref="M202:N202"/>
    <mergeCell ref="N190:O190"/>
    <mergeCell ref="A169:C169"/>
    <mergeCell ref="L187:M187"/>
    <mergeCell ref="A307:P311"/>
    <mergeCell ref="L255:M255"/>
    <mergeCell ref="J256:K256"/>
    <mergeCell ref="L256:M256"/>
    <mergeCell ref="A327:H331"/>
    <mergeCell ref="I327:P331"/>
    <mergeCell ref="A325:B325"/>
    <mergeCell ref="P319:P320"/>
    <mergeCell ref="H314:I314"/>
    <mergeCell ref="J314:K314"/>
    <mergeCell ref="L314:M314"/>
    <mergeCell ref="N314:O314"/>
    <mergeCell ref="A315:D315"/>
    <mergeCell ref="E315:F315"/>
    <mergeCell ref="A317:D317"/>
    <mergeCell ref="E317:F317"/>
    <mergeCell ref="J317:O317"/>
    <mergeCell ref="J319:K319"/>
    <mergeCell ref="L319:M319"/>
    <mergeCell ref="A319:H323"/>
    <mergeCell ref="N319:O319"/>
    <mergeCell ref="J322:K322"/>
    <mergeCell ref="L320:M320"/>
    <mergeCell ref="N320:O320"/>
    <mergeCell ref="H324:L324"/>
    <mergeCell ref="M207:N207"/>
    <mergeCell ref="J205:L205"/>
    <mergeCell ref="O203:P203"/>
    <mergeCell ref="J207:L207"/>
    <mergeCell ref="O202:P202"/>
    <mergeCell ref="A195:H199"/>
    <mergeCell ref="M240:N240"/>
    <mergeCell ref="G239:H239"/>
    <mergeCell ref="J240:L240"/>
    <mergeCell ref="E207:F207"/>
    <mergeCell ref="D202:H202"/>
    <mergeCell ref="M201:N201"/>
    <mergeCell ref="O201:P201"/>
    <mergeCell ref="E206:F206"/>
    <mergeCell ref="M203:N203"/>
    <mergeCell ref="J321:K321"/>
    <mergeCell ref="L321:M321"/>
    <mergeCell ref="N223:O223"/>
    <mergeCell ref="A208:P212"/>
    <mergeCell ref="A214:D214"/>
    <mergeCell ref="E214:F214"/>
    <mergeCell ref="J255:K255"/>
    <mergeCell ref="H291:L291"/>
    <mergeCell ref="A269:C269"/>
    <mergeCell ref="D269:H269"/>
    <mergeCell ref="A270:C270"/>
    <mergeCell ref="D270:H270"/>
    <mergeCell ref="J238:L238"/>
    <mergeCell ref="M238:N238"/>
    <mergeCell ref="A216:D216"/>
    <mergeCell ref="E216:F216"/>
    <mergeCell ref="A249:D249"/>
    <mergeCell ref="J254:K254"/>
    <mergeCell ref="L254:M254"/>
    <mergeCell ref="N254:O254"/>
    <mergeCell ref="O239:P239"/>
    <mergeCell ref="E240:F240"/>
    <mergeCell ref="E249:F249"/>
    <mergeCell ref="I261:P265"/>
    <mergeCell ref="A261:H265"/>
    <mergeCell ref="A259:B259"/>
    <mergeCell ref="A253:H257"/>
    <mergeCell ref="E247:F247"/>
    <mergeCell ref="J251:O251"/>
    <mergeCell ref="M267:N267"/>
    <mergeCell ref="N182:O182"/>
    <mergeCell ref="J174:L174"/>
    <mergeCell ref="M174:N174"/>
    <mergeCell ref="L182:M182"/>
    <mergeCell ref="J182:K182"/>
    <mergeCell ref="A204:C204"/>
    <mergeCell ref="D204:H204"/>
    <mergeCell ref="J188:K188"/>
    <mergeCell ref="A175:P179"/>
    <mergeCell ref="N189:O189"/>
    <mergeCell ref="A181:D181"/>
    <mergeCell ref="E181:F181"/>
    <mergeCell ref="J190:K190"/>
    <mergeCell ref="H182:I182"/>
    <mergeCell ref="J253:K253"/>
    <mergeCell ref="L253:M253"/>
    <mergeCell ref="N253:O253"/>
    <mergeCell ref="N187:O187"/>
    <mergeCell ref="V239:AA239"/>
    <mergeCell ref="V206:AA206"/>
    <mergeCell ref="V173:AA173"/>
    <mergeCell ref="V140:AA140"/>
    <mergeCell ref="V107:AA107"/>
    <mergeCell ref="V74:AA74"/>
    <mergeCell ref="V47:AA47"/>
    <mergeCell ref="Z75:AA75"/>
    <mergeCell ref="V48:W48"/>
    <mergeCell ref="X48:Y48"/>
    <mergeCell ref="Z48:AA48"/>
    <mergeCell ref="V141:W141"/>
    <mergeCell ref="X141:Y141"/>
    <mergeCell ref="Z141:AA141"/>
    <mergeCell ref="V174:W174"/>
    <mergeCell ref="X174:Y174"/>
    <mergeCell ref="Z174:AA174"/>
    <mergeCell ref="X108:Y108"/>
    <mergeCell ref="Z108:AA108"/>
    <mergeCell ref="L89:M89"/>
    <mergeCell ref="F69:H69"/>
    <mergeCell ref="F102:H102"/>
    <mergeCell ref="N18:O18"/>
    <mergeCell ref="A53:D53"/>
    <mergeCell ref="I35:P39"/>
    <mergeCell ref="M41:N41"/>
    <mergeCell ref="O41:P41"/>
    <mergeCell ref="F41:K41"/>
    <mergeCell ref="A47:P51"/>
    <mergeCell ref="A45:D45"/>
    <mergeCell ref="H44:I44"/>
    <mergeCell ref="A19:P23"/>
    <mergeCell ref="E25:F25"/>
    <mergeCell ref="A27:P31"/>
    <mergeCell ref="A33:B33"/>
    <mergeCell ref="E53:F53"/>
    <mergeCell ref="A35:H39"/>
    <mergeCell ref="J44:K44"/>
    <mergeCell ref="G32:J32"/>
    <mergeCell ref="L32:M32"/>
    <mergeCell ref="O32:P32"/>
    <mergeCell ref="N83:O83"/>
    <mergeCell ref="A75:D75"/>
    <mergeCell ref="N17:O17"/>
    <mergeCell ref="O104:P104"/>
    <mergeCell ref="A94:B94"/>
    <mergeCell ref="A103:C103"/>
    <mergeCell ref="J88:K88"/>
    <mergeCell ref="L88:M88"/>
    <mergeCell ref="N88:O88"/>
    <mergeCell ref="A104:C104"/>
    <mergeCell ref="D104:H104"/>
    <mergeCell ref="I96:P100"/>
    <mergeCell ref="O101:P101"/>
    <mergeCell ref="O103:P103"/>
    <mergeCell ref="M104:N104"/>
    <mergeCell ref="A88:H92"/>
    <mergeCell ref="J92:K92"/>
    <mergeCell ref="A96:H100"/>
    <mergeCell ref="D72:H72"/>
    <mergeCell ref="E82:F82"/>
    <mergeCell ref="O102:P102"/>
    <mergeCell ref="M102:N102"/>
    <mergeCell ref="D103:H103"/>
    <mergeCell ref="A86:D86"/>
    <mergeCell ref="E86:F86"/>
    <mergeCell ref="J89:K89"/>
    <mergeCell ref="A105:C105"/>
    <mergeCell ref="D105:H105"/>
    <mergeCell ref="A207:D207"/>
    <mergeCell ref="F135:H135"/>
    <mergeCell ref="F168:H168"/>
    <mergeCell ref="F201:H201"/>
    <mergeCell ref="F234:H234"/>
    <mergeCell ref="A251:D251"/>
    <mergeCell ref="E251:F251"/>
    <mergeCell ref="A174:D174"/>
    <mergeCell ref="E174:F174"/>
    <mergeCell ref="E150:F150"/>
    <mergeCell ref="H149:I149"/>
    <mergeCell ref="A141:D141"/>
    <mergeCell ref="E141:F141"/>
    <mergeCell ref="A154:H158"/>
    <mergeCell ref="A138:C138"/>
    <mergeCell ref="G173:H173"/>
    <mergeCell ref="A160:B160"/>
    <mergeCell ref="A152:D152"/>
    <mergeCell ref="A150:D150"/>
    <mergeCell ref="A171:C171"/>
    <mergeCell ref="E173:F173"/>
    <mergeCell ref="A206:D206"/>
  </mergeCells>
  <phoneticPr fontId="0" type="noConversion"/>
  <conditionalFormatting sqref="J83:K83 J16:K16 J44:K44 J116:K116 J149:K149 J182:K182 J215:K215 J248:K248 J281:K281 J314:K314">
    <cfRule type="cellIs" dxfId="406" priority="801" stopIfTrue="1" operator="equal">
      <formula>0</formula>
    </cfRule>
    <cfRule type="cellIs" dxfId="405" priority="802" stopIfTrue="1" operator="notEqual">
      <formula>0</formula>
    </cfRule>
  </conditionalFormatting>
  <conditionalFormatting sqref="N83:O83">
    <cfRule type="cellIs" dxfId="404" priority="800" stopIfTrue="1" operator="equal">
      <formula>0</formula>
    </cfRule>
  </conditionalFormatting>
  <conditionalFormatting sqref="N116:O116">
    <cfRule type="cellIs" dxfId="403" priority="799" stopIfTrue="1" operator="equal">
      <formula>0</formula>
    </cfRule>
  </conditionalFormatting>
  <conditionalFormatting sqref="N149:O149">
    <cfRule type="cellIs" dxfId="402" priority="798" stopIfTrue="1" operator="equal">
      <formula>0</formula>
    </cfRule>
  </conditionalFormatting>
  <conditionalFormatting sqref="N182:O182">
    <cfRule type="cellIs" dxfId="401" priority="797" stopIfTrue="1" operator="equal">
      <formula>0</formula>
    </cfRule>
  </conditionalFormatting>
  <conditionalFormatting sqref="N215:O215">
    <cfRule type="cellIs" dxfId="400" priority="796" stopIfTrue="1" operator="equal">
      <formula>0</formula>
    </cfRule>
  </conditionalFormatting>
  <conditionalFormatting sqref="N248:O248">
    <cfRule type="cellIs" dxfId="399" priority="795" stopIfTrue="1" operator="equal">
      <formula>0</formula>
    </cfRule>
  </conditionalFormatting>
  <conditionalFormatting sqref="N281:O281">
    <cfRule type="cellIs" dxfId="398" priority="794" stopIfTrue="1" operator="equal">
      <formula>0</formula>
    </cfRule>
  </conditionalFormatting>
  <conditionalFormatting sqref="N314:O314">
    <cfRule type="cellIs" dxfId="397" priority="793" stopIfTrue="1" operator="equal">
      <formula>0</formula>
    </cfRule>
  </conditionalFormatting>
  <conditionalFormatting sqref="J55:K55">
    <cfRule type="cellIs" dxfId="396" priority="710" operator="equal">
      <formula>TRUE</formula>
    </cfRule>
    <cfRule type="cellIs" dxfId="395" priority="711" operator="equal">
      <formula>FALSE</formula>
    </cfRule>
  </conditionalFormatting>
  <conditionalFormatting sqref="L55:M55">
    <cfRule type="cellIs" dxfId="394" priority="708" operator="equal">
      <formula>TRUE</formula>
    </cfRule>
    <cfRule type="cellIs" dxfId="393" priority="709" operator="equal">
      <formula>FALSE</formula>
    </cfRule>
  </conditionalFormatting>
  <conditionalFormatting sqref="N55:O55">
    <cfRule type="cellIs" dxfId="392" priority="706" operator="equal">
      <formula>TRUE</formula>
    </cfRule>
    <cfRule type="cellIs" dxfId="391" priority="707" operator="equal">
      <formula>FALSE</formula>
    </cfRule>
  </conditionalFormatting>
  <conditionalFormatting sqref="J56:K56">
    <cfRule type="cellIs" dxfId="390" priority="704" operator="equal">
      <formula>TRUE</formula>
    </cfRule>
    <cfRule type="cellIs" dxfId="389" priority="705" operator="equal">
      <formula>FALSE</formula>
    </cfRule>
  </conditionalFormatting>
  <conditionalFormatting sqref="L56:M56">
    <cfRule type="cellIs" dxfId="388" priority="702" operator="equal">
      <formula>TRUE</formula>
    </cfRule>
    <cfRule type="cellIs" dxfId="387" priority="703" operator="equal">
      <formula>FALSE</formula>
    </cfRule>
  </conditionalFormatting>
  <conditionalFormatting sqref="N56:O56">
    <cfRule type="cellIs" dxfId="386" priority="700" operator="equal">
      <formula>TRUE</formula>
    </cfRule>
    <cfRule type="cellIs" dxfId="385" priority="701" operator="equal">
      <formula>FALSE</formula>
    </cfRule>
  </conditionalFormatting>
  <conditionalFormatting sqref="J88:K88">
    <cfRule type="cellIs" dxfId="384" priority="698" operator="equal">
      <formula>TRUE</formula>
    </cfRule>
    <cfRule type="cellIs" dxfId="383" priority="699" operator="equal">
      <formula>FALSE</formula>
    </cfRule>
  </conditionalFormatting>
  <conditionalFormatting sqref="L88:M88">
    <cfRule type="cellIs" dxfId="382" priority="696" operator="equal">
      <formula>TRUE</formula>
    </cfRule>
    <cfRule type="cellIs" dxfId="381" priority="697" operator="equal">
      <formula>FALSE</formula>
    </cfRule>
  </conditionalFormatting>
  <conditionalFormatting sqref="N88:O88">
    <cfRule type="cellIs" dxfId="380" priority="694" operator="equal">
      <formula>TRUE</formula>
    </cfRule>
    <cfRule type="cellIs" dxfId="379" priority="695" operator="equal">
      <formula>FALSE</formula>
    </cfRule>
  </conditionalFormatting>
  <conditionalFormatting sqref="J89:K89">
    <cfRule type="cellIs" dxfId="378" priority="692" operator="equal">
      <formula>TRUE</formula>
    </cfRule>
    <cfRule type="cellIs" dxfId="377" priority="693" operator="equal">
      <formula>FALSE</formula>
    </cfRule>
  </conditionalFormatting>
  <conditionalFormatting sqref="L89:M89">
    <cfRule type="cellIs" dxfId="376" priority="690" operator="equal">
      <formula>TRUE</formula>
    </cfRule>
    <cfRule type="cellIs" dxfId="375" priority="691" operator="equal">
      <formula>FALSE</formula>
    </cfRule>
  </conditionalFormatting>
  <conditionalFormatting sqref="N89:O89">
    <cfRule type="cellIs" dxfId="374" priority="688" operator="equal">
      <formula>TRUE</formula>
    </cfRule>
    <cfRule type="cellIs" dxfId="373" priority="689" operator="equal">
      <formula>FALSE</formula>
    </cfRule>
  </conditionalFormatting>
  <conditionalFormatting sqref="J121:K121">
    <cfRule type="cellIs" dxfId="372" priority="686" operator="equal">
      <formula>TRUE</formula>
    </cfRule>
    <cfRule type="cellIs" dxfId="371" priority="687" operator="equal">
      <formula>FALSE</formula>
    </cfRule>
  </conditionalFormatting>
  <conditionalFormatting sqref="L121:M121">
    <cfRule type="cellIs" dxfId="370" priority="684" operator="equal">
      <formula>TRUE</formula>
    </cfRule>
    <cfRule type="cellIs" dxfId="369" priority="685" operator="equal">
      <formula>FALSE</formula>
    </cfRule>
  </conditionalFormatting>
  <conditionalFormatting sqref="N121:O121">
    <cfRule type="cellIs" dxfId="368" priority="682" operator="equal">
      <formula>TRUE</formula>
    </cfRule>
    <cfRule type="cellIs" dxfId="367" priority="683" operator="equal">
      <formula>FALSE</formula>
    </cfRule>
  </conditionalFormatting>
  <conditionalFormatting sqref="J122:K122">
    <cfRule type="cellIs" dxfId="366" priority="680" operator="equal">
      <formula>TRUE</formula>
    </cfRule>
    <cfRule type="cellIs" dxfId="365" priority="681" operator="equal">
      <formula>FALSE</formula>
    </cfRule>
  </conditionalFormatting>
  <conditionalFormatting sqref="L122:M122">
    <cfRule type="cellIs" dxfId="364" priority="678" operator="equal">
      <formula>TRUE</formula>
    </cfRule>
    <cfRule type="cellIs" dxfId="363" priority="679" operator="equal">
      <formula>FALSE</formula>
    </cfRule>
  </conditionalFormatting>
  <conditionalFormatting sqref="N122:O122">
    <cfRule type="cellIs" dxfId="362" priority="676" operator="equal">
      <formula>TRUE</formula>
    </cfRule>
    <cfRule type="cellIs" dxfId="361" priority="677" operator="equal">
      <formula>FALSE</formula>
    </cfRule>
  </conditionalFormatting>
  <conditionalFormatting sqref="J154:K154">
    <cfRule type="cellIs" dxfId="360" priority="674" operator="equal">
      <formula>TRUE</formula>
    </cfRule>
    <cfRule type="cellIs" dxfId="359" priority="675" operator="equal">
      <formula>FALSE</formula>
    </cfRule>
  </conditionalFormatting>
  <conditionalFormatting sqref="L154:M154">
    <cfRule type="cellIs" dxfId="358" priority="672" operator="equal">
      <formula>TRUE</formula>
    </cfRule>
    <cfRule type="cellIs" dxfId="357" priority="673" operator="equal">
      <formula>FALSE</formula>
    </cfRule>
  </conditionalFormatting>
  <conditionalFormatting sqref="N154:O154">
    <cfRule type="cellIs" dxfId="356" priority="670" operator="equal">
      <formula>TRUE</formula>
    </cfRule>
    <cfRule type="cellIs" dxfId="355" priority="671" operator="equal">
      <formula>FALSE</formula>
    </cfRule>
  </conditionalFormatting>
  <conditionalFormatting sqref="J155:K155">
    <cfRule type="cellIs" dxfId="354" priority="668" operator="equal">
      <formula>TRUE</formula>
    </cfRule>
    <cfRule type="cellIs" dxfId="353" priority="669" operator="equal">
      <formula>FALSE</formula>
    </cfRule>
  </conditionalFormatting>
  <conditionalFormatting sqref="L155:M155">
    <cfRule type="cellIs" dxfId="352" priority="666" operator="equal">
      <formula>TRUE</formula>
    </cfRule>
    <cfRule type="cellIs" dxfId="351" priority="667" operator="equal">
      <formula>FALSE</formula>
    </cfRule>
  </conditionalFormatting>
  <conditionalFormatting sqref="N155:O155">
    <cfRule type="cellIs" dxfId="350" priority="664" operator="equal">
      <formula>TRUE</formula>
    </cfRule>
    <cfRule type="cellIs" dxfId="349" priority="665" operator="equal">
      <formula>FALSE</formula>
    </cfRule>
  </conditionalFormatting>
  <conditionalFormatting sqref="J187:K187">
    <cfRule type="cellIs" dxfId="348" priority="662" operator="equal">
      <formula>TRUE</formula>
    </cfRule>
    <cfRule type="cellIs" dxfId="347" priority="663" operator="equal">
      <formula>FALSE</formula>
    </cfRule>
  </conditionalFormatting>
  <conditionalFormatting sqref="L187:M187">
    <cfRule type="cellIs" dxfId="346" priority="660" operator="equal">
      <formula>TRUE</formula>
    </cfRule>
    <cfRule type="cellIs" dxfId="345" priority="661" operator="equal">
      <formula>FALSE</formula>
    </cfRule>
  </conditionalFormatting>
  <conditionalFormatting sqref="N187:O187">
    <cfRule type="cellIs" dxfId="344" priority="658" operator="equal">
      <formula>TRUE</formula>
    </cfRule>
    <cfRule type="cellIs" dxfId="343" priority="659" operator="equal">
      <formula>FALSE</formula>
    </cfRule>
  </conditionalFormatting>
  <conditionalFormatting sqref="J188:K188">
    <cfRule type="cellIs" dxfId="342" priority="656" operator="equal">
      <formula>TRUE</formula>
    </cfRule>
    <cfRule type="cellIs" dxfId="341" priority="657" operator="equal">
      <formula>FALSE</formula>
    </cfRule>
  </conditionalFormatting>
  <conditionalFormatting sqref="L188:M188">
    <cfRule type="cellIs" dxfId="340" priority="654" operator="equal">
      <formula>TRUE</formula>
    </cfRule>
    <cfRule type="cellIs" dxfId="339" priority="655" operator="equal">
      <formula>FALSE</formula>
    </cfRule>
  </conditionalFormatting>
  <conditionalFormatting sqref="N188:O188">
    <cfRule type="cellIs" dxfId="338" priority="652" operator="equal">
      <formula>TRUE</formula>
    </cfRule>
    <cfRule type="cellIs" dxfId="337" priority="653" operator="equal">
      <formula>FALSE</formula>
    </cfRule>
  </conditionalFormatting>
  <conditionalFormatting sqref="J220:K220">
    <cfRule type="cellIs" dxfId="336" priority="650" operator="equal">
      <formula>TRUE</formula>
    </cfRule>
    <cfRule type="cellIs" dxfId="335" priority="651" operator="equal">
      <formula>FALSE</formula>
    </cfRule>
  </conditionalFormatting>
  <conditionalFormatting sqref="L220:M220">
    <cfRule type="cellIs" dxfId="334" priority="648" operator="equal">
      <formula>TRUE</formula>
    </cfRule>
    <cfRule type="cellIs" dxfId="333" priority="649" operator="equal">
      <formula>FALSE</formula>
    </cfRule>
  </conditionalFormatting>
  <conditionalFormatting sqref="N220:O220">
    <cfRule type="cellIs" dxfId="332" priority="646" operator="equal">
      <formula>TRUE</formula>
    </cfRule>
    <cfRule type="cellIs" dxfId="331" priority="647" operator="equal">
      <formula>FALSE</formula>
    </cfRule>
  </conditionalFormatting>
  <conditionalFormatting sqref="J221:K221">
    <cfRule type="cellIs" dxfId="330" priority="644" operator="equal">
      <formula>TRUE</formula>
    </cfRule>
    <cfRule type="cellIs" dxfId="329" priority="645" operator="equal">
      <formula>FALSE</formula>
    </cfRule>
  </conditionalFormatting>
  <conditionalFormatting sqref="L221:M221">
    <cfRule type="cellIs" dxfId="328" priority="642" operator="equal">
      <formula>TRUE</formula>
    </cfRule>
    <cfRule type="cellIs" dxfId="327" priority="643" operator="equal">
      <formula>FALSE</formula>
    </cfRule>
  </conditionalFormatting>
  <conditionalFormatting sqref="N221:O221">
    <cfRule type="cellIs" dxfId="326" priority="640" operator="equal">
      <formula>TRUE</formula>
    </cfRule>
    <cfRule type="cellIs" dxfId="325" priority="641" operator="equal">
      <formula>FALSE</formula>
    </cfRule>
  </conditionalFormatting>
  <conditionalFormatting sqref="J253:K253">
    <cfRule type="cellIs" dxfId="324" priority="638" operator="equal">
      <formula>TRUE</formula>
    </cfRule>
    <cfRule type="cellIs" dxfId="323" priority="639" operator="equal">
      <formula>FALSE</formula>
    </cfRule>
  </conditionalFormatting>
  <conditionalFormatting sqref="L253:M253">
    <cfRule type="cellIs" dxfId="322" priority="636" operator="equal">
      <formula>TRUE</formula>
    </cfRule>
    <cfRule type="cellIs" dxfId="321" priority="637" operator="equal">
      <formula>FALSE</formula>
    </cfRule>
  </conditionalFormatting>
  <conditionalFormatting sqref="N253:O253">
    <cfRule type="cellIs" dxfId="320" priority="634" operator="equal">
      <formula>TRUE</formula>
    </cfRule>
    <cfRule type="cellIs" dxfId="319" priority="635" operator="equal">
      <formula>FALSE</formula>
    </cfRule>
  </conditionalFormatting>
  <conditionalFormatting sqref="J254:K254">
    <cfRule type="cellIs" dxfId="318" priority="632" operator="equal">
      <formula>TRUE</formula>
    </cfRule>
    <cfRule type="cellIs" dxfId="317" priority="633" operator="equal">
      <formula>FALSE</formula>
    </cfRule>
  </conditionalFormatting>
  <conditionalFormatting sqref="L254:M254">
    <cfRule type="cellIs" dxfId="316" priority="630" operator="equal">
      <formula>TRUE</formula>
    </cfRule>
    <cfRule type="cellIs" dxfId="315" priority="631" operator="equal">
      <formula>FALSE</formula>
    </cfRule>
  </conditionalFormatting>
  <conditionalFormatting sqref="N254:O254">
    <cfRule type="cellIs" dxfId="314" priority="628" operator="equal">
      <formula>TRUE</formula>
    </cfRule>
    <cfRule type="cellIs" dxfId="313" priority="629" operator="equal">
      <formula>FALSE</formula>
    </cfRule>
  </conditionalFormatting>
  <conditionalFormatting sqref="J286:K286">
    <cfRule type="cellIs" dxfId="312" priority="626" operator="equal">
      <formula>TRUE</formula>
    </cfRule>
    <cfRule type="cellIs" dxfId="311" priority="627" operator="equal">
      <formula>FALSE</formula>
    </cfRule>
  </conditionalFormatting>
  <conditionalFormatting sqref="L286:M286">
    <cfRule type="cellIs" dxfId="310" priority="624" operator="equal">
      <formula>TRUE</formula>
    </cfRule>
    <cfRule type="cellIs" dxfId="309" priority="625" operator="equal">
      <formula>FALSE</formula>
    </cfRule>
  </conditionalFormatting>
  <conditionalFormatting sqref="N286:O286">
    <cfRule type="cellIs" dxfId="308" priority="622" operator="equal">
      <formula>TRUE</formula>
    </cfRule>
    <cfRule type="cellIs" dxfId="307" priority="623" operator="equal">
      <formula>FALSE</formula>
    </cfRule>
  </conditionalFormatting>
  <conditionalFormatting sqref="J287:K287">
    <cfRule type="cellIs" dxfId="306" priority="620" operator="equal">
      <formula>TRUE</formula>
    </cfRule>
    <cfRule type="cellIs" dxfId="305" priority="621" operator="equal">
      <formula>FALSE</formula>
    </cfRule>
  </conditionalFormatting>
  <conditionalFormatting sqref="L287:M287">
    <cfRule type="cellIs" dxfId="304" priority="618" operator="equal">
      <formula>TRUE</formula>
    </cfRule>
    <cfRule type="cellIs" dxfId="303" priority="619" operator="equal">
      <formula>FALSE</formula>
    </cfRule>
  </conditionalFormatting>
  <conditionalFormatting sqref="N287:O287">
    <cfRule type="cellIs" dxfId="302" priority="616" operator="equal">
      <formula>TRUE</formula>
    </cfRule>
    <cfRule type="cellIs" dxfId="301" priority="617" operator="equal">
      <formula>FALSE</formula>
    </cfRule>
  </conditionalFormatting>
  <conditionalFormatting sqref="J319:K319">
    <cfRule type="cellIs" dxfId="300" priority="614" operator="equal">
      <formula>TRUE</formula>
    </cfRule>
    <cfRule type="cellIs" dxfId="299" priority="615" operator="equal">
      <formula>FALSE</formula>
    </cfRule>
  </conditionalFormatting>
  <conditionalFormatting sqref="L319:M319">
    <cfRule type="cellIs" dxfId="298" priority="612" operator="equal">
      <formula>TRUE</formula>
    </cfRule>
    <cfRule type="cellIs" dxfId="297" priority="613" operator="equal">
      <formula>FALSE</formula>
    </cfRule>
  </conditionalFormatting>
  <conditionalFormatting sqref="N319:O319">
    <cfRule type="cellIs" dxfId="296" priority="610" operator="equal">
      <formula>TRUE</formula>
    </cfRule>
    <cfRule type="cellIs" dxfId="295" priority="611" operator="equal">
      <formula>FALSE</formula>
    </cfRule>
  </conditionalFormatting>
  <conditionalFormatting sqref="J320:K320">
    <cfRule type="cellIs" dxfId="294" priority="608" operator="equal">
      <formula>TRUE</formula>
    </cfRule>
    <cfRule type="cellIs" dxfId="293" priority="609" operator="equal">
      <formula>FALSE</formula>
    </cfRule>
  </conditionalFormatting>
  <conditionalFormatting sqref="L320:M320">
    <cfRule type="cellIs" dxfId="292" priority="606" operator="equal">
      <formula>TRUE</formula>
    </cfRule>
    <cfRule type="cellIs" dxfId="291" priority="607" operator="equal">
      <formula>FALSE</formula>
    </cfRule>
  </conditionalFormatting>
  <conditionalFormatting sqref="N320:O320">
    <cfRule type="cellIs" dxfId="290" priority="604" operator="equal">
      <formula>TRUE</formula>
    </cfRule>
    <cfRule type="cellIs" dxfId="289" priority="605" operator="equal">
      <formula>FALSE</formula>
    </cfRule>
  </conditionalFormatting>
  <conditionalFormatting sqref="N33">
    <cfRule type="cellIs" dxfId="288" priority="312" operator="between">
      <formula>-6.1</formula>
      <formula>-6.5</formula>
    </cfRule>
    <cfRule type="cellIs" dxfId="287" priority="598" stopIfTrue="1" operator="between">
      <formula>6</formula>
      <formula>-6</formula>
    </cfRule>
    <cfRule type="cellIs" dxfId="286" priority="599" stopIfTrue="1" operator="between">
      <formula>6.1</formula>
      <formula>6.5</formula>
    </cfRule>
    <cfRule type="cellIs" dxfId="285" priority="600" stopIfTrue="1" operator="notBetween">
      <formula>6.5</formula>
      <formula>-6.5</formula>
    </cfRule>
  </conditionalFormatting>
  <conditionalFormatting sqref="P33">
    <cfRule type="cellIs" dxfId="284" priority="311" operator="between">
      <formula>-8.1</formula>
      <formula>-9</formula>
    </cfRule>
    <cfRule type="cellIs" dxfId="283" priority="601" stopIfTrue="1" operator="between">
      <formula>14</formula>
      <formula>-9</formula>
    </cfRule>
    <cfRule type="cellIs" dxfId="282" priority="602" stopIfTrue="1" operator="between">
      <formula>8.1</formula>
      <formula>9</formula>
    </cfRule>
    <cfRule type="cellIs" dxfId="281" priority="603" stopIfTrue="1" operator="notBetween">
      <formula>15</formula>
      <formula>-10</formula>
    </cfRule>
  </conditionalFormatting>
  <conditionalFormatting sqref="L33">
    <cfRule type="cellIs" dxfId="280" priority="597" operator="notBetween">
      <formula>20</formula>
      <formula>-20</formula>
    </cfRule>
  </conditionalFormatting>
  <conditionalFormatting sqref="P61">
    <cfRule type="cellIs" dxfId="279" priority="219" operator="between">
      <formula>-8.1</formula>
      <formula>-9.5</formula>
    </cfRule>
    <cfRule type="cellIs" dxfId="278" priority="592" stopIfTrue="1" operator="between">
      <formula>8</formula>
      <formula>-8</formula>
    </cfRule>
    <cfRule type="cellIs" dxfId="277" priority="593" stopIfTrue="1" operator="between">
      <formula>8.1</formula>
      <formula>9.5</formula>
    </cfRule>
    <cfRule type="cellIs" dxfId="276" priority="594" stopIfTrue="1" operator="notBetween">
      <formula>9.5</formula>
      <formula>-9.5</formula>
    </cfRule>
  </conditionalFormatting>
  <conditionalFormatting sqref="L61">
    <cfRule type="cellIs" dxfId="275" priority="588" operator="notBetween">
      <formula>20</formula>
      <formula>-20</formula>
    </cfRule>
  </conditionalFormatting>
  <conditionalFormatting sqref="L94">
    <cfRule type="cellIs" dxfId="274" priority="579" operator="notBetween">
      <formula>20</formula>
      <formula>-20</formula>
    </cfRule>
  </conditionalFormatting>
  <conditionalFormatting sqref="L127">
    <cfRule type="cellIs" dxfId="273" priority="570" operator="notBetween">
      <formula>20</formula>
      <formula>-20</formula>
    </cfRule>
  </conditionalFormatting>
  <conditionalFormatting sqref="L160">
    <cfRule type="cellIs" dxfId="272" priority="561" operator="notBetween">
      <formula>20</formula>
      <formula>-20</formula>
    </cfRule>
  </conditionalFormatting>
  <conditionalFormatting sqref="L193">
    <cfRule type="cellIs" dxfId="271" priority="552" operator="notBetween">
      <formula>20</formula>
      <formula>-20</formula>
    </cfRule>
  </conditionalFormatting>
  <conditionalFormatting sqref="L226">
    <cfRule type="cellIs" dxfId="270" priority="543" operator="notBetween">
      <formula>20</formula>
      <formula>-20</formula>
    </cfRule>
  </conditionalFormatting>
  <conditionalFormatting sqref="L259">
    <cfRule type="cellIs" dxfId="269" priority="534" operator="notBetween">
      <formula>20</formula>
      <formula>-20</formula>
    </cfRule>
  </conditionalFormatting>
  <conditionalFormatting sqref="L292">
    <cfRule type="cellIs" dxfId="268" priority="525" operator="notBetween">
      <formula>20</formula>
      <formula>-20</formula>
    </cfRule>
  </conditionalFormatting>
  <conditionalFormatting sqref="L325">
    <cfRule type="cellIs" dxfId="267" priority="516" operator="notBetween">
      <formula>20</formula>
      <formula>-20</formula>
    </cfRule>
  </conditionalFormatting>
  <conditionalFormatting sqref="H33">
    <cfRule type="cellIs" dxfId="266" priority="510" operator="between">
      <formula>739</formula>
      <formula>1</formula>
    </cfRule>
    <cfRule type="cellIs" dxfId="265" priority="511" operator="between">
      <formula>799</formula>
      <formula>740</formula>
    </cfRule>
    <cfRule type="cellIs" dxfId="264" priority="512" operator="greaterThanOrEqual">
      <formula>800</formula>
    </cfRule>
  </conditionalFormatting>
  <conditionalFormatting sqref="H61">
    <cfRule type="cellIs" dxfId="263" priority="502" operator="between">
      <formula>739</formula>
      <formula>1</formula>
    </cfRule>
    <cfRule type="cellIs" dxfId="262" priority="503" operator="between">
      <formula>799</formula>
      <formula>740</formula>
    </cfRule>
    <cfRule type="cellIs" dxfId="261" priority="504" operator="greaterThanOrEqual">
      <formula>800</formula>
    </cfRule>
  </conditionalFormatting>
  <conditionalFormatting sqref="H94">
    <cfRule type="cellIs" dxfId="260" priority="499" operator="between">
      <formula>739</formula>
      <formula>1</formula>
    </cfRule>
    <cfRule type="cellIs" dxfId="259" priority="500" operator="between">
      <formula>799</formula>
      <formula>740</formula>
    </cfRule>
    <cfRule type="cellIs" dxfId="258" priority="501" operator="greaterThanOrEqual">
      <formula>800</formula>
    </cfRule>
  </conditionalFormatting>
  <conditionalFormatting sqref="H127">
    <cfRule type="cellIs" dxfId="257" priority="496" operator="between">
      <formula>739</formula>
      <formula>1</formula>
    </cfRule>
    <cfRule type="cellIs" dxfId="256" priority="497" operator="between">
      <formula>799</formula>
      <formula>740</formula>
    </cfRule>
    <cfRule type="cellIs" dxfId="255" priority="498" operator="greaterThanOrEqual">
      <formula>800</formula>
    </cfRule>
  </conditionalFormatting>
  <conditionalFormatting sqref="H160">
    <cfRule type="cellIs" dxfId="254" priority="493" operator="between">
      <formula>739</formula>
      <formula>1</formula>
    </cfRule>
    <cfRule type="cellIs" dxfId="253" priority="494" operator="between">
      <formula>799</formula>
      <formula>740</formula>
    </cfRule>
    <cfRule type="cellIs" dxfId="252" priority="495" operator="greaterThanOrEqual">
      <formula>800</formula>
    </cfRule>
  </conditionalFormatting>
  <conditionalFormatting sqref="H193">
    <cfRule type="cellIs" dxfId="251" priority="490" operator="between">
      <formula>739</formula>
      <formula>1</formula>
    </cfRule>
    <cfRule type="cellIs" dxfId="250" priority="491" operator="between">
      <formula>799</formula>
      <formula>740</formula>
    </cfRule>
    <cfRule type="cellIs" dxfId="249" priority="492" operator="greaterThanOrEqual">
      <formula>800</formula>
    </cfRule>
  </conditionalFormatting>
  <conditionalFormatting sqref="H226">
    <cfRule type="cellIs" dxfId="248" priority="487" operator="between">
      <formula>739</formula>
      <formula>1</formula>
    </cfRule>
    <cfRule type="cellIs" dxfId="247" priority="488" operator="between">
      <formula>799</formula>
      <formula>740</formula>
    </cfRule>
    <cfRule type="cellIs" dxfId="246" priority="489" operator="greaterThanOrEqual">
      <formula>800</formula>
    </cfRule>
  </conditionalFormatting>
  <conditionalFormatting sqref="H259">
    <cfRule type="cellIs" dxfId="245" priority="484" operator="between">
      <formula>739</formula>
      <formula>1</formula>
    </cfRule>
    <cfRule type="cellIs" dxfId="244" priority="485" operator="between">
      <formula>799</formula>
      <formula>740</formula>
    </cfRule>
    <cfRule type="cellIs" dxfId="243" priority="486" operator="greaterThanOrEqual">
      <formula>800</formula>
    </cfRule>
  </conditionalFormatting>
  <conditionalFormatting sqref="H292">
    <cfRule type="cellIs" dxfId="242" priority="481" operator="between">
      <formula>739</formula>
      <formula>1</formula>
    </cfRule>
    <cfRule type="cellIs" dxfId="241" priority="482" operator="between">
      <formula>799</formula>
      <formula>740</formula>
    </cfRule>
    <cfRule type="cellIs" dxfId="240" priority="483" operator="greaterThanOrEqual">
      <formula>800</formula>
    </cfRule>
  </conditionalFormatting>
  <conditionalFormatting sqref="H325">
    <cfRule type="cellIs" dxfId="239" priority="478" operator="between">
      <formula>739</formula>
      <formula>1</formula>
    </cfRule>
    <cfRule type="cellIs" dxfId="238" priority="479" operator="between">
      <formula>799</formula>
      <formula>740</formula>
    </cfRule>
    <cfRule type="cellIs" dxfId="237" priority="480" operator="greaterThanOrEqual">
      <formula>800</formula>
    </cfRule>
  </conditionalFormatting>
  <conditionalFormatting sqref="L15:M15">
    <cfRule type="cellIs" dxfId="236" priority="449" operator="equal">
      <formula>TRUE</formula>
    </cfRule>
    <cfRule type="cellIs" dxfId="235" priority="450" operator="equal">
      <formula>FALSE</formula>
    </cfRule>
  </conditionalFormatting>
  <conditionalFormatting sqref="N15:O15">
    <cfRule type="cellIs" dxfId="234" priority="447" operator="equal">
      <formula>FALSE</formula>
    </cfRule>
    <cfRule type="cellIs" dxfId="233" priority="448" operator="equal">
      <formula>TRUE</formula>
    </cfRule>
  </conditionalFormatting>
  <conditionalFormatting sqref="P15:Q15">
    <cfRule type="cellIs" dxfId="232" priority="445" operator="equal">
      <formula>TRUE</formula>
    </cfRule>
    <cfRule type="cellIs" dxfId="231" priority="446" operator="equal">
      <formula>FALSE</formula>
    </cfRule>
  </conditionalFormatting>
  <conditionalFormatting sqref="L16:M16">
    <cfRule type="cellIs" dxfId="230" priority="443" operator="equal">
      <formula>TRUE</formula>
    </cfRule>
    <cfRule type="cellIs" dxfId="229" priority="444" operator="equal">
      <formula>FALSE</formula>
    </cfRule>
  </conditionalFormatting>
  <conditionalFormatting sqref="N16:O16">
    <cfRule type="cellIs" dxfId="228" priority="441" operator="equal">
      <formula>TRUE</formula>
    </cfRule>
    <cfRule type="cellIs" dxfId="227" priority="442" operator="equal">
      <formula>FALSE</formula>
    </cfRule>
  </conditionalFormatting>
  <conditionalFormatting sqref="P16:Q16">
    <cfRule type="cellIs" dxfId="226" priority="439" operator="equal">
      <formula>FALSE</formula>
    </cfRule>
    <cfRule type="cellIs" dxfId="225" priority="440" operator="equal">
      <formula>TRUE</formula>
    </cfRule>
  </conditionalFormatting>
  <conditionalFormatting sqref="L17:M17">
    <cfRule type="cellIs" dxfId="224" priority="437" operator="equal">
      <formula>FALSE</formula>
    </cfRule>
    <cfRule type="cellIs" dxfId="223" priority="438" operator="equal">
      <formula>TRUE</formula>
    </cfRule>
  </conditionalFormatting>
  <conditionalFormatting sqref="N17:Q17 L18:O18">
    <cfRule type="cellIs" dxfId="222" priority="436" operator="equal">
      <formula>FALSE</formula>
    </cfRule>
  </conditionalFormatting>
  <conditionalFormatting sqref="N17:Q17 L18:O18">
    <cfRule type="cellIs" dxfId="221" priority="435" operator="equal">
      <formula>TRUE</formula>
    </cfRule>
  </conditionalFormatting>
  <conditionalFormatting sqref="J57:O57 J58:M58">
    <cfRule type="cellIs" dxfId="220" priority="434" operator="equal">
      <formula>FALSE</formula>
    </cfRule>
  </conditionalFormatting>
  <conditionalFormatting sqref="J57:O57 J58:M58">
    <cfRule type="cellIs" dxfId="219" priority="433" operator="equal">
      <formula>TRUE</formula>
    </cfRule>
  </conditionalFormatting>
  <conditionalFormatting sqref="J90:O90 J91:M91">
    <cfRule type="cellIs" dxfId="218" priority="432" operator="equal">
      <formula>TRUE</formula>
    </cfRule>
  </conditionalFormatting>
  <conditionalFormatting sqref="J90:O90 J91:M91">
    <cfRule type="cellIs" dxfId="217" priority="431" operator="equal">
      <formula>FALSE</formula>
    </cfRule>
  </conditionalFormatting>
  <conditionalFormatting sqref="J123:O123 J124:M124">
    <cfRule type="cellIs" dxfId="216" priority="430" operator="equal">
      <formula>FALSE</formula>
    </cfRule>
  </conditionalFormatting>
  <conditionalFormatting sqref="J123:O123 J124:M124">
    <cfRule type="cellIs" dxfId="215" priority="429" operator="equal">
      <formula>TRUE</formula>
    </cfRule>
  </conditionalFormatting>
  <conditionalFormatting sqref="J156:O156 J157:M157">
    <cfRule type="cellIs" dxfId="214" priority="427" operator="equal">
      <formula>FALSE</formula>
    </cfRule>
    <cfRule type="cellIs" dxfId="213" priority="428" operator="equal">
      <formula>TRUE</formula>
    </cfRule>
  </conditionalFormatting>
  <conditionalFormatting sqref="J189:O189 J190:M190">
    <cfRule type="cellIs" dxfId="212" priority="425" operator="equal">
      <formula>FALSE</formula>
    </cfRule>
  </conditionalFormatting>
  <conditionalFormatting sqref="J189:O189 J190:M190">
    <cfRule type="cellIs" dxfId="211" priority="424" operator="equal">
      <formula>TRUE</formula>
    </cfRule>
  </conditionalFormatting>
  <conditionalFormatting sqref="J222:O222 J223:M223">
    <cfRule type="cellIs" dxfId="210" priority="422" operator="equal">
      <formula>FALSE</formula>
    </cfRule>
    <cfRule type="cellIs" dxfId="209" priority="423" operator="equal">
      <formula>TRUE</formula>
    </cfRule>
  </conditionalFormatting>
  <conditionalFormatting sqref="J255:O255 J256:M256">
    <cfRule type="cellIs" dxfId="208" priority="420" operator="equal">
      <formula>TRUE</formula>
    </cfRule>
    <cfRule type="cellIs" dxfId="207" priority="421" operator="equal">
      <formula>FALSE</formula>
    </cfRule>
  </conditionalFormatting>
  <conditionalFormatting sqref="J288:M289 N288:O288">
    <cfRule type="cellIs" dxfId="206" priority="418" operator="equal">
      <formula>TRUE</formula>
    </cfRule>
    <cfRule type="cellIs" dxfId="205" priority="419" operator="equal">
      <formula>FALSE</formula>
    </cfRule>
  </conditionalFormatting>
  <conditionalFormatting sqref="J321:O321 J322:M322">
    <cfRule type="cellIs" dxfId="204" priority="416" operator="equal">
      <formula>FALSE</formula>
    </cfRule>
    <cfRule type="cellIs" dxfId="203" priority="417" operator="equal">
      <formula>TRUE</formula>
    </cfRule>
  </conditionalFormatting>
  <conditionalFormatting sqref="P18:Q18">
    <cfRule type="cellIs" dxfId="202" priority="414" operator="equal">
      <formula>TRUE</formula>
    </cfRule>
    <cfRule type="cellIs" dxfId="201" priority="415" operator="equal">
      <formula>FALSE</formula>
    </cfRule>
  </conditionalFormatting>
  <conditionalFormatting sqref="N58:O58">
    <cfRule type="cellIs" dxfId="200" priority="412" operator="equal">
      <formula>FALSE</formula>
    </cfRule>
    <cfRule type="cellIs" dxfId="199" priority="413" operator="equal">
      <formula>TRUE</formula>
    </cfRule>
  </conditionalFormatting>
  <conditionalFormatting sqref="N91:O91">
    <cfRule type="cellIs" dxfId="198" priority="410" operator="equal">
      <formula>TRUE</formula>
    </cfRule>
    <cfRule type="cellIs" dxfId="197" priority="411" operator="equal">
      <formula>FALSE</formula>
    </cfRule>
  </conditionalFormatting>
  <conditionalFormatting sqref="N124:O124">
    <cfRule type="cellIs" dxfId="196" priority="408" operator="equal">
      <formula>FALSE</formula>
    </cfRule>
    <cfRule type="cellIs" dxfId="195" priority="409" operator="equal">
      <formula>TRUE</formula>
    </cfRule>
  </conditionalFormatting>
  <conditionalFormatting sqref="N157:O157">
    <cfRule type="cellIs" dxfId="194" priority="406" operator="equal">
      <formula>TRUE</formula>
    </cfRule>
    <cfRule type="cellIs" dxfId="193" priority="407" operator="equal">
      <formula>FALSE</formula>
    </cfRule>
  </conditionalFormatting>
  <conditionalFormatting sqref="N190:O190">
    <cfRule type="cellIs" dxfId="192" priority="404" operator="equal">
      <formula>FALSE</formula>
    </cfRule>
    <cfRule type="cellIs" dxfId="191" priority="405" operator="equal">
      <formula>TRUE</formula>
    </cfRule>
  </conditionalFormatting>
  <conditionalFormatting sqref="N223:O223">
    <cfRule type="cellIs" dxfId="190" priority="402" operator="equal">
      <formula>TRUE</formula>
    </cfRule>
    <cfRule type="cellIs" dxfId="189" priority="403" operator="equal">
      <formula>FALSE</formula>
    </cfRule>
  </conditionalFormatting>
  <conditionalFormatting sqref="N256:O256">
    <cfRule type="cellIs" dxfId="188" priority="400" operator="equal">
      <formula>FALSE</formula>
    </cfRule>
    <cfRule type="cellIs" dxfId="187" priority="401" operator="equal">
      <formula>TRUE</formula>
    </cfRule>
  </conditionalFormatting>
  <conditionalFormatting sqref="N289:O289">
    <cfRule type="cellIs" dxfId="186" priority="398" operator="equal">
      <formula>TRUE</formula>
    </cfRule>
    <cfRule type="cellIs" dxfId="185" priority="399" operator="equal">
      <formula>FALSE</formula>
    </cfRule>
  </conditionalFormatting>
  <conditionalFormatting sqref="N322:O322">
    <cfRule type="cellIs" dxfId="184" priority="396" operator="equal">
      <formula>FALSE</formula>
    </cfRule>
    <cfRule type="cellIs" dxfId="183" priority="397" operator="equal">
      <formula>TRUE</formula>
    </cfRule>
  </conditionalFormatting>
  <conditionalFormatting sqref="J59:K59">
    <cfRule type="cellIs" dxfId="182" priority="393" operator="equal">
      <formula>TRUE</formula>
    </cfRule>
    <cfRule type="cellIs" dxfId="181" priority="395" operator="equal">
      <formula>FALSE</formula>
    </cfRule>
  </conditionalFormatting>
  <conditionalFormatting sqref="J92:K92">
    <cfRule type="cellIs" dxfId="180" priority="391" operator="equal">
      <formula>FALSE</formula>
    </cfRule>
    <cfRule type="cellIs" dxfId="179" priority="392" operator="equal">
      <formula>TRUE</formula>
    </cfRule>
  </conditionalFormatting>
  <conditionalFormatting sqref="J125:K125">
    <cfRule type="cellIs" dxfId="178" priority="389" operator="equal">
      <formula>TRUE</formula>
    </cfRule>
    <cfRule type="cellIs" dxfId="177" priority="390" operator="equal">
      <formula>FALSE</formula>
    </cfRule>
  </conditionalFormatting>
  <conditionalFormatting sqref="J158:K158">
    <cfRule type="cellIs" dxfId="176" priority="387" operator="equal">
      <formula>FALSE</formula>
    </cfRule>
    <cfRule type="cellIs" dxfId="175" priority="388" operator="equal">
      <formula>TRUE</formula>
    </cfRule>
  </conditionalFormatting>
  <conditionalFormatting sqref="J191:K191">
    <cfRule type="cellIs" dxfId="174" priority="385" operator="equal">
      <formula>TRUE</formula>
    </cfRule>
    <cfRule type="cellIs" dxfId="173" priority="386" operator="equal">
      <formula>FALSE</formula>
    </cfRule>
  </conditionalFormatting>
  <conditionalFormatting sqref="J224:K224">
    <cfRule type="cellIs" dxfId="172" priority="383" operator="equal">
      <formula>FALSE</formula>
    </cfRule>
    <cfRule type="cellIs" dxfId="171" priority="384" operator="equal">
      <formula>TRUE</formula>
    </cfRule>
  </conditionalFormatting>
  <conditionalFormatting sqref="J257:K257">
    <cfRule type="cellIs" dxfId="170" priority="381" operator="equal">
      <formula>FALSE</formula>
    </cfRule>
    <cfRule type="cellIs" dxfId="169" priority="382" operator="equal">
      <formula>TRUE</formula>
    </cfRule>
  </conditionalFormatting>
  <conditionalFormatting sqref="J290:K290">
    <cfRule type="cellIs" dxfId="168" priority="379" operator="equal">
      <formula>TRUE</formula>
    </cfRule>
    <cfRule type="cellIs" dxfId="167" priority="380" operator="equal">
      <formula>FALSE</formula>
    </cfRule>
  </conditionalFormatting>
  <conditionalFormatting sqref="J323:K323">
    <cfRule type="cellIs" dxfId="166" priority="377" operator="equal">
      <formula>FALSE</formula>
    </cfRule>
    <cfRule type="cellIs" dxfId="165" priority="378" operator="equal">
      <formula>TRUE</formula>
    </cfRule>
  </conditionalFormatting>
  <conditionalFormatting sqref="L32:M32">
    <cfRule type="cellIs" dxfId="164" priority="373" operator="notBetween">
      <formula>6.5</formula>
      <formula>-6.5</formula>
    </cfRule>
    <cfRule type="cellIs" dxfId="163" priority="374" operator="between">
      <formula>6.1</formula>
      <formula>6.5</formula>
    </cfRule>
    <cfRule type="cellIs" dxfId="162" priority="375" operator="between">
      <formula>-6.1</formula>
      <formula>-6.5</formula>
    </cfRule>
    <cfRule type="cellIs" dxfId="161" priority="376" operator="between">
      <formula>-6</formula>
      <formula>6</formula>
    </cfRule>
  </conditionalFormatting>
  <conditionalFormatting sqref="O32">
    <cfRule type="cellIs" dxfId="160" priority="369" operator="between">
      <formula>-8.1</formula>
      <formula>-9.5</formula>
    </cfRule>
    <cfRule type="cellIs" dxfId="159" priority="370" stopIfTrue="1" operator="between">
      <formula>8</formula>
      <formula>-8</formula>
    </cfRule>
    <cfRule type="cellIs" dxfId="158" priority="371" stopIfTrue="1" operator="between">
      <formula>8.1</formula>
      <formula>9.5</formula>
    </cfRule>
    <cfRule type="cellIs" dxfId="157" priority="372" stopIfTrue="1" operator="notBetween">
      <formula>9.5</formula>
      <formula>-9.5</formula>
    </cfRule>
  </conditionalFormatting>
  <conditionalFormatting sqref="N61">
    <cfRule type="cellIs" dxfId="156" priority="299" operator="between">
      <formula>-6.1</formula>
      <formula>-6.5</formula>
    </cfRule>
    <cfRule type="cellIs" dxfId="155" priority="300" stopIfTrue="1" operator="between">
      <formula>6</formula>
      <formula>-6</formula>
    </cfRule>
    <cfRule type="cellIs" dxfId="154" priority="301" stopIfTrue="1" operator="between">
      <formula>6.1</formula>
      <formula>6.5</formula>
    </cfRule>
    <cfRule type="cellIs" dxfId="153" priority="302" stopIfTrue="1" operator="notBetween">
      <formula>6.5</formula>
      <formula>-6.5</formula>
    </cfRule>
  </conditionalFormatting>
  <conditionalFormatting sqref="L60:M60">
    <cfRule type="cellIs" dxfId="152" priority="151" operator="notBetween">
      <formula>6.5</formula>
      <formula>-6.5</formula>
    </cfRule>
    <cfRule type="cellIs" dxfId="151" priority="152" operator="between">
      <formula>6.1</formula>
      <formula>6.5</formula>
    </cfRule>
    <cfRule type="cellIs" dxfId="150" priority="153" operator="between">
      <formula>-6.1</formula>
      <formula>-6.5</formula>
    </cfRule>
    <cfRule type="cellIs" dxfId="149" priority="154" operator="between">
      <formula>-6</formula>
      <formula>6</formula>
    </cfRule>
  </conditionalFormatting>
  <conditionalFormatting sqref="O60">
    <cfRule type="cellIs" dxfId="148" priority="147" operator="between">
      <formula>-8.1</formula>
      <formula>-9.5</formula>
    </cfRule>
    <cfRule type="cellIs" dxfId="147" priority="148" stopIfTrue="1" operator="between">
      <formula>8</formula>
      <formula>-8</formula>
    </cfRule>
    <cfRule type="cellIs" dxfId="146" priority="149" stopIfTrue="1" operator="between">
      <formula>8.1</formula>
      <formula>9.5</formula>
    </cfRule>
    <cfRule type="cellIs" dxfId="145" priority="150" stopIfTrue="1" operator="notBetween">
      <formula>9.5</formula>
      <formula>-9.5</formula>
    </cfRule>
  </conditionalFormatting>
  <conditionalFormatting sqref="P93">
    <cfRule type="cellIs" dxfId="144" priority="143" operator="between">
      <formula>-8.1</formula>
      <formula>-9.5</formula>
    </cfRule>
    <cfRule type="cellIs" dxfId="143" priority="144" stopIfTrue="1" operator="between">
      <formula>8</formula>
      <formula>-8</formula>
    </cfRule>
    <cfRule type="cellIs" dxfId="142" priority="145" stopIfTrue="1" operator="between">
      <formula>8.1</formula>
      <formula>9.5</formula>
    </cfRule>
    <cfRule type="cellIs" dxfId="141" priority="146" stopIfTrue="1" operator="notBetween">
      <formula>9.5</formula>
      <formula>-9.5</formula>
    </cfRule>
  </conditionalFormatting>
  <conditionalFormatting sqref="P94">
    <cfRule type="expression" dxfId="140" priority="16">
      <formula>ISNA(P94)</formula>
    </cfRule>
    <cfRule type="cellIs" dxfId="139" priority="139" operator="between">
      <formula>-8.1</formula>
      <formula>-9.5</formula>
    </cfRule>
    <cfRule type="cellIs" dxfId="138" priority="140" stopIfTrue="1" operator="between">
      <formula>8</formula>
      <formula>-8</formula>
    </cfRule>
    <cfRule type="cellIs" dxfId="137" priority="141" stopIfTrue="1" operator="between">
      <formula>8.1</formula>
      <formula>9.5</formula>
    </cfRule>
    <cfRule type="cellIs" dxfId="136" priority="142" stopIfTrue="1" operator="notBetween">
      <formula>9.5</formula>
      <formula>-9.5</formula>
    </cfRule>
  </conditionalFormatting>
  <conditionalFormatting sqref="P126">
    <cfRule type="cellIs" dxfId="135" priority="135" operator="between">
      <formula>-8.1</formula>
      <formula>-9.5</formula>
    </cfRule>
    <cfRule type="cellIs" dxfId="134" priority="136" stopIfTrue="1" operator="between">
      <formula>8</formula>
      <formula>-8</formula>
    </cfRule>
    <cfRule type="cellIs" dxfId="133" priority="137" stopIfTrue="1" operator="between">
      <formula>8.1</formula>
      <formula>9.5</formula>
    </cfRule>
    <cfRule type="cellIs" dxfId="132" priority="138" stopIfTrue="1" operator="notBetween">
      <formula>9.5</formula>
      <formula>-9.5</formula>
    </cfRule>
  </conditionalFormatting>
  <conditionalFormatting sqref="P127">
    <cfRule type="expression" dxfId="131" priority="14">
      <formula>ISNA(P127)</formula>
    </cfRule>
    <cfRule type="cellIs" dxfId="130" priority="131" operator="between">
      <formula>-8.1</formula>
      <formula>-9.5</formula>
    </cfRule>
    <cfRule type="cellIs" dxfId="129" priority="132" stopIfTrue="1" operator="between">
      <formula>8</formula>
      <formula>-8</formula>
    </cfRule>
    <cfRule type="cellIs" dxfId="128" priority="133" stopIfTrue="1" operator="between">
      <formula>8.1</formula>
      <formula>9.5</formula>
    </cfRule>
    <cfRule type="cellIs" dxfId="127" priority="134" stopIfTrue="1" operator="notBetween">
      <formula>9.5</formula>
      <formula>-9.5</formula>
    </cfRule>
  </conditionalFormatting>
  <conditionalFormatting sqref="P159">
    <cfRule type="cellIs" dxfId="126" priority="127" operator="between">
      <formula>-8.1</formula>
      <formula>-9.5</formula>
    </cfRule>
    <cfRule type="cellIs" dxfId="125" priority="128" stopIfTrue="1" operator="between">
      <formula>8</formula>
      <formula>-8</formula>
    </cfRule>
    <cfRule type="cellIs" dxfId="124" priority="129" stopIfTrue="1" operator="between">
      <formula>8.1</formula>
      <formula>9.5</formula>
    </cfRule>
    <cfRule type="cellIs" dxfId="123" priority="130" stopIfTrue="1" operator="notBetween">
      <formula>9.5</formula>
      <formula>-9.5</formula>
    </cfRule>
  </conditionalFormatting>
  <conditionalFormatting sqref="P160">
    <cfRule type="expression" dxfId="122" priority="12">
      <formula>ISNA(P160)</formula>
    </cfRule>
    <cfRule type="cellIs" dxfId="121" priority="123" operator="between">
      <formula>-8.1</formula>
      <formula>-9.5</formula>
    </cfRule>
    <cfRule type="cellIs" dxfId="120" priority="124" stopIfTrue="1" operator="between">
      <formula>8</formula>
      <formula>-8</formula>
    </cfRule>
    <cfRule type="cellIs" dxfId="119" priority="125" stopIfTrue="1" operator="between">
      <formula>8.1</formula>
      <formula>9.5</formula>
    </cfRule>
    <cfRule type="cellIs" dxfId="118" priority="126" stopIfTrue="1" operator="notBetween">
      <formula>9.5</formula>
      <formula>-9.5</formula>
    </cfRule>
  </conditionalFormatting>
  <conditionalFormatting sqref="P192">
    <cfRule type="cellIs" dxfId="117" priority="119" operator="between">
      <formula>-8.1</formula>
      <formula>-9.5</formula>
    </cfRule>
    <cfRule type="cellIs" dxfId="116" priority="120" stopIfTrue="1" operator="between">
      <formula>8</formula>
      <formula>-8</formula>
    </cfRule>
    <cfRule type="cellIs" dxfId="115" priority="121" stopIfTrue="1" operator="between">
      <formula>8.1</formula>
      <formula>9.5</formula>
    </cfRule>
    <cfRule type="cellIs" dxfId="114" priority="122" stopIfTrue="1" operator="notBetween">
      <formula>9.5</formula>
      <formula>-9.5</formula>
    </cfRule>
  </conditionalFormatting>
  <conditionalFormatting sqref="P193">
    <cfRule type="expression" dxfId="113" priority="10">
      <formula>ISNA(P193)</formula>
    </cfRule>
    <cfRule type="cellIs" dxfId="112" priority="115" operator="between">
      <formula>-8.1</formula>
      <formula>-9.5</formula>
    </cfRule>
    <cfRule type="cellIs" dxfId="111" priority="116" stopIfTrue="1" operator="between">
      <formula>8</formula>
      <formula>-8</formula>
    </cfRule>
    <cfRule type="cellIs" dxfId="110" priority="117" stopIfTrue="1" operator="between">
      <formula>8.1</formula>
      <formula>9.5</formula>
    </cfRule>
    <cfRule type="cellIs" dxfId="109" priority="118" stopIfTrue="1" operator="notBetween">
      <formula>9.5</formula>
      <formula>-9.5</formula>
    </cfRule>
  </conditionalFormatting>
  <conditionalFormatting sqref="P225">
    <cfRule type="cellIs" dxfId="108" priority="111" operator="between">
      <formula>-8.1</formula>
      <formula>-9.5</formula>
    </cfRule>
    <cfRule type="cellIs" dxfId="107" priority="112" stopIfTrue="1" operator="between">
      <formula>8</formula>
      <formula>-8</formula>
    </cfRule>
    <cfRule type="cellIs" dxfId="106" priority="113" stopIfTrue="1" operator="between">
      <formula>8.1</formula>
      <formula>9.5</formula>
    </cfRule>
    <cfRule type="cellIs" dxfId="105" priority="114" stopIfTrue="1" operator="notBetween">
      <formula>9.5</formula>
      <formula>-9.5</formula>
    </cfRule>
  </conditionalFormatting>
  <conditionalFormatting sqref="P226">
    <cfRule type="expression" dxfId="104" priority="8">
      <formula>ISNA($P$226)</formula>
    </cfRule>
    <cfRule type="cellIs" dxfId="103" priority="107" operator="between">
      <formula>-8.1</formula>
      <formula>-9.5</formula>
    </cfRule>
    <cfRule type="cellIs" dxfId="102" priority="108" stopIfTrue="1" operator="between">
      <formula>8</formula>
      <formula>-8</formula>
    </cfRule>
    <cfRule type="cellIs" dxfId="101" priority="109" stopIfTrue="1" operator="between">
      <formula>8.1</formula>
      <formula>9.5</formula>
    </cfRule>
    <cfRule type="cellIs" dxfId="100" priority="110" stopIfTrue="1" operator="notBetween">
      <formula>9.5</formula>
      <formula>-9.5</formula>
    </cfRule>
  </conditionalFormatting>
  <conditionalFormatting sqref="P258">
    <cfRule type="cellIs" dxfId="99" priority="103" operator="between">
      <formula>-8.1</formula>
      <formula>-9.5</formula>
    </cfRule>
    <cfRule type="cellIs" dxfId="98" priority="104" stopIfTrue="1" operator="between">
      <formula>8</formula>
      <formula>-8</formula>
    </cfRule>
    <cfRule type="cellIs" dxfId="97" priority="105" stopIfTrue="1" operator="between">
      <formula>8.1</formula>
      <formula>9.5</formula>
    </cfRule>
    <cfRule type="cellIs" dxfId="96" priority="106" stopIfTrue="1" operator="notBetween">
      <formula>9.5</formula>
      <formula>-9.5</formula>
    </cfRule>
  </conditionalFormatting>
  <conditionalFormatting sqref="P259">
    <cfRule type="expression" dxfId="95" priority="6">
      <formula>ISNA($P$259)</formula>
    </cfRule>
    <cfRule type="cellIs" dxfId="94" priority="99" operator="between">
      <formula>-8.1</formula>
      <formula>-9.5</formula>
    </cfRule>
    <cfRule type="cellIs" dxfId="93" priority="100" stopIfTrue="1" operator="between">
      <formula>8</formula>
      <formula>-8</formula>
    </cfRule>
    <cfRule type="cellIs" dxfId="92" priority="101" stopIfTrue="1" operator="between">
      <formula>8.1</formula>
      <formula>9.5</formula>
    </cfRule>
    <cfRule type="cellIs" dxfId="91" priority="102" stopIfTrue="1" operator="notBetween">
      <formula>9.5</formula>
      <formula>-9.5</formula>
    </cfRule>
  </conditionalFormatting>
  <conditionalFormatting sqref="P291">
    <cfRule type="cellIs" dxfId="90" priority="95" operator="between">
      <formula>-8.1</formula>
      <formula>-9.5</formula>
    </cfRule>
    <cfRule type="cellIs" dxfId="89" priority="96" stopIfTrue="1" operator="between">
      <formula>8</formula>
      <formula>-8</formula>
    </cfRule>
    <cfRule type="cellIs" dxfId="88" priority="97" stopIfTrue="1" operator="between">
      <formula>8.1</formula>
      <formula>9.5</formula>
    </cfRule>
    <cfRule type="cellIs" dxfId="87" priority="98" stopIfTrue="1" operator="notBetween">
      <formula>9.5</formula>
      <formula>-9.5</formula>
    </cfRule>
  </conditionalFormatting>
  <conditionalFormatting sqref="P292">
    <cfRule type="expression" dxfId="86" priority="4">
      <formula>ISNA($P$292)</formula>
    </cfRule>
    <cfRule type="cellIs" dxfId="85" priority="91" operator="between">
      <formula>-8.1</formula>
      <formula>-9.5</formula>
    </cfRule>
    <cfRule type="cellIs" dxfId="84" priority="92" stopIfTrue="1" operator="between">
      <formula>8</formula>
      <formula>-8</formula>
    </cfRule>
    <cfRule type="cellIs" dxfId="83" priority="93" stopIfTrue="1" operator="between">
      <formula>8.1</formula>
      <formula>9.5</formula>
    </cfRule>
    <cfRule type="cellIs" dxfId="82" priority="94" stopIfTrue="1" operator="notBetween">
      <formula>9.5</formula>
      <formula>-9.5</formula>
    </cfRule>
  </conditionalFormatting>
  <conditionalFormatting sqref="P324">
    <cfRule type="cellIs" dxfId="81" priority="87" operator="between">
      <formula>-8.1</formula>
      <formula>-9.5</formula>
    </cfRule>
    <cfRule type="cellIs" dxfId="80" priority="88" stopIfTrue="1" operator="between">
      <formula>8</formula>
      <formula>-8</formula>
    </cfRule>
    <cfRule type="cellIs" dxfId="79" priority="89" stopIfTrue="1" operator="between">
      <formula>8.1</formula>
      <formula>9.5</formula>
    </cfRule>
    <cfRule type="cellIs" dxfId="78" priority="90" stopIfTrue="1" operator="notBetween">
      <formula>9.5</formula>
      <formula>-9.5</formula>
    </cfRule>
  </conditionalFormatting>
  <conditionalFormatting sqref="P325">
    <cfRule type="expression" dxfId="77" priority="2">
      <formula>ISNA($P$325)</formula>
    </cfRule>
    <cfRule type="cellIs" dxfId="76" priority="83" operator="between">
      <formula>-8.1</formula>
      <formula>-9.5</formula>
    </cfRule>
    <cfRule type="cellIs" dxfId="75" priority="84" stopIfTrue="1" operator="between">
      <formula>8</formula>
      <formula>-8</formula>
    </cfRule>
    <cfRule type="cellIs" dxfId="74" priority="85" stopIfTrue="1" operator="between">
      <formula>8.1</formula>
      <formula>9.5</formula>
    </cfRule>
    <cfRule type="cellIs" dxfId="73" priority="86" stopIfTrue="1" operator="notBetween">
      <formula>9.5</formula>
      <formula>-9.5</formula>
    </cfRule>
  </conditionalFormatting>
  <conditionalFormatting sqref="N93">
    <cfRule type="cellIs" dxfId="72" priority="79" operator="between">
      <formula>-6.1</formula>
      <formula>-6.5</formula>
    </cfRule>
    <cfRule type="cellIs" dxfId="71" priority="80" stopIfTrue="1" operator="between">
      <formula>6</formula>
      <formula>-6</formula>
    </cfRule>
    <cfRule type="cellIs" dxfId="70" priority="81" stopIfTrue="1" operator="between">
      <formula>6.1</formula>
      <formula>6.5</formula>
    </cfRule>
    <cfRule type="cellIs" dxfId="69" priority="82" stopIfTrue="1" operator="notBetween">
      <formula>6.5</formula>
      <formula>-6.5</formula>
    </cfRule>
  </conditionalFormatting>
  <conditionalFormatting sqref="N94">
    <cfRule type="expression" dxfId="68" priority="17">
      <formula>ISNA(N94)</formula>
    </cfRule>
    <cfRule type="cellIs" dxfId="67" priority="75" operator="between">
      <formula>-6.1</formula>
      <formula>-6.5</formula>
    </cfRule>
    <cfRule type="cellIs" dxfId="66" priority="76" stopIfTrue="1" operator="between">
      <formula>6</formula>
      <formula>-6</formula>
    </cfRule>
    <cfRule type="cellIs" dxfId="65" priority="77" stopIfTrue="1" operator="between">
      <formula>6.1</formula>
      <formula>6.5</formula>
    </cfRule>
    <cfRule type="cellIs" dxfId="64" priority="78" stopIfTrue="1" operator="notBetween">
      <formula>6.5</formula>
      <formula>-6.5</formula>
    </cfRule>
  </conditionalFormatting>
  <conditionalFormatting sqref="N126">
    <cfRule type="cellIs" dxfId="63" priority="71" operator="between">
      <formula>-6.1</formula>
      <formula>-6.5</formula>
    </cfRule>
    <cfRule type="cellIs" dxfId="62" priority="72" stopIfTrue="1" operator="between">
      <formula>6</formula>
      <formula>-6</formula>
    </cfRule>
    <cfRule type="cellIs" dxfId="61" priority="73" stopIfTrue="1" operator="between">
      <formula>6.1</formula>
      <formula>6.5</formula>
    </cfRule>
    <cfRule type="cellIs" dxfId="60" priority="74" stopIfTrue="1" operator="notBetween">
      <formula>6.5</formula>
      <formula>-6.5</formula>
    </cfRule>
  </conditionalFormatting>
  <conditionalFormatting sqref="N127">
    <cfRule type="expression" dxfId="59" priority="15">
      <formula>ISNA(N127)</formula>
    </cfRule>
    <cfRule type="cellIs" dxfId="58" priority="67" operator="between">
      <formula>-6.1</formula>
      <formula>-6.5</formula>
    </cfRule>
    <cfRule type="cellIs" dxfId="57" priority="68" stopIfTrue="1" operator="between">
      <formula>6</formula>
      <formula>-6</formula>
    </cfRule>
    <cfRule type="cellIs" dxfId="56" priority="69" stopIfTrue="1" operator="between">
      <formula>6.1</formula>
      <formula>6.5</formula>
    </cfRule>
    <cfRule type="cellIs" dxfId="55" priority="70" stopIfTrue="1" operator="notBetween">
      <formula>6.5</formula>
      <formula>-6.5</formula>
    </cfRule>
  </conditionalFormatting>
  <conditionalFormatting sqref="N159">
    <cfRule type="cellIs" dxfId="54" priority="63" operator="between">
      <formula>-6.1</formula>
      <formula>-6.5</formula>
    </cfRule>
    <cfRule type="cellIs" dxfId="53" priority="64" stopIfTrue="1" operator="between">
      <formula>6</formula>
      <formula>-6</formula>
    </cfRule>
    <cfRule type="cellIs" dxfId="52" priority="65" stopIfTrue="1" operator="between">
      <formula>6.1</formula>
      <formula>6.5</formula>
    </cfRule>
    <cfRule type="cellIs" dxfId="51" priority="66" stopIfTrue="1" operator="notBetween">
      <formula>6.5</formula>
      <formula>-6.5</formula>
    </cfRule>
  </conditionalFormatting>
  <conditionalFormatting sqref="N160">
    <cfRule type="expression" dxfId="50" priority="13">
      <formula>ISNA(N160)</formula>
    </cfRule>
    <cfRule type="cellIs" dxfId="49" priority="59" operator="between">
      <formula>-6.1</formula>
      <formula>-6.5</formula>
    </cfRule>
    <cfRule type="cellIs" dxfId="48" priority="60" stopIfTrue="1" operator="between">
      <formula>6</formula>
      <formula>-6</formula>
    </cfRule>
    <cfRule type="cellIs" dxfId="47" priority="61" stopIfTrue="1" operator="between">
      <formula>6.1</formula>
      <formula>6.5</formula>
    </cfRule>
    <cfRule type="cellIs" dxfId="46" priority="62" stopIfTrue="1" operator="notBetween">
      <formula>6.5</formula>
      <formula>-6.5</formula>
    </cfRule>
  </conditionalFormatting>
  <conditionalFormatting sqref="N192">
    <cfRule type="cellIs" dxfId="45" priority="55" operator="between">
      <formula>-6.1</formula>
      <formula>-6.5</formula>
    </cfRule>
    <cfRule type="cellIs" dxfId="44" priority="56" stopIfTrue="1" operator="between">
      <formula>6</formula>
      <formula>-6</formula>
    </cfRule>
    <cfRule type="cellIs" dxfId="43" priority="57" stopIfTrue="1" operator="between">
      <formula>6.1</formula>
      <formula>6.5</formula>
    </cfRule>
    <cfRule type="cellIs" dxfId="42" priority="58" stopIfTrue="1" operator="notBetween">
      <formula>6.5</formula>
      <formula>-6.5</formula>
    </cfRule>
  </conditionalFormatting>
  <conditionalFormatting sqref="N193">
    <cfRule type="expression" dxfId="41" priority="11">
      <formula>ISNA($N$193)</formula>
    </cfRule>
    <cfRule type="cellIs" dxfId="40" priority="51" operator="between">
      <formula>-6.1</formula>
      <formula>-6.5</formula>
    </cfRule>
    <cfRule type="cellIs" dxfId="39" priority="52" stopIfTrue="1" operator="between">
      <formula>6</formula>
      <formula>-6</formula>
    </cfRule>
    <cfRule type="cellIs" dxfId="38" priority="53" stopIfTrue="1" operator="between">
      <formula>6.1</formula>
      <formula>6.5</formula>
    </cfRule>
    <cfRule type="cellIs" dxfId="37" priority="54" stopIfTrue="1" operator="notBetween">
      <formula>6.5</formula>
      <formula>-6.5</formula>
    </cfRule>
  </conditionalFormatting>
  <conditionalFormatting sqref="N225">
    <cfRule type="cellIs" dxfId="36" priority="47" operator="between">
      <formula>-6.1</formula>
      <formula>-6.5</formula>
    </cfRule>
    <cfRule type="cellIs" dxfId="35" priority="48" stopIfTrue="1" operator="between">
      <formula>6</formula>
      <formula>-6</formula>
    </cfRule>
    <cfRule type="cellIs" dxfId="34" priority="49" stopIfTrue="1" operator="between">
      <formula>6.1</formula>
      <formula>6.5</formula>
    </cfRule>
    <cfRule type="cellIs" dxfId="33" priority="50" stopIfTrue="1" operator="notBetween">
      <formula>6.5</formula>
      <formula>-6.5</formula>
    </cfRule>
  </conditionalFormatting>
  <conditionalFormatting sqref="N226">
    <cfRule type="expression" dxfId="32" priority="9">
      <formula>ISNA($P$226)</formula>
    </cfRule>
    <cfRule type="cellIs" dxfId="31" priority="43" operator="between">
      <formula>-6.1</formula>
      <formula>-6.5</formula>
    </cfRule>
    <cfRule type="cellIs" dxfId="30" priority="44" stopIfTrue="1" operator="between">
      <formula>6</formula>
      <formula>-6</formula>
    </cfRule>
    <cfRule type="cellIs" dxfId="29" priority="45" stopIfTrue="1" operator="between">
      <formula>6.1</formula>
      <formula>6.5</formula>
    </cfRule>
    <cfRule type="cellIs" dxfId="28" priority="46" stopIfTrue="1" operator="notBetween">
      <formula>6.5</formula>
      <formula>-6.5</formula>
    </cfRule>
  </conditionalFormatting>
  <conditionalFormatting sqref="N258">
    <cfRule type="cellIs" dxfId="27" priority="39" operator="between">
      <formula>-6.1</formula>
      <formula>-6.5</formula>
    </cfRule>
    <cfRule type="cellIs" dxfId="26" priority="40" stopIfTrue="1" operator="between">
      <formula>6</formula>
      <formula>-6</formula>
    </cfRule>
    <cfRule type="cellIs" dxfId="25" priority="41" stopIfTrue="1" operator="between">
      <formula>6.1</formula>
      <formula>6.5</formula>
    </cfRule>
    <cfRule type="cellIs" dxfId="24" priority="42" stopIfTrue="1" operator="notBetween">
      <formula>6.5</formula>
      <formula>-6.5</formula>
    </cfRule>
  </conditionalFormatting>
  <conditionalFormatting sqref="N259">
    <cfRule type="expression" dxfId="23" priority="7">
      <formula>ISNA($N$259)</formula>
    </cfRule>
    <cfRule type="cellIs" dxfId="22" priority="35" operator="between">
      <formula>-6.1</formula>
      <formula>-6.5</formula>
    </cfRule>
    <cfRule type="cellIs" dxfId="21" priority="36" stopIfTrue="1" operator="between">
      <formula>6</formula>
      <formula>-6</formula>
    </cfRule>
    <cfRule type="cellIs" dxfId="20" priority="37" stopIfTrue="1" operator="between">
      <formula>6.1</formula>
      <formula>6.5</formula>
    </cfRule>
    <cfRule type="cellIs" dxfId="19" priority="38" stopIfTrue="1" operator="notBetween">
      <formula>6.5</formula>
      <formula>-6.5</formula>
    </cfRule>
  </conditionalFormatting>
  <conditionalFormatting sqref="N291">
    <cfRule type="cellIs" dxfId="18" priority="31" operator="between">
      <formula>-6.1</formula>
      <formula>-6.5</formula>
    </cfRule>
    <cfRule type="cellIs" dxfId="17" priority="32" stopIfTrue="1" operator="between">
      <formula>6</formula>
      <formula>-6</formula>
    </cfRule>
    <cfRule type="cellIs" dxfId="16" priority="33" stopIfTrue="1" operator="between">
      <formula>6.1</formula>
      <formula>6.5</formula>
    </cfRule>
    <cfRule type="cellIs" dxfId="15" priority="34" stopIfTrue="1" operator="notBetween">
      <formula>6.5</formula>
      <formula>-6.5</formula>
    </cfRule>
  </conditionalFormatting>
  <conditionalFormatting sqref="N292">
    <cfRule type="expression" dxfId="14" priority="5">
      <formula>ISNA($N$292)</formula>
    </cfRule>
    <cfRule type="cellIs" dxfId="13" priority="27" operator="between">
      <formula>-6.1</formula>
      <formula>-6.5</formula>
    </cfRule>
    <cfRule type="cellIs" dxfId="12" priority="28" stopIfTrue="1" operator="between">
      <formula>6</formula>
      <formula>-6</formula>
    </cfRule>
    <cfRule type="cellIs" dxfId="11" priority="29" stopIfTrue="1" operator="between">
      <formula>6.1</formula>
      <formula>6.5</formula>
    </cfRule>
    <cfRule type="cellIs" dxfId="10" priority="30" stopIfTrue="1" operator="notBetween">
      <formula>6.5</formula>
      <formula>-6.5</formula>
    </cfRule>
  </conditionalFormatting>
  <conditionalFormatting sqref="N324">
    <cfRule type="cellIs" dxfId="9" priority="23" operator="between">
      <formula>-6.1</formula>
      <formula>-6.5</formula>
    </cfRule>
    <cfRule type="cellIs" dxfId="8" priority="24" stopIfTrue="1" operator="between">
      <formula>6</formula>
      <formula>-6</formula>
    </cfRule>
    <cfRule type="cellIs" dxfId="7" priority="25" stopIfTrue="1" operator="between">
      <formula>6.1</formula>
      <formula>6.5</formula>
    </cfRule>
    <cfRule type="cellIs" dxfId="6" priority="26" stopIfTrue="1" operator="notBetween">
      <formula>6.5</formula>
      <formula>-6.5</formula>
    </cfRule>
  </conditionalFormatting>
  <conditionalFormatting sqref="N325">
    <cfRule type="expression" dxfId="5" priority="3">
      <formula>ISNA($N$325)</formula>
    </cfRule>
    <cfRule type="cellIs" dxfId="4" priority="19" operator="between">
      <formula>-6.1</formula>
      <formula>-6.5</formula>
    </cfRule>
    <cfRule type="cellIs" dxfId="3" priority="20" stopIfTrue="1" operator="between">
      <formula>6</formula>
      <formula>-6</formula>
    </cfRule>
    <cfRule type="cellIs" dxfId="2" priority="21" stopIfTrue="1" operator="between">
      <formula>6.1</formula>
      <formula>6.5</formula>
    </cfRule>
    <cfRule type="cellIs" dxfId="1" priority="22" stopIfTrue="1" operator="notBetween">
      <formula>6.5</formula>
      <formula>-6.5</formula>
    </cfRule>
  </conditionalFormatting>
  <conditionalFormatting sqref="J33 J61 J94 J127 J160 J193 J226 J259 J292 J325">
    <cfRule type="cellIs" dxfId="0" priority="18" operator="notBetween">
      <formula>49</formula>
      <formula>-49</formula>
    </cfRule>
  </conditionalFormatting>
  <dataValidations count="1">
    <dataValidation allowBlank="1" showInputMessage="1" showErrorMessage="1" errorTitle="Référence inconnue" error="Ajouter la référence à la liste" sqref="D2:H3"/>
  </dataValidations>
  <pageMargins left="0.27" right="0.18" top="0.12" bottom="0.56000000000000005" header="0.28000000000000003" footer="0.4921259845"/>
  <pageSetup paperSize="9" orientation="portrait" horizontalDpi="300" verticalDpi="300" r:id="rId1"/>
  <headerFooter alignWithMargins="0"/>
  <cellWatches>
    <cellWatch r="H52"/>
  </cellWatches>
  <drawing r:id="rId2"/>
  <legacyDrawing r:id="rId3"/>
  <controls>
    <mc:AlternateContent xmlns:mc="http://schemas.openxmlformats.org/markup-compatibility/2006">
      <mc:Choice Requires="x14">
        <control shapeId="10690" r:id="rId4" name="ListePale">
          <controlPr defaultSize="0" autoLine="0" r:id="rId5">
            <anchor moveWithCells="1">
              <from>
                <xdr:col>3</xdr:col>
                <xdr:colOff>19050</xdr:colOff>
                <xdr:row>1</xdr:row>
                <xdr:rowOff>9525</xdr:rowOff>
              </from>
              <to>
                <xdr:col>7</xdr:col>
                <xdr:colOff>600075</xdr:colOff>
                <xdr:row>2</xdr:row>
                <xdr:rowOff>114300</xdr:rowOff>
              </to>
            </anchor>
          </controlPr>
        </control>
      </mc:Choice>
      <mc:Fallback>
        <control shapeId="10690" r:id="rId4" name="ListePale"/>
      </mc:Fallback>
    </mc:AlternateContent>
    <mc:AlternateContent xmlns:mc="http://schemas.openxmlformats.org/markup-compatibility/2006">
      <mc:Choice Requires="x14">
        <control shapeId="10514" r:id="rId6" name="Check Box 274">
          <controlPr defaultSize="0" autoFill="0" autoLine="0" autoPict="0">
            <anchor moveWithCells="1">
              <from>
                <xdr:col>9</xdr:col>
                <xdr:colOff>9525</xdr:colOff>
                <xdr:row>54</xdr:row>
                <xdr:rowOff>0</xdr:rowOff>
              </from>
              <to>
                <xdr:col>10</xdr:col>
                <xdr:colOff>381000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5" r:id="rId7" name="Check Box 275">
          <controlPr defaultSize="0" autoFill="0" autoLine="0" autoPict="0">
            <anchor moveWithCells="1">
              <from>
                <xdr:col>11</xdr:col>
                <xdr:colOff>0</xdr:colOff>
                <xdr:row>54</xdr:row>
                <xdr:rowOff>0</xdr:rowOff>
              </from>
              <to>
                <xdr:col>12</xdr:col>
                <xdr:colOff>409575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6" r:id="rId8" name="Check Box 276">
          <controlPr defaultSize="0" autoFill="0" autoLine="0" autoPict="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200025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7" r:id="rId9" name="Check Box 277">
          <controlPr defaultSize="0" autoFill="0" autoLine="0" autoPict="0">
            <anchor moveWithCells="1">
              <from>
                <xdr:col>9</xdr:col>
                <xdr:colOff>9525</xdr:colOff>
                <xdr:row>55</xdr:row>
                <xdr:rowOff>19050</xdr:rowOff>
              </from>
              <to>
                <xdr:col>10</xdr:col>
                <xdr:colOff>381000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8" r:id="rId10" name="Check Box 278">
          <controlPr defaultSize="0" autoFill="0" autoLine="0" autoPict="0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200025</xdr:colOff>
                <xdr:row>55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9" r:id="rId11" name="Check Box 279">
          <controlPr defaultSize="0" autoFill="0" autoLine="0" autoPict="0">
            <anchor moveWithCells="1">
              <from>
                <xdr:col>11</xdr:col>
                <xdr:colOff>9525</xdr:colOff>
                <xdr:row>55</xdr:row>
                <xdr:rowOff>19050</xdr:rowOff>
              </from>
              <to>
                <xdr:col>12</xdr:col>
                <xdr:colOff>409575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0" r:id="rId12" name="Check Box 280">
          <controlPr defaultSize="0" autoFill="0" autoLine="0" autoPict="0">
            <anchor moveWithCells="1">
              <from>
                <xdr:col>13</xdr:col>
                <xdr:colOff>9525</xdr:colOff>
                <xdr:row>55</xdr:row>
                <xdr:rowOff>19050</xdr:rowOff>
              </from>
              <to>
                <xdr:col>14</xdr:col>
                <xdr:colOff>200025</xdr:colOff>
                <xdr:row>56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1" r:id="rId13" name="Check Box 281">
          <controlPr defaultSize="0" autoFill="0" autoLine="0" autoPict="0">
            <anchor moveWithCells="1">
              <from>
                <xdr:col>9</xdr:col>
                <xdr:colOff>19050</xdr:colOff>
                <xdr:row>86</xdr:row>
                <xdr:rowOff>114300</xdr:rowOff>
              </from>
              <to>
                <xdr:col>10</xdr:col>
                <xdr:colOff>390525</xdr:colOff>
                <xdr:row>87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2" r:id="rId14" name="Check Box 282">
          <controlPr defaultSize="0" autoFill="0" autoLine="0" autoPict="0">
            <anchor moveWithCells="1">
              <from>
                <xdr:col>11</xdr:col>
                <xdr:colOff>9525</xdr:colOff>
                <xdr:row>86</xdr:row>
                <xdr:rowOff>114300</xdr:rowOff>
              </from>
              <to>
                <xdr:col>12</xdr:col>
                <xdr:colOff>419100</xdr:colOff>
                <xdr:row>87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4" r:id="rId15" name="Check Box 284">
          <controlPr defaultSize="0" autoFill="0" autoLine="0" autoPict="0">
            <anchor moveWithCells="1">
              <from>
                <xdr:col>9</xdr:col>
                <xdr:colOff>19050</xdr:colOff>
                <xdr:row>88</xdr:row>
                <xdr:rowOff>9525</xdr:rowOff>
              </from>
              <to>
                <xdr:col>10</xdr:col>
                <xdr:colOff>390525</xdr:colOff>
                <xdr:row>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5" r:id="rId16" name="Check Box 285">
          <controlPr defaultSize="0" autoFill="0" autoLine="0" autoPict="0">
            <anchor moveWithCells="1">
              <from>
                <xdr:col>13</xdr:col>
                <xdr:colOff>9525</xdr:colOff>
                <xdr:row>86</xdr:row>
                <xdr:rowOff>114300</xdr:rowOff>
              </from>
              <to>
                <xdr:col>14</xdr:col>
                <xdr:colOff>209550</xdr:colOff>
                <xdr:row>87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6" r:id="rId17" name="Check Box 286">
          <controlPr defaultSize="0" autoFill="0" autoLine="0" autoPict="0">
            <anchor moveWithCells="1">
              <from>
                <xdr:col>11</xdr:col>
                <xdr:colOff>19050</xdr:colOff>
                <xdr:row>88</xdr:row>
                <xdr:rowOff>9525</xdr:rowOff>
              </from>
              <to>
                <xdr:col>12</xdr:col>
                <xdr:colOff>419100</xdr:colOff>
                <xdr:row>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7" r:id="rId18" name="Check Box 287">
          <controlPr defaultSize="0" autoFill="0" autoLine="0" autoPict="0">
            <anchor moveWithCells="1">
              <from>
                <xdr:col>13</xdr:col>
                <xdr:colOff>9525</xdr:colOff>
                <xdr:row>88</xdr:row>
                <xdr:rowOff>0</xdr:rowOff>
              </from>
              <to>
                <xdr:col>14</xdr:col>
                <xdr:colOff>200025</xdr:colOff>
                <xdr:row>88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8" r:id="rId19" name="Check Box 288">
          <controlPr defaultSize="0" autoFill="0" autoLine="0" autoPict="0">
            <anchor moveWithCells="1">
              <from>
                <xdr:col>9</xdr:col>
                <xdr:colOff>9525</xdr:colOff>
                <xdr:row>119</xdr:row>
                <xdr:rowOff>114300</xdr:rowOff>
              </from>
              <to>
                <xdr:col>10</xdr:col>
                <xdr:colOff>381000</xdr:colOff>
                <xdr:row>120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9" r:id="rId20" name="Check Box 289">
          <controlPr defaultSize="0" autoFill="0" autoLine="0" autoPict="0">
            <anchor moveWithCells="1">
              <from>
                <xdr:col>11</xdr:col>
                <xdr:colOff>0</xdr:colOff>
                <xdr:row>119</xdr:row>
                <xdr:rowOff>114300</xdr:rowOff>
              </from>
              <to>
                <xdr:col>12</xdr:col>
                <xdr:colOff>409575</xdr:colOff>
                <xdr:row>120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0" r:id="rId21" name="Check Box 290">
          <controlPr defaultSize="0" autoFill="0" autoLine="0" autoPict="0">
            <anchor moveWithCells="1">
              <from>
                <xdr:col>9</xdr:col>
                <xdr:colOff>9525</xdr:colOff>
                <xdr:row>121</xdr:row>
                <xdr:rowOff>9525</xdr:rowOff>
              </from>
              <to>
                <xdr:col>10</xdr:col>
                <xdr:colOff>381000</xdr:colOff>
                <xdr:row>122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1" r:id="rId22" name="Check Box 291">
          <controlPr defaultSize="0" autoFill="0" autoLine="0" autoPict="0">
            <anchor moveWithCells="1">
              <from>
                <xdr:col>13</xdr:col>
                <xdr:colOff>0</xdr:colOff>
                <xdr:row>119</xdr:row>
                <xdr:rowOff>114300</xdr:rowOff>
              </from>
              <to>
                <xdr:col>14</xdr:col>
                <xdr:colOff>200025</xdr:colOff>
                <xdr:row>120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2" r:id="rId23" name="Check Box 292">
          <controlPr defaultSize="0" autoFill="0" autoLine="0" autoPict="0">
            <anchor moveWithCells="1">
              <from>
                <xdr:col>11</xdr:col>
                <xdr:colOff>9525</xdr:colOff>
                <xdr:row>121</xdr:row>
                <xdr:rowOff>9525</xdr:rowOff>
              </from>
              <to>
                <xdr:col>12</xdr:col>
                <xdr:colOff>409575</xdr:colOff>
                <xdr:row>122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3" r:id="rId24" name="Check Box 293">
          <controlPr defaultSize="0" autoFill="0" autoLine="0" autoPict="0">
            <anchor moveWithCells="1">
              <from>
                <xdr:col>13</xdr:col>
                <xdr:colOff>9525</xdr:colOff>
                <xdr:row>121</xdr:row>
                <xdr:rowOff>9525</xdr:rowOff>
              </from>
              <to>
                <xdr:col>14</xdr:col>
                <xdr:colOff>200025</xdr:colOff>
                <xdr:row>122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4" r:id="rId25" name="Check Box 294">
          <controlPr defaultSize="0" autoFill="0" autoLine="0" autoPict="0">
            <anchor moveWithCells="1">
              <from>
                <xdr:col>9</xdr:col>
                <xdr:colOff>0</xdr:colOff>
                <xdr:row>153</xdr:row>
                <xdr:rowOff>0</xdr:rowOff>
              </from>
              <to>
                <xdr:col>10</xdr:col>
                <xdr:colOff>371475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5" r:id="rId26" name="Check Box 295">
          <controlPr defaultSize="0" autoFill="0" autoLine="0" autoPict="0">
            <anchor moveWithCells="1">
              <from>
                <xdr:col>10</xdr:col>
                <xdr:colOff>419100</xdr:colOff>
                <xdr:row>153</xdr:row>
                <xdr:rowOff>0</xdr:rowOff>
              </from>
              <to>
                <xdr:col>12</xdr:col>
                <xdr:colOff>400050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6" r:id="rId27" name="Check Box 296">
          <controlPr defaultSize="0" autoFill="0" autoLine="0" autoPict="0">
            <anchor moveWithCells="1">
              <from>
                <xdr:col>9</xdr:col>
                <xdr:colOff>0</xdr:colOff>
                <xdr:row>154</xdr:row>
                <xdr:rowOff>19050</xdr:rowOff>
              </from>
              <to>
                <xdr:col>10</xdr:col>
                <xdr:colOff>371475</xdr:colOff>
                <xdr:row>155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7" r:id="rId28" name="Check Box 297">
          <controlPr defaultSize="0" autoFill="0" autoLine="0" autoPict="0">
            <anchor moveWithCells="1">
              <from>
                <xdr:col>12</xdr:col>
                <xdr:colOff>419100</xdr:colOff>
                <xdr:row>153</xdr:row>
                <xdr:rowOff>0</xdr:rowOff>
              </from>
              <to>
                <xdr:col>14</xdr:col>
                <xdr:colOff>190500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8" r:id="rId29" name="Check Box 298">
          <controlPr defaultSize="0" autoFill="0" autoLine="0" autoPict="0">
            <anchor moveWithCells="1">
              <from>
                <xdr:col>11</xdr:col>
                <xdr:colOff>0</xdr:colOff>
                <xdr:row>154</xdr:row>
                <xdr:rowOff>19050</xdr:rowOff>
              </from>
              <to>
                <xdr:col>12</xdr:col>
                <xdr:colOff>400050</xdr:colOff>
                <xdr:row>155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9" r:id="rId30" name="Check Box 299">
          <controlPr defaultSize="0" autoFill="0" autoLine="0" autoPict="0">
            <anchor moveWithCells="1">
              <from>
                <xdr:col>13</xdr:col>
                <xdr:colOff>0</xdr:colOff>
                <xdr:row>154</xdr:row>
                <xdr:rowOff>19050</xdr:rowOff>
              </from>
              <to>
                <xdr:col>14</xdr:col>
                <xdr:colOff>190500</xdr:colOff>
                <xdr:row>155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0" r:id="rId31" name="Check Box 300">
          <controlPr defaultSize="0" autoFill="0" autoLine="0" autoPict="0">
            <anchor moveWithCells="1">
              <from>
                <xdr:col>9</xdr:col>
                <xdr:colOff>19050</xdr:colOff>
                <xdr:row>185</xdr:row>
                <xdr:rowOff>114300</xdr:rowOff>
              </from>
              <to>
                <xdr:col>10</xdr:col>
                <xdr:colOff>390525</xdr:colOff>
                <xdr:row>186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1" r:id="rId32" name="Check Box 301">
          <controlPr defaultSize="0" autoFill="0" autoLine="0" autoPict="0">
            <anchor moveWithCells="1">
              <from>
                <xdr:col>11</xdr:col>
                <xdr:colOff>9525</xdr:colOff>
                <xdr:row>185</xdr:row>
                <xdr:rowOff>114300</xdr:rowOff>
              </from>
              <to>
                <xdr:col>12</xdr:col>
                <xdr:colOff>419100</xdr:colOff>
                <xdr:row>186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2" r:id="rId33" name="Check Box 302">
          <controlPr defaultSize="0" autoFill="0" autoLine="0" autoPict="0">
            <anchor moveWithCells="1">
              <from>
                <xdr:col>9</xdr:col>
                <xdr:colOff>19050</xdr:colOff>
                <xdr:row>187</xdr:row>
                <xdr:rowOff>9525</xdr:rowOff>
              </from>
              <to>
                <xdr:col>10</xdr:col>
                <xdr:colOff>390525</xdr:colOff>
                <xdr:row>188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3" r:id="rId34" name="Check Box 303">
          <controlPr defaultSize="0" autoFill="0" autoLine="0" autoPict="0">
            <anchor moveWithCells="1">
              <from>
                <xdr:col>13</xdr:col>
                <xdr:colOff>9525</xdr:colOff>
                <xdr:row>185</xdr:row>
                <xdr:rowOff>114300</xdr:rowOff>
              </from>
              <to>
                <xdr:col>14</xdr:col>
                <xdr:colOff>209550</xdr:colOff>
                <xdr:row>186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4" r:id="rId35" name="Check Box 304">
          <controlPr defaultSize="0" autoFill="0" autoLine="0" autoPict="0">
            <anchor moveWithCells="1">
              <from>
                <xdr:col>11</xdr:col>
                <xdr:colOff>19050</xdr:colOff>
                <xdr:row>187</xdr:row>
                <xdr:rowOff>9525</xdr:rowOff>
              </from>
              <to>
                <xdr:col>12</xdr:col>
                <xdr:colOff>419100</xdr:colOff>
                <xdr:row>188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5" r:id="rId36" name="Check Box 305">
          <controlPr defaultSize="0" autoFill="0" autoLine="0" autoPict="0">
            <anchor moveWithCells="1">
              <from>
                <xdr:col>13</xdr:col>
                <xdr:colOff>19050</xdr:colOff>
                <xdr:row>187</xdr:row>
                <xdr:rowOff>9525</xdr:rowOff>
              </from>
              <to>
                <xdr:col>14</xdr:col>
                <xdr:colOff>209550</xdr:colOff>
                <xdr:row>188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6" r:id="rId37" name="Check Box 306">
          <controlPr defaultSize="0" autoFill="0" autoLine="0" autoPict="0">
            <anchor moveWithCells="1">
              <from>
                <xdr:col>9</xdr:col>
                <xdr:colOff>19050</xdr:colOff>
                <xdr:row>219</xdr:row>
                <xdr:rowOff>0</xdr:rowOff>
              </from>
              <to>
                <xdr:col>10</xdr:col>
                <xdr:colOff>390525</xdr:colOff>
                <xdr:row>220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7" r:id="rId38" name="Check Box 307">
          <controlPr defaultSize="0" autoFill="0" autoLine="0" autoPict="0">
            <anchor moveWithCells="1">
              <from>
                <xdr:col>11</xdr:col>
                <xdr:colOff>9525</xdr:colOff>
                <xdr:row>219</xdr:row>
                <xdr:rowOff>0</xdr:rowOff>
              </from>
              <to>
                <xdr:col>12</xdr:col>
                <xdr:colOff>419100</xdr:colOff>
                <xdr:row>220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8" r:id="rId39" name="Check Box 308">
          <controlPr defaultSize="0" autoFill="0" autoLine="0" autoPict="0">
            <anchor moveWithCells="1">
              <from>
                <xdr:col>9</xdr:col>
                <xdr:colOff>9525</xdr:colOff>
                <xdr:row>220</xdr:row>
                <xdr:rowOff>9525</xdr:rowOff>
              </from>
              <to>
                <xdr:col>10</xdr:col>
                <xdr:colOff>381000</xdr:colOff>
                <xdr:row>220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9" r:id="rId40" name="Check Box 309">
          <controlPr defaultSize="0" autoFill="0" autoLine="0" autoPict="0">
            <anchor moveWithCells="1">
              <from>
                <xdr:col>13</xdr:col>
                <xdr:colOff>9525</xdr:colOff>
                <xdr:row>218</xdr:row>
                <xdr:rowOff>114300</xdr:rowOff>
              </from>
              <to>
                <xdr:col>14</xdr:col>
                <xdr:colOff>209550</xdr:colOff>
                <xdr:row>219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0" r:id="rId41" name="Check Box 310">
          <controlPr defaultSize="0" autoFill="0" autoLine="0" autoPict="0">
            <anchor moveWithCells="1">
              <from>
                <xdr:col>11</xdr:col>
                <xdr:colOff>38100</xdr:colOff>
                <xdr:row>220</xdr:row>
                <xdr:rowOff>19050</xdr:rowOff>
              </from>
              <to>
                <xdr:col>13</xdr:col>
                <xdr:colOff>9525</xdr:colOff>
                <xdr:row>221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1" r:id="rId42" name="Check Box 311">
          <controlPr defaultSize="0" autoFill="0" autoLine="0" autoPict="0">
            <anchor moveWithCells="1">
              <from>
                <xdr:col>13</xdr:col>
                <xdr:colOff>19050</xdr:colOff>
                <xdr:row>220</xdr:row>
                <xdr:rowOff>19050</xdr:rowOff>
              </from>
              <to>
                <xdr:col>14</xdr:col>
                <xdr:colOff>209550</xdr:colOff>
                <xdr:row>221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2" r:id="rId43" name="Check Box 312">
          <controlPr defaultSize="0" autoFill="0" autoLine="0" autoPict="0">
            <anchor moveWithCells="1">
              <from>
                <xdr:col>9</xdr:col>
                <xdr:colOff>9525</xdr:colOff>
                <xdr:row>252</xdr:row>
                <xdr:rowOff>9525</xdr:rowOff>
              </from>
              <to>
                <xdr:col>10</xdr:col>
                <xdr:colOff>381000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3" r:id="rId44" name="Check Box 313">
          <controlPr defaultSize="0" autoFill="0" autoLine="0" autoPict="0">
            <anchor moveWithCells="1">
              <from>
                <xdr:col>11</xdr:col>
                <xdr:colOff>0</xdr:colOff>
                <xdr:row>252</xdr:row>
                <xdr:rowOff>9525</xdr:rowOff>
              </from>
              <to>
                <xdr:col>12</xdr:col>
                <xdr:colOff>409575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4" r:id="rId45" name="Check Box 314">
          <controlPr defaultSize="0" autoFill="0" autoLine="0" autoPict="0">
            <anchor moveWithCells="1">
              <from>
                <xdr:col>9</xdr:col>
                <xdr:colOff>9525</xdr:colOff>
                <xdr:row>253</xdr:row>
                <xdr:rowOff>28575</xdr:rowOff>
              </from>
              <to>
                <xdr:col>10</xdr:col>
                <xdr:colOff>381000</xdr:colOff>
                <xdr:row>254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5" r:id="rId46" name="Check Box 315">
          <controlPr defaultSize="0" autoFill="0" autoLine="0" autoPict="0">
            <anchor moveWithCells="1">
              <from>
                <xdr:col>13</xdr:col>
                <xdr:colOff>0</xdr:colOff>
                <xdr:row>252</xdr:row>
                <xdr:rowOff>9525</xdr:rowOff>
              </from>
              <to>
                <xdr:col>14</xdr:col>
                <xdr:colOff>200025</xdr:colOff>
                <xdr:row>253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6" r:id="rId47" name="Check Box 316">
          <controlPr defaultSize="0" autoFill="0" autoLine="0" autoPict="0">
            <anchor moveWithCells="1">
              <from>
                <xdr:col>11</xdr:col>
                <xdr:colOff>9525</xdr:colOff>
                <xdr:row>253</xdr:row>
                <xdr:rowOff>28575</xdr:rowOff>
              </from>
              <to>
                <xdr:col>12</xdr:col>
                <xdr:colOff>409575</xdr:colOff>
                <xdr:row>254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7" r:id="rId48" name="Check Box 317">
          <controlPr defaultSize="0" autoFill="0" autoLine="0" autoPict="0">
            <anchor moveWithCells="1">
              <from>
                <xdr:col>13</xdr:col>
                <xdr:colOff>9525</xdr:colOff>
                <xdr:row>253</xdr:row>
                <xdr:rowOff>19050</xdr:rowOff>
              </from>
              <to>
                <xdr:col>14</xdr:col>
                <xdr:colOff>323850</xdr:colOff>
                <xdr:row>254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8" r:id="rId49" name="Check Box 318">
          <controlPr defaultSize="0" autoFill="0" autoLine="0" autoPict="0">
            <anchor moveWithCells="1">
              <from>
                <xdr:col>9</xdr:col>
                <xdr:colOff>9525</xdr:colOff>
                <xdr:row>284</xdr:row>
                <xdr:rowOff>114300</xdr:rowOff>
              </from>
              <to>
                <xdr:col>10</xdr:col>
                <xdr:colOff>381000</xdr:colOff>
                <xdr:row>285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9" r:id="rId50" name="Check Box 319">
          <controlPr defaultSize="0" autoFill="0" autoLine="0" autoPict="0">
            <anchor moveWithCells="1">
              <from>
                <xdr:col>11</xdr:col>
                <xdr:colOff>0</xdr:colOff>
                <xdr:row>284</xdr:row>
                <xdr:rowOff>114300</xdr:rowOff>
              </from>
              <to>
                <xdr:col>12</xdr:col>
                <xdr:colOff>409575</xdr:colOff>
                <xdr:row>285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0" r:id="rId51" name="Check Box 320">
          <controlPr defaultSize="0" autoFill="0" autoLine="0" autoPict="0">
            <anchor moveWithCells="1">
              <from>
                <xdr:col>9</xdr:col>
                <xdr:colOff>9525</xdr:colOff>
                <xdr:row>286</xdr:row>
                <xdr:rowOff>9525</xdr:rowOff>
              </from>
              <to>
                <xdr:col>10</xdr:col>
                <xdr:colOff>381000</xdr:colOff>
                <xdr:row>287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1" r:id="rId52" name="Check Box 321">
          <controlPr defaultSize="0" autoFill="0" autoLine="0" autoPict="0">
            <anchor moveWithCells="1">
              <from>
                <xdr:col>13</xdr:col>
                <xdr:colOff>0</xdr:colOff>
                <xdr:row>284</xdr:row>
                <xdr:rowOff>114300</xdr:rowOff>
              </from>
              <to>
                <xdr:col>14</xdr:col>
                <xdr:colOff>200025</xdr:colOff>
                <xdr:row>285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2" r:id="rId53" name="Check Box 322">
          <controlPr defaultSize="0" autoFill="0" autoLine="0" autoPict="0">
            <anchor moveWithCells="1">
              <from>
                <xdr:col>11</xdr:col>
                <xdr:colOff>9525</xdr:colOff>
                <xdr:row>286</xdr:row>
                <xdr:rowOff>9525</xdr:rowOff>
              </from>
              <to>
                <xdr:col>12</xdr:col>
                <xdr:colOff>409575</xdr:colOff>
                <xdr:row>287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3" r:id="rId54" name="Check Box 323">
          <controlPr defaultSize="0" autoFill="0" autoLine="0" autoPict="0">
            <anchor moveWithCells="1">
              <from>
                <xdr:col>13</xdr:col>
                <xdr:colOff>9525</xdr:colOff>
                <xdr:row>286</xdr:row>
                <xdr:rowOff>9525</xdr:rowOff>
              </from>
              <to>
                <xdr:col>14</xdr:col>
                <xdr:colOff>200025</xdr:colOff>
                <xdr:row>287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4" r:id="rId55" name="Check Box 324">
          <controlPr defaultSize="0" autoFill="0" autoLine="0" autoPict="0">
            <anchor moveWithCells="1">
              <from>
                <xdr:col>9</xdr:col>
                <xdr:colOff>9525</xdr:colOff>
                <xdr:row>317</xdr:row>
                <xdr:rowOff>114300</xdr:rowOff>
              </from>
              <to>
                <xdr:col>10</xdr:col>
                <xdr:colOff>381000</xdr:colOff>
                <xdr:row>318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5" r:id="rId56" name="Check Box 325">
          <controlPr defaultSize="0" autoFill="0" autoLine="0" autoPict="0">
            <anchor moveWithCells="1">
              <from>
                <xdr:col>11</xdr:col>
                <xdr:colOff>0</xdr:colOff>
                <xdr:row>317</xdr:row>
                <xdr:rowOff>114300</xdr:rowOff>
              </from>
              <to>
                <xdr:col>12</xdr:col>
                <xdr:colOff>409575</xdr:colOff>
                <xdr:row>318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6" r:id="rId57" name="Check Box 326">
          <controlPr defaultSize="0" autoFill="0" autoLine="0" autoPict="0">
            <anchor moveWithCells="1">
              <from>
                <xdr:col>9</xdr:col>
                <xdr:colOff>9525</xdr:colOff>
                <xdr:row>319</xdr:row>
                <xdr:rowOff>9525</xdr:rowOff>
              </from>
              <to>
                <xdr:col>10</xdr:col>
                <xdr:colOff>381000</xdr:colOff>
                <xdr:row>320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7" r:id="rId58" name="Check Box 327">
          <controlPr defaultSize="0" autoFill="0" autoLine="0" autoPict="0">
            <anchor moveWithCells="1">
              <from>
                <xdr:col>13</xdr:col>
                <xdr:colOff>0</xdr:colOff>
                <xdr:row>317</xdr:row>
                <xdr:rowOff>114300</xdr:rowOff>
              </from>
              <to>
                <xdr:col>14</xdr:col>
                <xdr:colOff>200025</xdr:colOff>
                <xdr:row>318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8" r:id="rId59" name="Check Box 328">
          <controlPr defaultSize="0" autoFill="0" autoLine="0" autoPict="0">
            <anchor moveWithCells="1">
              <from>
                <xdr:col>11</xdr:col>
                <xdr:colOff>9525</xdr:colOff>
                <xdr:row>319</xdr:row>
                <xdr:rowOff>9525</xdr:rowOff>
              </from>
              <to>
                <xdr:col>12</xdr:col>
                <xdr:colOff>409575</xdr:colOff>
                <xdr:row>320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9" r:id="rId60" name="Check Box 329">
          <controlPr defaultSize="0" autoFill="0" autoLine="0" autoPict="0">
            <anchor moveWithCells="1">
              <from>
                <xdr:col>13</xdr:col>
                <xdr:colOff>9525</xdr:colOff>
                <xdr:row>319</xdr:row>
                <xdr:rowOff>9525</xdr:rowOff>
              </from>
              <to>
                <xdr:col>14</xdr:col>
                <xdr:colOff>200025</xdr:colOff>
                <xdr:row>320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1" r:id="rId61" name="Check Box 361">
          <controlPr defaultSize="0" autoFill="0" autoLine="0" autoPict="0">
            <anchor moveWithCells="1">
              <from>
                <xdr:col>11</xdr:col>
                <xdr:colOff>9525</xdr:colOff>
                <xdr:row>14</xdr:row>
                <xdr:rowOff>0</xdr:rowOff>
              </from>
              <to>
                <xdr:col>12</xdr:col>
                <xdr:colOff>419100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2" r:id="rId62" name="Check Box 362">
          <controlPr defaultSize="0" autoFill="0" autoLine="0" autoPict="0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200025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3" r:id="rId63" name="Check Box 363">
          <controlPr defaultSize="0" autoFill="0" autoLine="0" autoPict="0">
            <anchor moveWithCells="1">
              <from>
                <xdr:col>11</xdr:col>
                <xdr:colOff>9525</xdr:colOff>
                <xdr:row>15</xdr:row>
                <xdr:rowOff>19050</xdr:rowOff>
              </from>
              <to>
                <xdr:col>12</xdr:col>
                <xdr:colOff>419100</xdr:colOff>
                <xdr:row>15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4" r:id="rId64" name="Check Box 364">
          <controlPr defaultSize="0" autoFill="0" autoLine="0" autoPict="0">
            <anchor moveWithCells="1">
              <from>
                <xdr:col>15</xdr:col>
                <xdr:colOff>0</xdr:colOff>
                <xdr:row>14</xdr:row>
                <xdr:rowOff>0</xdr:rowOff>
              </from>
              <to>
                <xdr:col>16</xdr:col>
                <xdr:colOff>209550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5" r:id="rId65" name="Check Box 365">
          <controlPr defaultSize="0" autoFill="0" autoLine="0" autoPict="0">
            <anchor moveWithCells="1">
              <from>
                <xdr:col>13</xdr:col>
                <xdr:colOff>9525</xdr:colOff>
                <xdr:row>15</xdr:row>
                <xdr:rowOff>19050</xdr:rowOff>
              </from>
              <to>
                <xdr:col>14</xdr:col>
                <xdr:colOff>200025</xdr:colOff>
                <xdr:row>15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6" r:id="rId66" name="Check Box 366">
          <controlPr defaultSize="0" autoFill="0" autoLine="0" autoPict="0">
            <anchor moveWithCells="1">
              <from>
                <xdr:col>15</xdr:col>
                <xdr:colOff>9525</xdr:colOff>
                <xdr:row>15</xdr:row>
                <xdr:rowOff>28575</xdr:rowOff>
              </from>
              <to>
                <xdr:col>17</xdr:col>
                <xdr:colOff>0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9" r:id="rId67" name="Check Box 369">
          <controlPr defaultSize="0" autoFill="0" autoLine="0" autoPict="0" altText="">
            <anchor moveWithCells="1">
              <from>
                <xdr:col>11</xdr:col>
                <xdr:colOff>19050</xdr:colOff>
                <xdr:row>16</xdr:row>
                <xdr:rowOff>9525</xdr:rowOff>
              </from>
              <to>
                <xdr:col>13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0" r:id="rId68" name="Check Box 370">
          <controlPr defaultSize="0" autoFill="0" autoLine="0" autoPict="0">
            <anchor moveWithCells="1">
              <from>
                <xdr:col>13</xdr:col>
                <xdr:colOff>9525</xdr:colOff>
                <xdr:row>16</xdr:row>
                <xdr:rowOff>9525</xdr:rowOff>
              </from>
              <to>
                <xdr:col>14</xdr:col>
                <xdr:colOff>209550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1" r:id="rId69" name="Check Box 371">
          <controlPr defaultSize="0" autoFill="0" autoLine="0" autoPict="0">
            <anchor moveWithCells="1">
              <from>
                <xdr:col>11</xdr:col>
                <xdr:colOff>19050</xdr:colOff>
                <xdr:row>17</xdr:row>
                <xdr:rowOff>19050</xdr:rowOff>
              </from>
              <to>
                <xdr:col>13</xdr:col>
                <xdr:colOff>0</xdr:colOff>
                <xdr:row>17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2" r:id="rId70" name="Check Box 372">
          <controlPr defaultSize="0" autoFill="0" autoLine="0" autoPict="0">
            <anchor moveWithCells="1">
              <from>
                <xdr:col>15</xdr:col>
                <xdr:colOff>0</xdr:colOff>
                <xdr:row>16</xdr:row>
                <xdr:rowOff>9525</xdr:rowOff>
              </from>
              <to>
                <xdr:col>17</xdr:col>
                <xdr:colOff>0</xdr:colOff>
                <xdr:row>17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3" r:id="rId71" name="Check Box 373">
          <controlPr defaultSize="0" autoFill="0" autoLine="0" autoPict="0">
            <anchor moveWithCells="1">
              <from>
                <xdr:col>13</xdr:col>
                <xdr:colOff>19050</xdr:colOff>
                <xdr:row>17</xdr:row>
                <xdr:rowOff>19050</xdr:rowOff>
              </from>
              <to>
                <xdr:col>14</xdr:col>
                <xdr:colOff>209550</xdr:colOff>
                <xdr:row>17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9" r:id="rId72" name="Check Box 379">
          <controlPr defaultSize="0" autoFill="0" autoLine="0" autoPict="0" altText="">
            <anchor moveWithCells="1">
              <from>
                <xdr:col>9</xdr:col>
                <xdr:colOff>9525</xdr:colOff>
                <xdr:row>56</xdr:row>
                <xdr:rowOff>19050</xdr:rowOff>
              </from>
              <to>
                <xdr:col>10</xdr:col>
                <xdr:colOff>381000</xdr:colOff>
                <xdr:row>57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0" r:id="rId73" name="Check Box 380">
          <controlPr defaultSize="0" autoFill="0" autoLine="0" autoPict="0">
            <anchor moveWithCells="1">
              <from>
                <xdr:col>11</xdr:col>
                <xdr:colOff>0</xdr:colOff>
                <xdr:row>56</xdr:row>
                <xdr:rowOff>19050</xdr:rowOff>
              </from>
              <to>
                <xdr:col>12</xdr:col>
                <xdr:colOff>409575</xdr:colOff>
                <xdr:row>57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1" r:id="rId74" name="Check Box 381">
          <controlPr defaultSize="0" autoFill="0" autoLine="0" autoPict="0">
            <anchor moveWithCells="1">
              <from>
                <xdr:col>9</xdr:col>
                <xdr:colOff>9525</xdr:colOff>
                <xdr:row>57</xdr:row>
                <xdr:rowOff>0</xdr:rowOff>
              </from>
              <to>
                <xdr:col>10</xdr:col>
                <xdr:colOff>381000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2" r:id="rId75" name="Check Box 382">
          <controlPr defaultSize="0" autoFill="0" autoLine="0" autoPict="0">
            <anchor moveWithCells="1">
              <from>
                <xdr:col>12</xdr:col>
                <xdr:colOff>419100</xdr:colOff>
                <xdr:row>56</xdr:row>
                <xdr:rowOff>19050</xdr:rowOff>
              </from>
              <to>
                <xdr:col>14</xdr:col>
                <xdr:colOff>200025</xdr:colOff>
                <xdr:row>57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3" r:id="rId76" name="Check Box 383">
          <controlPr defaultSize="0" autoFill="0" autoLine="0" autoPict="0">
            <anchor moveWithCells="1">
              <from>
                <xdr:col>11</xdr:col>
                <xdr:colOff>9525</xdr:colOff>
                <xdr:row>57</xdr:row>
                <xdr:rowOff>28575</xdr:rowOff>
              </from>
              <to>
                <xdr:col>12</xdr:col>
                <xdr:colOff>409575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4" r:id="rId77" name="Check Box 384">
          <controlPr defaultSize="0" autoFill="0" autoLine="0" autoPict="0" altText="">
            <anchor moveWithCells="1">
              <from>
                <xdr:col>9</xdr:col>
                <xdr:colOff>28575</xdr:colOff>
                <xdr:row>89</xdr:row>
                <xdr:rowOff>9525</xdr:rowOff>
              </from>
              <to>
                <xdr:col>10</xdr:col>
                <xdr:colOff>400050</xdr:colOff>
                <xdr:row>90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5" r:id="rId78" name="Check Box 385">
          <controlPr defaultSize="0" autoFill="0" autoLine="0" autoPict="0">
            <anchor moveWithCells="1">
              <from>
                <xdr:col>11</xdr:col>
                <xdr:colOff>19050</xdr:colOff>
                <xdr:row>89</xdr:row>
                <xdr:rowOff>9525</xdr:rowOff>
              </from>
              <to>
                <xdr:col>13</xdr:col>
                <xdr:colOff>0</xdr:colOff>
                <xdr:row>90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6" r:id="rId79" name="Check Box 386">
          <controlPr defaultSize="0" autoFill="0" autoLine="0" autoPict="0">
            <anchor moveWithCells="1">
              <from>
                <xdr:col>9</xdr:col>
                <xdr:colOff>19050</xdr:colOff>
                <xdr:row>90</xdr:row>
                <xdr:rowOff>19050</xdr:rowOff>
              </from>
              <to>
                <xdr:col>10</xdr:col>
                <xdr:colOff>390525</xdr:colOff>
                <xdr:row>90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7" r:id="rId80" name="Check Box 387">
          <controlPr defaultSize="0" autoFill="0" autoLine="0" autoPict="0">
            <anchor moveWithCells="1">
              <from>
                <xdr:col>13</xdr:col>
                <xdr:colOff>9525</xdr:colOff>
                <xdr:row>89</xdr:row>
                <xdr:rowOff>9525</xdr:rowOff>
              </from>
              <to>
                <xdr:col>14</xdr:col>
                <xdr:colOff>219075</xdr:colOff>
                <xdr:row>90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8" r:id="rId81" name="Check Box 388">
          <controlPr defaultSize="0" autoFill="0" autoLine="0" autoPict="0">
            <anchor moveWithCells="1">
              <from>
                <xdr:col>11</xdr:col>
                <xdr:colOff>19050</xdr:colOff>
                <xdr:row>90</xdr:row>
                <xdr:rowOff>19050</xdr:rowOff>
              </from>
              <to>
                <xdr:col>12</xdr:col>
                <xdr:colOff>419100</xdr:colOff>
                <xdr:row>90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9" r:id="rId82" name="Check Box 389">
          <controlPr defaultSize="0" autoFill="0" autoLine="0" autoPict="0" altText="">
            <anchor moveWithCells="1">
              <from>
                <xdr:col>9</xdr:col>
                <xdr:colOff>9525</xdr:colOff>
                <xdr:row>122</xdr:row>
                <xdr:rowOff>19050</xdr:rowOff>
              </from>
              <to>
                <xdr:col>10</xdr:col>
                <xdr:colOff>381000</xdr:colOff>
                <xdr:row>123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0" r:id="rId83" name="Check Box 390">
          <controlPr defaultSize="0" autoFill="0" autoLine="0" autoPict="0">
            <anchor moveWithCells="1">
              <from>
                <xdr:col>11</xdr:col>
                <xdr:colOff>0</xdr:colOff>
                <xdr:row>122</xdr:row>
                <xdr:rowOff>19050</xdr:rowOff>
              </from>
              <to>
                <xdr:col>12</xdr:col>
                <xdr:colOff>409575</xdr:colOff>
                <xdr:row>123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1" r:id="rId84" name="Check Box 391">
          <controlPr defaultSize="0" autoFill="0" autoLine="0" autoPict="0">
            <anchor moveWithCells="1">
              <from>
                <xdr:col>9</xdr:col>
                <xdr:colOff>0</xdr:colOff>
                <xdr:row>123</xdr:row>
                <xdr:rowOff>28575</xdr:rowOff>
              </from>
              <to>
                <xdr:col>10</xdr:col>
                <xdr:colOff>371475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2" r:id="rId85" name="Check Box 392">
          <controlPr defaultSize="0" autoFill="0" autoLine="0" autoPict="0">
            <anchor moveWithCells="1">
              <from>
                <xdr:col>12</xdr:col>
                <xdr:colOff>419100</xdr:colOff>
                <xdr:row>122</xdr:row>
                <xdr:rowOff>19050</xdr:rowOff>
              </from>
              <to>
                <xdr:col>14</xdr:col>
                <xdr:colOff>200025</xdr:colOff>
                <xdr:row>123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3" r:id="rId86" name="Check Box 393">
          <controlPr defaultSize="0" autoFill="0" autoLine="0" autoPict="0">
            <anchor moveWithCells="1">
              <from>
                <xdr:col>11</xdr:col>
                <xdr:colOff>0</xdr:colOff>
                <xdr:row>123</xdr:row>
                <xdr:rowOff>28575</xdr:rowOff>
              </from>
              <to>
                <xdr:col>12</xdr:col>
                <xdr:colOff>400050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4" r:id="rId87" name="Check Box 394">
          <controlPr defaultSize="0" autoFill="0" autoLine="0" autoPict="0" altText="">
            <anchor moveWithCells="1">
              <from>
                <xdr:col>9</xdr:col>
                <xdr:colOff>9525</xdr:colOff>
                <xdr:row>155</xdr:row>
                <xdr:rowOff>19050</xdr:rowOff>
              </from>
              <to>
                <xdr:col>10</xdr:col>
                <xdr:colOff>381000</xdr:colOff>
                <xdr:row>156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5" r:id="rId88" name="Check Box 395">
          <controlPr defaultSize="0" autoFill="0" autoLine="0" autoPict="0">
            <anchor moveWithCells="1">
              <from>
                <xdr:col>11</xdr:col>
                <xdr:colOff>0</xdr:colOff>
                <xdr:row>155</xdr:row>
                <xdr:rowOff>19050</xdr:rowOff>
              </from>
              <to>
                <xdr:col>12</xdr:col>
                <xdr:colOff>409575</xdr:colOff>
                <xdr:row>156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6" r:id="rId89" name="Check Box 396">
          <controlPr defaultSize="0" autoFill="0" autoLine="0" autoPict="0">
            <anchor moveWithCells="1">
              <from>
                <xdr:col>9</xdr:col>
                <xdr:colOff>0</xdr:colOff>
                <xdr:row>156</xdr:row>
                <xdr:rowOff>28575</xdr:rowOff>
              </from>
              <to>
                <xdr:col>10</xdr:col>
                <xdr:colOff>371475</xdr:colOff>
                <xdr:row>157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7" r:id="rId90" name="Check Box 397">
          <controlPr defaultSize="0" autoFill="0" autoLine="0" autoPict="0">
            <anchor moveWithCells="1">
              <from>
                <xdr:col>12</xdr:col>
                <xdr:colOff>419100</xdr:colOff>
                <xdr:row>155</xdr:row>
                <xdr:rowOff>19050</xdr:rowOff>
              </from>
              <to>
                <xdr:col>14</xdr:col>
                <xdr:colOff>200025</xdr:colOff>
                <xdr:row>156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8" r:id="rId91" name="Check Box 398">
          <controlPr defaultSize="0" autoFill="0" autoLine="0" autoPict="0">
            <anchor moveWithCells="1">
              <from>
                <xdr:col>11</xdr:col>
                <xdr:colOff>0</xdr:colOff>
                <xdr:row>156</xdr:row>
                <xdr:rowOff>28575</xdr:rowOff>
              </from>
              <to>
                <xdr:col>12</xdr:col>
                <xdr:colOff>400050</xdr:colOff>
                <xdr:row>157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9" r:id="rId92" name="Check Box 399">
          <controlPr defaultSize="0" autoFill="0" autoLine="0" autoPict="0" altText="">
            <anchor moveWithCells="1">
              <from>
                <xdr:col>9</xdr:col>
                <xdr:colOff>19050</xdr:colOff>
                <xdr:row>188</xdr:row>
                <xdr:rowOff>19050</xdr:rowOff>
              </from>
              <to>
                <xdr:col>10</xdr:col>
                <xdr:colOff>390525</xdr:colOff>
                <xdr:row>189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0" r:id="rId93" name="Check Box 400">
          <controlPr defaultSize="0" autoFill="0" autoLine="0" autoPict="0">
            <anchor moveWithCells="1">
              <from>
                <xdr:col>11</xdr:col>
                <xdr:colOff>9525</xdr:colOff>
                <xdr:row>188</xdr:row>
                <xdr:rowOff>19050</xdr:rowOff>
              </from>
              <to>
                <xdr:col>12</xdr:col>
                <xdr:colOff>419100</xdr:colOff>
                <xdr:row>189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1" r:id="rId94" name="Check Box 401">
          <controlPr defaultSize="0" autoFill="0" autoLine="0" autoPict="0">
            <anchor moveWithCells="1">
              <from>
                <xdr:col>9</xdr:col>
                <xdr:colOff>19050</xdr:colOff>
                <xdr:row>189</xdr:row>
                <xdr:rowOff>9525</xdr:rowOff>
              </from>
              <to>
                <xdr:col>10</xdr:col>
                <xdr:colOff>390525</xdr:colOff>
                <xdr:row>189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2" r:id="rId95" name="Check Box 402">
          <controlPr defaultSize="0" autoFill="0" autoLine="0" autoPict="0">
            <anchor moveWithCells="1">
              <from>
                <xdr:col>13</xdr:col>
                <xdr:colOff>0</xdr:colOff>
                <xdr:row>188</xdr:row>
                <xdr:rowOff>19050</xdr:rowOff>
              </from>
              <to>
                <xdr:col>14</xdr:col>
                <xdr:colOff>209550</xdr:colOff>
                <xdr:row>189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3" r:id="rId96" name="Check Box 403">
          <controlPr defaultSize="0" autoFill="0" autoLine="0" autoPict="0">
            <anchor moveWithCells="1">
              <from>
                <xdr:col>11</xdr:col>
                <xdr:colOff>19050</xdr:colOff>
                <xdr:row>189</xdr:row>
                <xdr:rowOff>9525</xdr:rowOff>
              </from>
              <to>
                <xdr:col>12</xdr:col>
                <xdr:colOff>419100</xdr:colOff>
                <xdr:row>189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4" r:id="rId97" name="Check Box 404">
          <controlPr defaultSize="0" autoFill="0" autoLine="0" autoPict="0" altText="">
            <anchor moveWithCells="1">
              <from>
                <xdr:col>9</xdr:col>
                <xdr:colOff>19050</xdr:colOff>
                <xdr:row>221</xdr:row>
                <xdr:rowOff>0</xdr:rowOff>
              </from>
              <to>
                <xdr:col>10</xdr:col>
                <xdr:colOff>390525</xdr:colOff>
                <xdr:row>221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5" r:id="rId98" name="Check Box 405">
          <controlPr defaultSize="0" autoFill="0" autoLine="0" autoPict="0">
            <anchor moveWithCells="1">
              <from>
                <xdr:col>11</xdr:col>
                <xdr:colOff>28575</xdr:colOff>
                <xdr:row>221</xdr:row>
                <xdr:rowOff>19050</xdr:rowOff>
              </from>
              <to>
                <xdr:col>13</xdr:col>
                <xdr:colOff>9525</xdr:colOff>
                <xdr:row>222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6" r:id="rId99" name="Check Box 406">
          <controlPr defaultSize="0" autoFill="0" autoLine="0" autoPict="0">
            <anchor moveWithCells="1">
              <from>
                <xdr:col>9</xdr:col>
                <xdr:colOff>38100</xdr:colOff>
                <xdr:row>222</xdr:row>
                <xdr:rowOff>9525</xdr:rowOff>
              </from>
              <to>
                <xdr:col>10</xdr:col>
                <xdr:colOff>409575</xdr:colOff>
                <xdr:row>222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7" r:id="rId100" name="Check Box 407">
          <controlPr defaultSize="0" autoFill="0" autoLine="0" autoPict="0">
            <anchor moveWithCells="1">
              <from>
                <xdr:col>13</xdr:col>
                <xdr:colOff>19050</xdr:colOff>
                <xdr:row>221</xdr:row>
                <xdr:rowOff>19050</xdr:rowOff>
              </from>
              <to>
                <xdr:col>14</xdr:col>
                <xdr:colOff>228600</xdr:colOff>
                <xdr:row>222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8" r:id="rId101" name="Check Box 408">
          <controlPr defaultSize="0" autoFill="0" autoLine="0" autoPict="0">
            <anchor moveWithCells="1">
              <from>
                <xdr:col>11</xdr:col>
                <xdr:colOff>38100</xdr:colOff>
                <xdr:row>222</xdr:row>
                <xdr:rowOff>9525</xdr:rowOff>
              </from>
              <to>
                <xdr:col>13</xdr:col>
                <xdr:colOff>9525</xdr:colOff>
                <xdr:row>222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9" r:id="rId102" name="Check Box 409">
          <controlPr defaultSize="0" autoFill="0" autoLine="0" autoPict="0" altText="">
            <anchor moveWithCells="1">
              <from>
                <xdr:col>9</xdr:col>
                <xdr:colOff>9525</xdr:colOff>
                <xdr:row>254</xdr:row>
                <xdr:rowOff>9525</xdr:rowOff>
              </from>
              <to>
                <xdr:col>10</xdr:col>
                <xdr:colOff>381000</xdr:colOff>
                <xdr:row>254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0" r:id="rId103" name="Check Box 410">
          <controlPr defaultSize="0" autoFill="0" autoLine="0" autoPict="0">
            <anchor moveWithCells="1">
              <from>
                <xdr:col>11</xdr:col>
                <xdr:colOff>28575</xdr:colOff>
                <xdr:row>254</xdr:row>
                <xdr:rowOff>9525</xdr:rowOff>
              </from>
              <to>
                <xdr:col>13</xdr:col>
                <xdr:colOff>9525</xdr:colOff>
                <xdr:row>254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1" r:id="rId104" name="Check Box 411">
          <controlPr defaultSize="0" autoFill="0" autoLine="0" autoPict="0">
            <anchor moveWithCells="1">
              <from>
                <xdr:col>9</xdr:col>
                <xdr:colOff>28575</xdr:colOff>
                <xdr:row>255</xdr:row>
                <xdr:rowOff>19050</xdr:rowOff>
              </from>
              <to>
                <xdr:col>10</xdr:col>
                <xdr:colOff>400050</xdr:colOff>
                <xdr:row>255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2" r:id="rId105" name="Check Box 412">
          <controlPr defaultSize="0" autoFill="0" autoLine="0" autoPict="0">
            <anchor moveWithCells="1">
              <from>
                <xdr:col>12</xdr:col>
                <xdr:colOff>419100</xdr:colOff>
                <xdr:row>254</xdr:row>
                <xdr:rowOff>9525</xdr:rowOff>
              </from>
              <to>
                <xdr:col>14</xdr:col>
                <xdr:colOff>200025</xdr:colOff>
                <xdr:row>254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3" r:id="rId106" name="Check Box 413">
          <controlPr defaultSize="0" autoFill="0" autoLine="0" autoPict="0">
            <anchor moveWithCells="1">
              <from>
                <xdr:col>11</xdr:col>
                <xdr:colOff>28575</xdr:colOff>
                <xdr:row>255</xdr:row>
                <xdr:rowOff>19050</xdr:rowOff>
              </from>
              <to>
                <xdr:col>13</xdr:col>
                <xdr:colOff>0</xdr:colOff>
                <xdr:row>255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4" r:id="rId107" name="Check Box 414">
          <controlPr defaultSize="0" autoFill="0" autoLine="0" autoPict="0" altText="">
            <anchor moveWithCells="1">
              <from>
                <xdr:col>9</xdr:col>
                <xdr:colOff>9525</xdr:colOff>
                <xdr:row>287</xdr:row>
                <xdr:rowOff>0</xdr:rowOff>
              </from>
              <to>
                <xdr:col>10</xdr:col>
                <xdr:colOff>381000</xdr:colOff>
                <xdr:row>287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5" r:id="rId108" name="Check Box 415">
          <controlPr defaultSize="0" autoFill="0" autoLine="0" autoPict="0">
            <anchor moveWithCells="1">
              <from>
                <xdr:col>11</xdr:col>
                <xdr:colOff>28575</xdr:colOff>
                <xdr:row>287</xdr:row>
                <xdr:rowOff>0</xdr:rowOff>
              </from>
              <to>
                <xdr:col>13</xdr:col>
                <xdr:colOff>9525</xdr:colOff>
                <xdr:row>287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6" r:id="rId109" name="Check Box 416">
          <controlPr defaultSize="0" autoFill="0" autoLine="0" autoPict="0">
            <anchor moveWithCells="1">
              <from>
                <xdr:col>9</xdr:col>
                <xdr:colOff>28575</xdr:colOff>
                <xdr:row>288</xdr:row>
                <xdr:rowOff>9525</xdr:rowOff>
              </from>
              <to>
                <xdr:col>10</xdr:col>
                <xdr:colOff>400050</xdr:colOff>
                <xdr:row>288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7" r:id="rId110" name="Check Box 417">
          <controlPr defaultSize="0" autoFill="0" autoLine="0" autoPict="0">
            <anchor moveWithCells="1">
              <from>
                <xdr:col>13</xdr:col>
                <xdr:colOff>9525</xdr:colOff>
                <xdr:row>287</xdr:row>
                <xdr:rowOff>19050</xdr:rowOff>
              </from>
              <to>
                <xdr:col>14</xdr:col>
                <xdr:colOff>219075</xdr:colOff>
                <xdr:row>288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8" r:id="rId111" name="Check Box 418">
          <controlPr defaultSize="0" autoFill="0" autoLine="0" autoPict="0">
            <anchor moveWithCells="1">
              <from>
                <xdr:col>11</xdr:col>
                <xdr:colOff>28575</xdr:colOff>
                <xdr:row>288</xdr:row>
                <xdr:rowOff>9525</xdr:rowOff>
              </from>
              <to>
                <xdr:col>13</xdr:col>
                <xdr:colOff>0</xdr:colOff>
                <xdr:row>288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9" r:id="rId112" name="Check Box 419">
          <controlPr defaultSize="0" autoFill="0" autoLine="0" autoPict="0" altText="">
            <anchor moveWithCells="1">
              <from>
                <xdr:col>9</xdr:col>
                <xdr:colOff>19050</xdr:colOff>
                <xdr:row>320</xdr:row>
                <xdr:rowOff>0</xdr:rowOff>
              </from>
              <to>
                <xdr:col>10</xdr:col>
                <xdr:colOff>390525</xdr:colOff>
                <xdr:row>320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0" r:id="rId113" name="Check Box 420">
          <controlPr defaultSize="0" autoFill="0" autoLine="0" autoPict="0">
            <anchor moveWithCells="1">
              <from>
                <xdr:col>11</xdr:col>
                <xdr:colOff>38100</xdr:colOff>
                <xdr:row>320</xdr:row>
                <xdr:rowOff>0</xdr:rowOff>
              </from>
              <to>
                <xdr:col>13</xdr:col>
                <xdr:colOff>19050</xdr:colOff>
                <xdr:row>320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1" r:id="rId114" name="Check Box 421">
          <controlPr defaultSize="0" autoFill="0" autoLine="0" autoPict="0">
            <anchor moveWithCells="1">
              <from>
                <xdr:col>9</xdr:col>
                <xdr:colOff>38100</xdr:colOff>
                <xdr:row>321</xdr:row>
                <xdr:rowOff>9525</xdr:rowOff>
              </from>
              <to>
                <xdr:col>10</xdr:col>
                <xdr:colOff>409575</xdr:colOff>
                <xdr:row>321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2" r:id="rId115" name="Check Box 422">
          <controlPr defaultSize="0" autoFill="0" autoLine="0" autoPict="0">
            <anchor moveWithCells="1">
              <from>
                <xdr:col>13</xdr:col>
                <xdr:colOff>19050</xdr:colOff>
                <xdr:row>320</xdr:row>
                <xdr:rowOff>19050</xdr:rowOff>
              </from>
              <to>
                <xdr:col>14</xdr:col>
                <xdr:colOff>228600</xdr:colOff>
                <xdr:row>321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3" r:id="rId116" name="Check Box 423">
          <controlPr defaultSize="0" autoFill="0" autoLine="0" autoPict="0">
            <anchor moveWithCells="1">
              <from>
                <xdr:col>11</xdr:col>
                <xdr:colOff>38100</xdr:colOff>
                <xdr:row>321</xdr:row>
                <xdr:rowOff>9525</xdr:rowOff>
              </from>
              <to>
                <xdr:col>13</xdr:col>
                <xdr:colOff>9525</xdr:colOff>
                <xdr:row>321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6" r:id="rId117" name="Check Box 426">
          <controlPr defaultSize="0" autoFill="0" autoLine="0" autoPict="0">
            <anchor moveWithCells="1">
              <from>
                <xdr:col>13</xdr:col>
                <xdr:colOff>19050</xdr:colOff>
                <xdr:row>57</xdr:row>
                <xdr:rowOff>0</xdr:rowOff>
              </from>
              <to>
                <xdr:col>14</xdr:col>
                <xdr:colOff>200025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7" r:id="rId118" name="Check Box 427">
          <controlPr defaultSize="0" autoFill="0" autoLine="0" autoPict="0">
            <anchor moveWithCells="1">
              <from>
                <xdr:col>13</xdr:col>
                <xdr:colOff>9525</xdr:colOff>
                <xdr:row>90</xdr:row>
                <xdr:rowOff>0</xdr:rowOff>
              </from>
              <to>
                <xdr:col>14</xdr:col>
                <xdr:colOff>190500</xdr:colOff>
                <xdr:row>91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8" r:id="rId119" name="Check Box 428">
          <controlPr defaultSize="0" autoFill="0" autoLine="0" autoPict="0">
            <anchor moveWithCells="1">
              <from>
                <xdr:col>13</xdr:col>
                <xdr:colOff>19050</xdr:colOff>
                <xdr:row>123</xdr:row>
                <xdr:rowOff>0</xdr:rowOff>
              </from>
              <to>
                <xdr:col>14</xdr:col>
                <xdr:colOff>200025</xdr:colOff>
                <xdr:row>124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9" r:id="rId120" name="Check Box 429">
          <controlPr defaultSize="0" autoFill="0" autoLine="0" autoPict="0">
            <anchor moveWithCells="1">
              <from>
                <xdr:col>13</xdr:col>
                <xdr:colOff>19050</xdr:colOff>
                <xdr:row>156</xdr:row>
                <xdr:rowOff>0</xdr:rowOff>
              </from>
              <to>
                <xdr:col>14</xdr:col>
                <xdr:colOff>200025</xdr:colOff>
                <xdr:row>157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0" r:id="rId121" name="Check Box 430">
          <controlPr defaultSize="0" autoFill="0" autoLine="0" autoPict="0" altText="">
            <anchor moveWithCells="1">
              <from>
                <xdr:col>13</xdr:col>
                <xdr:colOff>19050</xdr:colOff>
                <xdr:row>189</xdr:row>
                <xdr:rowOff>19050</xdr:rowOff>
              </from>
              <to>
                <xdr:col>14</xdr:col>
                <xdr:colOff>200025</xdr:colOff>
                <xdr:row>189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1" r:id="rId122" name="Check Box 431">
          <controlPr defaultSize="0" autoFill="0" autoLine="0" autoPict="0">
            <anchor moveWithCells="1">
              <from>
                <xdr:col>13</xdr:col>
                <xdr:colOff>9525</xdr:colOff>
                <xdr:row>222</xdr:row>
                <xdr:rowOff>0</xdr:rowOff>
              </from>
              <to>
                <xdr:col>14</xdr:col>
                <xdr:colOff>190500</xdr:colOff>
                <xdr:row>223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2" r:id="rId123" name="Check Box 432">
          <controlPr defaultSize="0" autoFill="0" autoLine="0" autoPict="0">
            <anchor moveWithCells="1">
              <from>
                <xdr:col>13</xdr:col>
                <xdr:colOff>0</xdr:colOff>
                <xdr:row>255</xdr:row>
                <xdr:rowOff>0</xdr:rowOff>
              </from>
              <to>
                <xdr:col>14</xdr:col>
                <xdr:colOff>180975</xdr:colOff>
                <xdr:row>256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3" r:id="rId124" name="Check Box 433">
          <controlPr defaultSize="0" autoFill="0" autoLine="0" autoPict="0">
            <anchor moveWithCells="1">
              <from>
                <xdr:col>13</xdr:col>
                <xdr:colOff>19050</xdr:colOff>
                <xdr:row>288</xdr:row>
                <xdr:rowOff>0</xdr:rowOff>
              </from>
              <to>
                <xdr:col>14</xdr:col>
                <xdr:colOff>200025</xdr:colOff>
                <xdr:row>289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4" r:id="rId125" name="Check Box 434">
          <controlPr defaultSize="0" autoFill="0" autoLine="0" autoPict="0">
            <anchor moveWithCells="1">
              <from>
                <xdr:col>13</xdr:col>
                <xdr:colOff>28575</xdr:colOff>
                <xdr:row>321</xdr:row>
                <xdr:rowOff>0</xdr:rowOff>
              </from>
              <to>
                <xdr:col>14</xdr:col>
                <xdr:colOff>209550</xdr:colOff>
                <xdr:row>322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9" r:id="rId126" name="Check Box 439">
          <controlPr defaultSize="0" autoFill="0" autoLine="0" autoPict="0">
            <anchor moveWithCells="1">
              <from>
                <xdr:col>9</xdr:col>
                <xdr:colOff>0</xdr:colOff>
                <xdr:row>58</xdr:row>
                <xdr:rowOff>9525</xdr:rowOff>
              </from>
              <to>
                <xdr:col>10</xdr:col>
                <xdr:colOff>352425</xdr:colOff>
                <xdr:row>59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0" r:id="rId127" name="Check Box 440">
          <controlPr defaultSize="0" autoFill="0" autoLine="0" autoPict="0">
            <anchor moveWithCells="1">
              <from>
                <xdr:col>9</xdr:col>
                <xdr:colOff>9525</xdr:colOff>
                <xdr:row>91</xdr:row>
                <xdr:rowOff>0</xdr:rowOff>
              </from>
              <to>
                <xdr:col>10</xdr:col>
                <xdr:colOff>361950</xdr:colOff>
                <xdr:row>92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1" r:id="rId128" name="Check Box 441">
          <controlPr defaultSize="0" autoFill="0" autoLine="0" autoPict="0">
            <anchor moveWithCells="1">
              <from>
                <xdr:col>9</xdr:col>
                <xdr:colOff>9525</xdr:colOff>
                <xdr:row>124</xdr:row>
                <xdr:rowOff>9525</xdr:rowOff>
              </from>
              <to>
                <xdr:col>10</xdr:col>
                <xdr:colOff>361950</xdr:colOff>
                <xdr:row>125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2" r:id="rId129" name="Check Box 442">
          <controlPr defaultSize="0" autoFill="0" autoLine="0" autoPict="0">
            <anchor moveWithCells="1">
              <from>
                <xdr:col>9</xdr:col>
                <xdr:colOff>9525</xdr:colOff>
                <xdr:row>157</xdr:row>
                <xdr:rowOff>0</xdr:rowOff>
              </from>
              <to>
                <xdr:col>10</xdr:col>
                <xdr:colOff>361950</xdr:colOff>
                <xdr:row>157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3" r:id="rId130" name="Check Box 443">
          <controlPr defaultSize="0" autoFill="0" autoLine="0" autoPict="0">
            <anchor moveWithCells="1">
              <from>
                <xdr:col>9</xdr:col>
                <xdr:colOff>0</xdr:colOff>
                <xdr:row>190</xdr:row>
                <xdr:rowOff>0</xdr:rowOff>
              </from>
              <to>
                <xdr:col>10</xdr:col>
                <xdr:colOff>400050</xdr:colOff>
                <xdr:row>190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4" r:id="rId131" name="Check Box 444">
          <controlPr defaultSize="0" autoFill="0" autoLine="0" autoPict="0">
            <anchor moveWithCells="1">
              <from>
                <xdr:col>9</xdr:col>
                <xdr:colOff>9525</xdr:colOff>
                <xdr:row>223</xdr:row>
                <xdr:rowOff>9525</xdr:rowOff>
              </from>
              <to>
                <xdr:col>10</xdr:col>
                <xdr:colOff>381000</xdr:colOff>
                <xdr:row>223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5" r:id="rId132" name="Check Box 445">
          <controlPr defaultSize="0" autoFill="0" autoLine="0" autoPict="0">
            <anchor moveWithCells="1">
              <from>
                <xdr:col>9</xdr:col>
                <xdr:colOff>9525</xdr:colOff>
                <xdr:row>256</xdr:row>
                <xdr:rowOff>9525</xdr:rowOff>
              </from>
              <to>
                <xdr:col>10</xdr:col>
                <xdr:colOff>381000</xdr:colOff>
                <xdr:row>256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6" r:id="rId133" name="Check Box 446">
          <controlPr defaultSize="0" autoFill="0" autoLine="0" autoPict="0">
            <anchor moveWithCells="1">
              <from>
                <xdr:col>9</xdr:col>
                <xdr:colOff>9525</xdr:colOff>
                <xdr:row>289</xdr:row>
                <xdr:rowOff>9525</xdr:rowOff>
              </from>
              <to>
                <xdr:col>10</xdr:col>
                <xdr:colOff>381000</xdr:colOff>
                <xdr:row>289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7" r:id="rId134" name="Check Box 447">
          <controlPr defaultSize="0" autoFill="0" autoLine="0" autoPict="0">
            <anchor moveWithCells="1">
              <from>
                <xdr:col>9</xdr:col>
                <xdr:colOff>9525</xdr:colOff>
                <xdr:row>322</xdr:row>
                <xdr:rowOff>9525</xdr:rowOff>
              </from>
              <to>
                <xdr:col>10</xdr:col>
                <xdr:colOff>381000</xdr:colOff>
                <xdr:row>322</xdr:row>
                <xdr:rowOff>180975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errorTitle="ERREUR SAISIE" error="Sélectionner un circuit dans la liste">
          <x14:formula1>
            <xm:f>Liste!$A$2:$A$8</xm:f>
          </x14:formula1>
          <xm:sqref>O103:P103 O70:P70</xm:sqref>
        </x14:dataValidation>
        <x14:dataValidation type="list" allowBlank="1" showInputMessage="1" showErrorMessage="1">
          <x14:formula1>
            <xm:f>Liste!$A$2:$A$8</xm:f>
          </x14:formula1>
          <xm:sqref>O301:P301 O136:P136 O169:P169 O202:P202 O235:P235 O268:P268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Liste!$C$2:$C$5</xm:f>
          </x14:formula1>
          <xm:sqref>F69:H69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Liste!$D$2:$D$5</xm:f>
          </x14:formula1>
          <xm:sqref>F102:H102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Liste!$E$2:$E$5</xm:f>
          </x14:formula1>
          <xm:sqref>F135:H135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Liste!$F$2:$F$5</xm:f>
          </x14:formula1>
          <xm:sqref>F168:H168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Liste!$G$2:$G$5</xm:f>
          </x14:formula1>
          <xm:sqref>F201:H201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Liste!$H$2:$H$5</xm:f>
          </x14:formula1>
          <xm:sqref>F234:H234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Liste!$I$2:$I$5</xm:f>
          </x14:formula1>
          <xm:sqref>F267:H267</xm:sqref>
        </x14:dataValidation>
        <x14:dataValidation type="list" allowBlank="1" showInputMessage="1" showErrorMessage="1" errorTitle="SAISIE INVALIDE" error="Votre saisie est invalide, veuillez la corriger en choisissant une valeur de la liste.">
          <x14:formula1>
            <xm:f>Liste!$J$2:$J$5</xm:f>
          </x14:formula1>
          <xm:sqref>F300:H300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70"/>
  <sheetViews>
    <sheetView showGridLines="0" workbookViewId="0">
      <selection activeCell="F14" sqref="F14"/>
    </sheetView>
  </sheetViews>
  <sheetFormatPr baseColWidth="10" defaultRowHeight="14.25" x14ac:dyDescent="0.2"/>
  <cols>
    <col min="1" max="1" width="15.5" style="33" customWidth="1"/>
    <col min="2" max="2" width="18.125" style="33" customWidth="1"/>
    <col min="3" max="3" width="15.5" style="33" bestFit="1" customWidth="1"/>
    <col min="4" max="10" width="17.625" style="33" bestFit="1" customWidth="1"/>
    <col min="11" max="16384" width="11" style="33"/>
  </cols>
  <sheetData>
    <row r="1" spans="1:10" ht="24" customHeight="1" x14ac:dyDescent="0.2">
      <c r="A1" s="39" t="s">
        <v>58</v>
      </c>
      <c r="B1" s="40" t="s">
        <v>59</v>
      </c>
      <c r="C1" s="64" t="s">
        <v>147</v>
      </c>
      <c r="D1" s="64" t="s">
        <v>148</v>
      </c>
      <c r="E1" s="64" t="s">
        <v>149</v>
      </c>
      <c r="F1" s="64" t="s">
        <v>150</v>
      </c>
      <c r="G1" s="64" t="s">
        <v>151</v>
      </c>
      <c r="H1" s="64" t="s">
        <v>152</v>
      </c>
      <c r="I1" s="64" t="s">
        <v>157</v>
      </c>
      <c r="J1" s="64" t="s">
        <v>158</v>
      </c>
    </row>
    <row r="2" spans="1:10" x14ac:dyDescent="0.2">
      <c r="A2" s="66"/>
      <c r="B2" s="65" t="s">
        <v>84</v>
      </c>
      <c r="C2" s="65" t="s">
        <v>153</v>
      </c>
      <c r="D2" s="65" t="s">
        <v>154</v>
      </c>
      <c r="E2" s="65" t="s">
        <v>155</v>
      </c>
      <c r="F2" s="65" t="s">
        <v>79</v>
      </c>
      <c r="G2" s="65" t="s">
        <v>80</v>
      </c>
      <c r="H2" s="65" t="s">
        <v>81</v>
      </c>
      <c r="I2" s="65" t="s">
        <v>82</v>
      </c>
      <c r="J2" s="65" t="s">
        <v>83</v>
      </c>
    </row>
    <row r="3" spans="1:10" x14ac:dyDescent="0.2">
      <c r="A3" s="67" t="s">
        <v>56</v>
      </c>
      <c r="B3" s="41" t="s">
        <v>60</v>
      </c>
      <c r="C3" s="41" t="s">
        <v>156</v>
      </c>
      <c r="D3" s="41" t="s">
        <v>156</v>
      </c>
      <c r="E3" s="41" t="s">
        <v>156</v>
      </c>
      <c r="F3" s="41" t="s">
        <v>156</v>
      </c>
      <c r="G3" s="41" t="s">
        <v>156</v>
      </c>
      <c r="H3" s="41" t="s">
        <v>156</v>
      </c>
      <c r="I3" s="41" t="s">
        <v>156</v>
      </c>
      <c r="J3" s="41" t="s">
        <v>156</v>
      </c>
    </row>
    <row r="4" spans="1:10" x14ac:dyDescent="0.2">
      <c r="A4" s="67" t="s">
        <v>53</v>
      </c>
      <c r="B4" s="41" t="s">
        <v>85</v>
      </c>
      <c r="C4" s="41" t="s">
        <v>35</v>
      </c>
      <c r="D4" s="41" t="s">
        <v>35</v>
      </c>
      <c r="E4" s="41" t="s">
        <v>35</v>
      </c>
      <c r="F4" s="41" t="s">
        <v>35</v>
      </c>
      <c r="G4" s="41" t="s">
        <v>35</v>
      </c>
      <c r="H4" s="41" t="s">
        <v>35</v>
      </c>
      <c r="I4" s="41" t="s">
        <v>35</v>
      </c>
      <c r="J4" s="41" t="s">
        <v>35</v>
      </c>
    </row>
    <row r="5" spans="1:10" x14ac:dyDescent="0.2">
      <c r="A5" s="67" t="s">
        <v>57</v>
      </c>
      <c r="B5" s="41" t="s">
        <v>61</v>
      </c>
      <c r="C5" s="42" t="s">
        <v>159</v>
      </c>
      <c r="D5" s="42" t="s">
        <v>159</v>
      </c>
      <c r="E5" s="42" t="s">
        <v>159</v>
      </c>
      <c r="F5" s="42" t="s">
        <v>159</v>
      </c>
      <c r="G5" s="42" t="s">
        <v>159</v>
      </c>
      <c r="H5" s="42" t="s">
        <v>159</v>
      </c>
      <c r="I5" s="42" t="s">
        <v>159</v>
      </c>
      <c r="J5" s="42" t="s">
        <v>159</v>
      </c>
    </row>
    <row r="6" spans="1:10" x14ac:dyDescent="0.2">
      <c r="A6" s="67" t="s">
        <v>135</v>
      </c>
      <c r="B6" s="41" t="s">
        <v>62</v>
      </c>
    </row>
    <row r="7" spans="1:10" x14ac:dyDescent="0.2">
      <c r="A7" s="67" t="s">
        <v>54</v>
      </c>
      <c r="B7" s="41" t="s">
        <v>63</v>
      </c>
    </row>
    <row r="8" spans="1:10" x14ac:dyDescent="0.2">
      <c r="A8" s="68" t="s">
        <v>55</v>
      </c>
      <c r="B8" s="41" t="s">
        <v>64</v>
      </c>
    </row>
    <row r="9" spans="1:10" x14ac:dyDescent="0.2">
      <c r="B9" s="41" t="s">
        <v>65</v>
      </c>
    </row>
    <row r="10" spans="1:10" x14ac:dyDescent="0.2">
      <c r="B10" s="41" t="s">
        <v>66</v>
      </c>
    </row>
    <row r="11" spans="1:10" x14ac:dyDescent="0.2">
      <c r="B11" s="41" t="s">
        <v>67</v>
      </c>
    </row>
    <row r="12" spans="1:10" x14ac:dyDescent="0.2">
      <c r="B12" s="41" t="s">
        <v>68</v>
      </c>
    </row>
    <row r="13" spans="1:10" x14ac:dyDescent="0.2">
      <c r="B13" s="41" t="s">
        <v>69</v>
      </c>
    </row>
    <row r="14" spans="1:10" x14ac:dyDescent="0.2">
      <c r="B14" s="41" t="s">
        <v>70</v>
      </c>
    </row>
    <row r="15" spans="1:10" x14ac:dyDescent="0.2">
      <c r="B15" s="41" t="s">
        <v>71</v>
      </c>
    </row>
    <row r="16" spans="1:10" x14ac:dyDescent="0.2">
      <c r="B16" s="41" t="s">
        <v>86</v>
      </c>
    </row>
    <row r="17" spans="2:2" x14ac:dyDescent="0.2">
      <c r="B17" s="41" t="s">
        <v>87</v>
      </c>
    </row>
    <row r="18" spans="2:2" x14ac:dyDescent="0.2">
      <c r="B18" s="41" t="s">
        <v>88</v>
      </c>
    </row>
    <row r="19" spans="2:2" x14ac:dyDescent="0.2">
      <c r="B19" s="41" t="s">
        <v>89</v>
      </c>
    </row>
    <row r="20" spans="2:2" x14ac:dyDescent="0.2">
      <c r="B20" s="41" t="s">
        <v>90</v>
      </c>
    </row>
    <row r="21" spans="2:2" x14ac:dyDescent="0.2">
      <c r="B21" s="41" t="s">
        <v>72</v>
      </c>
    </row>
    <row r="22" spans="2:2" x14ac:dyDescent="0.2">
      <c r="B22" s="41" t="s">
        <v>91</v>
      </c>
    </row>
    <row r="23" spans="2:2" x14ac:dyDescent="0.2">
      <c r="B23" s="41" t="s">
        <v>92</v>
      </c>
    </row>
    <row r="24" spans="2:2" x14ac:dyDescent="0.2">
      <c r="B24" s="41" t="s">
        <v>93</v>
      </c>
    </row>
    <row r="25" spans="2:2" x14ac:dyDescent="0.2">
      <c r="B25" s="41" t="s">
        <v>94</v>
      </c>
    </row>
    <row r="26" spans="2:2" x14ac:dyDescent="0.2">
      <c r="B26" s="41" t="s">
        <v>95</v>
      </c>
    </row>
    <row r="27" spans="2:2" x14ac:dyDescent="0.2">
      <c r="B27" s="41" t="s">
        <v>96</v>
      </c>
    </row>
    <row r="28" spans="2:2" x14ac:dyDescent="0.2">
      <c r="B28" s="41" t="s">
        <v>97</v>
      </c>
    </row>
    <row r="29" spans="2:2" x14ac:dyDescent="0.2">
      <c r="B29" s="41" t="s">
        <v>98</v>
      </c>
    </row>
    <row r="30" spans="2:2" x14ac:dyDescent="0.2">
      <c r="B30" s="41" t="s">
        <v>99</v>
      </c>
    </row>
    <row r="31" spans="2:2" x14ac:dyDescent="0.2">
      <c r="B31" s="41" t="s">
        <v>100</v>
      </c>
    </row>
    <row r="32" spans="2:2" x14ac:dyDescent="0.2">
      <c r="B32" s="41" t="s">
        <v>101</v>
      </c>
    </row>
    <row r="33" spans="2:2" x14ac:dyDescent="0.2">
      <c r="B33" s="41" t="s">
        <v>102</v>
      </c>
    </row>
    <row r="34" spans="2:2" x14ac:dyDescent="0.2">
      <c r="B34" s="41" t="s">
        <v>103</v>
      </c>
    </row>
    <row r="35" spans="2:2" x14ac:dyDescent="0.2">
      <c r="B35" s="41" t="s">
        <v>104</v>
      </c>
    </row>
    <row r="36" spans="2:2" x14ac:dyDescent="0.2">
      <c r="B36" s="41" t="s">
        <v>105</v>
      </c>
    </row>
    <row r="37" spans="2:2" x14ac:dyDescent="0.2">
      <c r="B37" s="41" t="s">
        <v>73</v>
      </c>
    </row>
    <row r="38" spans="2:2" x14ac:dyDescent="0.2">
      <c r="B38" s="41" t="s">
        <v>74</v>
      </c>
    </row>
    <row r="39" spans="2:2" x14ac:dyDescent="0.2">
      <c r="B39" s="41" t="s">
        <v>75</v>
      </c>
    </row>
    <row r="40" spans="2:2" x14ac:dyDescent="0.2">
      <c r="B40" s="41" t="s">
        <v>76</v>
      </c>
    </row>
    <row r="41" spans="2:2" x14ac:dyDescent="0.2">
      <c r="B41" s="41" t="s">
        <v>77</v>
      </c>
    </row>
    <row r="42" spans="2:2" x14ac:dyDescent="0.2">
      <c r="B42" s="41" t="s">
        <v>106</v>
      </c>
    </row>
    <row r="43" spans="2:2" x14ac:dyDescent="0.2">
      <c r="B43" s="41" t="s">
        <v>107</v>
      </c>
    </row>
    <row r="44" spans="2:2" x14ac:dyDescent="0.2">
      <c r="B44" s="41" t="s">
        <v>108</v>
      </c>
    </row>
    <row r="45" spans="2:2" x14ac:dyDescent="0.2">
      <c r="B45" s="41" t="s">
        <v>109</v>
      </c>
    </row>
    <row r="46" spans="2:2" x14ac:dyDescent="0.2">
      <c r="B46" s="41" t="s">
        <v>110</v>
      </c>
    </row>
    <row r="47" spans="2:2" x14ac:dyDescent="0.2">
      <c r="B47" s="41" t="s">
        <v>111</v>
      </c>
    </row>
    <row r="48" spans="2:2" x14ac:dyDescent="0.2">
      <c r="B48" s="41" t="s">
        <v>112</v>
      </c>
    </row>
    <row r="49" spans="2:2" x14ac:dyDescent="0.2">
      <c r="B49" s="41" t="s">
        <v>113</v>
      </c>
    </row>
    <row r="50" spans="2:2" x14ac:dyDescent="0.2">
      <c r="B50" s="41" t="s">
        <v>114</v>
      </c>
    </row>
    <row r="51" spans="2:2" x14ac:dyDescent="0.2">
      <c r="B51" s="41" t="s">
        <v>115</v>
      </c>
    </row>
    <row r="52" spans="2:2" x14ac:dyDescent="0.2">
      <c r="B52" s="41" t="s">
        <v>116</v>
      </c>
    </row>
    <row r="53" spans="2:2" x14ac:dyDescent="0.2">
      <c r="B53" s="41" t="s">
        <v>117</v>
      </c>
    </row>
    <row r="54" spans="2:2" x14ac:dyDescent="0.2">
      <c r="B54" s="41" t="s">
        <v>118</v>
      </c>
    </row>
    <row r="55" spans="2:2" x14ac:dyDescent="0.2">
      <c r="B55" s="41" t="s">
        <v>119</v>
      </c>
    </row>
    <row r="56" spans="2:2" x14ac:dyDescent="0.2">
      <c r="B56" s="41" t="s">
        <v>120</v>
      </c>
    </row>
    <row r="57" spans="2:2" x14ac:dyDescent="0.2">
      <c r="B57" s="41" t="s">
        <v>121</v>
      </c>
    </row>
    <row r="58" spans="2:2" x14ac:dyDescent="0.2">
      <c r="B58" s="41" t="s">
        <v>122</v>
      </c>
    </row>
    <row r="59" spans="2:2" x14ac:dyDescent="0.2">
      <c r="B59" s="41" t="s">
        <v>123</v>
      </c>
    </row>
    <row r="60" spans="2:2" x14ac:dyDescent="0.2">
      <c r="B60" s="41" t="s">
        <v>124</v>
      </c>
    </row>
    <row r="61" spans="2:2" x14ac:dyDescent="0.2">
      <c r="B61" s="41" t="s">
        <v>125</v>
      </c>
    </row>
    <row r="62" spans="2:2" x14ac:dyDescent="0.2">
      <c r="B62" s="41" t="s">
        <v>126</v>
      </c>
    </row>
    <row r="63" spans="2:2" x14ac:dyDescent="0.2">
      <c r="B63" s="41" t="s">
        <v>127</v>
      </c>
    </row>
    <row r="64" spans="2:2" x14ac:dyDescent="0.2">
      <c r="B64" s="41" t="s">
        <v>128</v>
      </c>
    </row>
    <row r="65" spans="2:2" x14ac:dyDescent="0.2">
      <c r="B65" s="41" t="s">
        <v>129</v>
      </c>
    </row>
    <row r="66" spans="2:2" x14ac:dyDescent="0.2">
      <c r="B66" s="41" t="s">
        <v>130</v>
      </c>
    </row>
    <row r="67" spans="2:2" x14ac:dyDescent="0.2">
      <c r="B67" s="41" t="s">
        <v>131</v>
      </c>
    </row>
    <row r="68" spans="2:2" x14ac:dyDescent="0.2">
      <c r="B68" s="41" t="s">
        <v>132</v>
      </c>
    </row>
    <row r="69" spans="2:2" x14ac:dyDescent="0.2">
      <c r="B69" s="41" t="s">
        <v>133</v>
      </c>
    </row>
    <row r="70" spans="2:2" x14ac:dyDescent="0.2">
      <c r="B70" s="42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Enquête</vt:lpstr>
      <vt:lpstr>Liste</vt:lpstr>
    </vt:vector>
  </TitlesOfParts>
  <Company>Eurocopter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BORDONE P.</dc:creator>
  <cp:lastModifiedBy>pascal</cp:lastModifiedBy>
  <cp:lastPrinted>2011-12-29T17:17:45Z</cp:lastPrinted>
  <dcterms:created xsi:type="dcterms:W3CDTF">2002-09-10T11:29:39Z</dcterms:created>
  <dcterms:modified xsi:type="dcterms:W3CDTF">2019-05-19T15:34:45Z</dcterms:modified>
</cp:coreProperties>
</file>