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tables/table4.xml" ContentType="application/vnd.openxmlformats-officedocument.spreadsheetml.tab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tables/table5.xml" ContentType="application/vnd.openxmlformats-officedocument.spreadsheetml.tab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tables/table6.xml" ContentType="application/vnd.openxmlformats-officedocument.spreadsheetml.table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tables/table7.xml" ContentType="application/vnd.openxmlformats-officedocument.spreadsheetml.tab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8.xml" ContentType="application/vnd.openxmlformats-officedocument.drawing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tables/table8.xml" ContentType="application/vnd.openxmlformats-officedocument.spreadsheetml.table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9.xml" ContentType="application/vnd.openxmlformats-officedocument.drawing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tables/table9.xml" ContentType="application/vnd.openxmlformats-officedocument.spreadsheetml.table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10.xml" ContentType="application/vnd.openxmlformats-officedocument.drawing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tables/table10.xml" ContentType="application/vnd.openxmlformats-officedocument.spreadsheetml.table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1.xml" ContentType="application/vnd.openxmlformats-officedocument.drawing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tables/table11.xml" ContentType="application/vnd.openxmlformats-officedocument.spreadsheetml.table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12.xml" ContentType="application/vnd.openxmlformats-officedocument.drawing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tables/table12.xml" ContentType="application/vnd.openxmlformats-officedocument.spreadsheetml.table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pivotTables/pivotTable1.xml" ContentType="application/vnd.openxmlformats-officedocument.spreadsheetml.pivotTable+xml"/>
  <Override PartName="/xl/drawings/drawing13.xml" ContentType="application/vnd.openxmlformats-officedocument.drawing+xml"/>
  <Override PartName="/xl/tables/table13.xml" ContentType="application/vnd.openxmlformats-officedocument.spreadsheetml.table+xml"/>
  <Override PartName="/xl/charts/chart25.xml" ContentType="application/vnd.openxmlformats-officedocument.drawingml.chart+xml"/>
  <Override PartName="/xl/drawings/drawing14.xml" ContentType="application/vnd.openxmlformats-officedocument.drawing+xml"/>
  <Override PartName="/xl/tables/table14.xml" ContentType="application/vnd.openxmlformats-officedocument.spreadsheetml.table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9540" tabRatio="908"/>
  </bookViews>
  <sheets>
    <sheet name="JANVIER" sheetId="1" r:id="rId1"/>
    <sheet name="FÉVRIER" sheetId="5" r:id="rId2"/>
    <sheet name="MARS" sheetId="6" r:id="rId3"/>
    <sheet name="AVRIL" sheetId="7" r:id="rId4"/>
    <sheet name="MAI" sheetId="8" r:id="rId5"/>
    <sheet name="JUIN" sheetId="9" r:id="rId6"/>
    <sheet name="JUILLET" sheetId="10" r:id="rId7"/>
    <sheet name="AOUT" sheetId="11" r:id="rId8"/>
    <sheet name="SEPTEMBRE" sheetId="12" r:id="rId9"/>
    <sheet name="OCTOBRE" sheetId="13" r:id="rId10"/>
    <sheet name="NOVEMBRE" sheetId="14" r:id="rId11"/>
    <sheet name="DÉCEMBRE" sheetId="15" r:id="rId12"/>
    <sheet name="SYNTHÈSES DÉPENSE" sheetId="16" r:id="rId13"/>
    <sheet name="ÉVOLUTIONS" sheetId="17" r:id="rId14"/>
    <sheet name="Listes" sheetId="2" r:id="rId15"/>
  </sheets>
  <definedNames>
    <definedName name="Abonnement">Listes!$B$15:$B$16</definedName>
    <definedName name="Alimentation">Listes!$C$15:$C$19</definedName>
    <definedName name="CATÉGORIE">Listes!$B$11:$N$11</definedName>
    <definedName name="CATÉGORIES">Listes!$B$14:$M$14</definedName>
    <definedName name="Divers">Listes!$D$15:$D$22</definedName>
    <definedName name="E_commerce">Listes!$E$15:$E$17</definedName>
    <definedName name="Frais_bancaires">Listes!$F$15:$F$15</definedName>
    <definedName name="Habillement">Listes!$G$15:$G$17</definedName>
    <definedName name="Impôts">Listes!$I$15:$I$18</definedName>
    <definedName name="Maison">Listes!$H$15:$H$23</definedName>
    <definedName name="Remboursement_prêt">Listes!$J$15:$J$17</definedName>
    <definedName name="Salaires_Pensions">Listes!$K$15:$K$16</definedName>
    <definedName name="Santé">Listes!$M$15:$M$21</definedName>
    <definedName name="Voiture">Listes!$L$15:$L$19</definedName>
  </definedNames>
  <calcPr calcId="145621"/>
  <pivotCaches>
    <pivotCache cacheId="3" r:id="rId16"/>
  </pivotCaches>
</workbook>
</file>

<file path=xl/calcChain.xml><?xml version="1.0" encoding="utf-8"?>
<calcChain xmlns="http://schemas.openxmlformats.org/spreadsheetml/2006/main">
  <c r="E66" i="15" l="1"/>
  <c r="B66" i="15"/>
  <c r="E66" i="14"/>
  <c r="B66" i="14"/>
  <c r="E66" i="13"/>
  <c r="B66" i="13"/>
  <c r="E66" i="12"/>
  <c r="B66" i="12"/>
  <c r="E66" i="11"/>
  <c r="B66" i="11"/>
  <c r="E66" i="10"/>
  <c r="B66" i="10"/>
  <c r="E66" i="9"/>
  <c r="B66" i="9"/>
  <c r="B66" i="8"/>
  <c r="E66" i="7"/>
  <c r="B66" i="7"/>
  <c r="E66" i="6"/>
  <c r="B66" i="6"/>
  <c r="E66" i="5"/>
  <c r="B66" i="5"/>
  <c r="B24" i="16" l="1"/>
  <c r="C24" i="16"/>
  <c r="D24" i="16"/>
  <c r="E24" i="16"/>
  <c r="F24" i="16"/>
  <c r="G24" i="16"/>
  <c r="H24" i="16"/>
  <c r="I24" i="16"/>
  <c r="J24" i="16"/>
  <c r="K24" i="16"/>
  <c r="L24" i="16"/>
  <c r="M24" i="16"/>
  <c r="B27" i="16"/>
  <c r="C27" i="16"/>
  <c r="D27" i="16"/>
  <c r="E27" i="16"/>
  <c r="F27" i="16"/>
  <c r="G27" i="16"/>
  <c r="H27" i="16"/>
  <c r="I27" i="16"/>
  <c r="J27" i="16"/>
  <c r="K27" i="16"/>
  <c r="L27" i="16"/>
  <c r="M27" i="16"/>
  <c r="N24" i="16" l="1"/>
  <c r="N27" i="16"/>
  <c r="B40" i="16"/>
  <c r="C40" i="16"/>
  <c r="D40" i="16"/>
  <c r="E40" i="16"/>
  <c r="F40" i="16"/>
  <c r="G40" i="16"/>
  <c r="H40" i="16"/>
  <c r="I40" i="16"/>
  <c r="J40" i="16"/>
  <c r="K40" i="16"/>
  <c r="L40" i="16"/>
  <c r="M40" i="16"/>
  <c r="B26" i="16"/>
  <c r="C26" i="16"/>
  <c r="D26" i="16"/>
  <c r="E26" i="16"/>
  <c r="F26" i="16"/>
  <c r="G26" i="16"/>
  <c r="H26" i="16"/>
  <c r="I26" i="16"/>
  <c r="J26" i="16"/>
  <c r="K26" i="16"/>
  <c r="L26" i="16"/>
  <c r="M26" i="16"/>
  <c r="B17" i="16"/>
  <c r="C17" i="16"/>
  <c r="D17" i="16"/>
  <c r="E17" i="16"/>
  <c r="F17" i="16"/>
  <c r="G17" i="16"/>
  <c r="H17" i="16"/>
  <c r="I17" i="16"/>
  <c r="J17" i="16"/>
  <c r="K17" i="16"/>
  <c r="L17" i="16"/>
  <c r="M17" i="16"/>
  <c r="N26" i="16" l="1"/>
  <c r="N40" i="16"/>
  <c r="N17" i="16"/>
  <c r="B20" i="16"/>
  <c r="C20" i="16"/>
  <c r="D20" i="16"/>
  <c r="E20" i="16"/>
  <c r="F20" i="16"/>
  <c r="G20" i="16"/>
  <c r="H20" i="16"/>
  <c r="I20" i="16"/>
  <c r="J20" i="16"/>
  <c r="K20" i="16"/>
  <c r="L20" i="16"/>
  <c r="M20" i="16"/>
  <c r="N20" i="16" l="1"/>
  <c r="B3" i="16" l="1"/>
  <c r="B4" i="16"/>
  <c r="B5" i="16"/>
  <c r="B6" i="16"/>
  <c r="B7" i="16"/>
  <c r="B8" i="16"/>
  <c r="B9" i="16"/>
  <c r="B10" i="16"/>
  <c r="B11" i="16"/>
  <c r="B12" i="16"/>
  <c r="B13" i="16"/>
  <c r="B14" i="16"/>
  <c r="B15" i="16"/>
  <c r="B16" i="16"/>
  <c r="B18" i="16"/>
  <c r="B19" i="16"/>
  <c r="B21" i="16"/>
  <c r="B22" i="16"/>
  <c r="B23" i="16"/>
  <c r="B25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1" i="16"/>
  <c r="B42" i="16"/>
  <c r="B2" i="16" l="1"/>
  <c r="M2" i="16" l="1"/>
  <c r="M3" i="16"/>
  <c r="M4" i="16"/>
  <c r="M5" i="16"/>
  <c r="M6" i="16"/>
  <c r="M7" i="16"/>
  <c r="M8" i="16"/>
  <c r="M9" i="16"/>
  <c r="M10" i="16"/>
  <c r="M11" i="16"/>
  <c r="M12" i="16"/>
  <c r="M13" i="16"/>
  <c r="M14" i="16"/>
  <c r="M15" i="16"/>
  <c r="M16" i="16"/>
  <c r="M18" i="16"/>
  <c r="M19" i="16"/>
  <c r="M21" i="16"/>
  <c r="M22" i="16"/>
  <c r="M23" i="16"/>
  <c r="M25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1" i="16"/>
  <c r="M42" i="16"/>
  <c r="L2" i="16"/>
  <c r="L3" i="16"/>
  <c r="L4" i="16"/>
  <c r="L5" i="16"/>
  <c r="L6" i="16"/>
  <c r="L7" i="16"/>
  <c r="L8" i="16"/>
  <c r="L9" i="16"/>
  <c r="L10" i="16"/>
  <c r="L11" i="16"/>
  <c r="L12" i="16"/>
  <c r="L13" i="16"/>
  <c r="L14" i="16"/>
  <c r="L15" i="16"/>
  <c r="L16" i="16"/>
  <c r="L18" i="16"/>
  <c r="L19" i="16"/>
  <c r="L21" i="16"/>
  <c r="L22" i="16"/>
  <c r="L23" i="16"/>
  <c r="L25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1" i="16"/>
  <c r="L42" i="16"/>
  <c r="K2" i="16"/>
  <c r="K3" i="16"/>
  <c r="K4" i="16"/>
  <c r="K5" i="16"/>
  <c r="K6" i="16"/>
  <c r="K7" i="16"/>
  <c r="K8" i="16"/>
  <c r="K9" i="16"/>
  <c r="K10" i="16"/>
  <c r="K11" i="16"/>
  <c r="K12" i="16"/>
  <c r="K13" i="16"/>
  <c r="K14" i="16"/>
  <c r="K15" i="16"/>
  <c r="K16" i="16"/>
  <c r="K18" i="16"/>
  <c r="K19" i="16"/>
  <c r="K21" i="16"/>
  <c r="K22" i="16"/>
  <c r="K23" i="16"/>
  <c r="K25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41" i="16"/>
  <c r="K42" i="16"/>
  <c r="J2" i="16"/>
  <c r="J3" i="16"/>
  <c r="J4" i="16"/>
  <c r="J5" i="16"/>
  <c r="J6" i="16"/>
  <c r="J7" i="16"/>
  <c r="J8" i="16"/>
  <c r="J9" i="16"/>
  <c r="J10" i="16"/>
  <c r="J11" i="16"/>
  <c r="J12" i="16"/>
  <c r="J13" i="16"/>
  <c r="J14" i="16"/>
  <c r="J15" i="16"/>
  <c r="J16" i="16"/>
  <c r="J18" i="16"/>
  <c r="J19" i="16"/>
  <c r="J21" i="16"/>
  <c r="J22" i="16"/>
  <c r="J23" i="16"/>
  <c r="J25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1" i="16"/>
  <c r="J42" i="16"/>
  <c r="I2" i="16"/>
  <c r="I3" i="16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8" i="16"/>
  <c r="I19" i="16"/>
  <c r="I21" i="16"/>
  <c r="I22" i="16"/>
  <c r="I23" i="16"/>
  <c r="I25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1" i="16"/>
  <c r="I42" i="16"/>
  <c r="H2" i="16"/>
  <c r="H3" i="16"/>
  <c r="H4" i="16"/>
  <c r="H5" i="16"/>
  <c r="H6" i="16"/>
  <c r="H7" i="16"/>
  <c r="H8" i="16"/>
  <c r="H9" i="16"/>
  <c r="H10" i="16"/>
  <c r="H11" i="16"/>
  <c r="H12" i="16"/>
  <c r="H13" i="16"/>
  <c r="H14" i="16"/>
  <c r="H15" i="16"/>
  <c r="H16" i="16"/>
  <c r="H18" i="16"/>
  <c r="H19" i="16"/>
  <c r="H21" i="16"/>
  <c r="H22" i="16"/>
  <c r="H23" i="16"/>
  <c r="H25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1" i="16"/>
  <c r="H42" i="16"/>
  <c r="G2" i="16"/>
  <c r="G3" i="16"/>
  <c r="G4" i="16"/>
  <c r="G5" i="16"/>
  <c r="G6" i="16"/>
  <c r="G7" i="16"/>
  <c r="G8" i="16"/>
  <c r="G9" i="16"/>
  <c r="G10" i="16"/>
  <c r="G11" i="16"/>
  <c r="G12" i="16"/>
  <c r="G13" i="16"/>
  <c r="G14" i="16"/>
  <c r="G15" i="16"/>
  <c r="G16" i="16"/>
  <c r="G18" i="16"/>
  <c r="G19" i="16"/>
  <c r="G21" i="16"/>
  <c r="G22" i="16"/>
  <c r="G23" i="16"/>
  <c r="G25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1" i="16"/>
  <c r="G42" i="16"/>
  <c r="F2" i="16"/>
  <c r="F3" i="16"/>
  <c r="F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18" i="16"/>
  <c r="F19" i="16"/>
  <c r="F21" i="16"/>
  <c r="F22" i="16"/>
  <c r="F23" i="16"/>
  <c r="F25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1" i="16"/>
  <c r="F42" i="16"/>
  <c r="E2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8" i="16"/>
  <c r="E19" i="16"/>
  <c r="E21" i="16"/>
  <c r="E22" i="16"/>
  <c r="E23" i="16"/>
  <c r="E25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1" i="16"/>
  <c r="E42" i="16"/>
  <c r="D2" i="16"/>
  <c r="D3" i="16"/>
  <c r="D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8" i="16"/>
  <c r="D19" i="16"/>
  <c r="D21" i="16"/>
  <c r="D22" i="16"/>
  <c r="D23" i="16"/>
  <c r="D25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1" i="16"/>
  <c r="D42" i="16"/>
  <c r="C2" i="16"/>
  <c r="C3" i="16"/>
  <c r="C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8" i="16"/>
  <c r="C19" i="16"/>
  <c r="C21" i="16"/>
  <c r="C22" i="16"/>
  <c r="C23" i="16"/>
  <c r="C25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1" i="16"/>
  <c r="C42" i="16"/>
  <c r="N21" i="16" l="1"/>
  <c r="N9" i="16"/>
  <c r="N30" i="16"/>
  <c r="N14" i="16"/>
  <c r="N10" i="16"/>
  <c r="N3" i="16"/>
  <c r="N29" i="16"/>
  <c r="N16" i="16"/>
  <c r="N5" i="16"/>
  <c r="N37" i="16"/>
  <c r="N28" i="16"/>
  <c r="N11" i="16"/>
  <c r="N23" i="16"/>
  <c r="N35" i="16"/>
  <c r="N34" i="16"/>
  <c r="N33" i="16"/>
  <c r="N19" i="16"/>
  <c r="N8" i="16"/>
  <c r="N32" i="16"/>
  <c r="N7" i="16"/>
  <c r="N12" i="16"/>
  <c r="N6" i="16"/>
  <c r="N41" i="16"/>
  <c r="N13" i="16"/>
  <c r="N18" i="16"/>
  <c r="N38" i="16"/>
  <c r="N31" i="16"/>
  <c r="N22" i="16"/>
  <c r="N15" i="16"/>
  <c r="N4" i="16"/>
  <c r="N36" i="16"/>
  <c r="N25" i="16"/>
  <c r="F43" i="16"/>
  <c r="G43" i="16"/>
  <c r="H43" i="16"/>
  <c r="I43" i="16"/>
  <c r="J43" i="16"/>
  <c r="K43" i="16"/>
  <c r="D43" i="16"/>
  <c r="L43" i="16"/>
  <c r="E43" i="16"/>
  <c r="M43" i="16"/>
  <c r="N42" i="16"/>
  <c r="C43" i="16"/>
  <c r="N39" i="16"/>
  <c r="N2" i="16"/>
  <c r="B43" i="16"/>
  <c r="F65" i="15"/>
  <c r="E65" i="15"/>
  <c r="C65" i="15"/>
  <c r="B65" i="15"/>
  <c r="F64" i="15"/>
  <c r="E64" i="15"/>
  <c r="C64" i="15"/>
  <c r="B64" i="15"/>
  <c r="F65" i="14"/>
  <c r="E65" i="14"/>
  <c r="C65" i="14"/>
  <c r="B65" i="14"/>
  <c r="F64" i="14"/>
  <c r="E64" i="14"/>
  <c r="C64" i="14"/>
  <c r="B64" i="14"/>
  <c r="F65" i="13"/>
  <c r="E65" i="13"/>
  <c r="C65" i="13"/>
  <c r="B65" i="13"/>
  <c r="F64" i="13"/>
  <c r="E64" i="13"/>
  <c r="C64" i="13"/>
  <c r="B64" i="13"/>
  <c r="F65" i="12"/>
  <c r="E65" i="12"/>
  <c r="C65" i="12"/>
  <c r="B65" i="12"/>
  <c r="F64" i="12"/>
  <c r="E64" i="12"/>
  <c r="C64" i="12"/>
  <c r="B64" i="12"/>
  <c r="F65" i="11"/>
  <c r="E65" i="11"/>
  <c r="C65" i="11"/>
  <c r="B65" i="11"/>
  <c r="F64" i="11"/>
  <c r="E64" i="11"/>
  <c r="C64" i="11"/>
  <c r="B64" i="11"/>
  <c r="F65" i="10"/>
  <c r="E65" i="10"/>
  <c r="C65" i="10"/>
  <c r="B65" i="10"/>
  <c r="F64" i="10"/>
  <c r="E64" i="10"/>
  <c r="C64" i="10"/>
  <c r="B64" i="10"/>
  <c r="F65" i="9"/>
  <c r="E65" i="9"/>
  <c r="C65" i="9"/>
  <c r="B65" i="9"/>
  <c r="F64" i="9"/>
  <c r="E64" i="9"/>
  <c r="C64" i="9"/>
  <c r="B64" i="9"/>
  <c r="F65" i="8"/>
  <c r="E65" i="8"/>
  <c r="E66" i="8" s="1"/>
  <c r="C65" i="8"/>
  <c r="B65" i="8"/>
  <c r="F64" i="8"/>
  <c r="E64" i="8"/>
  <c r="C64" i="8"/>
  <c r="B64" i="8"/>
  <c r="F65" i="7"/>
  <c r="E65" i="7"/>
  <c r="C65" i="7"/>
  <c r="B65" i="7"/>
  <c r="F64" i="7"/>
  <c r="E64" i="7"/>
  <c r="C64" i="7"/>
  <c r="B64" i="7"/>
  <c r="F65" i="6"/>
  <c r="E65" i="6"/>
  <c r="C65" i="6"/>
  <c r="B65" i="6"/>
  <c r="F64" i="6"/>
  <c r="E64" i="6"/>
  <c r="C64" i="6"/>
  <c r="B64" i="6"/>
  <c r="F65" i="5"/>
  <c r="E65" i="5"/>
  <c r="C65" i="5"/>
  <c r="B65" i="5"/>
  <c r="F64" i="5"/>
  <c r="E64" i="5"/>
  <c r="C64" i="5"/>
  <c r="B64" i="5"/>
  <c r="N43" i="16" l="1"/>
  <c r="B64" i="1" l="1"/>
  <c r="B65" i="1"/>
  <c r="F65" i="1"/>
  <c r="C65" i="1"/>
  <c r="F64" i="1"/>
  <c r="C64" i="1"/>
  <c r="E65" i="1"/>
  <c r="E66" i="1" s="1"/>
  <c r="E64" i="1"/>
  <c r="B66" i="1" l="1"/>
  <c r="G1" i="1"/>
  <c r="D1" i="1"/>
  <c r="G1" i="5" l="1"/>
  <c r="C2" i="17"/>
  <c r="B2" i="17"/>
  <c r="D1" i="5"/>
  <c r="G1" i="6" l="1"/>
  <c r="C3" i="17"/>
  <c r="D1" i="6"/>
  <c r="B3" i="17"/>
  <c r="G1" i="7" l="1"/>
  <c r="C4" i="17"/>
  <c r="D1" i="7"/>
  <c r="B4" i="17"/>
  <c r="G1" i="8" l="1"/>
  <c r="G1" i="9" s="1"/>
  <c r="C5" i="17"/>
  <c r="D1" i="8"/>
  <c r="B5" i="17"/>
  <c r="G1" i="10" l="1"/>
  <c r="C7" i="17"/>
  <c r="C6" i="17"/>
  <c r="D1" i="9"/>
  <c r="B6" i="17"/>
  <c r="G1" i="11" l="1"/>
  <c r="C8" i="17"/>
  <c r="D1" i="10"/>
  <c r="B7" i="17"/>
  <c r="G1" i="12" l="1"/>
  <c r="C9" i="17"/>
  <c r="D1" i="11"/>
  <c r="B8" i="17"/>
  <c r="G1" i="13" l="1"/>
  <c r="C10" i="17"/>
  <c r="D1" i="12"/>
  <c r="B9" i="17"/>
  <c r="G1" i="14" l="1"/>
  <c r="C11" i="17"/>
  <c r="D1" i="13"/>
  <c r="B10" i="17"/>
  <c r="G1" i="15" l="1"/>
  <c r="C13" i="17" s="1"/>
  <c r="C12" i="17"/>
  <c r="D1" i="14"/>
  <c r="B11" i="17"/>
  <c r="D1" i="15" l="1"/>
  <c r="B13" i="17" s="1"/>
  <c r="B12" i="17"/>
</calcChain>
</file>

<file path=xl/sharedStrings.xml><?xml version="1.0" encoding="utf-8"?>
<sst xmlns="http://schemas.openxmlformats.org/spreadsheetml/2006/main" count="471" uniqueCount="99">
  <si>
    <t>DATE</t>
  </si>
  <si>
    <t>DÉBIT</t>
  </si>
  <si>
    <t>CRÉDIT</t>
  </si>
  <si>
    <t>POINTAGES</t>
  </si>
  <si>
    <t>CHÈQUE</t>
  </si>
  <si>
    <t>PRÉLÈVEMENT</t>
  </si>
  <si>
    <t>N° CHÈQUE</t>
  </si>
  <si>
    <t>Alimentation</t>
  </si>
  <si>
    <t>MOYENS PAIEMENT</t>
  </si>
  <si>
    <t>CATÉGORIES</t>
  </si>
  <si>
    <t>Boulangerie</t>
  </si>
  <si>
    <t>Electricité</t>
  </si>
  <si>
    <t>Santé</t>
  </si>
  <si>
    <t>Cotisation mutuelle</t>
  </si>
  <si>
    <t>SOLDE SOCIÉTÉ GÉNÉRALE</t>
  </si>
  <si>
    <t>SOLDE BNP</t>
  </si>
  <si>
    <t>LIBÉLLÉS</t>
  </si>
  <si>
    <t>S/CATÉGORIES</t>
  </si>
  <si>
    <t>SOCIÉTÉ GÉNÉRALE</t>
  </si>
  <si>
    <t>COMPTES</t>
  </si>
  <si>
    <t>BNP PARIBAS</t>
  </si>
  <si>
    <t>Prêt immobilier</t>
  </si>
  <si>
    <t>Supermarché</t>
  </si>
  <si>
    <t>VIREMENT</t>
  </si>
  <si>
    <t>Divers</t>
  </si>
  <si>
    <t>Restaurant</t>
  </si>
  <si>
    <t>Habillement</t>
  </si>
  <si>
    <t>Médecin</t>
  </si>
  <si>
    <t>Pharmacie</t>
  </si>
  <si>
    <t>Remboursement mutuelle</t>
  </si>
  <si>
    <t>Remboursement CPAM Bobigny</t>
  </si>
  <si>
    <t>Remboursement CPAM Melun</t>
  </si>
  <si>
    <t>Vidéo surveillance</t>
  </si>
  <si>
    <t>SOLDE RÉEL</t>
  </si>
  <si>
    <t>Abonnement</t>
  </si>
  <si>
    <t>Diesel</t>
  </si>
  <si>
    <t>Essence</t>
  </si>
  <si>
    <t>Electroménager</t>
  </si>
  <si>
    <t>NON POINTÉS</t>
  </si>
  <si>
    <t>Remise de chèque</t>
  </si>
  <si>
    <t>POINTÉS</t>
  </si>
  <si>
    <t>Amazon</t>
  </si>
  <si>
    <t>Assainissement eaux</t>
  </si>
  <si>
    <t>Assurance auto</t>
  </si>
  <si>
    <t>Assurance vie</t>
  </si>
  <si>
    <t>Bien-être</t>
  </si>
  <si>
    <t>Consomation eaux</t>
  </si>
  <si>
    <t>Entretient  maison</t>
  </si>
  <si>
    <t>Impôt salaires</t>
  </si>
  <si>
    <t>Prêt volet/garage</t>
  </si>
  <si>
    <t>Taxes foncières</t>
  </si>
  <si>
    <t>Taxes habitation</t>
  </si>
  <si>
    <t>Tenue de compte</t>
  </si>
  <si>
    <t>Impôts</t>
  </si>
  <si>
    <t>Voiture</t>
  </si>
  <si>
    <t>Maison</t>
  </si>
  <si>
    <t>Retrait Espèces</t>
  </si>
  <si>
    <t>Chaussures</t>
  </si>
  <si>
    <t>PAYPAL</t>
  </si>
  <si>
    <t>CNRACL</t>
  </si>
  <si>
    <t>Hospital</t>
  </si>
  <si>
    <t>Amendes</t>
  </si>
  <si>
    <t>Remboursement</t>
  </si>
  <si>
    <t>Vêtements</t>
  </si>
  <si>
    <t>Bon prix</t>
  </si>
  <si>
    <t>E_commerce</t>
  </si>
  <si>
    <t>Frais_bancaires</t>
  </si>
  <si>
    <t>Remboursement_prêt</t>
  </si>
  <si>
    <t>Salaires_Pensions</t>
  </si>
  <si>
    <t>LISTES</t>
  </si>
  <si>
    <t>Cadeaux</t>
  </si>
  <si>
    <t>S/CATÉGORIE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</si>
  <si>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</si>
  <si>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</si>
  <si>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</si>
  <si>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</si>
  <si>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</si>
  <si>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</si>
  <si>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</si>
  <si>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</si>
  <si>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</si>
  <si>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</si>
  <si>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</si>
  <si>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</si>
  <si>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</si>
  <si>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Étiquettes de lignes</t>
  </si>
  <si>
    <t>Total général</t>
  </si>
  <si>
    <t>Somme de JANVIER</t>
  </si>
  <si>
    <t>CARTE BLEUE</t>
  </si>
  <si>
    <t>ANNÉE 2018</t>
  </si>
  <si>
    <t>FÉVRIER</t>
  </si>
  <si>
    <t>Epicerie</t>
  </si>
  <si>
    <t>E-liquide</t>
  </si>
  <si>
    <t>Meubles</t>
  </si>
  <si>
    <t>Ustensiles cuisine</t>
  </si>
  <si>
    <t>Outillage</t>
  </si>
  <si>
    <t>Jardin</t>
  </si>
  <si>
    <t>INTERNET</t>
  </si>
  <si>
    <t>Entretient/réparation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</si>
</sst>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5" tint="-0.249977111117893"/>
      <name val="Centaur"/>
      <family val="1"/>
    </font>
    <font>
      <b/>
      <sz val="11"/>
      <color theme="0"/>
      <name val="Centaur"/>
      <family val="1"/>
    </font>
    <font>
      <b/>
      <sz val="11"/>
      <color theme="5" tint="-0.249977111117893"/>
      <name val="Centaur"/>
      <family val="1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/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/>
    <xf numFmtId="0" fontId="0" fillId="5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472">
    <dxf>
      <numFmt numFmtId="164" formatCode="#,##0.00\ &quot;€&quot;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border outline="0">
        <left style="thin">
          <color theme="6" tint="0.39997558519241921"/>
        </left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JANVIER!$B$63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JANVIER!$A$64:$A$65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JANVIER!$C$63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JANVIER!$A$64:$A$65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4147840"/>
        <c:axId val="194149376"/>
        <c:axId val="0"/>
      </c:bar3DChart>
      <c:catAx>
        <c:axId val="19414784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94149376"/>
        <c:crosses val="autoZero"/>
        <c:auto val="1"/>
        <c:lblAlgn val="ctr"/>
        <c:lblOffset val="100"/>
        <c:noMultiLvlLbl val="0"/>
      </c:catAx>
      <c:valAx>
        <c:axId val="19414937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41478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JANVIER!$E$63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JANVIER!$D$64:$D$65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JANVIER!$F$63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JANVIER!$D$64:$D$65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3545344"/>
        <c:axId val="193546880"/>
        <c:axId val="0"/>
      </c:bar3DChart>
      <c:catAx>
        <c:axId val="19354534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93546880"/>
        <c:crosses val="autoZero"/>
        <c:auto val="1"/>
        <c:lblAlgn val="ctr"/>
        <c:lblOffset val="100"/>
        <c:noMultiLvlLbl val="0"/>
      </c:catAx>
      <c:valAx>
        <c:axId val="19354688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35453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FÉVRIER!$B$63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FÉVRIER!$A$64:$A$65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FÉVRIER!$A$64:$A$65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4300544"/>
        <c:axId val="194310528"/>
        <c:axId val="0"/>
      </c:bar3DChart>
      <c:catAx>
        <c:axId val="19430054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94310528"/>
        <c:crosses val="autoZero"/>
        <c:auto val="1"/>
        <c:lblAlgn val="ctr"/>
        <c:lblOffset val="100"/>
        <c:noMultiLvlLbl val="0"/>
      </c:catAx>
      <c:valAx>
        <c:axId val="19431052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43005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FÉVRIER!$E$63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FÉVRIER!$D$64:$D$65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FÉVRIER!$D$64:$D$65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750144"/>
        <c:axId val="213751680"/>
        <c:axId val="0"/>
      </c:bar3DChart>
      <c:catAx>
        <c:axId val="21375014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751680"/>
        <c:crosses val="autoZero"/>
        <c:auto val="1"/>
        <c:lblAlgn val="ctr"/>
        <c:lblOffset val="100"/>
        <c:noMultiLvlLbl val="0"/>
      </c:catAx>
      <c:valAx>
        <c:axId val="21375168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7501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MARS!$B$63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MARS!$A$64:$A$65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MARS!$A$64:$A$65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637760"/>
        <c:axId val="214637952"/>
        <c:axId val="0"/>
      </c:bar3DChart>
      <c:catAx>
        <c:axId val="21363776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4637952"/>
        <c:crosses val="autoZero"/>
        <c:auto val="1"/>
        <c:lblAlgn val="ctr"/>
        <c:lblOffset val="100"/>
        <c:noMultiLvlLbl val="0"/>
      </c:catAx>
      <c:valAx>
        <c:axId val="21463795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6377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MARS!$E$63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MARS!$D$64:$D$65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MARS!$D$64:$D$65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6512000"/>
        <c:axId val="216513536"/>
        <c:axId val="0"/>
      </c:bar3DChart>
      <c:catAx>
        <c:axId val="21651200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6513536"/>
        <c:crosses val="autoZero"/>
        <c:auto val="1"/>
        <c:lblAlgn val="ctr"/>
        <c:lblOffset val="100"/>
        <c:noMultiLvlLbl val="0"/>
      </c:catAx>
      <c:valAx>
        <c:axId val="21651353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65120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AVRIL!$B$63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AVRIL!$A$64:$A$65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AVRIL!$C$63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AVRIL!$A$64:$A$65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6413696"/>
        <c:axId val="216415232"/>
        <c:axId val="0"/>
      </c:bar3DChart>
      <c:catAx>
        <c:axId val="21641369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6415232"/>
        <c:crosses val="autoZero"/>
        <c:auto val="1"/>
        <c:lblAlgn val="ctr"/>
        <c:lblOffset val="100"/>
        <c:noMultiLvlLbl val="0"/>
      </c:catAx>
      <c:valAx>
        <c:axId val="21641523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64136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AVRIL!$E$63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AVRIL!$D$64:$D$65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AVRIL!$F$63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AVRIL!$D$64:$D$65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6816256"/>
        <c:axId val="216928640"/>
        <c:axId val="0"/>
      </c:bar3DChart>
      <c:catAx>
        <c:axId val="21681625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6928640"/>
        <c:crosses val="autoZero"/>
        <c:auto val="1"/>
        <c:lblAlgn val="ctr"/>
        <c:lblOffset val="100"/>
        <c:noMultiLvlLbl val="0"/>
      </c:catAx>
      <c:valAx>
        <c:axId val="21692864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68162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MAI!$B$63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MAI!$A$64:$A$65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MAI!$C$63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MAI!$A$64:$A$65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7407872"/>
        <c:axId val="217409408"/>
        <c:axId val="0"/>
      </c:bar3DChart>
      <c:catAx>
        <c:axId val="21740787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7409408"/>
        <c:crosses val="autoZero"/>
        <c:auto val="1"/>
        <c:lblAlgn val="ctr"/>
        <c:lblOffset val="100"/>
        <c:noMultiLvlLbl val="0"/>
      </c:catAx>
      <c:valAx>
        <c:axId val="21740940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7407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MAI!$E$63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MAI!$D$64:$D$65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MAI!$F$63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MAI!$D$64:$D$65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7442176"/>
        <c:axId val="217443712"/>
        <c:axId val="0"/>
      </c:bar3DChart>
      <c:catAx>
        <c:axId val="21744217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7443712"/>
        <c:crosses val="autoZero"/>
        <c:auto val="1"/>
        <c:lblAlgn val="ctr"/>
        <c:lblOffset val="100"/>
        <c:noMultiLvlLbl val="0"/>
      </c:catAx>
      <c:valAx>
        <c:axId val="21744371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74421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JUIN!$B$63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JUIN!$A$64:$A$65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JUIN!$C$63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JUIN!$A$64:$A$65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7434752"/>
        <c:axId val="217629824"/>
        <c:axId val="0"/>
      </c:bar3DChart>
      <c:catAx>
        <c:axId val="21743475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7629824"/>
        <c:crosses val="autoZero"/>
        <c:auto val="1"/>
        <c:lblAlgn val="ctr"/>
        <c:lblOffset val="100"/>
        <c:noMultiLvlLbl val="0"/>
      </c:catAx>
      <c:valAx>
        <c:axId val="21762982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74347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JUIN!$E$63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JUIN!$D$64:$D$65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JUIN!$F$63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JUIN!$D$64:$D$65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7472000"/>
        <c:axId val="217477888"/>
        <c:axId val="0"/>
      </c:bar3DChart>
      <c:catAx>
        <c:axId val="21747200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7477888"/>
        <c:crosses val="autoZero"/>
        <c:auto val="1"/>
        <c:lblAlgn val="ctr"/>
        <c:lblOffset val="100"/>
        <c:noMultiLvlLbl val="0"/>
      </c:catAx>
      <c:valAx>
        <c:axId val="21747788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74720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JUILLET!$B$63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JUILLET!$A$64:$A$65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JUILLET!$C$63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JUILLET!$A$64:$A$65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8150016"/>
        <c:axId val="218151552"/>
        <c:axId val="0"/>
      </c:bar3DChart>
      <c:catAx>
        <c:axId val="21815001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8151552"/>
        <c:crosses val="autoZero"/>
        <c:auto val="1"/>
        <c:lblAlgn val="ctr"/>
        <c:lblOffset val="100"/>
        <c:noMultiLvlLbl val="0"/>
      </c:catAx>
      <c:valAx>
        <c:axId val="21815155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81500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JUILLET!$E$63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JUILLET!$D$64:$D$65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JUILLET!$F$63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JUILLET!$D$64:$D$65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7920256"/>
        <c:axId val="217921792"/>
        <c:axId val="0"/>
      </c:bar3DChart>
      <c:catAx>
        <c:axId val="21792025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7921792"/>
        <c:crosses val="autoZero"/>
        <c:auto val="1"/>
        <c:lblAlgn val="ctr"/>
        <c:lblOffset val="100"/>
        <c:noMultiLvlLbl val="0"/>
      </c:catAx>
      <c:valAx>
        <c:axId val="21792179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7920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AOUT!$B$63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AOUT!$A$64:$A$65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AOUT!$C$63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AOUT!$A$64:$A$65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8008192"/>
        <c:axId val="218513408"/>
        <c:axId val="0"/>
      </c:bar3DChart>
      <c:catAx>
        <c:axId val="21800819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8513408"/>
        <c:crosses val="autoZero"/>
        <c:auto val="1"/>
        <c:lblAlgn val="ctr"/>
        <c:lblOffset val="100"/>
        <c:noMultiLvlLbl val="0"/>
      </c:catAx>
      <c:valAx>
        <c:axId val="21851340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80081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AOUT!$E$63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AOUT!$D$64:$D$65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AOUT!$F$63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AOUT!$D$64:$D$65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8544000"/>
        <c:axId val="218545536"/>
        <c:axId val="0"/>
      </c:bar3DChart>
      <c:catAx>
        <c:axId val="21854400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8545536"/>
        <c:crosses val="autoZero"/>
        <c:auto val="1"/>
        <c:lblAlgn val="ctr"/>
        <c:lblOffset val="100"/>
        <c:noMultiLvlLbl val="0"/>
      </c:catAx>
      <c:valAx>
        <c:axId val="21854553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85440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SEPTEMBRE!$B$63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SEPTEMBRE!$A$64:$A$65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SEPTEMBRE!$C$63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SEPTEMBRE!$A$64:$A$65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8836352"/>
        <c:axId val="219350144"/>
        <c:axId val="0"/>
      </c:bar3DChart>
      <c:catAx>
        <c:axId val="21883635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9350144"/>
        <c:crosses val="autoZero"/>
        <c:auto val="1"/>
        <c:lblAlgn val="ctr"/>
        <c:lblOffset val="100"/>
        <c:noMultiLvlLbl val="0"/>
      </c:catAx>
      <c:valAx>
        <c:axId val="21935014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8836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SEPTEMBRE!$E$63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SEPTEMBRE!$D$64:$D$65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SEPTEMBRE!$F$63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SEPTEMBRE!$D$64:$D$65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9397120"/>
        <c:axId val="219087616"/>
        <c:axId val="0"/>
      </c:bar3DChart>
      <c:catAx>
        <c:axId val="21939712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9087616"/>
        <c:crosses val="autoZero"/>
        <c:auto val="1"/>
        <c:lblAlgn val="ctr"/>
        <c:lblOffset val="100"/>
        <c:noMultiLvlLbl val="0"/>
      </c:catAx>
      <c:valAx>
        <c:axId val="21908761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93971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OCTOBRE!$B$63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OCTOBRE!$A$64:$A$65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OCTOBRE!$C$63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OCTOBRE!$A$64:$A$65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9906432"/>
        <c:axId val="219907968"/>
        <c:axId val="0"/>
      </c:bar3DChart>
      <c:catAx>
        <c:axId val="21990643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9907968"/>
        <c:crosses val="autoZero"/>
        <c:auto val="1"/>
        <c:lblAlgn val="ctr"/>
        <c:lblOffset val="100"/>
        <c:noMultiLvlLbl val="0"/>
      </c:catAx>
      <c:valAx>
        <c:axId val="21990796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9906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OCTOBRE!$E$63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OCTOBRE!$D$64:$D$65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OCTOBRE!$F$63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OCTOBRE!$D$64:$D$65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7960448"/>
        <c:axId val="217961984"/>
        <c:axId val="0"/>
      </c:bar3DChart>
      <c:catAx>
        <c:axId val="217960448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7961984"/>
        <c:crosses val="autoZero"/>
        <c:auto val="1"/>
        <c:lblAlgn val="ctr"/>
        <c:lblOffset val="100"/>
        <c:noMultiLvlLbl val="0"/>
      </c:catAx>
      <c:valAx>
        <c:axId val="21796198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7960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NOVEMBRE!$B$63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NOVEMBRE!$A$64:$A$65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NOVEMBRE!$C$63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NOVEMBRE!$A$64:$A$65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20255744"/>
        <c:axId val="220257280"/>
        <c:axId val="0"/>
      </c:bar3DChart>
      <c:catAx>
        <c:axId val="22025574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20257280"/>
        <c:crosses val="autoZero"/>
        <c:auto val="1"/>
        <c:lblAlgn val="ctr"/>
        <c:lblOffset val="100"/>
        <c:noMultiLvlLbl val="0"/>
      </c:catAx>
      <c:valAx>
        <c:axId val="22025728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202557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NOVEMBRE!$E$63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NOVEMBRE!$D$64:$D$65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NOVEMBRE!$F$63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NOVEMBRE!$D$64:$D$65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20628096"/>
        <c:axId val="220629632"/>
        <c:axId val="0"/>
      </c:bar3DChart>
      <c:catAx>
        <c:axId val="22062809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20629632"/>
        <c:crosses val="autoZero"/>
        <c:auto val="1"/>
        <c:lblAlgn val="ctr"/>
        <c:lblOffset val="100"/>
        <c:noMultiLvlLbl val="0"/>
      </c:catAx>
      <c:valAx>
        <c:axId val="22062963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206280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DÉCEMBRE!$B$63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DÉCEMBRE!$A$64:$A$65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DÉCEMBRE!$C$63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DÉCEMBRE!$A$64:$A$65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20646016"/>
        <c:axId val="219615616"/>
        <c:axId val="0"/>
      </c:bar3DChart>
      <c:catAx>
        <c:axId val="22064601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9615616"/>
        <c:crosses val="autoZero"/>
        <c:auto val="1"/>
        <c:lblAlgn val="ctr"/>
        <c:lblOffset val="100"/>
        <c:noMultiLvlLbl val="0"/>
      </c:catAx>
      <c:valAx>
        <c:axId val="21961561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206460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layout/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DÉCEMBRE!$E$63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DÉCEMBRE!$D$64:$D$65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DÉCEMBRE!$F$63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DÉCEMBRE!$D$64:$D$65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9064576"/>
        <c:axId val="220463104"/>
        <c:axId val="0"/>
      </c:bar3DChart>
      <c:catAx>
        <c:axId val="21906457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20463104"/>
        <c:crosses val="autoZero"/>
        <c:auto val="1"/>
        <c:lblAlgn val="ctr"/>
        <c:lblOffset val="100"/>
        <c:noMultiLvlLbl val="0"/>
      </c:catAx>
      <c:valAx>
        <c:axId val="22046310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90645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[Compte OR_1 en cous.xlsm]SYNTHÈSES DÉPENSE!Tableau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Total SG/BNP</a:t>
            </a:r>
          </a:p>
        </c:rich>
      </c:tx>
      <c:layout>
        <c:manualLayout>
          <c:xMode val="edge"/>
          <c:yMode val="edge"/>
          <c:x val="0.77602998812140356"/>
          <c:y val="9.7298430857335715E-3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</c:pivotFmt>
      <c:pivotFmt>
        <c:idx val="13"/>
      </c:pivotFmt>
      <c:pivotFmt>
        <c:idx val="14"/>
        <c:marker>
          <c:symbol val="none"/>
        </c:marker>
      </c:pivotFmt>
    </c:pivotFmts>
    <c:view3D>
      <c:rotX val="6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297853504653962"/>
          <c:y val="1.8105329130500659E-2"/>
          <c:w val="0.47211102175173469"/>
          <c:h val="0.50191594396511785"/>
        </c:manualLayout>
      </c:layout>
      <c:pie3DChart>
        <c:varyColors val="1"/>
        <c:ser>
          <c:idx val="0"/>
          <c:order val="0"/>
          <c:tx>
            <c:strRef>
              <c:f>'SYNTHÈSES DÉPENSE'!$B$45</c:f>
              <c:strCache>
                <c:ptCount val="1"/>
                <c:pt idx="0">
                  <c:v>Total</c:v>
                </c:pt>
              </c:strCache>
            </c:strRef>
          </c:tx>
          <c:explosion val="25"/>
          <c:cat>
            <c:strRef>
              <c:f>'SYNTHÈSES DÉPENSE'!$A$46:$A$87</c:f>
              <c:strCache>
                <c:ptCount val="41"/>
                <c:pt idx="0">
                  <c:v>Amazon</c:v>
                </c:pt>
                <c:pt idx="1">
                  <c:v>Amendes</c:v>
                </c:pt>
                <c:pt idx="2">
                  <c:v>Assainissement eaux</c:v>
                </c:pt>
                <c:pt idx="3">
                  <c:v>Assurance auto</c:v>
                </c:pt>
                <c:pt idx="4">
                  <c:v>Assurance vie</c:v>
                </c:pt>
                <c:pt idx="5">
                  <c:v>Bien-être</c:v>
                </c:pt>
                <c:pt idx="6">
                  <c:v>Bon prix</c:v>
                </c:pt>
                <c:pt idx="7">
                  <c:v>Boulangerie</c:v>
                </c:pt>
                <c:pt idx="8">
                  <c:v>Cadeaux</c:v>
                </c:pt>
                <c:pt idx="9">
                  <c:v>Chaussures</c:v>
                </c:pt>
                <c:pt idx="10">
                  <c:v>CNRACL</c:v>
                </c:pt>
                <c:pt idx="11">
                  <c:v>Consomation eaux</c:v>
                </c:pt>
                <c:pt idx="12">
                  <c:v>Diesel</c:v>
                </c:pt>
                <c:pt idx="13">
                  <c:v>Electricité</c:v>
                </c:pt>
                <c:pt idx="14">
                  <c:v>Electroménager</c:v>
                </c:pt>
                <c:pt idx="15">
                  <c:v>E-liquide</c:v>
                </c:pt>
                <c:pt idx="16">
                  <c:v>Entretient  maison</c:v>
                </c:pt>
                <c:pt idx="17">
                  <c:v>Entretient/réparation</c:v>
                </c:pt>
                <c:pt idx="18">
                  <c:v>Epicerie</c:v>
                </c:pt>
                <c:pt idx="19">
                  <c:v>Essence</c:v>
                </c:pt>
                <c:pt idx="20">
                  <c:v>Hospital</c:v>
                </c:pt>
                <c:pt idx="21">
                  <c:v>Impôt salaires</c:v>
                </c:pt>
                <c:pt idx="22">
                  <c:v>Jardin</c:v>
                </c:pt>
                <c:pt idx="23">
                  <c:v>Médecin</c:v>
                </c:pt>
                <c:pt idx="24">
                  <c:v>Meubles</c:v>
                </c:pt>
                <c:pt idx="25">
                  <c:v>Outillage</c:v>
                </c:pt>
                <c:pt idx="26">
                  <c:v>Pharmacie</c:v>
                </c:pt>
                <c:pt idx="27">
                  <c:v>Prêt immobilier</c:v>
                </c:pt>
                <c:pt idx="28">
                  <c:v>Prêt volet/garage</c:v>
                </c:pt>
                <c:pt idx="29">
                  <c:v>Remboursement</c:v>
                </c:pt>
                <c:pt idx="30">
                  <c:v>Remboursement mutuelle</c:v>
                </c:pt>
                <c:pt idx="31">
                  <c:v>Remise de chèque</c:v>
                </c:pt>
                <c:pt idx="32">
                  <c:v>Restaurant</c:v>
                </c:pt>
                <c:pt idx="33">
                  <c:v>Retrait Espèces</c:v>
                </c:pt>
                <c:pt idx="34">
                  <c:v>Supermarché</c:v>
                </c:pt>
                <c:pt idx="35">
                  <c:v>Taxes foncières</c:v>
                </c:pt>
                <c:pt idx="36">
                  <c:v>Taxes habitation</c:v>
                </c:pt>
                <c:pt idx="37">
                  <c:v>Tenue de compte</c:v>
                </c:pt>
                <c:pt idx="38">
                  <c:v>Ustensiles cuisine</c:v>
                </c:pt>
                <c:pt idx="39">
                  <c:v>Vêtements</c:v>
                </c:pt>
                <c:pt idx="40">
                  <c:v>Vidéo surveillance</c:v>
                </c:pt>
              </c:strCache>
            </c:strRef>
          </c:cat>
          <c:val>
            <c:numRef>
              <c:f>'SYNTHÈSES DÉPENSE'!$B$46:$B$87</c:f>
              <c:numCache>
                <c:formatCode>#,##0.00\ "€"</c:formatCode>
                <c:ptCount val="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3.5765526107718854E-2"/>
          <c:y val="0.50937730256467584"/>
          <c:w val="0.76533939355141578"/>
          <c:h val="0.4906226980271616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  <c:spPr>
        <a:solidFill>
          <a:schemeClr val="accent1">
            <a:lumMod val="20000"/>
            <a:lumOff val="80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ÉVOLUTIONS!$B$1</c:f>
              <c:strCache>
                <c:ptCount val="1"/>
                <c:pt idx="0">
                  <c:v>SOLDE SOCIÉTÉ GÉNÉRALE</c:v>
                </c:pt>
              </c:strCache>
            </c:strRef>
          </c:tx>
          <c:cat>
            <c:strRef>
              <c:f>ÉVOLUTIONS!$A$2:$A$13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ÉVOLUTIONS!$B$2:$B$13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ÉVOLUTIONS!$C$1</c:f>
              <c:strCache>
                <c:ptCount val="1"/>
                <c:pt idx="0">
                  <c:v>SOLDE BNP</c:v>
                </c:pt>
              </c:strCache>
            </c:strRef>
          </c:tx>
          <c:cat>
            <c:strRef>
              <c:f>ÉVOLUTIONS!$A$2:$A$13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ÉVOLUTIONS!$C$2:$C$13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115904"/>
        <c:axId val="221117440"/>
        <c:axId val="220950528"/>
      </c:line3DChart>
      <c:catAx>
        <c:axId val="221115904"/>
        <c:scaling>
          <c:orientation val="minMax"/>
        </c:scaling>
        <c:delete val="0"/>
        <c:axPos val="b"/>
        <c:majorTickMark val="out"/>
        <c:minorTickMark val="none"/>
        <c:tickLblPos val="nextTo"/>
        <c:crossAx val="221117440"/>
        <c:crosses val="autoZero"/>
        <c:auto val="1"/>
        <c:lblAlgn val="ctr"/>
        <c:lblOffset val="100"/>
        <c:noMultiLvlLbl val="0"/>
      </c:catAx>
      <c:valAx>
        <c:axId val="22111744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21115904"/>
        <c:crosses val="autoZero"/>
        <c:crossBetween val="between"/>
      </c:valAx>
      <c:serAx>
        <c:axId val="220950528"/>
        <c:scaling>
          <c:orientation val="minMax"/>
        </c:scaling>
        <c:delete val="1"/>
        <c:axPos val="b"/>
        <c:majorTickMark val="out"/>
        <c:minorTickMark val="none"/>
        <c:tickLblPos val="nextTo"/>
        <c:crossAx val="221117440"/>
        <c:crosses val="autoZero"/>
      </c:serAx>
    </c:plotArea>
    <c:legend>
      <c:legendPos val="b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fmlaLink="$J$3" noThreeD="1"/>
</file>

<file path=xl/ctrlProps/ctrlProp3.xml><?xml version="1.0" encoding="utf-8"?>
<formControlPr xmlns="http://schemas.microsoft.com/office/spreadsheetml/2009/9/main" objectType="CheckBox" fmlaLink="$J$4" noThreeD="1"/>
</file>

<file path=xl/ctrlProps/ctrlProp4.xml><?xml version="1.0" encoding="utf-8"?>
<formControlPr xmlns="http://schemas.microsoft.com/office/spreadsheetml/2009/9/main" objectType="CheckBox" fmlaLink="$J$5" noThreeD="1"/>
</file>

<file path=xl/ctrlProps/ctrlProp5.xml><?xml version="1.0" encoding="utf-8"?>
<formControlPr xmlns="http://schemas.microsoft.com/office/spreadsheetml/2009/9/main" objectType="CheckBox" fmlaLink="$J$6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fmlaLink="$J$7" noThreeD="1"/>
</file>

<file path=xl/ctrlProps/ctrlProp8.xml><?xml version="1.0" encoding="utf-8"?>
<formControlPr xmlns="http://schemas.microsoft.com/office/spreadsheetml/2009/9/main" objectType="CheckBox" fmlaLink="$J$8" noThreeD="1"/>
</file>

<file path=xl/ctrlProps/ctrlProp9.xml><?xml version="1.0" encoding="utf-8"?>
<formControlPr xmlns="http://schemas.microsoft.com/office/spreadsheetml/2009/9/main" objectType="CheckBox" fmlaLink="$J$9" noThreeD="1"/>
</file>

<file path=xl/ctrlProps/ctrlProp10.xml><?xml version="1.0" encoding="utf-8"?>
<formControlPr xmlns="http://schemas.microsoft.com/office/spreadsheetml/2009/9/main" objectType="CheckBox" fmlaLink="$J$10" noThreeD="1"/>
</file>

<file path=xl/ctrlProps/ctrlProp11.xml><?xml version="1.0" encoding="utf-8"?>
<formControlPr xmlns="http://schemas.microsoft.com/office/spreadsheetml/2009/9/main" objectType="CheckBox" fmlaLink="$J$11" noThreeD="1"/>
</file>

<file path=xl/ctrlProps/ctrlProp12.xml><?xml version="1.0" encoding="utf-8"?>
<formControlPr xmlns="http://schemas.microsoft.com/office/spreadsheetml/2009/9/main" objectType="CheckBox" fmlaLink="$J$12" noThreeD="1"/>
</file>

<file path=xl/ctrlProps/ctrlProp13.xml><?xml version="1.0" encoding="utf-8"?>
<formControlPr xmlns="http://schemas.microsoft.com/office/spreadsheetml/2009/9/main" objectType="CheckBox" fmlaLink="$J$13" noThreeD="1"/>
</file>

<file path=xl/ctrlProps/ctrlProp14.xml><?xml version="1.0" encoding="utf-8"?>
<formControlPr xmlns="http://schemas.microsoft.com/office/spreadsheetml/2009/9/main" objectType="CheckBox" fmlaLink="$J$14" noThreeD="1"/>
</file>

<file path=xl/ctrlProps/ctrlProp15.xml><?xml version="1.0" encoding="utf-8"?>
<formControlPr xmlns="http://schemas.microsoft.com/office/spreadsheetml/2009/9/main" objectType="CheckBox" fmlaLink="$J$15" noThreeD="1"/>
</file>

<file path=xl/ctrlProps/ctrlProp16.xml><?xml version="1.0" encoding="utf-8"?>
<formControlPr xmlns="http://schemas.microsoft.com/office/spreadsheetml/2009/9/main" objectType="CheckBox" fmlaLink="$J$16" noThreeD="1"/>
</file>

<file path=xl/ctrlProps/ctrlProp17.xml><?xml version="1.0" encoding="utf-8"?>
<formControlPr xmlns="http://schemas.microsoft.com/office/spreadsheetml/2009/9/main" objectType="CheckBox" fmlaLink="$J$17" noThreeD="1"/>
</file>

<file path=xl/ctrlProps/ctrlProp18.xml><?xml version="1.0" encoding="utf-8"?>
<formControlPr xmlns="http://schemas.microsoft.com/office/spreadsheetml/2009/9/main" objectType="CheckBox" fmlaLink="$J$18" noThreeD="1"/>
</file>

<file path=xl/ctrlProps/ctrlProp19.xml><?xml version="1.0" encoding="utf-8"?>
<formControlPr xmlns="http://schemas.microsoft.com/office/spreadsheetml/2009/9/main" objectType="CheckBox" fmlaLink="$J$19" noThreeD="1"/>
</file>

<file path=xl/ctrlProps/ctrlProp20.xml><?xml version="1.0" encoding="utf-8"?>
<formControlPr xmlns="http://schemas.microsoft.com/office/spreadsheetml/2009/9/main" objectType="CheckBox" fmlaLink="$J$20" noThreeD="1"/>
</file>

<file path=xl/ctrlProps/ctrlProp21.xml><?xml version="1.0" encoding="utf-8"?>
<formControlPr xmlns="http://schemas.microsoft.com/office/spreadsheetml/2009/9/main" objectType="CheckBox" fmlaLink="$J$21" noThreeD="1"/>
</file>

<file path=xl/ctrlProps/ctrlProp22.xml><?xml version="1.0" encoding="utf-8"?>
<formControlPr xmlns="http://schemas.microsoft.com/office/spreadsheetml/2009/9/main" objectType="CheckBox" fmlaLink="$J$22" noThreeD="1"/>
</file>

<file path=xl/ctrlProps/ctrlProp23.xml><?xml version="1.0" encoding="utf-8"?>
<formControlPr xmlns="http://schemas.microsoft.com/office/spreadsheetml/2009/9/main" objectType="CheckBox" fmlaLink="$J$23" noThreeD="1"/>
</file>

<file path=xl/ctrlProps/ctrlProp24.xml><?xml version="1.0" encoding="utf-8"?>
<formControlPr xmlns="http://schemas.microsoft.com/office/spreadsheetml/2009/9/main" objectType="CheckBox" fmlaLink="$J$24" noThreeD="1"/>
</file>

<file path=xl/ctrlProps/ctrlProp25.xml><?xml version="1.0" encoding="utf-8"?>
<formControlPr xmlns="http://schemas.microsoft.com/office/spreadsheetml/2009/9/main" objectType="CheckBox" fmlaLink="$J$25" noThreeD="1"/>
</file>

<file path=xl/ctrlProps/ctrlProp26.xml><?xml version="1.0" encoding="utf-8"?>
<formControlPr xmlns="http://schemas.microsoft.com/office/spreadsheetml/2009/9/main" objectType="CheckBox" fmlaLink="$J$26" noThreeD="1"/>
</file>

<file path=xl/ctrlProps/ctrlProp27.xml><?xml version="1.0" encoding="utf-8"?>
<formControlPr xmlns="http://schemas.microsoft.com/office/spreadsheetml/2009/9/main" objectType="CheckBox" fmlaLink="$J$27" noThreeD="1"/>
</file>

<file path=xl/ctrlProps/ctrlProp28.xml><?xml version="1.0" encoding="utf-8"?>
<formControlPr xmlns="http://schemas.microsoft.com/office/spreadsheetml/2009/9/main" objectType="CheckBox" fmlaLink="$J$28" noThreeD="1"/>
</file>

<file path=xl/ctrlProps/ctrlProp29.xml><?xml version="1.0" encoding="utf-8"?>
<formControlPr xmlns="http://schemas.microsoft.com/office/spreadsheetml/2009/9/main" objectType="CheckBox" fmlaLink="$J$29" noThreeD="1"/>
</file>

<file path=xl/ctrlProps/ctrlProp30.xml><?xml version="1.0" encoding="utf-8"?>
<formControlPr xmlns="http://schemas.microsoft.com/office/spreadsheetml/2009/9/main" objectType="CheckBox" fmlaLink="$J$30" noThreeD="1"/>
</file>

<file path=xl/ctrlProps/ctrlProp31.xml><?xml version="1.0" encoding="utf-8"?>
<formControlPr xmlns="http://schemas.microsoft.com/office/spreadsheetml/2009/9/main" objectType="CheckBox" fmlaLink="$J$31" noThreeD="1"/>
</file>

<file path=xl/ctrlProps/ctrlProp32.xml><?xml version="1.0" encoding="utf-8"?>
<formControlPr xmlns="http://schemas.microsoft.com/office/spreadsheetml/2009/9/main" objectType="CheckBox" fmlaLink="$J$32" noThreeD="1"/>
</file>

<file path=xl/ctrlProps/ctrlProp33.xml><?xml version="1.0" encoding="utf-8"?>
<formControlPr xmlns="http://schemas.microsoft.com/office/spreadsheetml/2009/9/main" objectType="CheckBox" fmlaLink="$J$33" noThreeD="1"/>
</file>

<file path=xl/ctrlProps/ctrlProp34.xml><?xml version="1.0" encoding="utf-8"?>
<formControlPr xmlns="http://schemas.microsoft.com/office/spreadsheetml/2009/9/main" objectType="CheckBox" fmlaLink="$J$34" noThreeD="1"/>
</file>

<file path=xl/ctrlProps/ctrlProp35.xml><?xml version="1.0" encoding="utf-8"?>
<formControlPr xmlns="http://schemas.microsoft.com/office/spreadsheetml/2009/9/main" objectType="CheckBox" fmlaLink="$J$35" noThreeD="1"/>
</file>

<file path=xl/ctrlProps/ctrlProp36.xml><?xml version="1.0" encoding="utf-8"?>
<formControlPr xmlns="http://schemas.microsoft.com/office/spreadsheetml/2009/9/main" objectType="CheckBox" fmlaLink="$J$36" noThreeD="1"/>
</file>

<file path=xl/ctrlProps/ctrlProp37.xml><?xml version="1.0" encoding="utf-8"?>
<formControlPr xmlns="http://schemas.microsoft.com/office/spreadsheetml/2009/9/main" objectType="CheckBox" fmlaLink="$J$37" noThreeD="1"/>
</file>

<file path=xl/ctrlProps/ctrlProp38.xml><?xml version="1.0" encoding="utf-8"?>
<formControlPr xmlns="http://schemas.microsoft.com/office/spreadsheetml/2009/9/main" objectType="CheckBox" fmlaLink="$J$38" noThreeD="1"/>
</file>

<file path=xl/ctrlProps/ctrlProp39.xml><?xml version="1.0" encoding="utf-8"?>
<formControlPr xmlns="http://schemas.microsoft.com/office/spreadsheetml/2009/9/main" objectType="CheckBox" fmlaLink="$J$39" noThreeD="1"/>
</file>

<file path=xl/ctrlProps/ctrlProp40.xml><?xml version="1.0" encoding="utf-8"?>
<formControlPr xmlns="http://schemas.microsoft.com/office/spreadsheetml/2009/9/main" objectType="CheckBox" fmlaLink="$J$40" noThreeD="1"/>
</file>

<file path=xl/ctrlProps/ctrlProp41.xml><?xml version="1.0" encoding="utf-8"?>
<formControlPr xmlns="http://schemas.microsoft.com/office/spreadsheetml/2009/9/main" objectType="CheckBox" fmlaLink="$J$41" noThreeD="1"/>
</file>

<file path=xl/ctrlProps/ctrlProp42.xml><?xml version="1.0" encoding="utf-8"?>
<formControlPr xmlns="http://schemas.microsoft.com/office/spreadsheetml/2009/9/main" objectType="CheckBox" fmlaLink="$J$42" noThreeD="1"/>
</file>

<file path=xl/ctrlProps/ctrlProp43.xml><?xml version="1.0" encoding="utf-8"?>
<formControlPr xmlns="http://schemas.microsoft.com/office/spreadsheetml/2009/9/main" objectType="CheckBox" fmlaLink="$J$43" noThreeD="1"/>
</file>

<file path=xl/ctrlProps/ctrlProp44.xml><?xml version="1.0" encoding="utf-8"?>
<formControlPr xmlns="http://schemas.microsoft.com/office/spreadsheetml/2009/9/main" objectType="CheckBox" fmlaLink="$J$44" noThreeD="1"/>
</file>

<file path=xl/ctrlProps/ctrlProp45.xml><?xml version="1.0" encoding="utf-8"?>
<formControlPr xmlns="http://schemas.microsoft.com/office/spreadsheetml/2009/9/main" objectType="CheckBox" fmlaLink="$J$45" noThreeD="1"/>
</file>

<file path=xl/ctrlProps/ctrlProp46.xml><?xml version="1.0" encoding="utf-8"?>
<formControlPr xmlns="http://schemas.microsoft.com/office/spreadsheetml/2009/9/main" objectType="CheckBox" fmlaLink="$J$46" noThreeD="1"/>
</file>

<file path=xl/ctrlProps/ctrlProp47.xml><?xml version="1.0" encoding="utf-8"?>
<formControlPr xmlns="http://schemas.microsoft.com/office/spreadsheetml/2009/9/main" objectType="CheckBox" fmlaLink="$J$47" noThreeD="1"/>
</file>

<file path=xl/ctrlProps/ctrlProp48.xml><?xml version="1.0" encoding="utf-8"?>
<formControlPr xmlns="http://schemas.microsoft.com/office/spreadsheetml/2009/9/main" objectType="CheckBox" fmlaLink="$J$48" noThreeD="1"/>
</file>

<file path=xl/ctrlProps/ctrlProp49.xml><?xml version="1.0" encoding="utf-8"?>
<formControlPr xmlns="http://schemas.microsoft.com/office/spreadsheetml/2009/9/main" objectType="CheckBox" fmlaLink="$J$49" noThreeD="1"/>
</file>

<file path=xl/ctrlProps/ctrlProp50.xml><?xml version="1.0" encoding="utf-8"?>
<formControlPr xmlns="http://schemas.microsoft.com/office/spreadsheetml/2009/9/main" objectType="CheckBox" fmlaLink="$J$50" noThreeD="1"/>
</file>

<file path=xl/ctrlProps/ctrlProp51.xml><?xml version="1.0" encoding="utf-8"?>
<formControlPr xmlns="http://schemas.microsoft.com/office/spreadsheetml/2009/9/main" objectType="CheckBox" fmlaLink="$J$51" noThreeD="1"/>
</file>

<file path=xl/ctrlProps/ctrlProp52.xml><?xml version="1.0" encoding="utf-8"?>
<formControlPr xmlns="http://schemas.microsoft.com/office/spreadsheetml/2009/9/main" objectType="CheckBox" fmlaLink="$J$52" noThreeD="1"/>
</file>

<file path=xl/ctrlProps/ctrlProp53.xml><?xml version="1.0" encoding="utf-8"?>
<formControlPr xmlns="http://schemas.microsoft.com/office/spreadsheetml/2009/9/main" objectType="CheckBox" fmlaLink="$J$53" noThreeD="1"/>
</file>

<file path=xl/ctrlProps/ctrlProp54.xml><?xml version="1.0" encoding="utf-8"?>
<formControlPr xmlns="http://schemas.microsoft.com/office/spreadsheetml/2009/9/main" objectType="CheckBox" fmlaLink="$J$54" noThreeD="1"/>
</file>

<file path=xl/ctrlProps/ctrlProp55.xml><?xml version="1.0" encoding="utf-8"?>
<formControlPr xmlns="http://schemas.microsoft.com/office/spreadsheetml/2009/9/main" objectType="CheckBox" fmlaLink="$J$55" noThreeD="1"/>
</file>

<file path=xl/ctrlProps/ctrlProp56.xml><?xml version="1.0" encoding="utf-8"?>
<formControlPr xmlns="http://schemas.microsoft.com/office/spreadsheetml/2009/9/main" objectType="CheckBox" fmlaLink="$J$56" noThreeD="1"/>
</file>

<file path=xl/ctrlProps/ctrlProp57.xml><?xml version="1.0" encoding="utf-8"?>
<formControlPr xmlns="http://schemas.microsoft.com/office/spreadsheetml/2009/9/main" objectType="CheckBox" fmlaLink="$J$57" noThreeD="1"/>
</file>

<file path=xl/ctrlProps/ctrlProp58.xml><?xml version="1.0" encoding="utf-8"?>
<formControlPr xmlns="http://schemas.microsoft.com/office/spreadsheetml/2009/9/main" objectType="CheckBox" fmlaLink="$J$58" noThreeD="1"/>
</file>

<file path=xl/ctrlProps/ctrlProp59.xml><?xml version="1.0" encoding="utf-8"?>
<formControlPr xmlns="http://schemas.microsoft.com/office/spreadsheetml/2009/9/main" objectType="CheckBox" fmlaLink="$J$59" noThreeD="1"/>
</file>

<file path=xl/ctrlProps/ctrlProp60.xml><?xml version="1.0" encoding="utf-8"?>
<formControlPr xmlns="http://schemas.microsoft.com/office/spreadsheetml/2009/9/main" objectType="CheckBox" fmlaLink="$J$60" noThreeD="1"/>
</file>

<file path=xl/ctrlProps/ctrlProp61.xml><?xml version="1.0" encoding="utf-8"?>
<formControlPr xmlns="http://schemas.microsoft.com/office/spreadsheetml/2009/9/main" objectType="CheckBox" noThreeD="1"/>
</file>

<file path=xl/ctrlProps/ctrlProp62.xml><?xml version="1.0" encoding="utf-8"?>
<formControlPr xmlns="http://schemas.microsoft.com/office/spreadsheetml/2009/9/main" objectType="CheckBox" fmlaLink="$J$3" noThreeD="1"/>
</file>

<file path=xl/ctrlProps/ctrlProp63.xml><?xml version="1.0" encoding="utf-8"?>
<formControlPr xmlns="http://schemas.microsoft.com/office/spreadsheetml/2009/9/main" objectType="CheckBox" fmlaLink="$J$4" noThreeD="1"/>
</file>

<file path=xl/ctrlProps/ctrlProp64.xml><?xml version="1.0" encoding="utf-8"?>
<formControlPr xmlns="http://schemas.microsoft.com/office/spreadsheetml/2009/9/main" objectType="CheckBox" fmlaLink="$J$5" noThreeD="1"/>
</file>

<file path=xl/ctrlProps/ctrlProp65.xml><?xml version="1.0" encoding="utf-8"?>
<formControlPr xmlns="http://schemas.microsoft.com/office/spreadsheetml/2009/9/main" objectType="CheckBox" fmlaLink="$J$6" noThreeD="1"/>
</file>

<file path=xl/ctrlProps/ctrlProp66.xml><?xml version="1.0" encoding="utf-8"?>
<formControlPr xmlns="http://schemas.microsoft.com/office/spreadsheetml/2009/9/main" objectType="CheckBox" noThreeD="1"/>
</file>

<file path=xl/ctrlProps/ctrlProp67.xml><?xml version="1.0" encoding="utf-8"?>
<formControlPr xmlns="http://schemas.microsoft.com/office/spreadsheetml/2009/9/main" objectType="CheckBox" fmlaLink="$J$7" noThreeD="1"/>
</file>

<file path=xl/ctrlProps/ctrlProp68.xml><?xml version="1.0" encoding="utf-8"?>
<formControlPr xmlns="http://schemas.microsoft.com/office/spreadsheetml/2009/9/main" objectType="CheckBox" fmlaLink="$J$8" noThreeD="1"/>
</file>

<file path=xl/ctrlProps/ctrlProp69.xml><?xml version="1.0" encoding="utf-8"?>
<formControlPr xmlns="http://schemas.microsoft.com/office/spreadsheetml/2009/9/main" objectType="CheckBox" fmlaLink="$J$9" noThreeD="1"/>
</file>

<file path=xl/ctrlProps/ctrlProp70.xml><?xml version="1.0" encoding="utf-8"?>
<formControlPr xmlns="http://schemas.microsoft.com/office/spreadsheetml/2009/9/main" objectType="CheckBox" fmlaLink="$J$10" noThreeD="1"/>
</file>

<file path=xl/ctrlProps/ctrlProp71.xml><?xml version="1.0" encoding="utf-8"?>
<formControlPr xmlns="http://schemas.microsoft.com/office/spreadsheetml/2009/9/main" objectType="CheckBox" fmlaLink="$J$11" noThreeD="1"/>
</file>

<file path=xl/ctrlProps/ctrlProp72.xml><?xml version="1.0" encoding="utf-8"?>
<formControlPr xmlns="http://schemas.microsoft.com/office/spreadsheetml/2009/9/main" objectType="CheckBox" fmlaLink="$J$12" noThreeD="1"/>
</file>

<file path=xl/ctrlProps/ctrlProp73.xml><?xml version="1.0" encoding="utf-8"?>
<formControlPr xmlns="http://schemas.microsoft.com/office/spreadsheetml/2009/9/main" objectType="CheckBox" fmlaLink="$J$13" noThreeD="1"/>
</file>

<file path=xl/ctrlProps/ctrlProp74.xml><?xml version="1.0" encoding="utf-8"?>
<formControlPr xmlns="http://schemas.microsoft.com/office/spreadsheetml/2009/9/main" objectType="CheckBox" fmlaLink="$J$14" noThreeD="1"/>
</file>

<file path=xl/ctrlProps/ctrlProp75.xml><?xml version="1.0" encoding="utf-8"?>
<formControlPr xmlns="http://schemas.microsoft.com/office/spreadsheetml/2009/9/main" objectType="CheckBox" fmlaLink="$J$15" noThreeD="1"/>
</file>

<file path=xl/ctrlProps/ctrlProp76.xml><?xml version="1.0" encoding="utf-8"?>
<formControlPr xmlns="http://schemas.microsoft.com/office/spreadsheetml/2009/9/main" objectType="CheckBox" fmlaLink="$J$16" noThreeD="1"/>
</file>

<file path=xl/ctrlProps/ctrlProp77.xml><?xml version="1.0" encoding="utf-8"?>
<formControlPr xmlns="http://schemas.microsoft.com/office/spreadsheetml/2009/9/main" objectType="CheckBox" fmlaLink="$J$17" noThreeD="1"/>
</file>

<file path=xl/ctrlProps/ctrlProp78.xml><?xml version="1.0" encoding="utf-8"?>
<formControlPr xmlns="http://schemas.microsoft.com/office/spreadsheetml/2009/9/main" objectType="CheckBox" fmlaLink="$J$18" noThreeD="1"/>
</file>

<file path=xl/ctrlProps/ctrlProp79.xml><?xml version="1.0" encoding="utf-8"?>
<formControlPr xmlns="http://schemas.microsoft.com/office/spreadsheetml/2009/9/main" objectType="CheckBox" fmlaLink="$J$19" noThreeD="1"/>
</file>

<file path=xl/ctrlProps/ctrlProp80.xml><?xml version="1.0" encoding="utf-8"?>
<formControlPr xmlns="http://schemas.microsoft.com/office/spreadsheetml/2009/9/main" objectType="CheckBox" fmlaLink="$J$20" noThreeD="1"/>
</file>

<file path=xl/ctrlProps/ctrlProp81.xml><?xml version="1.0" encoding="utf-8"?>
<formControlPr xmlns="http://schemas.microsoft.com/office/spreadsheetml/2009/9/main" objectType="CheckBox" fmlaLink="$J$21" noThreeD="1"/>
</file>

<file path=xl/ctrlProps/ctrlProp82.xml><?xml version="1.0" encoding="utf-8"?>
<formControlPr xmlns="http://schemas.microsoft.com/office/spreadsheetml/2009/9/main" objectType="CheckBox" fmlaLink="$J$22" noThreeD="1"/>
</file>

<file path=xl/ctrlProps/ctrlProp83.xml><?xml version="1.0" encoding="utf-8"?>
<formControlPr xmlns="http://schemas.microsoft.com/office/spreadsheetml/2009/9/main" objectType="CheckBox" fmlaLink="$J$23" noThreeD="1"/>
</file>

<file path=xl/ctrlProps/ctrlProp84.xml><?xml version="1.0" encoding="utf-8"?>
<formControlPr xmlns="http://schemas.microsoft.com/office/spreadsheetml/2009/9/main" objectType="CheckBox" fmlaLink="$J$24" noThreeD="1"/>
</file>

<file path=xl/ctrlProps/ctrlProp85.xml><?xml version="1.0" encoding="utf-8"?>
<formControlPr xmlns="http://schemas.microsoft.com/office/spreadsheetml/2009/9/main" objectType="CheckBox" fmlaLink="$J$25" noThreeD="1"/>
</file>

<file path=xl/ctrlProps/ctrlProp86.xml><?xml version="1.0" encoding="utf-8"?>
<formControlPr xmlns="http://schemas.microsoft.com/office/spreadsheetml/2009/9/main" objectType="CheckBox" fmlaLink="$J$26" noThreeD="1"/>
</file>

<file path=xl/ctrlProps/ctrlProp87.xml><?xml version="1.0" encoding="utf-8"?>
<formControlPr xmlns="http://schemas.microsoft.com/office/spreadsheetml/2009/9/main" objectType="CheckBox" fmlaLink="$J$27" noThreeD="1"/>
</file>

<file path=xl/ctrlProps/ctrlProp88.xml><?xml version="1.0" encoding="utf-8"?>
<formControlPr xmlns="http://schemas.microsoft.com/office/spreadsheetml/2009/9/main" objectType="CheckBox" fmlaLink="$J$28" noThreeD="1"/>
</file>

<file path=xl/ctrlProps/ctrlProp89.xml><?xml version="1.0" encoding="utf-8"?>
<formControlPr xmlns="http://schemas.microsoft.com/office/spreadsheetml/2009/9/main" objectType="CheckBox" fmlaLink="$J$29" noThreeD="1"/>
</file>

<file path=xl/ctrlProps/ctrlProp90.xml><?xml version="1.0" encoding="utf-8"?>
<formControlPr xmlns="http://schemas.microsoft.com/office/spreadsheetml/2009/9/main" objectType="CheckBox" fmlaLink="$J$30" noThreeD="1"/>
</file>

<file path=xl/ctrlProps/ctrlProp91.xml><?xml version="1.0" encoding="utf-8"?>
<formControlPr xmlns="http://schemas.microsoft.com/office/spreadsheetml/2009/9/main" objectType="CheckBox" fmlaLink="$J$31" noThreeD="1"/>
</file>

<file path=xl/ctrlProps/ctrlProp92.xml><?xml version="1.0" encoding="utf-8"?>
<formControlPr xmlns="http://schemas.microsoft.com/office/spreadsheetml/2009/9/main" objectType="CheckBox" fmlaLink="$J$32" noThreeD="1"/>
</file>

<file path=xl/ctrlProps/ctrlProp93.xml><?xml version="1.0" encoding="utf-8"?>
<formControlPr xmlns="http://schemas.microsoft.com/office/spreadsheetml/2009/9/main" objectType="CheckBox" fmlaLink="$J$33" noThreeD="1"/>
</file>

<file path=xl/ctrlProps/ctrlProp94.xml><?xml version="1.0" encoding="utf-8"?>
<formControlPr xmlns="http://schemas.microsoft.com/office/spreadsheetml/2009/9/main" objectType="CheckBox" fmlaLink="$J$34" noThreeD="1"/>
</file>

<file path=xl/ctrlProps/ctrlProp95.xml><?xml version="1.0" encoding="utf-8"?>
<formControlPr xmlns="http://schemas.microsoft.com/office/spreadsheetml/2009/9/main" objectType="CheckBox" fmlaLink="$J$35" noThreeD="1"/>
</file>

<file path=xl/ctrlProps/ctrlProp96.xml><?xml version="1.0" encoding="utf-8"?>
<formControlPr xmlns="http://schemas.microsoft.com/office/spreadsheetml/2009/9/main" objectType="CheckBox" fmlaLink="$J$36" noThreeD="1"/>
</file>

<file path=xl/ctrlProps/ctrlProp97.xml><?xml version="1.0" encoding="utf-8"?>
<formControlPr xmlns="http://schemas.microsoft.com/office/spreadsheetml/2009/9/main" objectType="CheckBox" fmlaLink="$J$37" noThreeD="1"/>
</file>

<file path=xl/ctrlProps/ctrlProp98.xml><?xml version="1.0" encoding="utf-8"?>
<formControlPr xmlns="http://schemas.microsoft.com/office/spreadsheetml/2009/9/main" objectType="CheckBox" fmlaLink="$J$38" noThreeD="1"/>
</file>

<file path=xl/ctrlProps/ctrlProp99.xml><?xml version="1.0" encoding="utf-8"?>
<formControlPr xmlns="http://schemas.microsoft.com/office/spreadsheetml/2009/9/main" objectType="CheckBox" fmlaLink="$J$39" noThreeD="1"/>
</file>

<file path=xl/ctrlProps/ctrlProp100.xml><?xml version="1.0" encoding="utf-8"?>
<formControlPr xmlns="http://schemas.microsoft.com/office/spreadsheetml/2009/9/main" objectType="CheckBox" fmlaLink="$J$40" noThreeD="1"/>
</file>

<file path=xl/ctrlProps/ctrlProp101.xml><?xml version="1.0" encoding="utf-8"?>
<formControlPr xmlns="http://schemas.microsoft.com/office/spreadsheetml/2009/9/main" objectType="CheckBox" fmlaLink="$J$41" noThreeD="1"/>
</file>

<file path=xl/ctrlProps/ctrlProp102.xml><?xml version="1.0" encoding="utf-8"?>
<formControlPr xmlns="http://schemas.microsoft.com/office/spreadsheetml/2009/9/main" objectType="CheckBox" fmlaLink="$J$42" noThreeD="1"/>
</file>

<file path=xl/ctrlProps/ctrlProp103.xml><?xml version="1.0" encoding="utf-8"?>
<formControlPr xmlns="http://schemas.microsoft.com/office/spreadsheetml/2009/9/main" objectType="CheckBox" fmlaLink="$J$43" noThreeD="1"/>
</file>

<file path=xl/ctrlProps/ctrlProp104.xml><?xml version="1.0" encoding="utf-8"?>
<formControlPr xmlns="http://schemas.microsoft.com/office/spreadsheetml/2009/9/main" objectType="CheckBox" fmlaLink="$J$44" noThreeD="1"/>
</file>

<file path=xl/ctrlProps/ctrlProp105.xml><?xml version="1.0" encoding="utf-8"?>
<formControlPr xmlns="http://schemas.microsoft.com/office/spreadsheetml/2009/9/main" objectType="CheckBox" fmlaLink="$J$45" noThreeD="1"/>
</file>

<file path=xl/ctrlProps/ctrlProp106.xml><?xml version="1.0" encoding="utf-8"?>
<formControlPr xmlns="http://schemas.microsoft.com/office/spreadsheetml/2009/9/main" objectType="CheckBox" fmlaLink="$J$46" noThreeD="1"/>
</file>

<file path=xl/ctrlProps/ctrlProp107.xml><?xml version="1.0" encoding="utf-8"?>
<formControlPr xmlns="http://schemas.microsoft.com/office/spreadsheetml/2009/9/main" objectType="CheckBox" fmlaLink="$J$47" noThreeD="1"/>
</file>

<file path=xl/ctrlProps/ctrlProp108.xml><?xml version="1.0" encoding="utf-8"?>
<formControlPr xmlns="http://schemas.microsoft.com/office/spreadsheetml/2009/9/main" objectType="CheckBox" fmlaLink="$J$48" noThreeD="1"/>
</file>

<file path=xl/ctrlProps/ctrlProp109.xml><?xml version="1.0" encoding="utf-8"?>
<formControlPr xmlns="http://schemas.microsoft.com/office/spreadsheetml/2009/9/main" objectType="CheckBox" fmlaLink="$J$49" noThreeD="1"/>
</file>

<file path=xl/ctrlProps/ctrlProp110.xml><?xml version="1.0" encoding="utf-8"?>
<formControlPr xmlns="http://schemas.microsoft.com/office/spreadsheetml/2009/9/main" objectType="CheckBox" fmlaLink="$J$50" noThreeD="1"/>
</file>

<file path=xl/ctrlProps/ctrlProp111.xml><?xml version="1.0" encoding="utf-8"?>
<formControlPr xmlns="http://schemas.microsoft.com/office/spreadsheetml/2009/9/main" objectType="CheckBox" fmlaLink="$J$51" noThreeD="1"/>
</file>

<file path=xl/ctrlProps/ctrlProp112.xml><?xml version="1.0" encoding="utf-8"?>
<formControlPr xmlns="http://schemas.microsoft.com/office/spreadsheetml/2009/9/main" objectType="CheckBox" fmlaLink="$J$52" noThreeD="1"/>
</file>

<file path=xl/ctrlProps/ctrlProp113.xml><?xml version="1.0" encoding="utf-8"?>
<formControlPr xmlns="http://schemas.microsoft.com/office/spreadsheetml/2009/9/main" objectType="CheckBox" fmlaLink="$J$53" noThreeD="1"/>
</file>

<file path=xl/ctrlProps/ctrlProp114.xml><?xml version="1.0" encoding="utf-8"?>
<formControlPr xmlns="http://schemas.microsoft.com/office/spreadsheetml/2009/9/main" objectType="CheckBox" fmlaLink="$J$54" noThreeD="1"/>
</file>

<file path=xl/ctrlProps/ctrlProp115.xml><?xml version="1.0" encoding="utf-8"?>
<formControlPr xmlns="http://schemas.microsoft.com/office/spreadsheetml/2009/9/main" objectType="CheckBox" fmlaLink="$J$55" noThreeD="1"/>
</file>

<file path=xl/ctrlProps/ctrlProp116.xml><?xml version="1.0" encoding="utf-8"?>
<formControlPr xmlns="http://schemas.microsoft.com/office/spreadsheetml/2009/9/main" objectType="CheckBox" fmlaLink="$J$56" noThreeD="1"/>
</file>

<file path=xl/ctrlProps/ctrlProp117.xml><?xml version="1.0" encoding="utf-8"?>
<formControlPr xmlns="http://schemas.microsoft.com/office/spreadsheetml/2009/9/main" objectType="CheckBox" fmlaLink="$J$57" noThreeD="1"/>
</file>

<file path=xl/ctrlProps/ctrlProp118.xml><?xml version="1.0" encoding="utf-8"?>
<formControlPr xmlns="http://schemas.microsoft.com/office/spreadsheetml/2009/9/main" objectType="CheckBox" fmlaLink="$J$58" noThreeD="1"/>
</file>

<file path=xl/ctrlProps/ctrlProp119.xml><?xml version="1.0" encoding="utf-8"?>
<formControlPr xmlns="http://schemas.microsoft.com/office/spreadsheetml/2009/9/main" objectType="CheckBox" fmlaLink="$J$59" noThreeD="1"/>
</file>

<file path=xl/ctrlProps/ctrlProp120.xml><?xml version="1.0" encoding="utf-8"?>
<formControlPr xmlns="http://schemas.microsoft.com/office/spreadsheetml/2009/9/main" objectType="CheckBox" fmlaLink="$J$60" noThreeD="1"/>
</file>

<file path=xl/ctrlProps/ctrlProp121.xml><?xml version="1.0" encoding="utf-8"?>
<formControlPr xmlns="http://schemas.microsoft.com/office/spreadsheetml/2009/9/main" objectType="CheckBox" noThreeD="1"/>
</file>

<file path=xl/ctrlProps/ctrlProp122.xml><?xml version="1.0" encoding="utf-8"?>
<formControlPr xmlns="http://schemas.microsoft.com/office/spreadsheetml/2009/9/main" objectType="CheckBox" fmlaLink="$J$3" noThreeD="1"/>
</file>

<file path=xl/ctrlProps/ctrlProp123.xml><?xml version="1.0" encoding="utf-8"?>
<formControlPr xmlns="http://schemas.microsoft.com/office/spreadsheetml/2009/9/main" objectType="CheckBox" fmlaLink="$J$4" noThreeD="1"/>
</file>

<file path=xl/ctrlProps/ctrlProp124.xml><?xml version="1.0" encoding="utf-8"?>
<formControlPr xmlns="http://schemas.microsoft.com/office/spreadsheetml/2009/9/main" objectType="CheckBox" fmlaLink="$J$5" noThreeD="1"/>
</file>

<file path=xl/ctrlProps/ctrlProp125.xml><?xml version="1.0" encoding="utf-8"?>
<formControlPr xmlns="http://schemas.microsoft.com/office/spreadsheetml/2009/9/main" objectType="CheckBox" fmlaLink="$J$6" noThreeD="1"/>
</file>

<file path=xl/ctrlProps/ctrlProp126.xml><?xml version="1.0" encoding="utf-8"?>
<formControlPr xmlns="http://schemas.microsoft.com/office/spreadsheetml/2009/9/main" objectType="CheckBox" noThreeD="1"/>
</file>

<file path=xl/ctrlProps/ctrlProp127.xml><?xml version="1.0" encoding="utf-8"?>
<formControlPr xmlns="http://schemas.microsoft.com/office/spreadsheetml/2009/9/main" objectType="CheckBox" fmlaLink="$J$7" noThreeD="1"/>
</file>

<file path=xl/ctrlProps/ctrlProp128.xml><?xml version="1.0" encoding="utf-8"?>
<formControlPr xmlns="http://schemas.microsoft.com/office/spreadsheetml/2009/9/main" objectType="CheckBox" fmlaLink="$J$8" noThreeD="1"/>
</file>

<file path=xl/ctrlProps/ctrlProp129.xml><?xml version="1.0" encoding="utf-8"?>
<formControlPr xmlns="http://schemas.microsoft.com/office/spreadsheetml/2009/9/main" objectType="CheckBox" fmlaLink="$J$9" noThreeD="1"/>
</file>

<file path=xl/ctrlProps/ctrlProp130.xml><?xml version="1.0" encoding="utf-8"?>
<formControlPr xmlns="http://schemas.microsoft.com/office/spreadsheetml/2009/9/main" objectType="CheckBox" fmlaLink="$J$10" noThreeD="1"/>
</file>

<file path=xl/ctrlProps/ctrlProp131.xml><?xml version="1.0" encoding="utf-8"?>
<formControlPr xmlns="http://schemas.microsoft.com/office/spreadsheetml/2009/9/main" objectType="CheckBox" fmlaLink="$J$11" noThreeD="1"/>
</file>

<file path=xl/ctrlProps/ctrlProp132.xml><?xml version="1.0" encoding="utf-8"?>
<formControlPr xmlns="http://schemas.microsoft.com/office/spreadsheetml/2009/9/main" objectType="CheckBox" fmlaLink="$J$12" noThreeD="1"/>
</file>

<file path=xl/ctrlProps/ctrlProp133.xml><?xml version="1.0" encoding="utf-8"?>
<formControlPr xmlns="http://schemas.microsoft.com/office/spreadsheetml/2009/9/main" objectType="CheckBox" fmlaLink="$J$13" noThreeD="1"/>
</file>

<file path=xl/ctrlProps/ctrlProp134.xml><?xml version="1.0" encoding="utf-8"?>
<formControlPr xmlns="http://schemas.microsoft.com/office/spreadsheetml/2009/9/main" objectType="CheckBox" fmlaLink="$J$14" noThreeD="1"/>
</file>

<file path=xl/ctrlProps/ctrlProp135.xml><?xml version="1.0" encoding="utf-8"?>
<formControlPr xmlns="http://schemas.microsoft.com/office/spreadsheetml/2009/9/main" objectType="CheckBox" fmlaLink="$J$15" noThreeD="1"/>
</file>

<file path=xl/ctrlProps/ctrlProp136.xml><?xml version="1.0" encoding="utf-8"?>
<formControlPr xmlns="http://schemas.microsoft.com/office/spreadsheetml/2009/9/main" objectType="CheckBox" fmlaLink="$J$16" noThreeD="1"/>
</file>

<file path=xl/ctrlProps/ctrlProp137.xml><?xml version="1.0" encoding="utf-8"?>
<formControlPr xmlns="http://schemas.microsoft.com/office/spreadsheetml/2009/9/main" objectType="CheckBox" fmlaLink="$J$17" noThreeD="1"/>
</file>

<file path=xl/ctrlProps/ctrlProp138.xml><?xml version="1.0" encoding="utf-8"?>
<formControlPr xmlns="http://schemas.microsoft.com/office/spreadsheetml/2009/9/main" objectType="CheckBox" fmlaLink="$J$18" noThreeD="1"/>
</file>

<file path=xl/ctrlProps/ctrlProp139.xml><?xml version="1.0" encoding="utf-8"?>
<formControlPr xmlns="http://schemas.microsoft.com/office/spreadsheetml/2009/9/main" objectType="CheckBox" fmlaLink="$J$19" noThreeD="1"/>
</file>

<file path=xl/ctrlProps/ctrlProp140.xml><?xml version="1.0" encoding="utf-8"?>
<formControlPr xmlns="http://schemas.microsoft.com/office/spreadsheetml/2009/9/main" objectType="CheckBox" fmlaLink="$J$20" noThreeD="1"/>
</file>

<file path=xl/ctrlProps/ctrlProp141.xml><?xml version="1.0" encoding="utf-8"?>
<formControlPr xmlns="http://schemas.microsoft.com/office/spreadsheetml/2009/9/main" objectType="CheckBox" fmlaLink="$J$21" noThreeD="1"/>
</file>

<file path=xl/ctrlProps/ctrlProp142.xml><?xml version="1.0" encoding="utf-8"?>
<formControlPr xmlns="http://schemas.microsoft.com/office/spreadsheetml/2009/9/main" objectType="CheckBox" fmlaLink="$J$22" noThreeD="1"/>
</file>

<file path=xl/ctrlProps/ctrlProp143.xml><?xml version="1.0" encoding="utf-8"?>
<formControlPr xmlns="http://schemas.microsoft.com/office/spreadsheetml/2009/9/main" objectType="CheckBox" fmlaLink="$J$23" noThreeD="1"/>
</file>

<file path=xl/ctrlProps/ctrlProp144.xml><?xml version="1.0" encoding="utf-8"?>
<formControlPr xmlns="http://schemas.microsoft.com/office/spreadsheetml/2009/9/main" objectType="CheckBox" fmlaLink="$J$24" noThreeD="1"/>
</file>

<file path=xl/ctrlProps/ctrlProp145.xml><?xml version="1.0" encoding="utf-8"?>
<formControlPr xmlns="http://schemas.microsoft.com/office/spreadsheetml/2009/9/main" objectType="CheckBox" fmlaLink="$J$25" noThreeD="1"/>
</file>

<file path=xl/ctrlProps/ctrlProp146.xml><?xml version="1.0" encoding="utf-8"?>
<formControlPr xmlns="http://schemas.microsoft.com/office/spreadsheetml/2009/9/main" objectType="CheckBox" fmlaLink="$J$26" noThreeD="1"/>
</file>

<file path=xl/ctrlProps/ctrlProp147.xml><?xml version="1.0" encoding="utf-8"?>
<formControlPr xmlns="http://schemas.microsoft.com/office/spreadsheetml/2009/9/main" objectType="CheckBox" fmlaLink="$J$27" noThreeD="1"/>
</file>

<file path=xl/ctrlProps/ctrlProp148.xml><?xml version="1.0" encoding="utf-8"?>
<formControlPr xmlns="http://schemas.microsoft.com/office/spreadsheetml/2009/9/main" objectType="CheckBox" fmlaLink="$J$28" noThreeD="1"/>
</file>

<file path=xl/ctrlProps/ctrlProp149.xml><?xml version="1.0" encoding="utf-8"?>
<formControlPr xmlns="http://schemas.microsoft.com/office/spreadsheetml/2009/9/main" objectType="CheckBox" fmlaLink="$J$29" noThreeD="1"/>
</file>

<file path=xl/ctrlProps/ctrlProp150.xml><?xml version="1.0" encoding="utf-8"?>
<formControlPr xmlns="http://schemas.microsoft.com/office/spreadsheetml/2009/9/main" objectType="CheckBox" fmlaLink="$J$30" noThreeD="1"/>
</file>

<file path=xl/ctrlProps/ctrlProp151.xml><?xml version="1.0" encoding="utf-8"?>
<formControlPr xmlns="http://schemas.microsoft.com/office/spreadsheetml/2009/9/main" objectType="CheckBox" fmlaLink="$J$31" noThreeD="1"/>
</file>

<file path=xl/ctrlProps/ctrlProp152.xml><?xml version="1.0" encoding="utf-8"?>
<formControlPr xmlns="http://schemas.microsoft.com/office/spreadsheetml/2009/9/main" objectType="CheckBox" fmlaLink="$J$32" noThreeD="1"/>
</file>

<file path=xl/ctrlProps/ctrlProp153.xml><?xml version="1.0" encoding="utf-8"?>
<formControlPr xmlns="http://schemas.microsoft.com/office/spreadsheetml/2009/9/main" objectType="CheckBox" fmlaLink="$J$33" noThreeD="1"/>
</file>

<file path=xl/ctrlProps/ctrlProp154.xml><?xml version="1.0" encoding="utf-8"?>
<formControlPr xmlns="http://schemas.microsoft.com/office/spreadsheetml/2009/9/main" objectType="CheckBox" fmlaLink="$J$34" noThreeD="1"/>
</file>

<file path=xl/ctrlProps/ctrlProp155.xml><?xml version="1.0" encoding="utf-8"?>
<formControlPr xmlns="http://schemas.microsoft.com/office/spreadsheetml/2009/9/main" objectType="CheckBox" fmlaLink="$J$35" noThreeD="1"/>
</file>

<file path=xl/ctrlProps/ctrlProp156.xml><?xml version="1.0" encoding="utf-8"?>
<formControlPr xmlns="http://schemas.microsoft.com/office/spreadsheetml/2009/9/main" objectType="CheckBox" fmlaLink="$J$36" noThreeD="1"/>
</file>

<file path=xl/ctrlProps/ctrlProp157.xml><?xml version="1.0" encoding="utf-8"?>
<formControlPr xmlns="http://schemas.microsoft.com/office/spreadsheetml/2009/9/main" objectType="CheckBox" fmlaLink="$J$37" noThreeD="1"/>
</file>

<file path=xl/ctrlProps/ctrlProp158.xml><?xml version="1.0" encoding="utf-8"?>
<formControlPr xmlns="http://schemas.microsoft.com/office/spreadsheetml/2009/9/main" objectType="CheckBox" fmlaLink="$J$38" noThreeD="1"/>
</file>

<file path=xl/ctrlProps/ctrlProp159.xml><?xml version="1.0" encoding="utf-8"?>
<formControlPr xmlns="http://schemas.microsoft.com/office/spreadsheetml/2009/9/main" objectType="CheckBox" fmlaLink="$J$39" noThreeD="1"/>
</file>

<file path=xl/ctrlProps/ctrlProp160.xml><?xml version="1.0" encoding="utf-8"?>
<formControlPr xmlns="http://schemas.microsoft.com/office/spreadsheetml/2009/9/main" objectType="CheckBox" fmlaLink="$J$40" noThreeD="1"/>
</file>

<file path=xl/ctrlProps/ctrlProp161.xml><?xml version="1.0" encoding="utf-8"?>
<formControlPr xmlns="http://schemas.microsoft.com/office/spreadsheetml/2009/9/main" objectType="CheckBox" fmlaLink="$J$41" noThreeD="1"/>
</file>

<file path=xl/ctrlProps/ctrlProp162.xml><?xml version="1.0" encoding="utf-8"?>
<formControlPr xmlns="http://schemas.microsoft.com/office/spreadsheetml/2009/9/main" objectType="CheckBox" fmlaLink="$J$42" noThreeD="1"/>
</file>

<file path=xl/ctrlProps/ctrlProp163.xml><?xml version="1.0" encoding="utf-8"?>
<formControlPr xmlns="http://schemas.microsoft.com/office/spreadsheetml/2009/9/main" objectType="CheckBox" fmlaLink="$J$43" noThreeD="1"/>
</file>

<file path=xl/ctrlProps/ctrlProp164.xml><?xml version="1.0" encoding="utf-8"?>
<formControlPr xmlns="http://schemas.microsoft.com/office/spreadsheetml/2009/9/main" objectType="CheckBox" fmlaLink="$J$44" noThreeD="1"/>
</file>

<file path=xl/ctrlProps/ctrlProp165.xml><?xml version="1.0" encoding="utf-8"?>
<formControlPr xmlns="http://schemas.microsoft.com/office/spreadsheetml/2009/9/main" objectType="CheckBox" fmlaLink="$J$45" noThreeD="1"/>
</file>

<file path=xl/ctrlProps/ctrlProp166.xml><?xml version="1.0" encoding="utf-8"?>
<formControlPr xmlns="http://schemas.microsoft.com/office/spreadsheetml/2009/9/main" objectType="CheckBox" fmlaLink="$J$46" noThreeD="1"/>
</file>

<file path=xl/ctrlProps/ctrlProp167.xml><?xml version="1.0" encoding="utf-8"?>
<formControlPr xmlns="http://schemas.microsoft.com/office/spreadsheetml/2009/9/main" objectType="CheckBox" fmlaLink="$J$47" noThreeD="1"/>
</file>

<file path=xl/ctrlProps/ctrlProp168.xml><?xml version="1.0" encoding="utf-8"?>
<formControlPr xmlns="http://schemas.microsoft.com/office/spreadsheetml/2009/9/main" objectType="CheckBox" fmlaLink="$J$48" noThreeD="1"/>
</file>

<file path=xl/ctrlProps/ctrlProp169.xml><?xml version="1.0" encoding="utf-8"?>
<formControlPr xmlns="http://schemas.microsoft.com/office/spreadsheetml/2009/9/main" objectType="CheckBox" fmlaLink="$J$49" noThreeD="1"/>
</file>

<file path=xl/ctrlProps/ctrlProp170.xml><?xml version="1.0" encoding="utf-8"?>
<formControlPr xmlns="http://schemas.microsoft.com/office/spreadsheetml/2009/9/main" objectType="CheckBox" fmlaLink="$J$50" noThreeD="1"/>
</file>

<file path=xl/ctrlProps/ctrlProp171.xml><?xml version="1.0" encoding="utf-8"?>
<formControlPr xmlns="http://schemas.microsoft.com/office/spreadsheetml/2009/9/main" objectType="CheckBox" fmlaLink="$J$51" noThreeD="1"/>
</file>

<file path=xl/ctrlProps/ctrlProp172.xml><?xml version="1.0" encoding="utf-8"?>
<formControlPr xmlns="http://schemas.microsoft.com/office/spreadsheetml/2009/9/main" objectType="CheckBox" fmlaLink="$J$52" noThreeD="1"/>
</file>

<file path=xl/ctrlProps/ctrlProp173.xml><?xml version="1.0" encoding="utf-8"?>
<formControlPr xmlns="http://schemas.microsoft.com/office/spreadsheetml/2009/9/main" objectType="CheckBox" fmlaLink="$J$53" noThreeD="1"/>
</file>

<file path=xl/ctrlProps/ctrlProp174.xml><?xml version="1.0" encoding="utf-8"?>
<formControlPr xmlns="http://schemas.microsoft.com/office/spreadsheetml/2009/9/main" objectType="CheckBox" fmlaLink="$J$54" noThreeD="1"/>
</file>

<file path=xl/ctrlProps/ctrlProp175.xml><?xml version="1.0" encoding="utf-8"?>
<formControlPr xmlns="http://schemas.microsoft.com/office/spreadsheetml/2009/9/main" objectType="CheckBox" fmlaLink="$J$55" noThreeD="1"/>
</file>

<file path=xl/ctrlProps/ctrlProp176.xml><?xml version="1.0" encoding="utf-8"?>
<formControlPr xmlns="http://schemas.microsoft.com/office/spreadsheetml/2009/9/main" objectType="CheckBox" fmlaLink="$J$56" noThreeD="1"/>
</file>

<file path=xl/ctrlProps/ctrlProp177.xml><?xml version="1.0" encoding="utf-8"?>
<formControlPr xmlns="http://schemas.microsoft.com/office/spreadsheetml/2009/9/main" objectType="CheckBox" fmlaLink="$J$57" noThreeD="1"/>
</file>

<file path=xl/ctrlProps/ctrlProp178.xml><?xml version="1.0" encoding="utf-8"?>
<formControlPr xmlns="http://schemas.microsoft.com/office/spreadsheetml/2009/9/main" objectType="CheckBox" fmlaLink="$J$58" noThreeD="1"/>
</file>

<file path=xl/ctrlProps/ctrlProp179.xml><?xml version="1.0" encoding="utf-8"?>
<formControlPr xmlns="http://schemas.microsoft.com/office/spreadsheetml/2009/9/main" objectType="CheckBox" fmlaLink="$J$59" noThreeD="1"/>
</file>

<file path=xl/ctrlProps/ctrlProp180.xml><?xml version="1.0" encoding="utf-8"?>
<formControlPr xmlns="http://schemas.microsoft.com/office/spreadsheetml/2009/9/main" objectType="CheckBox" fmlaLink="$J$60" noThreeD="1"/>
</file>

<file path=xl/ctrlProps/ctrlProp181.xml><?xml version="1.0" encoding="utf-8"?>
<formControlPr xmlns="http://schemas.microsoft.com/office/spreadsheetml/2009/9/main" objectType="CheckBox" noThreeD="1"/>
</file>

<file path=xl/ctrlProps/ctrlProp182.xml><?xml version="1.0" encoding="utf-8"?>
<formControlPr xmlns="http://schemas.microsoft.com/office/spreadsheetml/2009/9/main" objectType="CheckBox" fmlaLink="$J$3" noThreeD="1"/>
</file>

<file path=xl/ctrlProps/ctrlProp183.xml><?xml version="1.0" encoding="utf-8"?>
<formControlPr xmlns="http://schemas.microsoft.com/office/spreadsheetml/2009/9/main" objectType="CheckBox" fmlaLink="$J$4" noThreeD="1"/>
</file>

<file path=xl/ctrlProps/ctrlProp184.xml><?xml version="1.0" encoding="utf-8"?>
<formControlPr xmlns="http://schemas.microsoft.com/office/spreadsheetml/2009/9/main" objectType="CheckBox" fmlaLink="$J$5" noThreeD="1"/>
</file>

<file path=xl/ctrlProps/ctrlProp185.xml><?xml version="1.0" encoding="utf-8"?>
<formControlPr xmlns="http://schemas.microsoft.com/office/spreadsheetml/2009/9/main" objectType="CheckBox" fmlaLink="$J$6" noThreeD="1"/>
</file>

<file path=xl/ctrlProps/ctrlProp186.xml><?xml version="1.0" encoding="utf-8"?>
<formControlPr xmlns="http://schemas.microsoft.com/office/spreadsheetml/2009/9/main" objectType="CheckBox" noThreeD="1"/>
</file>

<file path=xl/ctrlProps/ctrlProp187.xml><?xml version="1.0" encoding="utf-8"?>
<formControlPr xmlns="http://schemas.microsoft.com/office/spreadsheetml/2009/9/main" objectType="CheckBox" fmlaLink="$J$7" noThreeD="1"/>
</file>

<file path=xl/ctrlProps/ctrlProp188.xml><?xml version="1.0" encoding="utf-8"?>
<formControlPr xmlns="http://schemas.microsoft.com/office/spreadsheetml/2009/9/main" objectType="CheckBox" fmlaLink="$J$8" noThreeD="1"/>
</file>

<file path=xl/ctrlProps/ctrlProp189.xml><?xml version="1.0" encoding="utf-8"?>
<formControlPr xmlns="http://schemas.microsoft.com/office/spreadsheetml/2009/9/main" objectType="CheckBox" fmlaLink="$J$9" noThreeD="1"/>
</file>

<file path=xl/ctrlProps/ctrlProp190.xml><?xml version="1.0" encoding="utf-8"?>
<formControlPr xmlns="http://schemas.microsoft.com/office/spreadsheetml/2009/9/main" objectType="CheckBox" fmlaLink="$J$10" noThreeD="1"/>
</file>

<file path=xl/ctrlProps/ctrlProp191.xml><?xml version="1.0" encoding="utf-8"?>
<formControlPr xmlns="http://schemas.microsoft.com/office/spreadsheetml/2009/9/main" objectType="CheckBox" fmlaLink="$J$11" noThreeD="1"/>
</file>

<file path=xl/ctrlProps/ctrlProp192.xml><?xml version="1.0" encoding="utf-8"?>
<formControlPr xmlns="http://schemas.microsoft.com/office/spreadsheetml/2009/9/main" objectType="CheckBox" fmlaLink="$J$12" noThreeD="1"/>
</file>

<file path=xl/ctrlProps/ctrlProp193.xml><?xml version="1.0" encoding="utf-8"?>
<formControlPr xmlns="http://schemas.microsoft.com/office/spreadsheetml/2009/9/main" objectType="CheckBox" fmlaLink="$J$13" noThreeD="1"/>
</file>

<file path=xl/ctrlProps/ctrlProp194.xml><?xml version="1.0" encoding="utf-8"?>
<formControlPr xmlns="http://schemas.microsoft.com/office/spreadsheetml/2009/9/main" objectType="CheckBox" fmlaLink="$J$14" noThreeD="1"/>
</file>

<file path=xl/ctrlProps/ctrlProp195.xml><?xml version="1.0" encoding="utf-8"?>
<formControlPr xmlns="http://schemas.microsoft.com/office/spreadsheetml/2009/9/main" objectType="CheckBox" fmlaLink="$J$15" noThreeD="1"/>
</file>

<file path=xl/ctrlProps/ctrlProp196.xml><?xml version="1.0" encoding="utf-8"?>
<formControlPr xmlns="http://schemas.microsoft.com/office/spreadsheetml/2009/9/main" objectType="CheckBox" fmlaLink="$J$16" noThreeD="1"/>
</file>

<file path=xl/ctrlProps/ctrlProp197.xml><?xml version="1.0" encoding="utf-8"?>
<formControlPr xmlns="http://schemas.microsoft.com/office/spreadsheetml/2009/9/main" objectType="CheckBox" fmlaLink="$J$17" noThreeD="1"/>
</file>

<file path=xl/ctrlProps/ctrlProp198.xml><?xml version="1.0" encoding="utf-8"?>
<formControlPr xmlns="http://schemas.microsoft.com/office/spreadsheetml/2009/9/main" objectType="CheckBox" fmlaLink="$J$18" noThreeD="1"/>
</file>

<file path=xl/ctrlProps/ctrlProp199.xml><?xml version="1.0" encoding="utf-8"?>
<formControlPr xmlns="http://schemas.microsoft.com/office/spreadsheetml/2009/9/main" objectType="CheckBox" fmlaLink="$J$19" noThreeD="1"/>
</file>

<file path=xl/ctrlProps/ctrlProp200.xml><?xml version="1.0" encoding="utf-8"?>
<formControlPr xmlns="http://schemas.microsoft.com/office/spreadsheetml/2009/9/main" objectType="CheckBox" fmlaLink="$J$20" noThreeD="1"/>
</file>

<file path=xl/ctrlProps/ctrlProp201.xml><?xml version="1.0" encoding="utf-8"?>
<formControlPr xmlns="http://schemas.microsoft.com/office/spreadsheetml/2009/9/main" objectType="CheckBox" fmlaLink="$J$21" noThreeD="1"/>
</file>

<file path=xl/ctrlProps/ctrlProp202.xml><?xml version="1.0" encoding="utf-8"?>
<formControlPr xmlns="http://schemas.microsoft.com/office/spreadsheetml/2009/9/main" objectType="CheckBox" fmlaLink="$J$22" noThreeD="1"/>
</file>

<file path=xl/ctrlProps/ctrlProp203.xml><?xml version="1.0" encoding="utf-8"?>
<formControlPr xmlns="http://schemas.microsoft.com/office/spreadsheetml/2009/9/main" objectType="CheckBox" fmlaLink="$J$23" noThreeD="1"/>
</file>

<file path=xl/ctrlProps/ctrlProp204.xml><?xml version="1.0" encoding="utf-8"?>
<formControlPr xmlns="http://schemas.microsoft.com/office/spreadsheetml/2009/9/main" objectType="CheckBox" fmlaLink="$J$24" noThreeD="1"/>
</file>

<file path=xl/ctrlProps/ctrlProp205.xml><?xml version="1.0" encoding="utf-8"?>
<formControlPr xmlns="http://schemas.microsoft.com/office/spreadsheetml/2009/9/main" objectType="CheckBox" fmlaLink="$J$25" noThreeD="1"/>
</file>

<file path=xl/ctrlProps/ctrlProp206.xml><?xml version="1.0" encoding="utf-8"?>
<formControlPr xmlns="http://schemas.microsoft.com/office/spreadsheetml/2009/9/main" objectType="CheckBox" fmlaLink="$J$26" noThreeD="1"/>
</file>

<file path=xl/ctrlProps/ctrlProp207.xml><?xml version="1.0" encoding="utf-8"?>
<formControlPr xmlns="http://schemas.microsoft.com/office/spreadsheetml/2009/9/main" objectType="CheckBox" fmlaLink="$J$27" noThreeD="1"/>
</file>

<file path=xl/ctrlProps/ctrlProp208.xml><?xml version="1.0" encoding="utf-8"?>
<formControlPr xmlns="http://schemas.microsoft.com/office/spreadsheetml/2009/9/main" objectType="CheckBox" fmlaLink="$J$28" noThreeD="1"/>
</file>

<file path=xl/ctrlProps/ctrlProp209.xml><?xml version="1.0" encoding="utf-8"?>
<formControlPr xmlns="http://schemas.microsoft.com/office/spreadsheetml/2009/9/main" objectType="CheckBox" fmlaLink="$J$29" noThreeD="1"/>
</file>

<file path=xl/ctrlProps/ctrlProp210.xml><?xml version="1.0" encoding="utf-8"?>
<formControlPr xmlns="http://schemas.microsoft.com/office/spreadsheetml/2009/9/main" objectType="CheckBox" fmlaLink="$J$30" noThreeD="1"/>
</file>

<file path=xl/ctrlProps/ctrlProp211.xml><?xml version="1.0" encoding="utf-8"?>
<formControlPr xmlns="http://schemas.microsoft.com/office/spreadsheetml/2009/9/main" objectType="CheckBox" fmlaLink="$J$31" noThreeD="1"/>
</file>

<file path=xl/ctrlProps/ctrlProp212.xml><?xml version="1.0" encoding="utf-8"?>
<formControlPr xmlns="http://schemas.microsoft.com/office/spreadsheetml/2009/9/main" objectType="CheckBox" fmlaLink="$J$32" noThreeD="1"/>
</file>

<file path=xl/ctrlProps/ctrlProp213.xml><?xml version="1.0" encoding="utf-8"?>
<formControlPr xmlns="http://schemas.microsoft.com/office/spreadsheetml/2009/9/main" objectType="CheckBox" fmlaLink="$J$33" noThreeD="1"/>
</file>

<file path=xl/ctrlProps/ctrlProp214.xml><?xml version="1.0" encoding="utf-8"?>
<formControlPr xmlns="http://schemas.microsoft.com/office/spreadsheetml/2009/9/main" objectType="CheckBox" fmlaLink="$J$34" noThreeD="1"/>
</file>

<file path=xl/ctrlProps/ctrlProp215.xml><?xml version="1.0" encoding="utf-8"?>
<formControlPr xmlns="http://schemas.microsoft.com/office/spreadsheetml/2009/9/main" objectType="CheckBox" fmlaLink="$J$35" noThreeD="1"/>
</file>

<file path=xl/ctrlProps/ctrlProp216.xml><?xml version="1.0" encoding="utf-8"?>
<formControlPr xmlns="http://schemas.microsoft.com/office/spreadsheetml/2009/9/main" objectType="CheckBox" fmlaLink="$J$36" noThreeD="1"/>
</file>

<file path=xl/ctrlProps/ctrlProp217.xml><?xml version="1.0" encoding="utf-8"?>
<formControlPr xmlns="http://schemas.microsoft.com/office/spreadsheetml/2009/9/main" objectType="CheckBox" fmlaLink="$J$37" noThreeD="1"/>
</file>

<file path=xl/ctrlProps/ctrlProp218.xml><?xml version="1.0" encoding="utf-8"?>
<formControlPr xmlns="http://schemas.microsoft.com/office/spreadsheetml/2009/9/main" objectType="CheckBox" fmlaLink="$J$38" noThreeD="1"/>
</file>

<file path=xl/ctrlProps/ctrlProp219.xml><?xml version="1.0" encoding="utf-8"?>
<formControlPr xmlns="http://schemas.microsoft.com/office/spreadsheetml/2009/9/main" objectType="CheckBox" fmlaLink="$J$39" noThreeD="1"/>
</file>

<file path=xl/ctrlProps/ctrlProp220.xml><?xml version="1.0" encoding="utf-8"?>
<formControlPr xmlns="http://schemas.microsoft.com/office/spreadsheetml/2009/9/main" objectType="CheckBox" fmlaLink="$J$40" noThreeD="1"/>
</file>

<file path=xl/ctrlProps/ctrlProp221.xml><?xml version="1.0" encoding="utf-8"?>
<formControlPr xmlns="http://schemas.microsoft.com/office/spreadsheetml/2009/9/main" objectType="CheckBox" fmlaLink="$J$41" noThreeD="1"/>
</file>

<file path=xl/ctrlProps/ctrlProp222.xml><?xml version="1.0" encoding="utf-8"?>
<formControlPr xmlns="http://schemas.microsoft.com/office/spreadsheetml/2009/9/main" objectType="CheckBox" fmlaLink="$J$42" noThreeD="1"/>
</file>

<file path=xl/ctrlProps/ctrlProp223.xml><?xml version="1.0" encoding="utf-8"?>
<formControlPr xmlns="http://schemas.microsoft.com/office/spreadsheetml/2009/9/main" objectType="CheckBox" fmlaLink="$J$43" noThreeD="1"/>
</file>

<file path=xl/ctrlProps/ctrlProp224.xml><?xml version="1.0" encoding="utf-8"?>
<formControlPr xmlns="http://schemas.microsoft.com/office/spreadsheetml/2009/9/main" objectType="CheckBox" fmlaLink="$J$44" noThreeD="1"/>
</file>

<file path=xl/ctrlProps/ctrlProp225.xml><?xml version="1.0" encoding="utf-8"?>
<formControlPr xmlns="http://schemas.microsoft.com/office/spreadsheetml/2009/9/main" objectType="CheckBox" fmlaLink="$J$45" noThreeD="1"/>
</file>

<file path=xl/ctrlProps/ctrlProp226.xml><?xml version="1.0" encoding="utf-8"?>
<formControlPr xmlns="http://schemas.microsoft.com/office/spreadsheetml/2009/9/main" objectType="CheckBox" fmlaLink="$J$46" noThreeD="1"/>
</file>

<file path=xl/ctrlProps/ctrlProp227.xml><?xml version="1.0" encoding="utf-8"?>
<formControlPr xmlns="http://schemas.microsoft.com/office/spreadsheetml/2009/9/main" objectType="CheckBox" fmlaLink="$J$47" noThreeD="1"/>
</file>

<file path=xl/ctrlProps/ctrlProp228.xml><?xml version="1.0" encoding="utf-8"?>
<formControlPr xmlns="http://schemas.microsoft.com/office/spreadsheetml/2009/9/main" objectType="CheckBox" fmlaLink="$J$48" noThreeD="1"/>
</file>

<file path=xl/ctrlProps/ctrlProp229.xml><?xml version="1.0" encoding="utf-8"?>
<formControlPr xmlns="http://schemas.microsoft.com/office/spreadsheetml/2009/9/main" objectType="CheckBox" fmlaLink="$J$49" noThreeD="1"/>
</file>

<file path=xl/ctrlProps/ctrlProp230.xml><?xml version="1.0" encoding="utf-8"?>
<formControlPr xmlns="http://schemas.microsoft.com/office/spreadsheetml/2009/9/main" objectType="CheckBox" fmlaLink="$J$50" noThreeD="1"/>
</file>

<file path=xl/ctrlProps/ctrlProp231.xml><?xml version="1.0" encoding="utf-8"?>
<formControlPr xmlns="http://schemas.microsoft.com/office/spreadsheetml/2009/9/main" objectType="CheckBox" fmlaLink="$J$51" noThreeD="1"/>
</file>

<file path=xl/ctrlProps/ctrlProp232.xml><?xml version="1.0" encoding="utf-8"?>
<formControlPr xmlns="http://schemas.microsoft.com/office/spreadsheetml/2009/9/main" objectType="CheckBox" fmlaLink="$J$52" noThreeD="1"/>
</file>

<file path=xl/ctrlProps/ctrlProp233.xml><?xml version="1.0" encoding="utf-8"?>
<formControlPr xmlns="http://schemas.microsoft.com/office/spreadsheetml/2009/9/main" objectType="CheckBox" fmlaLink="$J$53" noThreeD="1"/>
</file>

<file path=xl/ctrlProps/ctrlProp234.xml><?xml version="1.0" encoding="utf-8"?>
<formControlPr xmlns="http://schemas.microsoft.com/office/spreadsheetml/2009/9/main" objectType="CheckBox" fmlaLink="$J$54" noThreeD="1"/>
</file>

<file path=xl/ctrlProps/ctrlProp235.xml><?xml version="1.0" encoding="utf-8"?>
<formControlPr xmlns="http://schemas.microsoft.com/office/spreadsheetml/2009/9/main" objectType="CheckBox" fmlaLink="$J$55" noThreeD="1"/>
</file>

<file path=xl/ctrlProps/ctrlProp236.xml><?xml version="1.0" encoding="utf-8"?>
<formControlPr xmlns="http://schemas.microsoft.com/office/spreadsheetml/2009/9/main" objectType="CheckBox" fmlaLink="$J$56" noThreeD="1"/>
</file>

<file path=xl/ctrlProps/ctrlProp237.xml><?xml version="1.0" encoding="utf-8"?>
<formControlPr xmlns="http://schemas.microsoft.com/office/spreadsheetml/2009/9/main" objectType="CheckBox" fmlaLink="$J$57" noThreeD="1"/>
</file>

<file path=xl/ctrlProps/ctrlProp238.xml><?xml version="1.0" encoding="utf-8"?>
<formControlPr xmlns="http://schemas.microsoft.com/office/spreadsheetml/2009/9/main" objectType="CheckBox" fmlaLink="$J$58" noThreeD="1"/>
</file>

<file path=xl/ctrlProps/ctrlProp239.xml><?xml version="1.0" encoding="utf-8"?>
<formControlPr xmlns="http://schemas.microsoft.com/office/spreadsheetml/2009/9/main" objectType="CheckBox" fmlaLink="$J$59" noThreeD="1"/>
</file>

<file path=xl/ctrlProps/ctrlProp240.xml><?xml version="1.0" encoding="utf-8"?>
<formControlPr xmlns="http://schemas.microsoft.com/office/spreadsheetml/2009/9/main" objectType="CheckBox" fmlaLink="$J$60" noThreeD="1"/>
</file>

<file path=xl/ctrlProps/ctrlProp241.xml><?xml version="1.0" encoding="utf-8"?>
<formControlPr xmlns="http://schemas.microsoft.com/office/spreadsheetml/2009/9/main" objectType="CheckBox" noThreeD="1"/>
</file>

<file path=xl/ctrlProps/ctrlProp242.xml><?xml version="1.0" encoding="utf-8"?>
<formControlPr xmlns="http://schemas.microsoft.com/office/spreadsheetml/2009/9/main" objectType="CheckBox" fmlaLink="$J$3" noThreeD="1"/>
</file>

<file path=xl/ctrlProps/ctrlProp243.xml><?xml version="1.0" encoding="utf-8"?>
<formControlPr xmlns="http://schemas.microsoft.com/office/spreadsheetml/2009/9/main" objectType="CheckBox" fmlaLink="$J$4" noThreeD="1"/>
</file>

<file path=xl/ctrlProps/ctrlProp244.xml><?xml version="1.0" encoding="utf-8"?>
<formControlPr xmlns="http://schemas.microsoft.com/office/spreadsheetml/2009/9/main" objectType="CheckBox" fmlaLink="$J$5" noThreeD="1"/>
</file>

<file path=xl/ctrlProps/ctrlProp245.xml><?xml version="1.0" encoding="utf-8"?>
<formControlPr xmlns="http://schemas.microsoft.com/office/spreadsheetml/2009/9/main" objectType="CheckBox" fmlaLink="$J$6" noThreeD="1"/>
</file>

<file path=xl/ctrlProps/ctrlProp246.xml><?xml version="1.0" encoding="utf-8"?>
<formControlPr xmlns="http://schemas.microsoft.com/office/spreadsheetml/2009/9/main" objectType="CheckBox" noThreeD="1"/>
</file>

<file path=xl/ctrlProps/ctrlProp247.xml><?xml version="1.0" encoding="utf-8"?>
<formControlPr xmlns="http://schemas.microsoft.com/office/spreadsheetml/2009/9/main" objectType="CheckBox" fmlaLink="$J$7" noThreeD="1"/>
</file>

<file path=xl/ctrlProps/ctrlProp248.xml><?xml version="1.0" encoding="utf-8"?>
<formControlPr xmlns="http://schemas.microsoft.com/office/spreadsheetml/2009/9/main" objectType="CheckBox" fmlaLink="$J$8" noThreeD="1"/>
</file>

<file path=xl/ctrlProps/ctrlProp249.xml><?xml version="1.0" encoding="utf-8"?>
<formControlPr xmlns="http://schemas.microsoft.com/office/spreadsheetml/2009/9/main" objectType="CheckBox" fmlaLink="$J$9" noThreeD="1"/>
</file>

<file path=xl/ctrlProps/ctrlProp250.xml><?xml version="1.0" encoding="utf-8"?>
<formControlPr xmlns="http://schemas.microsoft.com/office/spreadsheetml/2009/9/main" objectType="CheckBox" fmlaLink="$J$10" noThreeD="1"/>
</file>

<file path=xl/ctrlProps/ctrlProp251.xml><?xml version="1.0" encoding="utf-8"?>
<formControlPr xmlns="http://schemas.microsoft.com/office/spreadsheetml/2009/9/main" objectType="CheckBox" fmlaLink="$J$11" noThreeD="1"/>
</file>

<file path=xl/ctrlProps/ctrlProp252.xml><?xml version="1.0" encoding="utf-8"?>
<formControlPr xmlns="http://schemas.microsoft.com/office/spreadsheetml/2009/9/main" objectType="CheckBox" fmlaLink="$J$12" noThreeD="1"/>
</file>

<file path=xl/ctrlProps/ctrlProp253.xml><?xml version="1.0" encoding="utf-8"?>
<formControlPr xmlns="http://schemas.microsoft.com/office/spreadsheetml/2009/9/main" objectType="CheckBox" fmlaLink="$J$13" noThreeD="1"/>
</file>

<file path=xl/ctrlProps/ctrlProp254.xml><?xml version="1.0" encoding="utf-8"?>
<formControlPr xmlns="http://schemas.microsoft.com/office/spreadsheetml/2009/9/main" objectType="CheckBox" fmlaLink="$J$14" noThreeD="1"/>
</file>

<file path=xl/ctrlProps/ctrlProp255.xml><?xml version="1.0" encoding="utf-8"?>
<formControlPr xmlns="http://schemas.microsoft.com/office/spreadsheetml/2009/9/main" objectType="CheckBox" fmlaLink="$J$15" noThreeD="1"/>
</file>

<file path=xl/ctrlProps/ctrlProp256.xml><?xml version="1.0" encoding="utf-8"?>
<formControlPr xmlns="http://schemas.microsoft.com/office/spreadsheetml/2009/9/main" objectType="CheckBox" fmlaLink="$J$16" noThreeD="1"/>
</file>

<file path=xl/ctrlProps/ctrlProp257.xml><?xml version="1.0" encoding="utf-8"?>
<formControlPr xmlns="http://schemas.microsoft.com/office/spreadsheetml/2009/9/main" objectType="CheckBox" fmlaLink="$J$17" noThreeD="1"/>
</file>

<file path=xl/ctrlProps/ctrlProp258.xml><?xml version="1.0" encoding="utf-8"?>
<formControlPr xmlns="http://schemas.microsoft.com/office/spreadsheetml/2009/9/main" objectType="CheckBox" fmlaLink="$J$18" noThreeD="1"/>
</file>

<file path=xl/ctrlProps/ctrlProp259.xml><?xml version="1.0" encoding="utf-8"?>
<formControlPr xmlns="http://schemas.microsoft.com/office/spreadsheetml/2009/9/main" objectType="CheckBox" fmlaLink="$J$19" noThreeD="1"/>
</file>

<file path=xl/ctrlProps/ctrlProp260.xml><?xml version="1.0" encoding="utf-8"?>
<formControlPr xmlns="http://schemas.microsoft.com/office/spreadsheetml/2009/9/main" objectType="CheckBox" fmlaLink="$J$20" noThreeD="1"/>
</file>

<file path=xl/ctrlProps/ctrlProp261.xml><?xml version="1.0" encoding="utf-8"?>
<formControlPr xmlns="http://schemas.microsoft.com/office/spreadsheetml/2009/9/main" objectType="CheckBox" fmlaLink="$J$21" noThreeD="1"/>
</file>

<file path=xl/ctrlProps/ctrlProp262.xml><?xml version="1.0" encoding="utf-8"?>
<formControlPr xmlns="http://schemas.microsoft.com/office/spreadsheetml/2009/9/main" objectType="CheckBox" fmlaLink="$J$22" noThreeD="1"/>
</file>

<file path=xl/ctrlProps/ctrlProp263.xml><?xml version="1.0" encoding="utf-8"?>
<formControlPr xmlns="http://schemas.microsoft.com/office/spreadsheetml/2009/9/main" objectType="CheckBox" fmlaLink="$J$23" noThreeD="1"/>
</file>

<file path=xl/ctrlProps/ctrlProp264.xml><?xml version="1.0" encoding="utf-8"?>
<formControlPr xmlns="http://schemas.microsoft.com/office/spreadsheetml/2009/9/main" objectType="CheckBox" fmlaLink="$J$24" noThreeD="1"/>
</file>

<file path=xl/ctrlProps/ctrlProp265.xml><?xml version="1.0" encoding="utf-8"?>
<formControlPr xmlns="http://schemas.microsoft.com/office/spreadsheetml/2009/9/main" objectType="CheckBox" fmlaLink="$J$25" noThreeD="1"/>
</file>

<file path=xl/ctrlProps/ctrlProp266.xml><?xml version="1.0" encoding="utf-8"?>
<formControlPr xmlns="http://schemas.microsoft.com/office/spreadsheetml/2009/9/main" objectType="CheckBox" fmlaLink="$J$26" noThreeD="1"/>
</file>

<file path=xl/ctrlProps/ctrlProp267.xml><?xml version="1.0" encoding="utf-8"?>
<formControlPr xmlns="http://schemas.microsoft.com/office/spreadsheetml/2009/9/main" objectType="CheckBox" fmlaLink="$J$27" noThreeD="1"/>
</file>

<file path=xl/ctrlProps/ctrlProp268.xml><?xml version="1.0" encoding="utf-8"?>
<formControlPr xmlns="http://schemas.microsoft.com/office/spreadsheetml/2009/9/main" objectType="CheckBox" fmlaLink="$J$28" noThreeD="1"/>
</file>

<file path=xl/ctrlProps/ctrlProp269.xml><?xml version="1.0" encoding="utf-8"?>
<formControlPr xmlns="http://schemas.microsoft.com/office/spreadsheetml/2009/9/main" objectType="CheckBox" fmlaLink="$J$29" noThreeD="1"/>
</file>

<file path=xl/ctrlProps/ctrlProp270.xml><?xml version="1.0" encoding="utf-8"?>
<formControlPr xmlns="http://schemas.microsoft.com/office/spreadsheetml/2009/9/main" objectType="CheckBox" fmlaLink="$J$30" noThreeD="1"/>
</file>

<file path=xl/ctrlProps/ctrlProp271.xml><?xml version="1.0" encoding="utf-8"?>
<formControlPr xmlns="http://schemas.microsoft.com/office/spreadsheetml/2009/9/main" objectType="CheckBox" fmlaLink="$J$31" noThreeD="1"/>
</file>

<file path=xl/ctrlProps/ctrlProp272.xml><?xml version="1.0" encoding="utf-8"?>
<formControlPr xmlns="http://schemas.microsoft.com/office/spreadsheetml/2009/9/main" objectType="CheckBox" fmlaLink="$J$32" noThreeD="1"/>
</file>

<file path=xl/ctrlProps/ctrlProp273.xml><?xml version="1.0" encoding="utf-8"?>
<formControlPr xmlns="http://schemas.microsoft.com/office/spreadsheetml/2009/9/main" objectType="CheckBox" fmlaLink="$J$33" noThreeD="1"/>
</file>

<file path=xl/ctrlProps/ctrlProp274.xml><?xml version="1.0" encoding="utf-8"?>
<formControlPr xmlns="http://schemas.microsoft.com/office/spreadsheetml/2009/9/main" objectType="CheckBox" fmlaLink="$J$34" noThreeD="1"/>
</file>

<file path=xl/ctrlProps/ctrlProp275.xml><?xml version="1.0" encoding="utf-8"?>
<formControlPr xmlns="http://schemas.microsoft.com/office/spreadsheetml/2009/9/main" objectType="CheckBox" fmlaLink="$J$35" noThreeD="1"/>
</file>

<file path=xl/ctrlProps/ctrlProp276.xml><?xml version="1.0" encoding="utf-8"?>
<formControlPr xmlns="http://schemas.microsoft.com/office/spreadsheetml/2009/9/main" objectType="CheckBox" fmlaLink="$J$36" noThreeD="1"/>
</file>

<file path=xl/ctrlProps/ctrlProp277.xml><?xml version="1.0" encoding="utf-8"?>
<formControlPr xmlns="http://schemas.microsoft.com/office/spreadsheetml/2009/9/main" objectType="CheckBox" fmlaLink="$J$37" noThreeD="1"/>
</file>

<file path=xl/ctrlProps/ctrlProp278.xml><?xml version="1.0" encoding="utf-8"?>
<formControlPr xmlns="http://schemas.microsoft.com/office/spreadsheetml/2009/9/main" objectType="CheckBox" fmlaLink="$J$38" noThreeD="1"/>
</file>

<file path=xl/ctrlProps/ctrlProp279.xml><?xml version="1.0" encoding="utf-8"?>
<formControlPr xmlns="http://schemas.microsoft.com/office/spreadsheetml/2009/9/main" objectType="CheckBox" fmlaLink="$J$39" noThreeD="1"/>
</file>

<file path=xl/ctrlProps/ctrlProp280.xml><?xml version="1.0" encoding="utf-8"?>
<formControlPr xmlns="http://schemas.microsoft.com/office/spreadsheetml/2009/9/main" objectType="CheckBox" fmlaLink="$J$40" noThreeD="1"/>
</file>

<file path=xl/ctrlProps/ctrlProp281.xml><?xml version="1.0" encoding="utf-8"?>
<formControlPr xmlns="http://schemas.microsoft.com/office/spreadsheetml/2009/9/main" objectType="CheckBox" fmlaLink="$J$41" noThreeD="1"/>
</file>

<file path=xl/ctrlProps/ctrlProp282.xml><?xml version="1.0" encoding="utf-8"?>
<formControlPr xmlns="http://schemas.microsoft.com/office/spreadsheetml/2009/9/main" objectType="CheckBox" fmlaLink="$J$42" noThreeD="1"/>
</file>

<file path=xl/ctrlProps/ctrlProp283.xml><?xml version="1.0" encoding="utf-8"?>
<formControlPr xmlns="http://schemas.microsoft.com/office/spreadsheetml/2009/9/main" objectType="CheckBox" fmlaLink="$J$43" noThreeD="1"/>
</file>

<file path=xl/ctrlProps/ctrlProp284.xml><?xml version="1.0" encoding="utf-8"?>
<formControlPr xmlns="http://schemas.microsoft.com/office/spreadsheetml/2009/9/main" objectType="CheckBox" fmlaLink="$J$44" noThreeD="1"/>
</file>

<file path=xl/ctrlProps/ctrlProp285.xml><?xml version="1.0" encoding="utf-8"?>
<formControlPr xmlns="http://schemas.microsoft.com/office/spreadsheetml/2009/9/main" objectType="CheckBox" fmlaLink="$J$45" noThreeD="1"/>
</file>

<file path=xl/ctrlProps/ctrlProp286.xml><?xml version="1.0" encoding="utf-8"?>
<formControlPr xmlns="http://schemas.microsoft.com/office/spreadsheetml/2009/9/main" objectType="CheckBox" fmlaLink="$J$46" noThreeD="1"/>
</file>

<file path=xl/ctrlProps/ctrlProp287.xml><?xml version="1.0" encoding="utf-8"?>
<formControlPr xmlns="http://schemas.microsoft.com/office/spreadsheetml/2009/9/main" objectType="CheckBox" fmlaLink="$J$47" noThreeD="1"/>
</file>

<file path=xl/ctrlProps/ctrlProp288.xml><?xml version="1.0" encoding="utf-8"?>
<formControlPr xmlns="http://schemas.microsoft.com/office/spreadsheetml/2009/9/main" objectType="CheckBox" fmlaLink="$J$48" noThreeD="1"/>
</file>

<file path=xl/ctrlProps/ctrlProp289.xml><?xml version="1.0" encoding="utf-8"?>
<formControlPr xmlns="http://schemas.microsoft.com/office/spreadsheetml/2009/9/main" objectType="CheckBox" fmlaLink="$J$49" noThreeD="1"/>
</file>

<file path=xl/ctrlProps/ctrlProp290.xml><?xml version="1.0" encoding="utf-8"?>
<formControlPr xmlns="http://schemas.microsoft.com/office/spreadsheetml/2009/9/main" objectType="CheckBox" fmlaLink="$J$50" noThreeD="1"/>
</file>

<file path=xl/ctrlProps/ctrlProp291.xml><?xml version="1.0" encoding="utf-8"?>
<formControlPr xmlns="http://schemas.microsoft.com/office/spreadsheetml/2009/9/main" objectType="CheckBox" fmlaLink="$J$51" noThreeD="1"/>
</file>

<file path=xl/ctrlProps/ctrlProp292.xml><?xml version="1.0" encoding="utf-8"?>
<formControlPr xmlns="http://schemas.microsoft.com/office/spreadsheetml/2009/9/main" objectType="CheckBox" fmlaLink="$J$52" noThreeD="1"/>
</file>

<file path=xl/ctrlProps/ctrlProp293.xml><?xml version="1.0" encoding="utf-8"?>
<formControlPr xmlns="http://schemas.microsoft.com/office/spreadsheetml/2009/9/main" objectType="CheckBox" fmlaLink="$J$53" noThreeD="1"/>
</file>

<file path=xl/ctrlProps/ctrlProp294.xml><?xml version="1.0" encoding="utf-8"?>
<formControlPr xmlns="http://schemas.microsoft.com/office/spreadsheetml/2009/9/main" objectType="CheckBox" fmlaLink="$J$54" noThreeD="1"/>
</file>

<file path=xl/ctrlProps/ctrlProp295.xml><?xml version="1.0" encoding="utf-8"?>
<formControlPr xmlns="http://schemas.microsoft.com/office/spreadsheetml/2009/9/main" objectType="CheckBox" fmlaLink="$J$55" noThreeD="1"/>
</file>

<file path=xl/ctrlProps/ctrlProp296.xml><?xml version="1.0" encoding="utf-8"?>
<formControlPr xmlns="http://schemas.microsoft.com/office/spreadsheetml/2009/9/main" objectType="CheckBox" fmlaLink="$J$56" noThreeD="1"/>
</file>

<file path=xl/ctrlProps/ctrlProp297.xml><?xml version="1.0" encoding="utf-8"?>
<formControlPr xmlns="http://schemas.microsoft.com/office/spreadsheetml/2009/9/main" objectType="CheckBox" fmlaLink="$J$57" noThreeD="1"/>
</file>

<file path=xl/ctrlProps/ctrlProp298.xml><?xml version="1.0" encoding="utf-8"?>
<formControlPr xmlns="http://schemas.microsoft.com/office/spreadsheetml/2009/9/main" objectType="CheckBox" fmlaLink="$J$58" noThreeD="1"/>
</file>

<file path=xl/ctrlProps/ctrlProp299.xml><?xml version="1.0" encoding="utf-8"?>
<formControlPr xmlns="http://schemas.microsoft.com/office/spreadsheetml/2009/9/main" objectType="CheckBox" fmlaLink="$J$59" noThreeD="1"/>
</file>

<file path=xl/ctrlProps/ctrlProp300.xml><?xml version="1.0" encoding="utf-8"?>
<formControlPr xmlns="http://schemas.microsoft.com/office/spreadsheetml/2009/9/main" objectType="CheckBox" fmlaLink="$J$60" noThreeD="1"/>
</file>

<file path=xl/ctrlProps/ctrlProp301.xml><?xml version="1.0" encoding="utf-8"?>
<formControlPr xmlns="http://schemas.microsoft.com/office/spreadsheetml/2009/9/main" objectType="CheckBox" noThreeD="1"/>
</file>

<file path=xl/ctrlProps/ctrlProp302.xml><?xml version="1.0" encoding="utf-8"?>
<formControlPr xmlns="http://schemas.microsoft.com/office/spreadsheetml/2009/9/main" objectType="CheckBox" fmlaLink="$J$3" noThreeD="1"/>
</file>

<file path=xl/ctrlProps/ctrlProp303.xml><?xml version="1.0" encoding="utf-8"?>
<formControlPr xmlns="http://schemas.microsoft.com/office/spreadsheetml/2009/9/main" objectType="CheckBox" fmlaLink="$J$4" noThreeD="1"/>
</file>

<file path=xl/ctrlProps/ctrlProp304.xml><?xml version="1.0" encoding="utf-8"?>
<formControlPr xmlns="http://schemas.microsoft.com/office/spreadsheetml/2009/9/main" objectType="CheckBox" fmlaLink="$J$5" noThreeD="1"/>
</file>

<file path=xl/ctrlProps/ctrlProp305.xml><?xml version="1.0" encoding="utf-8"?>
<formControlPr xmlns="http://schemas.microsoft.com/office/spreadsheetml/2009/9/main" objectType="CheckBox" fmlaLink="$J$6" noThreeD="1"/>
</file>

<file path=xl/ctrlProps/ctrlProp306.xml><?xml version="1.0" encoding="utf-8"?>
<formControlPr xmlns="http://schemas.microsoft.com/office/spreadsheetml/2009/9/main" objectType="CheckBox" noThreeD="1"/>
</file>

<file path=xl/ctrlProps/ctrlProp307.xml><?xml version="1.0" encoding="utf-8"?>
<formControlPr xmlns="http://schemas.microsoft.com/office/spreadsheetml/2009/9/main" objectType="CheckBox" fmlaLink="$J$7" noThreeD="1"/>
</file>

<file path=xl/ctrlProps/ctrlProp308.xml><?xml version="1.0" encoding="utf-8"?>
<formControlPr xmlns="http://schemas.microsoft.com/office/spreadsheetml/2009/9/main" objectType="CheckBox" fmlaLink="$J$8" noThreeD="1"/>
</file>

<file path=xl/ctrlProps/ctrlProp309.xml><?xml version="1.0" encoding="utf-8"?>
<formControlPr xmlns="http://schemas.microsoft.com/office/spreadsheetml/2009/9/main" objectType="CheckBox" fmlaLink="$J$9" noThreeD="1"/>
</file>

<file path=xl/ctrlProps/ctrlProp310.xml><?xml version="1.0" encoding="utf-8"?>
<formControlPr xmlns="http://schemas.microsoft.com/office/spreadsheetml/2009/9/main" objectType="CheckBox" fmlaLink="$J$10" noThreeD="1"/>
</file>

<file path=xl/ctrlProps/ctrlProp311.xml><?xml version="1.0" encoding="utf-8"?>
<formControlPr xmlns="http://schemas.microsoft.com/office/spreadsheetml/2009/9/main" objectType="CheckBox" fmlaLink="$J$11" noThreeD="1"/>
</file>

<file path=xl/ctrlProps/ctrlProp312.xml><?xml version="1.0" encoding="utf-8"?>
<formControlPr xmlns="http://schemas.microsoft.com/office/spreadsheetml/2009/9/main" objectType="CheckBox" fmlaLink="$J$12" noThreeD="1"/>
</file>

<file path=xl/ctrlProps/ctrlProp313.xml><?xml version="1.0" encoding="utf-8"?>
<formControlPr xmlns="http://schemas.microsoft.com/office/spreadsheetml/2009/9/main" objectType="CheckBox" fmlaLink="$J$13" noThreeD="1"/>
</file>

<file path=xl/ctrlProps/ctrlProp314.xml><?xml version="1.0" encoding="utf-8"?>
<formControlPr xmlns="http://schemas.microsoft.com/office/spreadsheetml/2009/9/main" objectType="CheckBox" fmlaLink="$J$14" noThreeD="1"/>
</file>

<file path=xl/ctrlProps/ctrlProp315.xml><?xml version="1.0" encoding="utf-8"?>
<formControlPr xmlns="http://schemas.microsoft.com/office/spreadsheetml/2009/9/main" objectType="CheckBox" fmlaLink="$J$15" noThreeD="1"/>
</file>

<file path=xl/ctrlProps/ctrlProp316.xml><?xml version="1.0" encoding="utf-8"?>
<formControlPr xmlns="http://schemas.microsoft.com/office/spreadsheetml/2009/9/main" objectType="CheckBox" fmlaLink="$J$16" noThreeD="1"/>
</file>

<file path=xl/ctrlProps/ctrlProp317.xml><?xml version="1.0" encoding="utf-8"?>
<formControlPr xmlns="http://schemas.microsoft.com/office/spreadsheetml/2009/9/main" objectType="CheckBox" fmlaLink="$J$17" noThreeD="1"/>
</file>

<file path=xl/ctrlProps/ctrlProp318.xml><?xml version="1.0" encoding="utf-8"?>
<formControlPr xmlns="http://schemas.microsoft.com/office/spreadsheetml/2009/9/main" objectType="CheckBox" fmlaLink="$J$18" noThreeD="1"/>
</file>

<file path=xl/ctrlProps/ctrlProp319.xml><?xml version="1.0" encoding="utf-8"?>
<formControlPr xmlns="http://schemas.microsoft.com/office/spreadsheetml/2009/9/main" objectType="CheckBox" fmlaLink="$J$19" noThreeD="1"/>
</file>

<file path=xl/ctrlProps/ctrlProp320.xml><?xml version="1.0" encoding="utf-8"?>
<formControlPr xmlns="http://schemas.microsoft.com/office/spreadsheetml/2009/9/main" objectType="CheckBox" fmlaLink="$J$20" noThreeD="1"/>
</file>

<file path=xl/ctrlProps/ctrlProp321.xml><?xml version="1.0" encoding="utf-8"?>
<formControlPr xmlns="http://schemas.microsoft.com/office/spreadsheetml/2009/9/main" objectType="CheckBox" fmlaLink="$J$21" noThreeD="1"/>
</file>

<file path=xl/ctrlProps/ctrlProp322.xml><?xml version="1.0" encoding="utf-8"?>
<formControlPr xmlns="http://schemas.microsoft.com/office/spreadsheetml/2009/9/main" objectType="CheckBox" fmlaLink="$J$22" noThreeD="1"/>
</file>

<file path=xl/ctrlProps/ctrlProp323.xml><?xml version="1.0" encoding="utf-8"?>
<formControlPr xmlns="http://schemas.microsoft.com/office/spreadsheetml/2009/9/main" objectType="CheckBox" fmlaLink="$J$23" noThreeD="1"/>
</file>

<file path=xl/ctrlProps/ctrlProp324.xml><?xml version="1.0" encoding="utf-8"?>
<formControlPr xmlns="http://schemas.microsoft.com/office/spreadsheetml/2009/9/main" objectType="CheckBox" fmlaLink="$J$24" noThreeD="1"/>
</file>

<file path=xl/ctrlProps/ctrlProp325.xml><?xml version="1.0" encoding="utf-8"?>
<formControlPr xmlns="http://schemas.microsoft.com/office/spreadsheetml/2009/9/main" objectType="CheckBox" fmlaLink="$J$25" noThreeD="1"/>
</file>

<file path=xl/ctrlProps/ctrlProp326.xml><?xml version="1.0" encoding="utf-8"?>
<formControlPr xmlns="http://schemas.microsoft.com/office/spreadsheetml/2009/9/main" objectType="CheckBox" fmlaLink="$J$26" noThreeD="1"/>
</file>

<file path=xl/ctrlProps/ctrlProp327.xml><?xml version="1.0" encoding="utf-8"?>
<formControlPr xmlns="http://schemas.microsoft.com/office/spreadsheetml/2009/9/main" objectType="CheckBox" fmlaLink="$J$27" noThreeD="1"/>
</file>

<file path=xl/ctrlProps/ctrlProp328.xml><?xml version="1.0" encoding="utf-8"?>
<formControlPr xmlns="http://schemas.microsoft.com/office/spreadsheetml/2009/9/main" objectType="CheckBox" fmlaLink="$J$28" noThreeD="1"/>
</file>

<file path=xl/ctrlProps/ctrlProp329.xml><?xml version="1.0" encoding="utf-8"?>
<formControlPr xmlns="http://schemas.microsoft.com/office/spreadsheetml/2009/9/main" objectType="CheckBox" fmlaLink="$J$29" noThreeD="1"/>
</file>

<file path=xl/ctrlProps/ctrlProp330.xml><?xml version="1.0" encoding="utf-8"?>
<formControlPr xmlns="http://schemas.microsoft.com/office/spreadsheetml/2009/9/main" objectType="CheckBox" fmlaLink="$J$30" noThreeD="1"/>
</file>

<file path=xl/ctrlProps/ctrlProp331.xml><?xml version="1.0" encoding="utf-8"?>
<formControlPr xmlns="http://schemas.microsoft.com/office/spreadsheetml/2009/9/main" objectType="CheckBox" fmlaLink="$J$31" noThreeD="1"/>
</file>

<file path=xl/ctrlProps/ctrlProp332.xml><?xml version="1.0" encoding="utf-8"?>
<formControlPr xmlns="http://schemas.microsoft.com/office/spreadsheetml/2009/9/main" objectType="CheckBox" fmlaLink="$J$32" noThreeD="1"/>
</file>

<file path=xl/ctrlProps/ctrlProp333.xml><?xml version="1.0" encoding="utf-8"?>
<formControlPr xmlns="http://schemas.microsoft.com/office/spreadsheetml/2009/9/main" objectType="CheckBox" fmlaLink="$J$33" noThreeD="1"/>
</file>

<file path=xl/ctrlProps/ctrlProp334.xml><?xml version="1.0" encoding="utf-8"?>
<formControlPr xmlns="http://schemas.microsoft.com/office/spreadsheetml/2009/9/main" objectType="CheckBox" fmlaLink="$J$34" noThreeD="1"/>
</file>

<file path=xl/ctrlProps/ctrlProp335.xml><?xml version="1.0" encoding="utf-8"?>
<formControlPr xmlns="http://schemas.microsoft.com/office/spreadsheetml/2009/9/main" objectType="CheckBox" fmlaLink="$J$35" noThreeD="1"/>
</file>

<file path=xl/ctrlProps/ctrlProp336.xml><?xml version="1.0" encoding="utf-8"?>
<formControlPr xmlns="http://schemas.microsoft.com/office/spreadsheetml/2009/9/main" objectType="CheckBox" fmlaLink="$J$36" noThreeD="1"/>
</file>

<file path=xl/ctrlProps/ctrlProp337.xml><?xml version="1.0" encoding="utf-8"?>
<formControlPr xmlns="http://schemas.microsoft.com/office/spreadsheetml/2009/9/main" objectType="CheckBox" fmlaLink="$J$37" noThreeD="1"/>
</file>

<file path=xl/ctrlProps/ctrlProp338.xml><?xml version="1.0" encoding="utf-8"?>
<formControlPr xmlns="http://schemas.microsoft.com/office/spreadsheetml/2009/9/main" objectType="CheckBox" fmlaLink="$J$38" noThreeD="1"/>
</file>

<file path=xl/ctrlProps/ctrlProp339.xml><?xml version="1.0" encoding="utf-8"?>
<formControlPr xmlns="http://schemas.microsoft.com/office/spreadsheetml/2009/9/main" objectType="CheckBox" fmlaLink="$J$39" noThreeD="1"/>
</file>

<file path=xl/ctrlProps/ctrlProp340.xml><?xml version="1.0" encoding="utf-8"?>
<formControlPr xmlns="http://schemas.microsoft.com/office/spreadsheetml/2009/9/main" objectType="CheckBox" fmlaLink="$J$40" noThreeD="1"/>
</file>

<file path=xl/ctrlProps/ctrlProp341.xml><?xml version="1.0" encoding="utf-8"?>
<formControlPr xmlns="http://schemas.microsoft.com/office/spreadsheetml/2009/9/main" objectType="CheckBox" fmlaLink="$J$41" noThreeD="1"/>
</file>

<file path=xl/ctrlProps/ctrlProp342.xml><?xml version="1.0" encoding="utf-8"?>
<formControlPr xmlns="http://schemas.microsoft.com/office/spreadsheetml/2009/9/main" objectType="CheckBox" fmlaLink="$J$42" noThreeD="1"/>
</file>

<file path=xl/ctrlProps/ctrlProp343.xml><?xml version="1.0" encoding="utf-8"?>
<formControlPr xmlns="http://schemas.microsoft.com/office/spreadsheetml/2009/9/main" objectType="CheckBox" fmlaLink="$J$43" noThreeD="1"/>
</file>

<file path=xl/ctrlProps/ctrlProp344.xml><?xml version="1.0" encoding="utf-8"?>
<formControlPr xmlns="http://schemas.microsoft.com/office/spreadsheetml/2009/9/main" objectType="CheckBox" fmlaLink="$J$44" noThreeD="1"/>
</file>

<file path=xl/ctrlProps/ctrlProp345.xml><?xml version="1.0" encoding="utf-8"?>
<formControlPr xmlns="http://schemas.microsoft.com/office/spreadsheetml/2009/9/main" objectType="CheckBox" fmlaLink="$J$45" noThreeD="1"/>
</file>

<file path=xl/ctrlProps/ctrlProp346.xml><?xml version="1.0" encoding="utf-8"?>
<formControlPr xmlns="http://schemas.microsoft.com/office/spreadsheetml/2009/9/main" objectType="CheckBox" fmlaLink="$J$46" noThreeD="1"/>
</file>

<file path=xl/ctrlProps/ctrlProp347.xml><?xml version="1.0" encoding="utf-8"?>
<formControlPr xmlns="http://schemas.microsoft.com/office/spreadsheetml/2009/9/main" objectType="CheckBox" fmlaLink="$J$47" noThreeD="1"/>
</file>

<file path=xl/ctrlProps/ctrlProp348.xml><?xml version="1.0" encoding="utf-8"?>
<formControlPr xmlns="http://schemas.microsoft.com/office/spreadsheetml/2009/9/main" objectType="CheckBox" fmlaLink="$J$48" noThreeD="1"/>
</file>

<file path=xl/ctrlProps/ctrlProp349.xml><?xml version="1.0" encoding="utf-8"?>
<formControlPr xmlns="http://schemas.microsoft.com/office/spreadsheetml/2009/9/main" objectType="CheckBox" fmlaLink="$J$49" noThreeD="1"/>
</file>

<file path=xl/ctrlProps/ctrlProp350.xml><?xml version="1.0" encoding="utf-8"?>
<formControlPr xmlns="http://schemas.microsoft.com/office/spreadsheetml/2009/9/main" objectType="CheckBox" fmlaLink="$J$50" noThreeD="1"/>
</file>

<file path=xl/ctrlProps/ctrlProp351.xml><?xml version="1.0" encoding="utf-8"?>
<formControlPr xmlns="http://schemas.microsoft.com/office/spreadsheetml/2009/9/main" objectType="CheckBox" fmlaLink="$J$51" noThreeD="1"/>
</file>

<file path=xl/ctrlProps/ctrlProp352.xml><?xml version="1.0" encoding="utf-8"?>
<formControlPr xmlns="http://schemas.microsoft.com/office/spreadsheetml/2009/9/main" objectType="CheckBox" fmlaLink="$J$52" noThreeD="1"/>
</file>

<file path=xl/ctrlProps/ctrlProp353.xml><?xml version="1.0" encoding="utf-8"?>
<formControlPr xmlns="http://schemas.microsoft.com/office/spreadsheetml/2009/9/main" objectType="CheckBox" fmlaLink="$J$53" noThreeD="1"/>
</file>

<file path=xl/ctrlProps/ctrlProp354.xml><?xml version="1.0" encoding="utf-8"?>
<formControlPr xmlns="http://schemas.microsoft.com/office/spreadsheetml/2009/9/main" objectType="CheckBox" fmlaLink="$J$54" noThreeD="1"/>
</file>

<file path=xl/ctrlProps/ctrlProp355.xml><?xml version="1.0" encoding="utf-8"?>
<formControlPr xmlns="http://schemas.microsoft.com/office/spreadsheetml/2009/9/main" objectType="CheckBox" fmlaLink="$J$55" noThreeD="1"/>
</file>

<file path=xl/ctrlProps/ctrlProp356.xml><?xml version="1.0" encoding="utf-8"?>
<formControlPr xmlns="http://schemas.microsoft.com/office/spreadsheetml/2009/9/main" objectType="CheckBox" fmlaLink="$J$56" noThreeD="1"/>
</file>

<file path=xl/ctrlProps/ctrlProp357.xml><?xml version="1.0" encoding="utf-8"?>
<formControlPr xmlns="http://schemas.microsoft.com/office/spreadsheetml/2009/9/main" objectType="CheckBox" fmlaLink="$J$57" noThreeD="1"/>
</file>

<file path=xl/ctrlProps/ctrlProp358.xml><?xml version="1.0" encoding="utf-8"?>
<formControlPr xmlns="http://schemas.microsoft.com/office/spreadsheetml/2009/9/main" objectType="CheckBox" fmlaLink="$J$58" noThreeD="1"/>
</file>

<file path=xl/ctrlProps/ctrlProp359.xml><?xml version="1.0" encoding="utf-8"?>
<formControlPr xmlns="http://schemas.microsoft.com/office/spreadsheetml/2009/9/main" objectType="CheckBox" fmlaLink="$J$59" noThreeD="1"/>
</file>

<file path=xl/ctrlProps/ctrlProp360.xml><?xml version="1.0" encoding="utf-8"?>
<formControlPr xmlns="http://schemas.microsoft.com/office/spreadsheetml/2009/9/main" objectType="CheckBox" fmlaLink="$J$60" noThreeD="1"/>
</file>

<file path=xl/ctrlProps/ctrlProp361.xml><?xml version="1.0" encoding="utf-8"?>
<formControlPr xmlns="http://schemas.microsoft.com/office/spreadsheetml/2009/9/main" objectType="CheckBox" noThreeD="1"/>
</file>

<file path=xl/ctrlProps/ctrlProp362.xml><?xml version="1.0" encoding="utf-8"?>
<formControlPr xmlns="http://schemas.microsoft.com/office/spreadsheetml/2009/9/main" objectType="CheckBox" fmlaLink="$J$3" noThreeD="1"/>
</file>

<file path=xl/ctrlProps/ctrlProp363.xml><?xml version="1.0" encoding="utf-8"?>
<formControlPr xmlns="http://schemas.microsoft.com/office/spreadsheetml/2009/9/main" objectType="CheckBox" fmlaLink="$J$4" noThreeD="1"/>
</file>

<file path=xl/ctrlProps/ctrlProp364.xml><?xml version="1.0" encoding="utf-8"?>
<formControlPr xmlns="http://schemas.microsoft.com/office/spreadsheetml/2009/9/main" objectType="CheckBox" fmlaLink="$J$5" noThreeD="1"/>
</file>

<file path=xl/ctrlProps/ctrlProp365.xml><?xml version="1.0" encoding="utf-8"?>
<formControlPr xmlns="http://schemas.microsoft.com/office/spreadsheetml/2009/9/main" objectType="CheckBox" fmlaLink="$J$6" noThreeD="1"/>
</file>

<file path=xl/ctrlProps/ctrlProp366.xml><?xml version="1.0" encoding="utf-8"?>
<formControlPr xmlns="http://schemas.microsoft.com/office/spreadsheetml/2009/9/main" objectType="CheckBox" noThreeD="1"/>
</file>

<file path=xl/ctrlProps/ctrlProp367.xml><?xml version="1.0" encoding="utf-8"?>
<formControlPr xmlns="http://schemas.microsoft.com/office/spreadsheetml/2009/9/main" objectType="CheckBox" fmlaLink="$J$7" noThreeD="1"/>
</file>

<file path=xl/ctrlProps/ctrlProp368.xml><?xml version="1.0" encoding="utf-8"?>
<formControlPr xmlns="http://schemas.microsoft.com/office/spreadsheetml/2009/9/main" objectType="CheckBox" fmlaLink="$J$8" noThreeD="1"/>
</file>

<file path=xl/ctrlProps/ctrlProp369.xml><?xml version="1.0" encoding="utf-8"?>
<formControlPr xmlns="http://schemas.microsoft.com/office/spreadsheetml/2009/9/main" objectType="CheckBox" fmlaLink="$J$9" noThreeD="1"/>
</file>

<file path=xl/ctrlProps/ctrlProp370.xml><?xml version="1.0" encoding="utf-8"?>
<formControlPr xmlns="http://schemas.microsoft.com/office/spreadsheetml/2009/9/main" objectType="CheckBox" fmlaLink="$J$10" noThreeD="1"/>
</file>

<file path=xl/ctrlProps/ctrlProp371.xml><?xml version="1.0" encoding="utf-8"?>
<formControlPr xmlns="http://schemas.microsoft.com/office/spreadsheetml/2009/9/main" objectType="CheckBox" fmlaLink="$J$11" noThreeD="1"/>
</file>

<file path=xl/ctrlProps/ctrlProp372.xml><?xml version="1.0" encoding="utf-8"?>
<formControlPr xmlns="http://schemas.microsoft.com/office/spreadsheetml/2009/9/main" objectType="CheckBox" fmlaLink="$J$12" noThreeD="1"/>
</file>

<file path=xl/ctrlProps/ctrlProp373.xml><?xml version="1.0" encoding="utf-8"?>
<formControlPr xmlns="http://schemas.microsoft.com/office/spreadsheetml/2009/9/main" objectType="CheckBox" fmlaLink="$J$13" noThreeD="1"/>
</file>

<file path=xl/ctrlProps/ctrlProp374.xml><?xml version="1.0" encoding="utf-8"?>
<formControlPr xmlns="http://schemas.microsoft.com/office/spreadsheetml/2009/9/main" objectType="CheckBox" fmlaLink="$J$14" noThreeD="1"/>
</file>

<file path=xl/ctrlProps/ctrlProp375.xml><?xml version="1.0" encoding="utf-8"?>
<formControlPr xmlns="http://schemas.microsoft.com/office/spreadsheetml/2009/9/main" objectType="CheckBox" fmlaLink="$J$15" noThreeD="1"/>
</file>

<file path=xl/ctrlProps/ctrlProp376.xml><?xml version="1.0" encoding="utf-8"?>
<formControlPr xmlns="http://schemas.microsoft.com/office/spreadsheetml/2009/9/main" objectType="CheckBox" fmlaLink="$J$16" noThreeD="1"/>
</file>

<file path=xl/ctrlProps/ctrlProp377.xml><?xml version="1.0" encoding="utf-8"?>
<formControlPr xmlns="http://schemas.microsoft.com/office/spreadsheetml/2009/9/main" objectType="CheckBox" fmlaLink="$J$17" noThreeD="1"/>
</file>

<file path=xl/ctrlProps/ctrlProp378.xml><?xml version="1.0" encoding="utf-8"?>
<formControlPr xmlns="http://schemas.microsoft.com/office/spreadsheetml/2009/9/main" objectType="CheckBox" fmlaLink="$J$18" noThreeD="1"/>
</file>

<file path=xl/ctrlProps/ctrlProp379.xml><?xml version="1.0" encoding="utf-8"?>
<formControlPr xmlns="http://schemas.microsoft.com/office/spreadsheetml/2009/9/main" objectType="CheckBox" fmlaLink="$J$19" noThreeD="1"/>
</file>

<file path=xl/ctrlProps/ctrlProp380.xml><?xml version="1.0" encoding="utf-8"?>
<formControlPr xmlns="http://schemas.microsoft.com/office/spreadsheetml/2009/9/main" objectType="CheckBox" fmlaLink="$J$20" noThreeD="1"/>
</file>

<file path=xl/ctrlProps/ctrlProp381.xml><?xml version="1.0" encoding="utf-8"?>
<formControlPr xmlns="http://schemas.microsoft.com/office/spreadsheetml/2009/9/main" objectType="CheckBox" fmlaLink="$J$21" noThreeD="1"/>
</file>

<file path=xl/ctrlProps/ctrlProp382.xml><?xml version="1.0" encoding="utf-8"?>
<formControlPr xmlns="http://schemas.microsoft.com/office/spreadsheetml/2009/9/main" objectType="CheckBox" fmlaLink="$J$22" noThreeD="1"/>
</file>

<file path=xl/ctrlProps/ctrlProp383.xml><?xml version="1.0" encoding="utf-8"?>
<formControlPr xmlns="http://schemas.microsoft.com/office/spreadsheetml/2009/9/main" objectType="CheckBox" fmlaLink="$J$23" noThreeD="1"/>
</file>

<file path=xl/ctrlProps/ctrlProp384.xml><?xml version="1.0" encoding="utf-8"?>
<formControlPr xmlns="http://schemas.microsoft.com/office/spreadsheetml/2009/9/main" objectType="CheckBox" fmlaLink="$J$24" noThreeD="1"/>
</file>

<file path=xl/ctrlProps/ctrlProp385.xml><?xml version="1.0" encoding="utf-8"?>
<formControlPr xmlns="http://schemas.microsoft.com/office/spreadsheetml/2009/9/main" objectType="CheckBox" fmlaLink="$J$25" noThreeD="1"/>
</file>

<file path=xl/ctrlProps/ctrlProp386.xml><?xml version="1.0" encoding="utf-8"?>
<formControlPr xmlns="http://schemas.microsoft.com/office/spreadsheetml/2009/9/main" objectType="CheckBox" fmlaLink="$J$26" noThreeD="1"/>
</file>

<file path=xl/ctrlProps/ctrlProp387.xml><?xml version="1.0" encoding="utf-8"?>
<formControlPr xmlns="http://schemas.microsoft.com/office/spreadsheetml/2009/9/main" objectType="CheckBox" fmlaLink="$J$27" noThreeD="1"/>
</file>

<file path=xl/ctrlProps/ctrlProp388.xml><?xml version="1.0" encoding="utf-8"?>
<formControlPr xmlns="http://schemas.microsoft.com/office/spreadsheetml/2009/9/main" objectType="CheckBox" fmlaLink="$J$28" noThreeD="1"/>
</file>

<file path=xl/ctrlProps/ctrlProp389.xml><?xml version="1.0" encoding="utf-8"?>
<formControlPr xmlns="http://schemas.microsoft.com/office/spreadsheetml/2009/9/main" objectType="CheckBox" fmlaLink="$J$29" noThreeD="1"/>
</file>

<file path=xl/ctrlProps/ctrlProp390.xml><?xml version="1.0" encoding="utf-8"?>
<formControlPr xmlns="http://schemas.microsoft.com/office/spreadsheetml/2009/9/main" objectType="CheckBox" fmlaLink="$J$30" noThreeD="1"/>
</file>

<file path=xl/ctrlProps/ctrlProp391.xml><?xml version="1.0" encoding="utf-8"?>
<formControlPr xmlns="http://schemas.microsoft.com/office/spreadsheetml/2009/9/main" objectType="CheckBox" fmlaLink="$J$31" noThreeD="1"/>
</file>

<file path=xl/ctrlProps/ctrlProp392.xml><?xml version="1.0" encoding="utf-8"?>
<formControlPr xmlns="http://schemas.microsoft.com/office/spreadsheetml/2009/9/main" objectType="CheckBox" fmlaLink="$J$32" noThreeD="1"/>
</file>

<file path=xl/ctrlProps/ctrlProp393.xml><?xml version="1.0" encoding="utf-8"?>
<formControlPr xmlns="http://schemas.microsoft.com/office/spreadsheetml/2009/9/main" objectType="CheckBox" fmlaLink="$J$33" noThreeD="1"/>
</file>

<file path=xl/ctrlProps/ctrlProp394.xml><?xml version="1.0" encoding="utf-8"?>
<formControlPr xmlns="http://schemas.microsoft.com/office/spreadsheetml/2009/9/main" objectType="CheckBox" fmlaLink="$J$34" noThreeD="1"/>
</file>

<file path=xl/ctrlProps/ctrlProp395.xml><?xml version="1.0" encoding="utf-8"?>
<formControlPr xmlns="http://schemas.microsoft.com/office/spreadsheetml/2009/9/main" objectType="CheckBox" fmlaLink="$J$35" noThreeD="1"/>
</file>

<file path=xl/ctrlProps/ctrlProp396.xml><?xml version="1.0" encoding="utf-8"?>
<formControlPr xmlns="http://schemas.microsoft.com/office/spreadsheetml/2009/9/main" objectType="CheckBox" fmlaLink="$J$36" noThreeD="1"/>
</file>

<file path=xl/ctrlProps/ctrlProp397.xml><?xml version="1.0" encoding="utf-8"?>
<formControlPr xmlns="http://schemas.microsoft.com/office/spreadsheetml/2009/9/main" objectType="CheckBox" fmlaLink="$J$37" noThreeD="1"/>
</file>

<file path=xl/ctrlProps/ctrlProp398.xml><?xml version="1.0" encoding="utf-8"?>
<formControlPr xmlns="http://schemas.microsoft.com/office/spreadsheetml/2009/9/main" objectType="CheckBox" fmlaLink="$J$38" noThreeD="1"/>
</file>

<file path=xl/ctrlProps/ctrlProp399.xml><?xml version="1.0" encoding="utf-8"?>
<formControlPr xmlns="http://schemas.microsoft.com/office/spreadsheetml/2009/9/main" objectType="CheckBox" fmlaLink="$J$39" noThreeD="1"/>
</file>

<file path=xl/ctrlProps/ctrlProp400.xml><?xml version="1.0" encoding="utf-8"?>
<formControlPr xmlns="http://schemas.microsoft.com/office/spreadsheetml/2009/9/main" objectType="CheckBox" fmlaLink="$J$40" noThreeD="1"/>
</file>

<file path=xl/ctrlProps/ctrlProp401.xml><?xml version="1.0" encoding="utf-8"?>
<formControlPr xmlns="http://schemas.microsoft.com/office/spreadsheetml/2009/9/main" objectType="CheckBox" fmlaLink="$J$41" noThreeD="1"/>
</file>

<file path=xl/ctrlProps/ctrlProp402.xml><?xml version="1.0" encoding="utf-8"?>
<formControlPr xmlns="http://schemas.microsoft.com/office/spreadsheetml/2009/9/main" objectType="CheckBox" fmlaLink="$J$42" noThreeD="1"/>
</file>

<file path=xl/ctrlProps/ctrlProp403.xml><?xml version="1.0" encoding="utf-8"?>
<formControlPr xmlns="http://schemas.microsoft.com/office/spreadsheetml/2009/9/main" objectType="CheckBox" fmlaLink="$J$43" noThreeD="1"/>
</file>

<file path=xl/ctrlProps/ctrlProp404.xml><?xml version="1.0" encoding="utf-8"?>
<formControlPr xmlns="http://schemas.microsoft.com/office/spreadsheetml/2009/9/main" objectType="CheckBox" fmlaLink="$J$44" noThreeD="1"/>
</file>

<file path=xl/ctrlProps/ctrlProp405.xml><?xml version="1.0" encoding="utf-8"?>
<formControlPr xmlns="http://schemas.microsoft.com/office/spreadsheetml/2009/9/main" objectType="CheckBox" fmlaLink="$J$45" noThreeD="1"/>
</file>

<file path=xl/ctrlProps/ctrlProp406.xml><?xml version="1.0" encoding="utf-8"?>
<formControlPr xmlns="http://schemas.microsoft.com/office/spreadsheetml/2009/9/main" objectType="CheckBox" fmlaLink="$J$46" noThreeD="1"/>
</file>

<file path=xl/ctrlProps/ctrlProp407.xml><?xml version="1.0" encoding="utf-8"?>
<formControlPr xmlns="http://schemas.microsoft.com/office/spreadsheetml/2009/9/main" objectType="CheckBox" fmlaLink="$J$47" noThreeD="1"/>
</file>

<file path=xl/ctrlProps/ctrlProp408.xml><?xml version="1.0" encoding="utf-8"?>
<formControlPr xmlns="http://schemas.microsoft.com/office/spreadsheetml/2009/9/main" objectType="CheckBox" fmlaLink="$J$48" noThreeD="1"/>
</file>

<file path=xl/ctrlProps/ctrlProp409.xml><?xml version="1.0" encoding="utf-8"?>
<formControlPr xmlns="http://schemas.microsoft.com/office/spreadsheetml/2009/9/main" objectType="CheckBox" fmlaLink="$J$49" noThreeD="1"/>
</file>

<file path=xl/ctrlProps/ctrlProp410.xml><?xml version="1.0" encoding="utf-8"?>
<formControlPr xmlns="http://schemas.microsoft.com/office/spreadsheetml/2009/9/main" objectType="CheckBox" fmlaLink="$J$50" noThreeD="1"/>
</file>

<file path=xl/ctrlProps/ctrlProp411.xml><?xml version="1.0" encoding="utf-8"?>
<formControlPr xmlns="http://schemas.microsoft.com/office/spreadsheetml/2009/9/main" objectType="CheckBox" fmlaLink="$J$51" noThreeD="1"/>
</file>

<file path=xl/ctrlProps/ctrlProp412.xml><?xml version="1.0" encoding="utf-8"?>
<formControlPr xmlns="http://schemas.microsoft.com/office/spreadsheetml/2009/9/main" objectType="CheckBox" fmlaLink="$J$52" noThreeD="1"/>
</file>

<file path=xl/ctrlProps/ctrlProp413.xml><?xml version="1.0" encoding="utf-8"?>
<formControlPr xmlns="http://schemas.microsoft.com/office/spreadsheetml/2009/9/main" objectType="CheckBox" fmlaLink="$J$53" noThreeD="1"/>
</file>

<file path=xl/ctrlProps/ctrlProp414.xml><?xml version="1.0" encoding="utf-8"?>
<formControlPr xmlns="http://schemas.microsoft.com/office/spreadsheetml/2009/9/main" objectType="CheckBox" fmlaLink="$J$54" noThreeD="1"/>
</file>

<file path=xl/ctrlProps/ctrlProp415.xml><?xml version="1.0" encoding="utf-8"?>
<formControlPr xmlns="http://schemas.microsoft.com/office/spreadsheetml/2009/9/main" objectType="CheckBox" fmlaLink="$J$55" noThreeD="1"/>
</file>

<file path=xl/ctrlProps/ctrlProp416.xml><?xml version="1.0" encoding="utf-8"?>
<formControlPr xmlns="http://schemas.microsoft.com/office/spreadsheetml/2009/9/main" objectType="CheckBox" fmlaLink="$J$56" noThreeD="1"/>
</file>

<file path=xl/ctrlProps/ctrlProp417.xml><?xml version="1.0" encoding="utf-8"?>
<formControlPr xmlns="http://schemas.microsoft.com/office/spreadsheetml/2009/9/main" objectType="CheckBox" fmlaLink="$J$57" noThreeD="1"/>
</file>

<file path=xl/ctrlProps/ctrlProp418.xml><?xml version="1.0" encoding="utf-8"?>
<formControlPr xmlns="http://schemas.microsoft.com/office/spreadsheetml/2009/9/main" objectType="CheckBox" fmlaLink="$J$58" noThreeD="1"/>
</file>

<file path=xl/ctrlProps/ctrlProp419.xml><?xml version="1.0" encoding="utf-8"?>
<formControlPr xmlns="http://schemas.microsoft.com/office/spreadsheetml/2009/9/main" objectType="CheckBox" fmlaLink="$J$59" noThreeD="1"/>
</file>

<file path=xl/ctrlProps/ctrlProp420.xml><?xml version="1.0" encoding="utf-8"?>
<formControlPr xmlns="http://schemas.microsoft.com/office/spreadsheetml/2009/9/main" objectType="CheckBox" fmlaLink="$J$60" noThreeD="1"/>
</file>

<file path=xl/ctrlProps/ctrlProp421.xml><?xml version="1.0" encoding="utf-8"?>
<formControlPr xmlns="http://schemas.microsoft.com/office/spreadsheetml/2009/9/main" objectType="CheckBox" noThreeD="1"/>
</file>

<file path=xl/ctrlProps/ctrlProp422.xml><?xml version="1.0" encoding="utf-8"?>
<formControlPr xmlns="http://schemas.microsoft.com/office/spreadsheetml/2009/9/main" objectType="CheckBox" fmlaLink="$J$3" noThreeD="1"/>
</file>

<file path=xl/ctrlProps/ctrlProp423.xml><?xml version="1.0" encoding="utf-8"?>
<formControlPr xmlns="http://schemas.microsoft.com/office/spreadsheetml/2009/9/main" objectType="CheckBox" fmlaLink="$J$4" noThreeD="1"/>
</file>

<file path=xl/ctrlProps/ctrlProp424.xml><?xml version="1.0" encoding="utf-8"?>
<formControlPr xmlns="http://schemas.microsoft.com/office/spreadsheetml/2009/9/main" objectType="CheckBox" fmlaLink="$J$5" noThreeD="1"/>
</file>

<file path=xl/ctrlProps/ctrlProp425.xml><?xml version="1.0" encoding="utf-8"?>
<formControlPr xmlns="http://schemas.microsoft.com/office/spreadsheetml/2009/9/main" objectType="CheckBox" fmlaLink="$J$6" noThreeD="1"/>
</file>

<file path=xl/ctrlProps/ctrlProp426.xml><?xml version="1.0" encoding="utf-8"?>
<formControlPr xmlns="http://schemas.microsoft.com/office/spreadsheetml/2009/9/main" objectType="CheckBox" noThreeD="1"/>
</file>

<file path=xl/ctrlProps/ctrlProp427.xml><?xml version="1.0" encoding="utf-8"?>
<formControlPr xmlns="http://schemas.microsoft.com/office/spreadsheetml/2009/9/main" objectType="CheckBox" fmlaLink="$J$7" noThreeD="1"/>
</file>

<file path=xl/ctrlProps/ctrlProp428.xml><?xml version="1.0" encoding="utf-8"?>
<formControlPr xmlns="http://schemas.microsoft.com/office/spreadsheetml/2009/9/main" objectType="CheckBox" fmlaLink="$J$8" noThreeD="1"/>
</file>

<file path=xl/ctrlProps/ctrlProp429.xml><?xml version="1.0" encoding="utf-8"?>
<formControlPr xmlns="http://schemas.microsoft.com/office/spreadsheetml/2009/9/main" objectType="CheckBox" fmlaLink="$J$9" noThreeD="1"/>
</file>

<file path=xl/ctrlProps/ctrlProp430.xml><?xml version="1.0" encoding="utf-8"?>
<formControlPr xmlns="http://schemas.microsoft.com/office/spreadsheetml/2009/9/main" objectType="CheckBox" fmlaLink="$J$10" noThreeD="1"/>
</file>

<file path=xl/ctrlProps/ctrlProp431.xml><?xml version="1.0" encoding="utf-8"?>
<formControlPr xmlns="http://schemas.microsoft.com/office/spreadsheetml/2009/9/main" objectType="CheckBox" fmlaLink="$J$11" noThreeD="1"/>
</file>

<file path=xl/ctrlProps/ctrlProp432.xml><?xml version="1.0" encoding="utf-8"?>
<formControlPr xmlns="http://schemas.microsoft.com/office/spreadsheetml/2009/9/main" objectType="CheckBox" fmlaLink="$J$12" noThreeD="1"/>
</file>

<file path=xl/ctrlProps/ctrlProp433.xml><?xml version="1.0" encoding="utf-8"?>
<formControlPr xmlns="http://schemas.microsoft.com/office/spreadsheetml/2009/9/main" objectType="CheckBox" fmlaLink="$J$13" noThreeD="1"/>
</file>

<file path=xl/ctrlProps/ctrlProp434.xml><?xml version="1.0" encoding="utf-8"?>
<formControlPr xmlns="http://schemas.microsoft.com/office/spreadsheetml/2009/9/main" objectType="CheckBox" fmlaLink="$J$14" noThreeD="1"/>
</file>

<file path=xl/ctrlProps/ctrlProp435.xml><?xml version="1.0" encoding="utf-8"?>
<formControlPr xmlns="http://schemas.microsoft.com/office/spreadsheetml/2009/9/main" objectType="CheckBox" fmlaLink="$J$15" noThreeD="1"/>
</file>

<file path=xl/ctrlProps/ctrlProp436.xml><?xml version="1.0" encoding="utf-8"?>
<formControlPr xmlns="http://schemas.microsoft.com/office/spreadsheetml/2009/9/main" objectType="CheckBox" fmlaLink="$J$16" noThreeD="1"/>
</file>

<file path=xl/ctrlProps/ctrlProp437.xml><?xml version="1.0" encoding="utf-8"?>
<formControlPr xmlns="http://schemas.microsoft.com/office/spreadsheetml/2009/9/main" objectType="CheckBox" fmlaLink="$J$17" noThreeD="1"/>
</file>

<file path=xl/ctrlProps/ctrlProp438.xml><?xml version="1.0" encoding="utf-8"?>
<formControlPr xmlns="http://schemas.microsoft.com/office/spreadsheetml/2009/9/main" objectType="CheckBox" fmlaLink="$J$18" noThreeD="1"/>
</file>

<file path=xl/ctrlProps/ctrlProp439.xml><?xml version="1.0" encoding="utf-8"?>
<formControlPr xmlns="http://schemas.microsoft.com/office/spreadsheetml/2009/9/main" objectType="CheckBox" fmlaLink="$J$19" noThreeD="1"/>
</file>

<file path=xl/ctrlProps/ctrlProp440.xml><?xml version="1.0" encoding="utf-8"?>
<formControlPr xmlns="http://schemas.microsoft.com/office/spreadsheetml/2009/9/main" objectType="CheckBox" fmlaLink="$J$20" noThreeD="1"/>
</file>

<file path=xl/ctrlProps/ctrlProp441.xml><?xml version="1.0" encoding="utf-8"?>
<formControlPr xmlns="http://schemas.microsoft.com/office/spreadsheetml/2009/9/main" objectType="CheckBox" fmlaLink="$J$21" noThreeD="1"/>
</file>

<file path=xl/ctrlProps/ctrlProp442.xml><?xml version="1.0" encoding="utf-8"?>
<formControlPr xmlns="http://schemas.microsoft.com/office/spreadsheetml/2009/9/main" objectType="CheckBox" fmlaLink="$J$22" noThreeD="1"/>
</file>

<file path=xl/ctrlProps/ctrlProp443.xml><?xml version="1.0" encoding="utf-8"?>
<formControlPr xmlns="http://schemas.microsoft.com/office/spreadsheetml/2009/9/main" objectType="CheckBox" fmlaLink="$J$23" noThreeD="1"/>
</file>

<file path=xl/ctrlProps/ctrlProp444.xml><?xml version="1.0" encoding="utf-8"?>
<formControlPr xmlns="http://schemas.microsoft.com/office/spreadsheetml/2009/9/main" objectType="CheckBox" fmlaLink="$J$24" noThreeD="1"/>
</file>

<file path=xl/ctrlProps/ctrlProp445.xml><?xml version="1.0" encoding="utf-8"?>
<formControlPr xmlns="http://schemas.microsoft.com/office/spreadsheetml/2009/9/main" objectType="CheckBox" fmlaLink="$J$25" noThreeD="1"/>
</file>

<file path=xl/ctrlProps/ctrlProp446.xml><?xml version="1.0" encoding="utf-8"?>
<formControlPr xmlns="http://schemas.microsoft.com/office/spreadsheetml/2009/9/main" objectType="CheckBox" fmlaLink="$J$26" noThreeD="1"/>
</file>

<file path=xl/ctrlProps/ctrlProp447.xml><?xml version="1.0" encoding="utf-8"?>
<formControlPr xmlns="http://schemas.microsoft.com/office/spreadsheetml/2009/9/main" objectType="CheckBox" fmlaLink="$J$27" noThreeD="1"/>
</file>

<file path=xl/ctrlProps/ctrlProp448.xml><?xml version="1.0" encoding="utf-8"?>
<formControlPr xmlns="http://schemas.microsoft.com/office/spreadsheetml/2009/9/main" objectType="CheckBox" fmlaLink="$J$28" noThreeD="1"/>
</file>

<file path=xl/ctrlProps/ctrlProp449.xml><?xml version="1.0" encoding="utf-8"?>
<formControlPr xmlns="http://schemas.microsoft.com/office/spreadsheetml/2009/9/main" objectType="CheckBox" fmlaLink="$J$29" noThreeD="1"/>
</file>

<file path=xl/ctrlProps/ctrlProp450.xml><?xml version="1.0" encoding="utf-8"?>
<formControlPr xmlns="http://schemas.microsoft.com/office/spreadsheetml/2009/9/main" objectType="CheckBox" fmlaLink="$J$30" noThreeD="1"/>
</file>

<file path=xl/ctrlProps/ctrlProp451.xml><?xml version="1.0" encoding="utf-8"?>
<formControlPr xmlns="http://schemas.microsoft.com/office/spreadsheetml/2009/9/main" objectType="CheckBox" fmlaLink="$J$31" noThreeD="1"/>
</file>

<file path=xl/ctrlProps/ctrlProp452.xml><?xml version="1.0" encoding="utf-8"?>
<formControlPr xmlns="http://schemas.microsoft.com/office/spreadsheetml/2009/9/main" objectType="CheckBox" fmlaLink="$J$32" noThreeD="1"/>
</file>

<file path=xl/ctrlProps/ctrlProp453.xml><?xml version="1.0" encoding="utf-8"?>
<formControlPr xmlns="http://schemas.microsoft.com/office/spreadsheetml/2009/9/main" objectType="CheckBox" fmlaLink="$J$33" noThreeD="1"/>
</file>

<file path=xl/ctrlProps/ctrlProp454.xml><?xml version="1.0" encoding="utf-8"?>
<formControlPr xmlns="http://schemas.microsoft.com/office/spreadsheetml/2009/9/main" objectType="CheckBox" fmlaLink="$J$34" noThreeD="1"/>
</file>

<file path=xl/ctrlProps/ctrlProp455.xml><?xml version="1.0" encoding="utf-8"?>
<formControlPr xmlns="http://schemas.microsoft.com/office/spreadsheetml/2009/9/main" objectType="CheckBox" fmlaLink="$J$35" noThreeD="1"/>
</file>

<file path=xl/ctrlProps/ctrlProp456.xml><?xml version="1.0" encoding="utf-8"?>
<formControlPr xmlns="http://schemas.microsoft.com/office/spreadsheetml/2009/9/main" objectType="CheckBox" fmlaLink="$J$36" noThreeD="1"/>
</file>

<file path=xl/ctrlProps/ctrlProp457.xml><?xml version="1.0" encoding="utf-8"?>
<formControlPr xmlns="http://schemas.microsoft.com/office/spreadsheetml/2009/9/main" objectType="CheckBox" fmlaLink="$J$37" noThreeD="1"/>
</file>

<file path=xl/ctrlProps/ctrlProp458.xml><?xml version="1.0" encoding="utf-8"?>
<formControlPr xmlns="http://schemas.microsoft.com/office/spreadsheetml/2009/9/main" objectType="CheckBox" fmlaLink="$J$38" noThreeD="1"/>
</file>

<file path=xl/ctrlProps/ctrlProp459.xml><?xml version="1.0" encoding="utf-8"?>
<formControlPr xmlns="http://schemas.microsoft.com/office/spreadsheetml/2009/9/main" objectType="CheckBox" fmlaLink="$J$39" noThreeD="1"/>
</file>

<file path=xl/ctrlProps/ctrlProp460.xml><?xml version="1.0" encoding="utf-8"?>
<formControlPr xmlns="http://schemas.microsoft.com/office/spreadsheetml/2009/9/main" objectType="CheckBox" fmlaLink="$J$40" noThreeD="1"/>
</file>

<file path=xl/ctrlProps/ctrlProp461.xml><?xml version="1.0" encoding="utf-8"?>
<formControlPr xmlns="http://schemas.microsoft.com/office/spreadsheetml/2009/9/main" objectType="CheckBox" fmlaLink="$J$41" noThreeD="1"/>
</file>

<file path=xl/ctrlProps/ctrlProp462.xml><?xml version="1.0" encoding="utf-8"?>
<formControlPr xmlns="http://schemas.microsoft.com/office/spreadsheetml/2009/9/main" objectType="CheckBox" fmlaLink="$J$42" noThreeD="1"/>
</file>

<file path=xl/ctrlProps/ctrlProp463.xml><?xml version="1.0" encoding="utf-8"?>
<formControlPr xmlns="http://schemas.microsoft.com/office/spreadsheetml/2009/9/main" objectType="CheckBox" fmlaLink="$J$43" noThreeD="1"/>
</file>

<file path=xl/ctrlProps/ctrlProp464.xml><?xml version="1.0" encoding="utf-8"?>
<formControlPr xmlns="http://schemas.microsoft.com/office/spreadsheetml/2009/9/main" objectType="CheckBox" fmlaLink="$J$44" noThreeD="1"/>
</file>

<file path=xl/ctrlProps/ctrlProp465.xml><?xml version="1.0" encoding="utf-8"?>
<formControlPr xmlns="http://schemas.microsoft.com/office/spreadsheetml/2009/9/main" objectType="CheckBox" fmlaLink="$J$45" noThreeD="1"/>
</file>

<file path=xl/ctrlProps/ctrlProp466.xml><?xml version="1.0" encoding="utf-8"?>
<formControlPr xmlns="http://schemas.microsoft.com/office/spreadsheetml/2009/9/main" objectType="CheckBox" fmlaLink="$J$46" noThreeD="1"/>
</file>

<file path=xl/ctrlProps/ctrlProp467.xml><?xml version="1.0" encoding="utf-8"?>
<formControlPr xmlns="http://schemas.microsoft.com/office/spreadsheetml/2009/9/main" objectType="CheckBox" fmlaLink="$J$47" noThreeD="1"/>
</file>

<file path=xl/ctrlProps/ctrlProp468.xml><?xml version="1.0" encoding="utf-8"?>
<formControlPr xmlns="http://schemas.microsoft.com/office/spreadsheetml/2009/9/main" objectType="CheckBox" fmlaLink="$J$48" noThreeD="1"/>
</file>

<file path=xl/ctrlProps/ctrlProp469.xml><?xml version="1.0" encoding="utf-8"?>
<formControlPr xmlns="http://schemas.microsoft.com/office/spreadsheetml/2009/9/main" objectType="CheckBox" fmlaLink="$J$49" noThreeD="1"/>
</file>

<file path=xl/ctrlProps/ctrlProp470.xml><?xml version="1.0" encoding="utf-8"?>
<formControlPr xmlns="http://schemas.microsoft.com/office/spreadsheetml/2009/9/main" objectType="CheckBox" fmlaLink="$J$50" noThreeD="1"/>
</file>

<file path=xl/ctrlProps/ctrlProp471.xml><?xml version="1.0" encoding="utf-8"?>
<formControlPr xmlns="http://schemas.microsoft.com/office/spreadsheetml/2009/9/main" objectType="CheckBox" fmlaLink="$J$51" noThreeD="1"/>
</file>

<file path=xl/ctrlProps/ctrlProp472.xml><?xml version="1.0" encoding="utf-8"?>
<formControlPr xmlns="http://schemas.microsoft.com/office/spreadsheetml/2009/9/main" objectType="CheckBox" fmlaLink="$J$52" noThreeD="1"/>
</file>

<file path=xl/ctrlProps/ctrlProp473.xml><?xml version="1.0" encoding="utf-8"?>
<formControlPr xmlns="http://schemas.microsoft.com/office/spreadsheetml/2009/9/main" objectType="CheckBox" fmlaLink="$J$53" noThreeD="1"/>
</file>

<file path=xl/ctrlProps/ctrlProp474.xml><?xml version="1.0" encoding="utf-8"?>
<formControlPr xmlns="http://schemas.microsoft.com/office/spreadsheetml/2009/9/main" objectType="CheckBox" fmlaLink="$J$54" noThreeD="1"/>
</file>

<file path=xl/ctrlProps/ctrlProp475.xml><?xml version="1.0" encoding="utf-8"?>
<formControlPr xmlns="http://schemas.microsoft.com/office/spreadsheetml/2009/9/main" objectType="CheckBox" fmlaLink="$J$55" noThreeD="1"/>
</file>

<file path=xl/ctrlProps/ctrlProp476.xml><?xml version="1.0" encoding="utf-8"?>
<formControlPr xmlns="http://schemas.microsoft.com/office/spreadsheetml/2009/9/main" objectType="CheckBox" fmlaLink="$J$56" noThreeD="1"/>
</file>

<file path=xl/ctrlProps/ctrlProp477.xml><?xml version="1.0" encoding="utf-8"?>
<formControlPr xmlns="http://schemas.microsoft.com/office/spreadsheetml/2009/9/main" objectType="CheckBox" fmlaLink="$J$57" noThreeD="1"/>
</file>

<file path=xl/ctrlProps/ctrlProp478.xml><?xml version="1.0" encoding="utf-8"?>
<formControlPr xmlns="http://schemas.microsoft.com/office/spreadsheetml/2009/9/main" objectType="CheckBox" fmlaLink="$J$58" noThreeD="1"/>
</file>

<file path=xl/ctrlProps/ctrlProp479.xml><?xml version="1.0" encoding="utf-8"?>
<formControlPr xmlns="http://schemas.microsoft.com/office/spreadsheetml/2009/9/main" objectType="CheckBox" fmlaLink="$J$59" noThreeD="1"/>
</file>

<file path=xl/ctrlProps/ctrlProp480.xml><?xml version="1.0" encoding="utf-8"?>
<formControlPr xmlns="http://schemas.microsoft.com/office/spreadsheetml/2009/9/main" objectType="CheckBox" fmlaLink="$J$60" noThreeD="1"/>
</file>

<file path=xl/ctrlProps/ctrlProp481.xml><?xml version="1.0" encoding="utf-8"?>
<formControlPr xmlns="http://schemas.microsoft.com/office/spreadsheetml/2009/9/main" objectType="CheckBox" noThreeD="1"/>
</file>

<file path=xl/ctrlProps/ctrlProp482.xml><?xml version="1.0" encoding="utf-8"?>
<formControlPr xmlns="http://schemas.microsoft.com/office/spreadsheetml/2009/9/main" objectType="CheckBox" fmlaLink="$J$3" noThreeD="1"/>
</file>

<file path=xl/ctrlProps/ctrlProp483.xml><?xml version="1.0" encoding="utf-8"?>
<formControlPr xmlns="http://schemas.microsoft.com/office/spreadsheetml/2009/9/main" objectType="CheckBox" fmlaLink="$J$4" noThreeD="1"/>
</file>

<file path=xl/ctrlProps/ctrlProp484.xml><?xml version="1.0" encoding="utf-8"?>
<formControlPr xmlns="http://schemas.microsoft.com/office/spreadsheetml/2009/9/main" objectType="CheckBox" fmlaLink="$J$5" noThreeD="1"/>
</file>

<file path=xl/ctrlProps/ctrlProp485.xml><?xml version="1.0" encoding="utf-8"?>
<formControlPr xmlns="http://schemas.microsoft.com/office/spreadsheetml/2009/9/main" objectType="CheckBox" fmlaLink="$J$6" noThreeD="1"/>
</file>

<file path=xl/ctrlProps/ctrlProp486.xml><?xml version="1.0" encoding="utf-8"?>
<formControlPr xmlns="http://schemas.microsoft.com/office/spreadsheetml/2009/9/main" objectType="CheckBox" noThreeD="1"/>
</file>

<file path=xl/ctrlProps/ctrlProp487.xml><?xml version="1.0" encoding="utf-8"?>
<formControlPr xmlns="http://schemas.microsoft.com/office/spreadsheetml/2009/9/main" objectType="CheckBox" fmlaLink="$J$7" noThreeD="1"/>
</file>

<file path=xl/ctrlProps/ctrlProp488.xml><?xml version="1.0" encoding="utf-8"?>
<formControlPr xmlns="http://schemas.microsoft.com/office/spreadsheetml/2009/9/main" objectType="CheckBox" fmlaLink="$J$8" noThreeD="1"/>
</file>

<file path=xl/ctrlProps/ctrlProp489.xml><?xml version="1.0" encoding="utf-8"?>
<formControlPr xmlns="http://schemas.microsoft.com/office/spreadsheetml/2009/9/main" objectType="CheckBox" fmlaLink="$J$9" noThreeD="1"/>
</file>

<file path=xl/ctrlProps/ctrlProp490.xml><?xml version="1.0" encoding="utf-8"?>
<formControlPr xmlns="http://schemas.microsoft.com/office/spreadsheetml/2009/9/main" objectType="CheckBox" fmlaLink="$J$10" noThreeD="1"/>
</file>

<file path=xl/ctrlProps/ctrlProp491.xml><?xml version="1.0" encoding="utf-8"?>
<formControlPr xmlns="http://schemas.microsoft.com/office/spreadsheetml/2009/9/main" objectType="CheckBox" fmlaLink="$J$11" noThreeD="1"/>
</file>

<file path=xl/ctrlProps/ctrlProp492.xml><?xml version="1.0" encoding="utf-8"?>
<formControlPr xmlns="http://schemas.microsoft.com/office/spreadsheetml/2009/9/main" objectType="CheckBox" fmlaLink="$J$12" noThreeD="1"/>
</file>

<file path=xl/ctrlProps/ctrlProp493.xml><?xml version="1.0" encoding="utf-8"?>
<formControlPr xmlns="http://schemas.microsoft.com/office/spreadsheetml/2009/9/main" objectType="CheckBox" fmlaLink="$J$13" noThreeD="1"/>
</file>

<file path=xl/ctrlProps/ctrlProp494.xml><?xml version="1.0" encoding="utf-8"?>
<formControlPr xmlns="http://schemas.microsoft.com/office/spreadsheetml/2009/9/main" objectType="CheckBox" fmlaLink="$J$14" noThreeD="1"/>
</file>

<file path=xl/ctrlProps/ctrlProp495.xml><?xml version="1.0" encoding="utf-8"?>
<formControlPr xmlns="http://schemas.microsoft.com/office/spreadsheetml/2009/9/main" objectType="CheckBox" fmlaLink="$J$15" noThreeD="1"/>
</file>

<file path=xl/ctrlProps/ctrlProp496.xml><?xml version="1.0" encoding="utf-8"?>
<formControlPr xmlns="http://schemas.microsoft.com/office/spreadsheetml/2009/9/main" objectType="CheckBox" fmlaLink="$J$16" noThreeD="1"/>
</file>

<file path=xl/ctrlProps/ctrlProp497.xml><?xml version="1.0" encoding="utf-8"?>
<formControlPr xmlns="http://schemas.microsoft.com/office/spreadsheetml/2009/9/main" objectType="CheckBox" fmlaLink="$J$17" noThreeD="1"/>
</file>

<file path=xl/ctrlProps/ctrlProp498.xml><?xml version="1.0" encoding="utf-8"?>
<formControlPr xmlns="http://schemas.microsoft.com/office/spreadsheetml/2009/9/main" objectType="CheckBox" fmlaLink="$J$18" noThreeD="1"/>
</file>

<file path=xl/ctrlProps/ctrlProp499.xml><?xml version="1.0" encoding="utf-8"?>
<formControlPr xmlns="http://schemas.microsoft.com/office/spreadsheetml/2009/9/main" objectType="CheckBox" fmlaLink="$J$19" noThreeD="1"/>
</file>

<file path=xl/ctrlProps/ctrlProp500.xml><?xml version="1.0" encoding="utf-8"?>
<formControlPr xmlns="http://schemas.microsoft.com/office/spreadsheetml/2009/9/main" objectType="CheckBox" fmlaLink="$J$20" noThreeD="1"/>
</file>

<file path=xl/ctrlProps/ctrlProp501.xml><?xml version="1.0" encoding="utf-8"?>
<formControlPr xmlns="http://schemas.microsoft.com/office/spreadsheetml/2009/9/main" objectType="CheckBox" fmlaLink="$J$21" noThreeD="1"/>
</file>

<file path=xl/ctrlProps/ctrlProp502.xml><?xml version="1.0" encoding="utf-8"?>
<formControlPr xmlns="http://schemas.microsoft.com/office/spreadsheetml/2009/9/main" objectType="CheckBox" fmlaLink="$J$22" noThreeD="1"/>
</file>

<file path=xl/ctrlProps/ctrlProp503.xml><?xml version="1.0" encoding="utf-8"?>
<formControlPr xmlns="http://schemas.microsoft.com/office/spreadsheetml/2009/9/main" objectType="CheckBox" fmlaLink="$J$23" noThreeD="1"/>
</file>

<file path=xl/ctrlProps/ctrlProp504.xml><?xml version="1.0" encoding="utf-8"?>
<formControlPr xmlns="http://schemas.microsoft.com/office/spreadsheetml/2009/9/main" objectType="CheckBox" fmlaLink="$J$24" noThreeD="1"/>
</file>

<file path=xl/ctrlProps/ctrlProp505.xml><?xml version="1.0" encoding="utf-8"?>
<formControlPr xmlns="http://schemas.microsoft.com/office/spreadsheetml/2009/9/main" objectType="CheckBox" fmlaLink="$J$25" noThreeD="1"/>
</file>

<file path=xl/ctrlProps/ctrlProp506.xml><?xml version="1.0" encoding="utf-8"?>
<formControlPr xmlns="http://schemas.microsoft.com/office/spreadsheetml/2009/9/main" objectType="CheckBox" fmlaLink="$J$26" noThreeD="1"/>
</file>

<file path=xl/ctrlProps/ctrlProp507.xml><?xml version="1.0" encoding="utf-8"?>
<formControlPr xmlns="http://schemas.microsoft.com/office/spreadsheetml/2009/9/main" objectType="CheckBox" fmlaLink="$J$27" noThreeD="1"/>
</file>

<file path=xl/ctrlProps/ctrlProp508.xml><?xml version="1.0" encoding="utf-8"?>
<formControlPr xmlns="http://schemas.microsoft.com/office/spreadsheetml/2009/9/main" objectType="CheckBox" fmlaLink="$J$28" noThreeD="1"/>
</file>

<file path=xl/ctrlProps/ctrlProp509.xml><?xml version="1.0" encoding="utf-8"?>
<formControlPr xmlns="http://schemas.microsoft.com/office/spreadsheetml/2009/9/main" objectType="CheckBox" fmlaLink="$J$29" noThreeD="1"/>
</file>

<file path=xl/ctrlProps/ctrlProp510.xml><?xml version="1.0" encoding="utf-8"?>
<formControlPr xmlns="http://schemas.microsoft.com/office/spreadsheetml/2009/9/main" objectType="CheckBox" fmlaLink="$J$30" noThreeD="1"/>
</file>

<file path=xl/ctrlProps/ctrlProp511.xml><?xml version="1.0" encoding="utf-8"?>
<formControlPr xmlns="http://schemas.microsoft.com/office/spreadsheetml/2009/9/main" objectType="CheckBox" fmlaLink="$J$31" noThreeD="1"/>
</file>

<file path=xl/ctrlProps/ctrlProp512.xml><?xml version="1.0" encoding="utf-8"?>
<formControlPr xmlns="http://schemas.microsoft.com/office/spreadsheetml/2009/9/main" objectType="CheckBox" fmlaLink="$J$32" noThreeD="1"/>
</file>

<file path=xl/ctrlProps/ctrlProp513.xml><?xml version="1.0" encoding="utf-8"?>
<formControlPr xmlns="http://schemas.microsoft.com/office/spreadsheetml/2009/9/main" objectType="CheckBox" fmlaLink="$J$33" noThreeD="1"/>
</file>

<file path=xl/ctrlProps/ctrlProp514.xml><?xml version="1.0" encoding="utf-8"?>
<formControlPr xmlns="http://schemas.microsoft.com/office/spreadsheetml/2009/9/main" objectType="CheckBox" fmlaLink="$J$34" noThreeD="1"/>
</file>

<file path=xl/ctrlProps/ctrlProp515.xml><?xml version="1.0" encoding="utf-8"?>
<formControlPr xmlns="http://schemas.microsoft.com/office/spreadsheetml/2009/9/main" objectType="CheckBox" fmlaLink="$J$35" noThreeD="1"/>
</file>

<file path=xl/ctrlProps/ctrlProp516.xml><?xml version="1.0" encoding="utf-8"?>
<formControlPr xmlns="http://schemas.microsoft.com/office/spreadsheetml/2009/9/main" objectType="CheckBox" fmlaLink="$J$36" noThreeD="1"/>
</file>

<file path=xl/ctrlProps/ctrlProp517.xml><?xml version="1.0" encoding="utf-8"?>
<formControlPr xmlns="http://schemas.microsoft.com/office/spreadsheetml/2009/9/main" objectType="CheckBox" fmlaLink="$J$37" noThreeD="1"/>
</file>

<file path=xl/ctrlProps/ctrlProp518.xml><?xml version="1.0" encoding="utf-8"?>
<formControlPr xmlns="http://schemas.microsoft.com/office/spreadsheetml/2009/9/main" objectType="CheckBox" fmlaLink="$J$38" noThreeD="1"/>
</file>

<file path=xl/ctrlProps/ctrlProp519.xml><?xml version="1.0" encoding="utf-8"?>
<formControlPr xmlns="http://schemas.microsoft.com/office/spreadsheetml/2009/9/main" objectType="CheckBox" fmlaLink="$J$39" noThreeD="1"/>
</file>

<file path=xl/ctrlProps/ctrlProp520.xml><?xml version="1.0" encoding="utf-8"?>
<formControlPr xmlns="http://schemas.microsoft.com/office/spreadsheetml/2009/9/main" objectType="CheckBox" fmlaLink="$J$40" noThreeD="1"/>
</file>

<file path=xl/ctrlProps/ctrlProp521.xml><?xml version="1.0" encoding="utf-8"?>
<formControlPr xmlns="http://schemas.microsoft.com/office/spreadsheetml/2009/9/main" objectType="CheckBox" fmlaLink="$J$41" noThreeD="1"/>
</file>

<file path=xl/ctrlProps/ctrlProp522.xml><?xml version="1.0" encoding="utf-8"?>
<formControlPr xmlns="http://schemas.microsoft.com/office/spreadsheetml/2009/9/main" objectType="CheckBox" fmlaLink="$J$42" noThreeD="1"/>
</file>

<file path=xl/ctrlProps/ctrlProp523.xml><?xml version="1.0" encoding="utf-8"?>
<formControlPr xmlns="http://schemas.microsoft.com/office/spreadsheetml/2009/9/main" objectType="CheckBox" fmlaLink="$J$43" noThreeD="1"/>
</file>

<file path=xl/ctrlProps/ctrlProp524.xml><?xml version="1.0" encoding="utf-8"?>
<formControlPr xmlns="http://schemas.microsoft.com/office/spreadsheetml/2009/9/main" objectType="CheckBox" fmlaLink="$J$44" noThreeD="1"/>
</file>

<file path=xl/ctrlProps/ctrlProp525.xml><?xml version="1.0" encoding="utf-8"?>
<formControlPr xmlns="http://schemas.microsoft.com/office/spreadsheetml/2009/9/main" objectType="CheckBox" fmlaLink="$J$45" noThreeD="1"/>
</file>

<file path=xl/ctrlProps/ctrlProp526.xml><?xml version="1.0" encoding="utf-8"?>
<formControlPr xmlns="http://schemas.microsoft.com/office/spreadsheetml/2009/9/main" objectType="CheckBox" fmlaLink="$J$46" noThreeD="1"/>
</file>

<file path=xl/ctrlProps/ctrlProp527.xml><?xml version="1.0" encoding="utf-8"?>
<formControlPr xmlns="http://schemas.microsoft.com/office/spreadsheetml/2009/9/main" objectType="CheckBox" fmlaLink="$J$47" noThreeD="1"/>
</file>

<file path=xl/ctrlProps/ctrlProp528.xml><?xml version="1.0" encoding="utf-8"?>
<formControlPr xmlns="http://schemas.microsoft.com/office/spreadsheetml/2009/9/main" objectType="CheckBox" fmlaLink="$J$48" noThreeD="1"/>
</file>

<file path=xl/ctrlProps/ctrlProp529.xml><?xml version="1.0" encoding="utf-8"?>
<formControlPr xmlns="http://schemas.microsoft.com/office/spreadsheetml/2009/9/main" objectType="CheckBox" fmlaLink="$J$49" noThreeD="1"/>
</file>

<file path=xl/ctrlProps/ctrlProp530.xml><?xml version="1.0" encoding="utf-8"?>
<formControlPr xmlns="http://schemas.microsoft.com/office/spreadsheetml/2009/9/main" objectType="CheckBox" fmlaLink="$J$50" noThreeD="1"/>
</file>

<file path=xl/ctrlProps/ctrlProp531.xml><?xml version="1.0" encoding="utf-8"?>
<formControlPr xmlns="http://schemas.microsoft.com/office/spreadsheetml/2009/9/main" objectType="CheckBox" fmlaLink="$J$51" noThreeD="1"/>
</file>

<file path=xl/ctrlProps/ctrlProp532.xml><?xml version="1.0" encoding="utf-8"?>
<formControlPr xmlns="http://schemas.microsoft.com/office/spreadsheetml/2009/9/main" objectType="CheckBox" fmlaLink="$J$52" noThreeD="1"/>
</file>

<file path=xl/ctrlProps/ctrlProp533.xml><?xml version="1.0" encoding="utf-8"?>
<formControlPr xmlns="http://schemas.microsoft.com/office/spreadsheetml/2009/9/main" objectType="CheckBox" fmlaLink="$J$53" noThreeD="1"/>
</file>

<file path=xl/ctrlProps/ctrlProp534.xml><?xml version="1.0" encoding="utf-8"?>
<formControlPr xmlns="http://schemas.microsoft.com/office/spreadsheetml/2009/9/main" objectType="CheckBox" fmlaLink="$J$54" noThreeD="1"/>
</file>

<file path=xl/ctrlProps/ctrlProp535.xml><?xml version="1.0" encoding="utf-8"?>
<formControlPr xmlns="http://schemas.microsoft.com/office/spreadsheetml/2009/9/main" objectType="CheckBox" fmlaLink="$J$55" noThreeD="1"/>
</file>

<file path=xl/ctrlProps/ctrlProp536.xml><?xml version="1.0" encoding="utf-8"?>
<formControlPr xmlns="http://schemas.microsoft.com/office/spreadsheetml/2009/9/main" objectType="CheckBox" fmlaLink="$J$56" noThreeD="1"/>
</file>

<file path=xl/ctrlProps/ctrlProp537.xml><?xml version="1.0" encoding="utf-8"?>
<formControlPr xmlns="http://schemas.microsoft.com/office/spreadsheetml/2009/9/main" objectType="CheckBox" fmlaLink="$J$57" noThreeD="1"/>
</file>

<file path=xl/ctrlProps/ctrlProp538.xml><?xml version="1.0" encoding="utf-8"?>
<formControlPr xmlns="http://schemas.microsoft.com/office/spreadsheetml/2009/9/main" objectType="CheckBox" fmlaLink="$J$58" noThreeD="1"/>
</file>

<file path=xl/ctrlProps/ctrlProp539.xml><?xml version="1.0" encoding="utf-8"?>
<formControlPr xmlns="http://schemas.microsoft.com/office/spreadsheetml/2009/9/main" objectType="CheckBox" fmlaLink="$J$59" noThreeD="1"/>
</file>

<file path=xl/ctrlProps/ctrlProp540.xml><?xml version="1.0" encoding="utf-8"?>
<formControlPr xmlns="http://schemas.microsoft.com/office/spreadsheetml/2009/9/main" objectType="CheckBox" fmlaLink="$J$60" noThreeD="1"/>
</file>

<file path=xl/ctrlProps/ctrlProp541.xml><?xml version="1.0" encoding="utf-8"?>
<formControlPr xmlns="http://schemas.microsoft.com/office/spreadsheetml/2009/9/main" objectType="CheckBox" noThreeD="1"/>
</file>

<file path=xl/ctrlProps/ctrlProp542.xml><?xml version="1.0" encoding="utf-8"?>
<formControlPr xmlns="http://schemas.microsoft.com/office/spreadsheetml/2009/9/main" objectType="CheckBox" fmlaLink="$J$3" noThreeD="1"/>
</file>

<file path=xl/ctrlProps/ctrlProp543.xml><?xml version="1.0" encoding="utf-8"?>
<formControlPr xmlns="http://schemas.microsoft.com/office/spreadsheetml/2009/9/main" objectType="CheckBox" fmlaLink="$J$4" noThreeD="1"/>
</file>

<file path=xl/ctrlProps/ctrlProp544.xml><?xml version="1.0" encoding="utf-8"?>
<formControlPr xmlns="http://schemas.microsoft.com/office/spreadsheetml/2009/9/main" objectType="CheckBox" fmlaLink="$J$5" noThreeD="1"/>
</file>

<file path=xl/ctrlProps/ctrlProp545.xml><?xml version="1.0" encoding="utf-8"?>
<formControlPr xmlns="http://schemas.microsoft.com/office/spreadsheetml/2009/9/main" objectType="CheckBox" fmlaLink="$J$6" noThreeD="1"/>
</file>

<file path=xl/ctrlProps/ctrlProp546.xml><?xml version="1.0" encoding="utf-8"?>
<formControlPr xmlns="http://schemas.microsoft.com/office/spreadsheetml/2009/9/main" objectType="CheckBox" noThreeD="1"/>
</file>

<file path=xl/ctrlProps/ctrlProp547.xml><?xml version="1.0" encoding="utf-8"?>
<formControlPr xmlns="http://schemas.microsoft.com/office/spreadsheetml/2009/9/main" objectType="CheckBox" fmlaLink="$J$7" noThreeD="1"/>
</file>

<file path=xl/ctrlProps/ctrlProp548.xml><?xml version="1.0" encoding="utf-8"?>
<formControlPr xmlns="http://schemas.microsoft.com/office/spreadsheetml/2009/9/main" objectType="CheckBox" fmlaLink="$J$8" noThreeD="1"/>
</file>

<file path=xl/ctrlProps/ctrlProp549.xml><?xml version="1.0" encoding="utf-8"?>
<formControlPr xmlns="http://schemas.microsoft.com/office/spreadsheetml/2009/9/main" objectType="CheckBox" fmlaLink="$J$9" noThreeD="1"/>
</file>

<file path=xl/ctrlProps/ctrlProp550.xml><?xml version="1.0" encoding="utf-8"?>
<formControlPr xmlns="http://schemas.microsoft.com/office/spreadsheetml/2009/9/main" objectType="CheckBox" fmlaLink="$J$10" noThreeD="1"/>
</file>

<file path=xl/ctrlProps/ctrlProp551.xml><?xml version="1.0" encoding="utf-8"?>
<formControlPr xmlns="http://schemas.microsoft.com/office/spreadsheetml/2009/9/main" objectType="CheckBox" fmlaLink="$J$11" noThreeD="1"/>
</file>

<file path=xl/ctrlProps/ctrlProp552.xml><?xml version="1.0" encoding="utf-8"?>
<formControlPr xmlns="http://schemas.microsoft.com/office/spreadsheetml/2009/9/main" objectType="CheckBox" fmlaLink="$J$12" noThreeD="1"/>
</file>

<file path=xl/ctrlProps/ctrlProp553.xml><?xml version="1.0" encoding="utf-8"?>
<formControlPr xmlns="http://schemas.microsoft.com/office/spreadsheetml/2009/9/main" objectType="CheckBox" fmlaLink="$J$13" noThreeD="1"/>
</file>

<file path=xl/ctrlProps/ctrlProp554.xml><?xml version="1.0" encoding="utf-8"?>
<formControlPr xmlns="http://schemas.microsoft.com/office/spreadsheetml/2009/9/main" objectType="CheckBox" fmlaLink="$J$14" noThreeD="1"/>
</file>

<file path=xl/ctrlProps/ctrlProp555.xml><?xml version="1.0" encoding="utf-8"?>
<formControlPr xmlns="http://schemas.microsoft.com/office/spreadsheetml/2009/9/main" objectType="CheckBox" fmlaLink="$J$15" noThreeD="1"/>
</file>

<file path=xl/ctrlProps/ctrlProp556.xml><?xml version="1.0" encoding="utf-8"?>
<formControlPr xmlns="http://schemas.microsoft.com/office/spreadsheetml/2009/9/main" objectType="CheckBox" fmlaLink="$J$16" noThreeD="1"/>
</file>

<file path=xl/ctrlProps/ctrlProp557.xml><?xml version="1.0" encoding="utf-8"?>
<formControlPr xmlns="http://schemas.microsoft.com/office/spreadsheetml/2009/9/main" objectType="CheckBox" fmlaLink="$J$17" noThreeD="1"/>
</file>

<file path=xl/ctrlProps/ctrlProp558.xml><?xml version="1.0" encoding="utf-8"?>
<formControlPr xmlns="http://schemas.microsoft.com/office/spreadsheetml/2009/9/main" objectType="CheckBox" fmlaLink="$J$18" noThreeD="1"/>
</file>

<file path=xl/ctrlProps/ctrlProp559.xml><?xml version="1.0" encoding="utf-8"?>
<formControlPr xmlns="http://schemas.microsoft.com/office/spreadsheetml/2009/9/main" objectType="CheckBox" fmlaLink="$J$19" noThreeD="1"/>
</file>

<file path=xl/ctrlProps/ctrlProp560.xml><?xml version="1.0" encoding="utf-8"?>
<formControlPr xmlns="http://schemas.microsoft.com/office/spreadsheetml/2009/9/main" objectType="CheckBox" fmlaLink="$J$20" noThreeD="1"/>
</file>

<file path=xl/ctrlProps/ctrlProp561.xml><?xml version="1.0" encoding="utf-8"?>
<formControlPr xmlns="http://schemas.microsoft.com/office/spreadsheetml/2009/9/main" objectType="CheckBox" fmlaLink="$J$21" noThreeD="1"/>
</file>

<file path=xl/ctrlProps/ctrlProp562.xml><?xml version="1.0" encoding="utf-8"?>
<formControlPr xmlns="http://schemas.microsoft.com/office/spreadsheetml/2009/9/main" objectType="CheckBox" fmlaLink="$J$22" noThreeD="1"/>
</file>

<file path=xl/ctrlProps/ctrlProp563.xml><?xml version="1.0" encoding="utf-8"?>
<formControlPr xmlns="http://schemas.microsoft.com/office/spreadsheetml/2009/9/main" objectType="CheckBox" fmlaLink="$J$23" noThreeD="1"/>
</file>

<file path=xl/ctrlProps/ctrlProp564.xml><?xml version="1.0" encoding="utf-8"?>
<formControlPr xmlns="http://schemas.microsoft.com/office/spreadsheetml/2009/9/main" objectType="CheckBox" fmlaLink="$J$24" noThreeD="1"/>
</file>

<file path=xl/ctrlProps/ctrlProp565.xml><?xml version="1.0" encoding="utf-8"?>
<formControlPr xmlns="http://schemas.microsoft.com/office/spreadsheetml/2009/9/main" objectType="CheckBox" fmlaLink="$J$25" noThreeD="1"/>
</file>

<file path=xl/ctrlProps/ctrlProp566.xml><?xml version="1.0" encoding="utf-8"?>
<formControlPr xmlns="http://schemas.microsoft.com/office/spreadsheetml/2009/9/main" objectType="CheckBox" fmlaLink="$J$26" noThreeD="1"/>
</file>

<file path=xl/ctrlProps/ctrlProp567.xml><?xml version="1.0" encoding="utf-8"?>
<formControlPr xmlns="http://schemas.microsoft.com/office/spreadsheetml/2009/9/main" objectType="CheckBox" fmlaLink="$J$27" noThreeD="1"/>
</file>

<file path=xl/ctrlProps/ctrlProp568.xml><?xml version="1.0" encoding="utf-8"?>
<formControlPr xmlns="http://schemas.microsoft.com/office/spreadsheetml/2009/9/main" objectType="CheckBox" fmlaLink="$J$28" noThreeD="1"/>
</file>

<file path=xl/ctrlProps/ctrlProp569.xml><?xml version="1.0" encoding="utf-8"?>
<formControlPr xmlns="http://schemas.microsoft.com/office/spreadsheetml/2009/9/main" objectType="CheckBox" fmlaLink="$J$29" noThreeD="1"/>
</file>

<file path=xl/ctrlProps/ctrlProp570.xml><?xml version="1.0" encoding="utf-8"?>
<formControlPr xmlns="http://schemas.microsoft.com/office/spreadsheetml/2009/9/main" objectType="CheckBox" fmlaLink="$J$30" noThreeD="1"/>
</file>

<file path=xl/ctrlProps/ctrlProp571.xml><?xml version="1.0" encoding="utf-8"?>
<formControlPr xmlns="http://schemas.microsoft.com/office/spreadsheetml/2009/9/main" objectType="CheckBox" fmlaLink="$J$31" noThreeD="1"/>
</file>

<file path=xl/ctrlProps/ctrlProp572.xml><?xml version="1.0" encoding="utf-8"?>
<formControlPr xmlns="http://schemas.microsoft.com/office/spreadsheetml/2009/9/main" objectType="CheckBox" fmlaLink="$J$32" noThreeD="1"/>
</file>

<file path=xl/ctrlProps/ctrlProp573.xml><?xml version="1.0" encoding="utf-8"?>
<formControlPr xmlns="http://schemas.microsoft.com/office/spreadsheetml/2009/9/main" objectType="CheckBox" fmlaLink="$J$33" noThreeD="1"/>
</file>

<file path=xl/ctrlProps/ctrlProp574.xml><?xml version="1.0" encoding="utf-8"?>
<formControlPr xmlns="http://schemas.microsoft.com/office/spreadsheetml/2009/9/main" objectType="CheckBox" fmlaLink="$J$34" noThreeD="1"/>
</file>

<file path=xl/ctrlProps/ctrlProp575.xml><?xml version="1.0" encoding="utf-8"?>
<formControlPr xmlns="http://schemas.microsoft.com/office/spreadsheetml/2009/9/main" objectType="CheckBox" fmlaLink="$J$35" noThreeD="1"/>
</file>

<file path=xl/ctrlProps/ctrlProp576.xml><?xml version="1.0" encoding="utf-8"?>
<formControlPr xmlns="http://schemas.microsoft.com/office/spreadsheetml/2009/9/main" objectType="CheckBox" fmlaLink="$J$36" noThreeD="1"/>
</file>

<file path=xl/ctrlProps/ctrlProp577.xml><?xml version="1.0" encoding="utf-8"?>
<formControlPr xmlns="http://schemas.microsoft.com/office/spreadsheetml/2009/9/main" objectType="CheckBox" fmlaLink="$J$37" noThreeD="1"/>
</file>

<file path=xl/ctrlProps/ctrlProp578.xml><?xml version="1.0" encoding="utf-8"?>
<formControlPr xmlns="http://schemas.microsoft.com/office/spreadsheetml/2009/9/main" objectType="CheckBox" fmlaLink="$J$38" noThreeD="1"/>
</file>

<file path=xl/ctrlProps/ctrlProp579.xml><?xml version="1.0" encoding="utf-8"?>
<formControlPr xmlns="http://schemas.microsoft.com/office/spreadsheetml/2009/9/main" objectType="CheckBox" fmlaLink="$J$39" noThreeD="1"/>
</file>

<file path=xl/ctrlProps/ctrlProp580.xml><?xml version="1.0" encoding="utf-8"?>
<formControlPr xmlns="http://schemas.microsoft.com/office/spreadsheetml/2009/9/main" objectType="CheckBox" fmlaLink="$J$40" noThreeD="1"/>
</file>

<file path=xl/ctrlProps/ctrlProp581.xml><?xml version="1.0" encoding="utf-8"?>
<formControlPr xmlns="http://schemas.microsoft.com/office/spreadsheetml/2009/9/main" objectType="CheckBox" fmlaLink="$J$41" noThreeD="1"/>
</file>

<file path=xl/ctrlProps/ctrlProp582.xml><?xml version="1.0" encoding="utf-8"?>
<formControlPr xmlns="http://schemas.microsoft.com/office/spreadsheetml/2009/9/main" objectType="CheckBox" fmlaLink="$J$42" noThreeD="1"/>
</file>

<file path=xl/ctrlProps/ctrlProp583.xml><?xml version="1.0" encoding="utf-8"?>
<formControlPr xmlns="http://schemas.microsoft.com/office/spreadsheetml/2009/9/main" objectType="CheckBox" fmlaLink="$J$43" noThreeD="1"/>
</file>

<file path=xl/ctrlProps/ctrlProp584.xml><?xml version="1.0" encoding="utf-8"?>
<formControlPr xmlns="http://schemas.microsoft.com/office/spreadsheetml/2009/9/main" objectType="CheckBox" fmlaLink="$J$44" noThreeD="1"/>
</file>

<file path=xl/ctrlProps/ctrlProp585.xml><?xml version="1.0" encoding="utf-8"?>
<formControlPr xmlns="http://schemas.microsoft.com/office/spreadsheetml/2009/9/main" objectType="CheckBox" fmlaLink="$J$45" noThreeD="1"/>
</file>

<file path=xl/ctrlProps/ctrlProp586.xml><?xml version="1.0" encoding="utf-8"?>
<formControlPr xmlns="http://schemas.microsoft.com/office/spreadsheetml/2009/9/main" objectType="CheckBox" fmlaLink="$J$46" noThreeD="1"/>
</file>

<file path=xl/ctrlProps/ctrlProp587.xml><?xml version="1.0" encoding="utf-8"?>
<formControlPr xmlns="http://schemas.microsoft.com/office/spreadsheetml/2009/9/main" objectType="CheckBox" fmlaLink="$J$47" noThreeD="1"/>
</file>

<file path=xl/ctrlProps/ctrlProp588.xml><?xml version="1.0" encoding="utf-8"?>
<formControlPr xmlns="http://schemas.microsoft.com/office/spreadsheetml/2009/9/main" objectType="CheckBox" fmlaLink="$J$48" noThreeD="1"/>
</file>

<file path=xl/ctrlProps/ctrlProp589.xml><?xml version="1.0" encoding="utf-8"?>
<formControlPr xmlns="http://schemas.microsoft.com/office/spreadsheetml/2009/9/main" objectType="CheckBox" fmlaLink="$J$49" noThreeD="1"/>
</file>

<file path=xl/ctrlProps/ctrlProp590.xml><?xml version="1.0" encoding="utf-8"?>
<formControlPr xmlns="http://schemas.microsoft.com/office/spreadsheetml/2009/9/main" objectType="CheckBox" fmlaLink="$J$50" noThreeD="1"/>
</file>

<file path=xl/ctrlProps/ctrlProp591.xml><?xml version="1.0" encoding="utf-8"?>
<formControlPr xmlns="http://schemas.microsoft.com/office/spreadsheetml/2009/9/main" objectType="CheckBox" fmlaLink="$J$51" noThreeD="1"/>
</file>

<file path=xl/ctrlProps/ctrlProp592.xml><?xml version="1.0" encoding="utf-8"?>
<formControlPr xmlns="http://schemas.microsoft.com/office/spreadsheetml/2009/9/main" objectType="CheckBox" fmlaLink="$J$52" noThreeD="1"/>
</file>

<file path=xl/ctrlProps/ctrlProp593.xml><?xml version="1.0" encoding="utf-8"?>
<formControlPr xmlns="http://schemas.microsoft.com/office/spreadsheetml/2009/9/main" objectType="CheckBox" fmlaLink="$J$53" noThreeD="1"/>
</file>

<file path=xl/ctrlProps/ctrlProp594.xml><?xml version="1.0" encoding="utf-8"?>
<formControlPr xmlns="http://schemas.microsoft.com/office/spreadsheetml/2009/9/main" objectType="CheckBox" fmlaLink="$J$54" noThreeD="1"/>
</file>

<file path=xl/ctrlProps/ctrlProp595.xml><?xml version="1.0" encoding="utf-8"?>
<formControlPr xmlns="http://schemas.microsoft.com/office/spreadsheetml/2009/9/main" objectType="CheckBox" fmlaLink="$J$55" noThreeD="1"/>
</file>

<file path=xl/ctrlProps/ctrlProp596.xml><?xml version="1.0" encoding="utf-8"?>
<formControlPr xmlns="http://schemas.microsoft.com/office/spreadsheetml/2009/9/main" objectType="CheckBox" fmlaLink="$J$56" noThreeD="1"/>
</file>

<file path=xl/ctrlProps/ctrlProp597.xml><?xml version="1.0" encoding="utf-8"?>
<formControlPr xmlns="http://schemas.microsoft.com/office/spreadsheetml/2009/9/main" objectType="CheckBox" fmlaLink="$J$57" noThreeD="1"/>
</file>

<file path=xl/ctrlProps/ctrlProp598.xml><?xml version="1.0" encoding="utf-8"?>
<formControlPr xmlns="http://schemas.microsoft.com/office/spreadsheetml/2009/9/main" objectType="CheckBox" fmlaLink="$J$58" noThreeD="1"/>
</file>

<file path=xl/ctrlProps/ctrlProp599.xml><?xml version="1.0" encoding="utf-8"?>
<formControlPr xmlns="http://schemas.microsoft.com/office/spreadsheetml/2009/9/main" objectType="CheckBox" fmlaLink="$J$59" noThreeD="1"/>
</file>

<file path=xl/ctrlProps/ctrlProp600.xml><?xml version="1.0" encoding="utf-8"?>
<formControlPr xmlns="http://schemas.microsoft.com/office/spreadsheetml/2009/9/main" objectType="CheckBox" fmlaLink="$J$60" noThreeD="1"/>
</file>

<file path=xl/ctrlProps/ctrlProp601.xml><?xml version="1.0" encoding="utf-8"?>
<formControlPr xmlns="http://schemas.microsoft.com/office/spreadsheetml/2009/9/main" objectType="CheckBox" noThreeD="1"/>
</file>

<file path=xl/ctrlProps/ctrlProp602.xml><?xml version="1.0" encoding="utf-8"?>
<formControlPr xmlns="http://schemas.microsoft.com/office/spreadsheetml/2009/9/main" objectType="CheckBox" fmlaLink="$J$3" noThreeD="1"/>
</file>

<file path=xl/ctrlProps/ctrlProp603.xml><?xml version="1.0" encoding="utf-8"?>
<formControlPr xmlns="http://schemas.microsoft.com/office/spreadsheetml/2009/9/main" objectType="CheckBox" fmlaLink="$J$4" noThreeD="1"/>
</file>

<file path=xl/ctrlProps/ctrlProp604.xml><?xml version="1.0" encoding="utf-8"?>
<formControlPr xmlns="http://schemas.microsoft.com/office/spreadsheetml/2009/9/main" objectType="CheckBox" fmlaLink="$J$5" noThreeD="1"/>
</file>

<file path=xl/ctrlProps/ctrlProp605.xml><?xml version="1.0" encoding="utf-8"?>
<formControlPr xmlns="http://schemas.microsoft.com/office/spreadsheetml/2009/9/main" objectType="CheckBox" fmlaLink="$J$6" noThreeD="1"/>
</file>

<file path=xl/ctrlProps/ctrlProp606.xml><?xml version="1.0" encoding="utf-8"?>
<formControlPr xmlns="http://schemas.microsoft.com/office/spreadsheetml/2009/9/main" objectType="CheckBox" noThreeD="1"/>
</file>

<file path=xl/ctrlProps/ctrlProp607.xml><?xml version="1.0" encoding="utf-8"?>
<formControlPr xmlns="http://schemas.microsoft.com/office/spreadsheetml/2009/9/main" objectType="CheckBox" fmlaLink="$J$7" noThreeD="1"/>
</file>

<file path=xl/ctrlProps/ctrlProp608.xml><?xml version="1.0" encoding="utf-8"?>
<formControlPr xmlns="http://schemas.microsoft.com/office/spreadsheetml/2009/9/main" objectType="CheckBox" fmlaLink="$J$8" noThreeD="1"/>
</file>

<file path=xl/ctrlProps/ctrlProp609.xml><?xml version="1.0" encoding="utf-8"?>
<formControlPr xmlns="http://schemas.microsoft.com/office/spreadsheetml/2009/9/main" objectType="CheckBox" fmlaLink="$J$9" noThreeD="1"/>
</file>

<file path=xl/ctrlProps/ctrlProp610.xml><?xml version="1.0" encoding="utf-8"?>
<formControlPr xmlns="http://schemas.microsoft.com/office/spreadsheetml/2009/9/main" objectType="CheckBox" fmlaLink="$J$10" noThreeD="1"/>
</file>

<file path=xl/ctrlProps/ctrlProp611.xml><?xml version="1.0" encoding="utf-8"?>
<formControlPr xmlns="http://schemas.microsoft.com/office/spreadsheetml/2009/9/main" objectType="CheckBox" fmlaLink="$J$11" noThreeD="1"/>
</file>

<file path=xl/ctrlProps/ctrlProp612.xml><?xml version="1.0" encoding="utf-8"?>
<formControlPr xmlns="http://schemas.microsoft.com/office/spreadsheetml/2009/9/main" objectType="CheckBox" fmlaLink="$J$12" noThreeD="1"/>
</file>

<file path=xl/ctrlProps/ctrlProp613.xml><?xml version="1.0" encoding="utf-8"?>
<formControlPr xmlns="http://schemas.microsoft.com/office/spreadsheetml/2009/9/main" objectType="CheckBox" fmlaLink="$J$13" noThreeD="1"/>
</file>

<file path=xl/ctrlProps/ctrlProp614.xml><?xml version="1.0" encoding="utf-8"?>
<formControlPr xmlns="http://schemas.microsoft.com/office/spreadsheetml/2009/9/main" objectType="CheckBox" fmlaLink="$J$14" noThreeD="1"/>
</file>

<file path=xl/ctrlProps/ctrlProp615.xml><?xml version="1.0" encoding="utf-8"?>
<formControlPr xmlns="http://schemas.microsoft.com/office/spreadsheetml/2009/9/main" objectType="CheckBox" fmlaLink="$J$15" noThreeD="1"/>
</file>

<file path=xl/ctrlProps/ctrlProp616.xml><?xml version="1.0" encoding="utf-8"?>
<formControlPr xmlns="http://schemas.microsoft.com/office/spreadsheetml/2009/9/main" objectType="CheckBox" fmlaLink="$J$16" noThreeD="1"/>
</file>

<file path=xl/ctrlProps/ctrlProp617.xml><?xml version="1.0" encoding="utf-8"?>
<formControlPr xmlns="http://schemas.microsoft.com/office/spreadsheetml/2009/9/main" objectType="CheckBox" fmlaLink="$J$17" noThreeD="1"/>
</file>

<file path=xl/ctrlProps/ctrlProp618.xml><?xml version="1.0" encoding="utf-8"?>
<formControlPr xmlns="http://schemas.microsoft.com/office/spreadsheetml/2009/9/main" objectType="CheckBox" fmlaLink="$J$18" noThreeD="1"/>
</file>

<file path=xl/ctrlProps/ctrlProp619.xml><?xml version="1.0" encoding="utf-8"?>
<formControlPr xmlns="http://schemas.microsoft.com/office/spreadsheetml/2009/9/main" objectType="CheckBox" fmlaLink="$J$19" noThreeD="1"/>
</file>

<file path=xl/ctrlProps/ctrlProp620.xml><?xml version="1.0" encoding="utf-8"?>
<formControlPr xmlns="http://schemas.microsoft.com/office/spreadsheetml/2009/9/main" objectType="CheckBox" fmlaLink="$J$20" noThreeD="1"/>
</file>

<file path=xl/ctrlProps/ctrlProp621.xml><?xml version="1.0" encoding="utf-8"?>
<formControlPr xmlns="http://schemas.microsoft.com/office/spreadsheetml/2009/9/main" objectType="CheckBox" fmlaLink="$J$21" noThreeD="1"/>
</file>

<file path=xl/ctrlProps/ctrlProp622.xml><?xml version="1.0" encoding="utf-8"?>
<formControlPr xmlns="http://schemas.microsoft.com/office/spreadsheetml/2009/9/main" objectType="CheckBox" fmlaLink="$J$22" noThreeD="1"/>
</file>

<file path=xl/ctrlProps/ctrlProp623.xml><?xml version="1.0" encoding="utf-8"?>
<formControlPr xmlns="http://schemas.microsoft.com/office/spreadsheetml/2009/9/main" objectType="CheckBox" fmlaLink="$J$23" noThreeD="1"/>
</file>

<file path=xl/ctrlProps/ctrlProp624.xml><?xml version="1.0" encoding="utf-8"?>
<formControlPr xmlns="http://schemas.microsoft.com/office/spreadsheetml/2009/9/main" objectType="CheckBox" fmlaLink="$J$24" noThreeD="1"/>
</file>

<file path=xl/ctrlProps/ctrlProp625.xml><?xml version="1.0" encoding="utf-8"?>
<formControlPr xmlns="http://schemas.microsoft.com/office/spreadsheetml/2009/9/main" objectType="CheckBox" fmlaLink="$J$25" noThreeD="1"/>
</file>

<file path=xl/ctrlProps/ctrlProp626.xml><?xml version="1.0" encoding="utf-8"?>
<formControlPr xmlns="http://schemas.microsoft.com/office/spreadsheetml/2009/9/main" objectType="CheckBox" fmlaLink="$J$26" noThreeD="1"/>
</file>

<file path=xl/ctrlProps/ctrlProp627.xml><?xml version="1.0" encoding="utf-8"?>
<formControlPr xmlns="http://schemas.microsoft.com/office/spreadsheetml/2009/9/main" objectType="CheckBox" fmlaLink="$J$27" noThreeD="1"/>
</file>

<file path=xl/ctrlProps/ctrlProp628.xml><?xml version="1.0" encoding="utf-8"?>
<formControlPr xmlns="http://schemas.microsoft.com/office/spreadsheetml/2009/9/main" objectType="CheckBox" fmlaLink="$J$28" noThreeD="1"/>
</file>

<file path=xl/ctrlProps/ctrlProp629.xml><?xml version="1.0" encoding="utf-8"?>
<formControlPr xmlns="http://schemas.microsoft.com/office/spreadsheetml/2009/9/main" objectType="CheckBox" fmlaLink="$J$29" noThreeD="1"/>
</file>

<file path=xl/ctrlProps/ctrlProp630.xml><?xml version="1.0" encoding="utf-8"?>
<formControlPr xmlns="http://schemas.microsoft.com/office/spreadsheetml/2009/9/main" objectType="CheckBox" fmlaLink="$J$30" noThreeD="1"/>
</file>

<file path=xl/ctrlProps/ctrlProp631.xml><?xml version="1.0" encoding="utf-8"?>
<formControlPr xmlns="http://schemas.microsoft.com/office/spreadsheetml/2009/9/main" objectType="CheckBox" fmlaLink="$J$31" noThreeD="1"/>
</file>

<file path=xl/ctrlProps/ctrlProp632.xml><?xml version="1.0" encoding="utf-8"?>
<formControlPr xmlns="http://schemas.microsoft.com/office/spreadsheetml/2009/9/main" objectType="CheckBox" fmlaLink="$J$32" noThreeD="1"/>
</file>

<file path=xl/ctrlProps/ctrlProp633.xml><?xml version="1.0" encoding="utf-8"?>
<formControlPr xmlns="http://schemas.microsoft.com/office/spreadsheetml/2009/9/main" objectType="CheckBox" fmlaLink="$J$33" noThreeD="1"/>
</file>

<file path=xl/ctrlProps/ctrlProp634.xml><?xml version="1.0" encoding="utf-8"?>
<formControlPr xmlns="http://schemas.microsoft.com/office/spreadsheetml/2009/9/main" objectType="CheckBox" fmlaLink="$J$34" noThreeD="1"/>
</file>

<file path=xl/ctrlProps/ctrlProp635.xml><?xml version="1.0" encoding="utf-8"?>
<formControlPr xmlns="http://schemas.microsoft.com/office/spreadsheetml/2009/9/main" objectType="CheckBox" fmlaLink="$J$35" noThreeD="1"/>
</file>

<file path=xl/ctrlProps/ctrlProp636.xml><?xml version="1.0" encoding="utf-8"?>
<formControlPr xmlns="http://schemas.microsoft.com/office/spreadsheetml/2009/9/main" objectType="CheckBox" fmlaLink="$J$36" noThreeD="1"/>
</file>

<file path=xl/ctrlProps/ctrlProp637.xml><?xml version="1.0" encoding="utf-8"?>
<formControlPr xmlns="http://schemas.microsoft.com/office/spreadsheetml/2009/9/main" objectType="CheckBox" fmlaLink="$J$37" noThreeD="1"/>
</file>

<file path=xl/ctrlProps/ctrlProp638.xml><?xml version="1.0" encoding="utf-8"?>
<formControlPr xmlns="http://schemas.microsoft.com/office/spreadsheetml/2009/9/main" objectType="CheckBox" fmlaLink="$J$38" noThreeD="1"/>
</file>

<file path=xl/ctrlProps/ctrlProp639.xml><?xml version="1.0" encoding="utf-8"?>
<formControlPr xmlns="http://schemas.microsoft.com/office/spreadsheetml/2009/9/main" objectType="CheckBox" fmlaLink="$J$39" noThreeD="1"/>
</file>

<file path=xl/ctrlProps/ctrlProp640.xml><?xml version="1.0" encoding="utf-8"?>
<formControlPr xmlns="http://schemas.microsoft.com/office/spreadsheetml/2009/9/main" objectType="CheckBox" fmlaLink="$J$40" noThreeD="1"/>
</file>

<file path=xl/ctrlProps/ctrlProp641.xml><?xml version="1.0" encoding="utf-8"?>
<formControlPr xmlns="http://schemas.microsoft.com/office/spreadsheetml/2009/9/main" objectType="CheckBox" fmlaLink="$J$41" noThreeD="1"/>
</file>

<file path=xl/ctrlProps/ctrlProp642.xml><?xml version="1.0" encoding="utf-8"?>
<formControlPr xmlns="http://schemas.microsoft.com/office/spreadsheetml/2009/9/main" objectType="CheckBox" fmlaLink="$J$42" noThreeD="1"/>
</file>

<file path=xl/ctrlProps/ctrlProp643.xml><?xml version="1.0" encoding="utf-8"?>
<formControlPr xmlns="http://schemas.microsoft.com/office/spreadsheetml/2009/9/main" objectType="CheckBox" fmlaLink="$J$43" noThreeD="1"/>
</file>

<file path=xl/ctrlProps/ctrlProp644.xml><?xml version="1.0" encoding="utf-8"?>
<formControlPr xmlns="http://schemas.microsoft.com/office/spreadsheetml/2009/9/main" objectType="CheckBox" fmlaLink="$J$44" noThreeD="1"/>
</file>

<file path=xl/ctrlProps/ctrlProp645.xml><?xml version="1.0" encoding="utf-8"?>
<formControlPr xmlns="http://schemas.microsoft.com/office/spreadsheetml/2009/9/main" objectType="CheckBox" fmlaLink="$J$45" noThreeD="1"/>
</file>

<file path=xl/ctrlProps/ctrlProp646.xml><?xml version="1.0" encoding="utf-8"?>
<formControlPr xmlns="http://schemas.microsoft.com/office/spreadsheetml/2009/9/main" objectType="CheckBox" fmlaLink="$J$46" noThreeD="1"/>
</file>

<file path=xl/ctrlProps/ctrlProp647.xml><?xml version="1.0" encoding="utf-8"?>
<formControlPr xmlns="http://schemas.microsoft.com/office/spreadsheetml/2009/9/main" objectType="CheckBox" fmlaLink="$J$47" noThreeD="1"/>
</file>

<file path=xl/ctrlProps/ctrlProp648.xml><?xml version="1.0" encoding="utf-8"?>
<formControlPr xmlns="http://schemas.microsoft.com/office/spreadsheetml/2009/9/main" objectType="CheckBox" fmlaLink="$J$48" noThreeD="1"/>
</file>

<file path=xl/ctrlProps/ctrlProp649.xml><?xml version="1.0" encoding="utf-8"?>
<formControlPr xmlns="http://schemas.microsoft.com/office/spreadsheetml/2009/9/main" objectType="CheckBox" fmlaLink="$J$49" noThreeD="1"/>
</file>

<file path=xl/ctrlProps/ctrlProp650.xml><?xml version="1.0" encoding="utf-8"?>
<formControlPr xmlns="http://schemas.microsoft.com/office/spreadsheetml/2009/9/main" objectType="CheckBox" fmlaLink="$J$50" noThreeD="1"/>
</file>

<file path=xl/ctrlProps/ctrlProp651.xml><?xml version="1.0" encoding="utf-8"?>
<formControlPr xmlns="http://schemas.microsoft.com/office/spreadsheetml/2009/9/main" objectType="CheckBox" fmlaLink="$J$51" noThreeD="1"/>
</file>

<file path=xl/ctrlProps/ctrlProp652.xml><?xml version="1.0" encoding="utf-8"?>
<formControlPr xmlns="http://schemas.microsoft.com/office/spreadsheetml/2009/9/main" objectType="CheckBox" fmlaLink="$J$52" noThreeD="1"/>
</file>

<file path=xl/ctrlProps/ctrlProp653.xml><?xml version="1.0" encoding="utf-8"?>
<formControlPr xmlns="http://schemas.microsoft.com/office/spreadsheetml/2009/9/main" objectType="CheckBox" fmlaLink="$J$53" noThreeD="1"/>
</file>

<file path=xl/ctrlProps/ctrlProp654.xml><?xml version="1.0" encoding="utf-8"?>
<formControlPr xmlns="http://schemas.microsoft.com/office/spreadsheetml/2009/9/main" objectType="CheckBox" fmlaLink="$J$54" noThreeD="1"/>
</file>

<file path=xl/ctrlProps/ctrlProp655.xml><?xml version="1.0" encoding="utf-8"?>
<formControlPr xmlns="http://schemas.microsoft.com/office/spreadsheetml/2009/9/main" objectType="CheckBox" fmlaLink="$J$55" noThreeD="1"/>
</file>

<file path=xl/ctrlProps/ctrlProp656.xml><?xml version="1.0" encoding="utf-8"?>
<formControlPr xmlns="http://schemas.microsoft.com/office/spreadsheetml/2009/9/main" objectType="CheckBox" fmlaLink="$J$56" noThreeD="1"/>
</file>

<file path=xl/ctrlProps/ctrlProp657.xml><?xml version="1.0" encoding="utf-8"?>
<formControlPr xmlns="http://schemas.microsoft.com/office/spreadsheetml/2009/9/main" objectType="CheckBox" fmlaLink="$J$57" noThreeD="1"/>
</file>

<file path=xl/ctrlProps/ctrlProp658.xml><?xml version="1.0" encoding="utf-8"?>
<formControlPr xmlns="http://schemas.microsoft.com/office/spreadsheetml/2009/9/main" objectType="CheckBox" fmlaLink="$J$58" noThreeD="1"/>
</file>

<file path=xl/ctrlProps/ctrlProp659.xml><?xml version="1.0" encoding="utf-8"?>
<formControlPr xmlns="http://schemas.microsoft.com/office/spreadsheetml/2009/9/main" objectType="CheckBox" fmlaLink="$J$59" noThreeD="1"/>
</file>

<file path=xl/ctrlProps/ctrlProp660.xml><?xml version="1.0" encoding="utf-8"?>
<formControlPr xmlns="http://schemas.microsoft.com/office/spreadsheetml/2009/9/main" objectType="CheckBox" fmlaLink="$J$60" noThreeD="1"/>
</file>

<file path=xl/ctrlProps/ctrlProp661.xml><?xml version="1.0" encoding="utf-8"?>
<formControlPr xmlns="http://schemas.microsoft.com/office/spreadsheetml/2009/9/main" objectType="CheckBox" noThreeD="1"/>
</file>

<file path=xl/ctrlProps/ctrlProp662.xml><?xml version="1.0" encoding="utf-8"?>
<formControlPr xmlns="http://schemas.microsoft.com/office/spreadsheetml/2009/9/main" objectType="CheckBox" fmlaLink="$J$3" noThreeD="1"/>
</file>

<file path=xl/ctrlProps/ctrlProp663.xml><?xml version="1.0" encoding="utf-8"?>
<formControlPr xmlns="http://schemas.microsoft.com/office/spreadsheetml/2009/9/main" objectType="CheckBox" fmlaLink="$J$4" noThreeD="1"/>
</file>

<file path=xl/ctrlProps/ctrlProp664.xml><?xml version="1.0" encoding="utf-8"?>
<formControlPr xmlns="http://schemas.microsoft.com/office/spreadsheetml/2009/9/main" objectType="CheckBox" fmlaLink="$J$5" noThreeD="1"/>
</file>

<file path=xl/ctrlProps/ctrlProp665.xml><?xml version="1.0" encoding="utf-8"?>
<formControlPr xmlns="http://schemas.microsoft.com/office/spreadsheetml/2009/9/main" objectType="CheckBox" fmlaLink="$J$6" noThreeD="1"/>
</file>

<file path=xl/ctrlProps/ctrlProp666.xml><?xml version="1.0" encoding="utf-8"?>
<formControlPr xmlns="http://schemas.microsoft.com/office/spreadsheetml/2009/9/main" objectType="CheckBox" noThreeD="1"/>
</file>

<file path=xl/ctrlProps/ctrlProp667.xml><?xml version="1.0" encoding="utf-8"?>
<formControlPr xmlns="http://schemas.microsoft.com/office/spreadsheetml/2009/9/main" objectType="CheckBox" fmlaLink="$J$7" noThreeD="1"/>
</file>

<file path=xl/ctrlProps/ctrlProp668.xml><?xml version="1.0" encoding="utf-8"?>
<formControlPr xmlns="http://schemas.microsoft.com/office/spreadsheetml/2009/9/main" objectType="CheckBox" fmlaLink="$J$8" noThreeD="1"/>
</file>

<file path=xl/ctrlProps/ctrlProp669.xml><?xml version="1.0" encoding="utf-8"?>
<formControlPr xmlns="http://schemas.microsoft.com/office/spreadsheetml/2009/9/main" objectType="CheckBox" fmlaLink="$J$9" noThreeD="1"/>
</file>

<file path=xl/ctrlProps/ctrlProp670.xml><?xml version="1.0" encoding="utf-8"?>
<formControlPr xmlns="http://schemas.microsoft.com/office/spreadsheetml/2009/9/main" objectType="CheckBox" fmlaLink="$J$10" noThreeD="1"/>
</file>

<file path=xl/ctrlProps/ctrlProp671.xml><?xml version="1.0" encoding="utf-8"?>
<formControlPr xmlns="http://schemas.microsoft.com/office/spreadsheetml/2009/9/main" objectType="CheckBox" fmlaLink="$J$11" noThreeD="1"/>
</file>

<file path=xl/ctrlProps/ctrlProp672.xml><?xml version="1.0" encoding="utf-8"?>
<formControlPr xmlns="http://schemas.microsoft.com/office/spreadsheetml/2009/9/main" objectType="CheckBox" fmlaLink="$J$12" noThreeD="1"/>
</file>

<file path=xl/ctrlProps/ctrlProp673.xml><?xml version="1.0" encoding="utf-8"?>
<formControlPr xmlns="http://schemas.microsoft.com/office/spreadsheetml/2009/9/main" objectType="CheckBox" fmlaLink="$J$13" noThreeD="1"/>
</file>

<file path=xl/ctrlProps/ctrlProp674.xml><?xml version="1.0" encoding="utf-8"?>
<formControlPr xmlns="http://schemas.microsoft.com/office/spreadsheetml/2009/9/main" objectType="CheckBox" fmlaLink="$J$14" noThreeD="1"/>
</file>

<file path=xl/ctrlProps/ctrlProp675.xml><?xml version="1.0" encoding="utf-8"?>
<formControlPr xmlns="http://schemas.microsoft.com/office/spreadsheetml/2009/9/main" objectType="CheckBox" fmlaLink="$J$15" noThreeD="1"/>
</file>

<file path=xl/ctrlProps/ctrlProp676.xml><?xml version="1.0" encoding="utf-8"?>
<formControlPr xmlns="http://schemas.microsoft.com/office/spreadsheetml/2009/9/main" objectType="CheckBox" fmlaLink="$J$16" noThreeD="1"/>
</file>

<file path=xl/ctrlProps/ctrlProp677.xml><?xml version="1.0" encoding="utf-8"?>
<formControlPr xmlns="http://schemas.microsoft.com/office/spreadsheetml/2009/9/main" objectType="CheckBox" fmlaLink="$J$17" noThreeD="1"/>
</file>

<file path=xl/ctrlProps/ctrlProp678.xml><?xml version="1.0" encoding="utf-8"?>
<formControlPr xmlns="http://schemas.microsoft.com/office/spreadsheetml/2009/9/main" objectType="CheckBox" fmlaLink="$J$18" noThreeD="1"/>
</file>

<file path=xl/ctrlProps/ctrlProp679.xml><?xml version="1.0" encoding="utf-8"?>
<formControlPr xmlns="http://schemas.microsoft.com/office/spreadsheetml/2009/9/main" objectType="CheckBox" fmlaLink="$J$19" noThreeD="1"/>
</file>

<file path=xl/ctrlProps/ctrlProp680.xml><?xml version="1.0" encoding="utf-8"?>
<formControlPr xmlns="http://schemas.microsoft.com/office/spreadsheetml/2009/9/main" objectType="CheckBox" fmlaLink="$J$20" noThreeD="1"/>
</file>

<file path=xl/ctrlProps/ctrlProp681.xml><?xml version="1.0" encoding="utf-8"?>
<formControlPr xmlns="http://schemas.microsoft.com/office/spreadsheetml/2009/9/main" objectType="CheckBox" fmlaLink="$J$21" noThreeD="1"/>
</file>

<file path=xl/ctrlProps/ctrlProp682.xml><?xml version="1.0" encoding="utf-8"?>
<formControlPr xmlns="http://schemas.microsoft.com/office/spreadsheetml/2009/9/main" objectType="CheckBox" fmlaLink="$J$22" noThreeD="1"/>
</file>

<file path=xl/ctrlProps/ctrlProp683.xml><?xml version="1.0" encoding="utf-8"?>
<formControlPr xmlns="http://schemas.microsoft.com/office/spreadsheetml/2009/9/main" objectType="CheckBox" fmlaLink="$J$23" noThreeD="1"/>
</file>

<file path=xl/ctrlProps/ctrlProp684.xml><?xml version="1.0" encoding="utf-8"?>
<formControlPr xmlns="http://schemas.microsoft.com/office/spreadsheetml/2009/9/main" objectType="CheckBox" fmlaLink="$J$24" noThreeD="1"/>
</file>

<file path=xl/ctrlProps/ctrlProp685.xml><?xml version="1.0" encoding="utf-8"?>
<formControlPr xmlns="http://schemas.microsoft.com/office/spreadsheetml/2009/9/main" objectType="CheckBox" fmlaLink="$J$25" noThreeD="1"/>
</file>

<file path=xl/ctrlProps/ctrlProp686.xml><?xml version="1.0" encoding="utf-8"?>
<formControlPr xmlns="http://schemas.microsoft.com/office/spreadsheetml/2009/9/main" objectType="CheckBox" fmlaLink="$J$26" noThreeD="1"/>
</file>

<file path=xl/ctrlProps/ctrlProp687.xml><?xml version="1.0" encoding="utf-8"?>
<formControlPr xmlns="http://schemas.microsoft.com/office/spreadsheetml/2009/9/main" objectType="CheckBox" fmlaLink="$J$27" noThreeD="1"/>
</file>

<file path=xl/ctrlProps/ctrlProp688.xml><?xml version="1.0" encoding="utf-8"?>
<formControlPr xmlns="http://schemas.microsoft.com/office/spreadsheetml/2009/9/main" objectType="CheckBox" fmlaLink="$J$28" noThreeD="1"/>
</file>

<file path=xl/ctrlProps/ctrlProp689.xml><?xml version="1.0" encoding="utf-8"?>
<formControlPr xmlns="http://schemas.microsoft.com/office/spreadsheetml/2009/9/main" objectType="CheckBox" fmlaLink="$J$29" noThreeD="1"/>
</file>

<file path=xl/ctrlProps/ctrlProp690.xml><?xml version="1.0" encoding="utf-8"?>
<formControlPr xmlns="http://schemas.microsoft.com/office/spreadsheetml/2009/9/main" objectType="CheckBox" fmlaLink="$J$30" noThreeD="1"/>
</file>

<file path=xl/ctrlProps/ctrlProp691.xml><?xml version="1.0" encoding="utf-8"?>
<formControlPr xmlns="http://schemas.microsoft.com/office/spreadsheetml/2009/9/main" objectType="CheckBox" fmlaLink="$J$31" noThreeD="1"/>
</file>

<file path=xl/ctrlProps/ctrlProp692.xml><?xml version="1.0" encoding="utf-8"?>
<formControlPr xmlns="http://schemas.microsoft.com/office/spreadsheetml/2009/9/main" objectType="CheckBox" fmlaLink="$J$32" noThreeD="1"/>
</file>

<file path=xl/ctrlProps/ctrlProp693.xml><?xml version="1.0" encoding="utf-8"?>
<formControlPr xmlns="http://schemas.microsoft.com/office/spreadsheetml/2009/9/main" objectType="CheckBox" fmlaLink="$J$33" noThreeD="1"/>
</file>

<file path=xl/ctrlProps/ctrlProp694.xml><?xml version="1.0" encoding="utf-8"?>
<formControlPr xmlns="http://schemas.microsoft.com/office/spreadsheetml/2009/9/main" objectType="CheckBox" fmlaLink="$J$34" noThreeD="1"/>
</file>

<file path=xl/ctrlProps/ctrlProp695.xml><?xml version="1.0" encoding="utf-8"?>
<formControlPr xmlns="http://schemas.microsoft.com/office/spreadsheetml/2009/9/main" objectType="CheckBox" fmlaLink="$J$35" noThreeD="1"/>
</file>

<file path=xl/ctrlProps/ctrlProp696.xml><?xml version="1.0" encoding="utf-8"?>
<formControlPr xmlns="http://schemas.microsoft.com/office/spreadsheetml/2009/9/main" objectType="CheckBox" fmlaLink="$J$36" noThreeD="1"/>
</file>

<file path=xl/ctrlProps/ctrlProp697.xml><?xml version="1.0" encoding="utf-8"?>
<formControlPr xmlns="http://schemas.microsoft.com/office/spreadsheetml/2009/9/main" objectType="CheckBox" fmlaLink="$J$37" noThreeD="1"/>
</file>

<file path=xl/ctrlProps/ctrlProp698.xml><?xml version="1.0" encoding="utf-8"?>
<formControlPr xmlns="http://schemas.microsoft.com/office/spreadsheetml/2009/9/main" objectType="CheckBox" fmlaLink="$J$38" noThreeD="1"/>
</file>

<file path=xl/ctrlProps/ctrlProp699.xml><?xml version="1.0" encoding="utf-8"?>
<formControlPr xmlns="http://schemas.microsoft.com/office/spreadsheetml/2009/9/main" objectType="CheckBox" fmlaLink="$J$39" noThreeD="1"/>
</file>

<file path=xl/ctrlProps/ctrlProp700.xml><?xml version="1.0" encoding="utf-8"?>
<formControlPr xmlns="http://schemas.microsoft.com/office/spreadsheetml/2009/9/main" objectType="CheckBox" fmlaLink="$J$40" noThreeD="1"/>
</file>

<file path=xl/ctrlProps/ctrlProp701.xml><?xml version="1.0" encoding="utf-8"?>
<formControlPr xmlns="http://schemas.microsoft.com/office/spreadsheetml/2009/9/main" objectType="CheckBox" fmlaLink="$J$41" noThreeD="1"/>
</file>

<file path=xl/ctrlProps/ctrlProp702.xml><?xml version="1.0" encoding="utf-8"?>
<formControlPr xmlns="http://schemas.microsoft.com/office/spreadsheetml/2009/9/main" objectType="CheckBox" fmlaLink="$J$42" noThreeD="1"/>
</file>

<file path=xl/ctrlProps/ctrlProp703.xml><?xml version="1.0" encoding="utf-8"?>
<formControlPr xmlns="http://schemas.microsoft.com/office/spreadsheetml/2009/9/main" objectType="CheckBox" fmlaLink="$J$43" noThreeD="1"/>
</file>

<file path=xl/ctrlProps/ctrlProp704.xml><?xml version="1.0" encoding="utf-8"?>
<formControlPr xmlns="http://schemas.microsoft.com/office/spreadsheetml/2009/9/main" objectType="CheckBox" fmlaLink="$J$44" noThreeD="1"/>
</file>

<file path=xl/ctrlProps/ctrlProp705.xml><?xml version="1.0" encoding="utf-8"?>
<formControlPr xmlns="http://schemas.microsoft.com/office/spreadsheetml/2009/9/main" objectType="CheckBox" fmlaLink="$J$45" noThreeD="1"/>
</file>

<file path=xl/ctrlProps/ctrlProp706.xml><?xml version="1.0" encoding="utf-8"?>
<formControlPr xmlns="http://schemas.microsoft.com/office/spreadsheetml/2009/9/main" objectType="CheckBox" fmlaLink="$J$46" noThreeD="1"/>
</file>

<file path=xl/ctrlProps/ctrlProp707.xml><?xml version="1.0" encoding="utf-8"?>
<formControlPr xmlns="http://schemas.microsoft.com/office/spreadsheetml/2009/9/main" objectType="CheckBox" fmlaLink="$J$47" noThreeD="1"/>
</file>

<file path=xl/ctrlProps/ctrlProp708.xml><?xml version="1.0" encoding="utf-8"?>
<formControlPr xmlns="http://schemas.microsoft.com/office/spreadsheetml/2009/9/main" objectType="CheckBox" fmlaLink="$J$48" noThreeD="1"/>
</file>

<file path=xl/ctrlProps/ctrlProp709.xml><?xml version="1.0" encoding="utf-8"?>
<formControlPr xmlns="http://schemas.microsoft.com/office/spreadsheetml/2009/9/main" objectType="CheckBox" fmlaLink="$J$49" noThreeD="1"/>
</file>

<file path=xl/ctrlProps/ctrlProp710.xml><?xml version="1.0" encoding="utf-8"?>
<formControlPr xmlns="http://schemas.microsoft.com/office/spreadsheetml/2009/9/main" objectType="CheckBox" fmlaLink="$J$50" noThreeD="1"/>
</file>

<file path=xl/ctrlProps/ctrlProp711.xml><?xml version="1.0" encoding="utf-8"?>
<formControlPr xmlns="http://schemas.microsoft.com/office/spreadsheetml/2009/9/main" objectType="CheckBox" fmlaLink="$J$51" noThreeD="1"/>
</file>

<file path=xl/ctrlProps/ctrlProp712.xml><?xml version="1.0" encoding="utf-8"?>
<formControlPr xmlns="http://schemas.microsoft.com/office/spreadsheetml/2009/9/main" objectType="CheckBox" fmlaLink="$J$52" noThreeD="1"/>
</file>

<file path=xl/ctrlProps/ctrlProp713.xml><?xml version="1.0" encoding="utf-8"?>
<formControlPr xmlns="http://schemas.microsoft.com/office/spreadsheetml/2009/9/main" objectType="CheckBox" fmlaLink="$J$53" noThreeD="1"/>
</file>

<file path=xl/ctrlProps/ctrlProp714.xml><?xml version="1.0" encoding="utf-8"?>
<formControlPr xmlns="http://schemas.microsoft.com/office/spreadsheetml/2009/9/main" objectType="CheckBox" fmlaLink="$J$54" noThreeD="1"/>
</file>

<file path=xl/ctrlProps/ctrlProp715.xml><?xml version="1.0" encoding="utf-8"?>
<formControlPr xmlns="http://schemas.microsoft.com/office/spreadsheetml/2009/9/main" objectType="CheckBox" fmlaLink="$J$55" noThreeD="1"/>
</file>

<file path=xl/ctrlProps/ctrlProp716.xml><?xml version="1.0" encoding="utf-8"?>
<formControlPr xmlns="http://schemas.microsoft.com/office/spreadsheetml/2009/9/main" objectType="CheckBox" fmlaLink="$J$56" noThreeD="1"/>
</file>

<file path=xl/ctrlProps/ctrlProp717.xml><?xml version="1.0" encoding="utf-8"?>
<formControlPr xmlns="http://schemas.microsoft.com/office/spreadsheetml/2009/9/main" objectType="CheckBox" fmlaLink="$J$57" noThreeD="1"/>
</file>

<file path=xl/ctrlProps/ctrlProp718.xml><?xml version="1.0" encoding="utf-8"?>
<formControlPr xmlns="http://schemas.microsoft.com/office/spreadsheetml/2009/9/main" objectType="CheckBox" fmlaLink="$J$58" noThreeD="1"/>
</file>

<file path=xl/ctrlProps/ctrlProp719.xml><?xml version="1.0" encoding="utf-8"?>
<formControlPr xmlns="http://schemas.microsoft.com/office/spreadsheetml/2009/9/main" objectType="CheckBox" fmlaLink="$J$59" noThreeD="1"/>
</file>

<file path=xl/ctrlProps/ctrlProp720.xml><?xml version="1.0" encoding="utf-8"?>
<formControlPr xmlns="http://schemas.microsoft.com/office/spreadsheetml/2009/9/main" objectType="CheckBox" fmlaLink="$J$60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4144" name="Check Box 48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4147" name="Check Box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4148" name="Check Box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4149" name="Check Box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4150" name="Check Box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4151" name="Check Box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4152" name="Check Box 56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4153" name="Check Box 57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4154" name="Check Box 58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4155" name="Check Box 59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4156" name="Check Box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5141" name="Check Box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5144" name="Check Box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5145" name="Check Box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5146" name="Check Box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5149" name="Check Box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5150" name="Check Box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5151" name="Check Box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5152" name="Check Box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5153" name="Check Box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5154" name="Check Box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5155" name="Check Box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5156" name="Check Box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5157" name="Check Box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5158" name="Check Box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5159" name="Check Box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5160" name="Check Box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5161" name="Check Box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5162" name="Check Box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5163" name="Check Box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5164" name="Check Box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5165" name="Check Box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5166" name="Check Box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5167" name="Check Box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5168" name="Check Box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5169" name="Check Box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5170" name="Check Box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5171" name="Check Box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5172" name="Check Box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5173" name="Check Box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5174" name="Check Box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5175" name="Check Box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5176" name="Check Box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5177" name="Check Box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5178" name="Check Box 58" hidden="1">
              <a:extLst>
                <a:ext uri="{63B3BB69-23CF-44E3-9099-C40C66FF867C}">
                  <a14:compatExt spid="_x0000_s5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5179" name="Check Box 59" hidden="1">
              <a:extLst>
                <a:ext uri="{63B3BB69-23CF-44E3-9099-C40C66FF867C}">
                  <a14:compatExt spid="_x0000_s5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5180" name="Check Box 60" hidden="1">
              <a:extLst>
                <a:ext uri="{63B3BB69-23CF-44E3-9099-C40C66FF867C}">
                  <a14:compatExt spid="_x0000_s5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6163" name="Check Box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6164" name="Check Box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6165" name="Check Box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6167" name="Check Box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6168" name="Check Box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6169" name="Check Box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6170" name="Check Box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6171" name="Check Box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6172" name="Check Box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6174" name="Check Box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6176" name="Check Box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6177" name="Check Box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6178" name="Check Box 34" hidden="1">
              <a:extLst>
                <a:ext uri="{63B3BB69-23CF-44E3-9099-C40C66FF867C}">
                  <a14:compatExt spid="_x0000_s6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6179" name="Check Box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6180" name="Check Box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6181" name="Check Box 37" hidden="1">
              <a:extLst>
                <a:ext uri="{63B3BB69-23CF-44E3-9099-C40C66FF867C}">
                  <a14:compatExt spid="_x0000_s6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6182" name="Check Box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6183" name="Check Box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6184" name="Check Box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6185" name="Check Box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6186" name="Check Box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6187" name="Check Box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6188" name="Check Box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6189" name="Check Box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6190" name="Check Box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6191" name="Check Box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6192" name="Check Box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6193" name="Check Box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6194" name="Check Box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6195" name="Check Box 51" hidden="1">
              <a:extLst>
                <a:ext uri="{63B3BB69-23CF-44E3-9099-C40C66FF867C}">
                  <a14:compatExt spid="_x0000_s6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6196" name="Check Box 52" hidden="1">
              <a:extLst>
                <a:ext uri="{63B3BB69-23CF-44E3-9099-C40C66FF867C}">
                  <a14:compatExt spid="_x0000_s6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6197" name="Check Box 53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6198" name="Check Box 54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6199" name="Check Box 55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6200" name="Check Box 56" hidden="1">
              <a:extLst>
                <a:ext uri="{63B3BB69-23CF-44E3-9099-C40C66FF867C}">
                  <a14:compatExt spid="_x0000_s6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6201" name="Check Box 57" hidden="1">
              <a:extLst>
                <a:ext uri="{63B3BB69-23CF-44E3-9099-C40C66FF867C}">
                  <a14:compatExt spid="_x0000_s6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6202" name="Check Box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6203" name="Check Box 59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6204" name="Check Box 60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7173" name="Check Box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7174" name="Check Box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7175" name="Check Box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7176" name="Check Box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7178" name="Check Box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7179" name="Check Box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7180" name="Check Box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7181" name="Check Box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7182" name="Check Box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7183" name="Check Box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7184" name="Check Box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7185" name="Check Box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7186" name="Check Box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7187" name="Check Box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7188" name="Check Box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7189" name="Check Box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7190" name="Check Box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7191" name="Check Box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7192" name="Check Box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7193" name="Check Box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7194" name="Check Box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7195" name="Check Box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7196" name="Check Box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7197" name="Check Box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7198" name="Check Box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7199" name="Check Box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7200" name="Check Box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7201" name="Check Box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7202" name="Check Box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7203" name="Check Box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7204" name="Check Box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7205" name="Check Box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7206" name="Check Box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7207" name="Check Box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7208" name="Check Box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7209" name="Check Box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7210" name="Check Box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7211" name="Check Box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7212" name="Check Box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7213" name="Check Box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7214" name="Check Box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7215" name="Check Box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7216" name="Check Box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7217" name="Check Box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7218" name="Check Box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7219" name="Check Box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7220" name="Check Box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7221" name="Check Box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7222" name="Check Box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7223" name="Check Box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7224" name="Check Box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7225" name="Check Box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7226" name="Check Box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7227" name="Check Box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7228" name="Check Box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8195" name="Check Box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8197" name="Check Box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8198" name="Check Box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8200" name="Check Box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8201" name="Check Box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8202" name="Check Box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8203" name="Check Box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8204" name="Check Box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8206" name="Check Box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8207" name="Check Box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8208" name="Check Box 16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8209" name="Check Box 17" hidden="1">
              <a:extLst>
                <a:ext uri="{63B3BB69-23CF-44E3-9099-C40C66FF867C}">
                  <a14:compatExt spid="_x0000_s8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8210" name="Check Box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8211" name="Check Box 19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8212" name="Check Box 20" hidden="1">
              <a:extLst>
                <a:ext uri="{63B3BB69-23CF-44E3-9099-C40C66FF867C}">
                  <a14:compatExt spid="_x0000_s8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8213" name="Check Box 21" hidden="1">
              <a:extLst>
                <a:ext uri="{63B3BB69-23CF-44E3-9099-C40C66FF867C}">
                  <a14:compatExt spid="_x0000_s8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8214" name="Check Box 22" hidden="1">
              <a:extLst>
                <a:ext uri="{63B3BB69-23CF-44E3-9099-C40C66FF867C}">
                  <a14:compatExt spid="_x0000_s8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8215" name="Check Box 23" hidden="1">
              <a:extLst>
                <a:ext uri="{63B3BB69-23CF-44E3-9099-C40C66FF867C}">
                  <a14:compatExt spid="_x0000_s8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8216" name="Check Box 24" hidden="1">
              <a:extLst>
                <a:ext uri="{63B3BB69-23CF-44E3-9099-C40C66FF867C}">
                  <a14:compatExt spid="_x0000_s8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8217" name="Check Box 25" hidden="1">
              <a:extLst>
                <a:ext uri="{63B3BB69-23CF-44E3-9099-C40C66FF867C}">
                  <a14:compatExt spid="_x0000_s8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8218" name="Check Box 26" hidden="1">
              <a:extLst>
                <a:ext uri="{63B3BB69-23CF-44E3-9099-C40C66FF867C}">
                  <a14:compatExt spid="_x0000_s8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8219" name="Check Box 27" hidden="1">
              <a:extLst>
                <a:ext uri="{63B3BB69-23CF-44E3-9099-C40C66FF867C}">
                  <a14:compatExt spid="_x0000_s8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8220" name="Check Box 28" hidden="1">
              <a:extLst>
                <a:ext uri="{63B3BB69-23CF-44E3-9099-C40C66FF867C}">
                  <a14:compatExt spid="_x0000_s8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8221" name="Check Box 29" hidden="1">
              <a:extLst>
                <a:ext uri="{63B3BB69-23CF-44E3-9099-C40C66FF867C}">
                  <a14:compatExt spid="_x0000_s8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8222" name="Check Box 30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8223" name="Check Box 31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8224" name="Check Box 32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8225" name="Check Box 33" hidden="1">
              <a:extLst>
                <a:ext uri="{63B3BB69-23CF-44E3-9099-C40C66FF867C}">
                  <a14:compatExt spid="_x0000_s8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8226" name="Check Box 34" hidden="1">
              <a:extLst>
                <a:ext uri="{63B3BB69-23CF-44E3-9099-C40C66FF867C}">
                  <a14:compatExt spid="_x0000_s8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8227" name="Check Box 35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8228" name="Check Box 36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8229" name="Check Box 37" hidden="1">
              <a:extLst>
                <a:ext uri="{63B3BB69-23CF-44E3-9099-C40C66FF867C}">
                  <a14:compatExt spid="_x0000_s8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8230" name="Check Box 38" hidden="1">
              <a:extLst>
                <a:ext uri="{63B3BB69-23CF-44E3-9099-C40C66FF867C}">
                  <a14:compatExt spid="_x0000_s8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8231" name="Check Box 39" hidden="1">
              <a:extLst>
                <a:ext uri="{63B3BB69-23CF-44E3-9099-C40C66FF867C}">
                  <a14:compatExt spid="_x0000_s8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8232" name="Check Box 40" hidden="1">
              <a:extLst>
                <a:ext uri="{63B3BB69-23CF-44E3-9099-C40C66FF867C}">
                  <a14:compatExt spid="_x0000_s8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8233" name="Check Box 41" hidden="1">
              <a:extLst>
                <a:ext uri="{63B3BB69-23CF-44E3-9099-C40C66FF867C}">
                  <a14:compatExt spid="_x0000_s8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8234" name="Check Box 42" hidden="1">
              <a:extLst>
                <a:ext uri="{63B3BB69-23CF-44E3-9099-C40C66FF867C}">
                  <a14:compatExt spid="_x0000_s8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8235" name="Check Box 43" hidden="1">
              <a:extLst>
                <a:ext uri="{63B3BB69-23CF-44E3-9099-C40C66FF867C}">
                  <a14:compatExt spid="_x0000_s8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8236" name="Check Box 44" hidden="1">
              <a:extLst>
                <a:ext uri="{63B3BB69-23CF-44E3-9099-C40C66FF867C}">
                  <a14:compatExt spid="_x0000_s8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8237" name="Check Box 45" hidden="1">
              <a:extLst>
                <a:ext uri="{63B3BB69-23CF-44E3-9099-C40C66FF867C}">
                  <a14:compatExt spid="_x0000_s8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8238" name="Check Box 46" hidden="1">
              <a:extLst>
                <a:ext uri="{63B3BB69-23CF-44E3-9099-C40C66FF867C}">
                  <a14:compatExt spid="_x0000_s8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8239" name="Check Box 47" hidden="1">
              <a:extLst>
                <a:ext uri="{63B3BB69-23CF-44E3-9099-C40C66FF867C}">
                  <a14:compatExt spid="_x0000_s8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8240" name="Check Box 48" hidden="1">
              <a:extLst>
                <a:ext uri="{63B3BB69-23CF-44E3-9099-C40C66FF867C}">
                  <a14:compatExt spid="_x0000_s8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8241" name="Check Box 49" hidden="1">
              <a:extLst>
                <a:ext uri="{63B3BB69-23CF-44E3-9099-C40C66FF867C}">
                  <a14:compatExt spid="_x0000_s8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8242" name="Check Box 50" hidden="1">
              <a:extLst>
                <a:ext uri="{63B3BB69-23CF-44E3-9099-C40C66FF867C}">
                  <a14:compatExt spid="_x0000_s8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8243" name="Check Box 51" hidden="1">
              <a:extLst>
                <a:ext uri="{63B3BB69-23CF-44E3-9099-C40C66FF867C}">
                  <a14:compatExt spid="_x0000_s8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8244" name="Check Box 52" hidden="1">
              <a:extLst>
                <a:ext uri="{63B3BB69-23CF-44E3-9099-C40C66FF867C}">
                  <a14:compatExt spid="_x0000_s8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8245" name="Check Box 53" hidden="1">
              <a:extLst>
                <a:ext uri="{63B3BB69-23CF-44E3-9099-C40C66FF867C}">
                  <a14:compatExt spid="_x0000_s8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8246" name="Check Box 54" hidden="1">
              <a:extLst>
                <a:ext uri="{63B3BB69-23CF-44E3-9099-C40C66FF867C}">
                  <a14:compatExt spid="_x0000_s8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8247" name="Check Box 55" hidden="1">
              <a:extLst>
                <a:ext uri="{63B3BB69-23CF-44E3-9099-C40C66FF867C}">
                  <a14:compatExt spid="_x0000_s8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8248" name="Check Box 56" hidden="1">
              <a:extLst>
                <a:ext uri="{63B3BB69-23CF-44E3-9099-C40C66FF867C}">
                  <a14:compatExt spid="_x0000_s8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8249" name="Check Box 57" hidden="1">
              <a:extLst>
                <a:ext uri="{63B3BB69-23CF-44E3-9099-C40C66FF867C}">
                  <a14:compatExt spid="_x0000_s8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8250" name="Check Box 58" hidden="1">
              <a:extLst>
                <a:ext uri="{63B3BB69-23CF-44E3-9099-C40C66FF867C}">
                  <a14:compatExt spid="_x0000_s8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8251" name="Check Box 59" hidden="1">
              <a:extLst>
                <a:ext uri="{63B3BB69-23CF-44E3-9099-C40C66FF867C}">
                  <a14:compatExt spid="_x0000_s8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8252" name="Check Box 60" hidden="1">
              <a:extLst>
                <a:ext uri="{63B3BB69-23CF-44E3-9099-C40C66FF867C}">
                  <a14:compatExt spid="_x0000_s8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9243" name="Check Box 27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9246" name="Check Box 30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9253" name="Check Box 37" hidden="1">
              <a:extLst>
                <a:ext uri="{63B3BB69-23CF-44E3-9099-C40C66FF867C}">
                  <a14:compatExt spid="_x0000_s9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9254" name="Check Box 38" hidden="1">
              <a:extLst>
                <a:ext uri="{63B3BB69-23CF-44E3-9099-C40C66FF867C}">
                  <a14:compatExt spid="_x0000_s9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9255" name="Check Box 39" hidden="1">
              <a:extLst>
                <a:ext uri="{63B3BB69-23CF-44E3-9099-C40C66FF867C}">
                  <a14:compatExt spid="_x0000_s9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9256" name="Check Box 40" hidden="1">
              <a:extLst>
                <a:ext uri="{63B3BB69-23CF-44E3-9099-C40C66FF867C}">
                  <a14:compatExt spid="_x0000_s9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9257" name="Check Box 41" hidden="1">
              <a:extLst>
                <a:ext uri="{63B3BB69-23CF-44E3-9099-C40C66FF867C}">
                  <a14:compatExt spid="_x0000_s9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9258" name="Check Box 42" hidden="1">
              <a:extLst>
                <a:ext uri="{63B3BB69-23CF-44E3-9099-C40C66FF867C}">
                  <a14:compatExt spid="_x0000_s9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9259" name="Check Box 43" hidden="1">
              <a:extLst>
                <a:ext uri="{63B3BB69-23CF-44E3-9099-C40C66FF867C}">
                  <a14:compatExt spid="_x0000_s9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9260" name="Check Box 44" hidden="1">
              <a:extLst>
                <a:ext uri="{63B3BB69-23CF-44E3-9099-C40C66FF867C}">
                  <a14:compatExt spid="_x0000_s9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9261" name="Check Box 45" hidden="1">
              <a:extLst>
                <a:ext uri="{63B3BB69-23CF-44E3-9099-C40C66FF867C}">
                  <a14:compatExt spid="_x0000_s9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9262" name="Check Box 46" hidden="1">
              <a:extLst>
                <a:ext uri="{63B3BB69-23CF-44E3-9099-C40C66FF867C}">
                  <a14:compatExt spid="_x0000_s9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9263" name="Check Box 47" hidden="1">
              <a:extLst>
                <a:ext uri="{63B3BB69-23CF-44E3-9099-C40C66FF867C}">
                  <a14:compatExt spid="_x0000_s9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9264" name="Check Box 48" hidden="1">
              <a:extLst>
                <a:ext uri="{63B3BB69-23CF-44E3-9099-C40C66FF867C}">
                  <a14:compatExt spid="_x0000_s9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9265" name="Check Box 49" hidden="1">
              <a:extLst>
                <a:ext uri="{63B3BB69-23CF-44E3-9099-C40C66FF867C}">
                  <a14:compatExt spid="_x0000_s9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9266" name="Check Box 50" hidden="1">
              <a:extLst>
                <a:ext uri="{63B3BB69-23CF-44E3-9099-C40C66FF867C}">
                  <a14:compatExt spid="_x0000_s9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9267" name="Check Box 51" hidden="1">
              <a:extLst>
                <a:ext uri="{63B3BB69-23CF-44E3-9099-C40C66FF867C}">
                  <a14:compatExt spid="_x0000_s9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9268" name="Check Box 52" hidden="1">
              <a:extLst>
                <a:ext uri="{63B3BB69-23CF-44E3-9099-C40C66FF867C}">
                  <a14:compatExt spid="_x0000_s9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9269" name="Check Box 53" hidden="1">
              <a:extLst>
                <a:ext uri="{63B3BB69-23CF-44E3-9099-C40C66FF867C}">
                  <a14:compatExt spid="_x0000_s9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9270" name="Check Box 54" hidden="1">
              <a:extLst>
                <a:ext uri="{63B3BB69-23CF-44E3-9099-C40C66FF867C}">
                  <a14:compatExt spid="_x0000_s9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9271" name="Check Box 55" hidden="1">
              <a:extLst>
                <a:ext uri="{63B3BB69-23CF-44E3-9099-C40C66FF867C}">
                  <a14:compatExt spid="_x0000_s9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9272" name="Check Box 56" hidden="1">
              <a:extLst>
                <a:ext uri="{63B3BB69-23CF-44E3-9099-C40C66FF867C}">
                  <a14:compatExt spid="_x0000_s9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9273" name="Check Box 57" hidden="1">
              <a:extLst>
                <a:ext uri="{63B3BB69-23CF-44E3-9099-C40C66FF867C}">
                  <a14:compatExt spid="_x0000_s9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9274" name="Check Box 58" hidden="1">
              <a:extLst>
                <a:ext uri="{63B3BB69-23CF-44E3-9099-C40C66FF867C}">
                  <a14:compatExt spid="_x0000_s9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9275" name="Check Box 59" hidden="1">
              <a:extLst>
                <a:ext uri="{63B3BB69-23CF-44E3-9099-C40C66FF867C}">
                  <a14:compatExt spid="_x0000_s9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9276" name="Check Box 60" hidden="1">
              <a:extLst>
                <a:ext uri="{63B3BB69-23CF-44E3-9099-C40C66FF867C}">
                  <a14:compatExt spid="_x0000_s9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10248" name="Check Box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10249" name="Check Box 9" hidden="1">
              <a:extLst>
                <a:ext uri="{63B3BB69-23CF-44E3-9099-C40C66FF867C}">
                  <a14:compatExt spid="_x0000_s10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10250" name="Check Box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10251" name="Check Box 11" hidden="1">
              <a:extLst>
                <a:ext uri="{63B3BB69-23CF-44E3-9099-C40C66FF867C}">
                  <a14:compatExt spid="_x0000_s10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10252" name="Check Box 12" hidden="1">
              <a:extLst>
                <a:ext uri="{63B3BB69-23CF-44E3-9099-C40C66FF867C}">
                  <a14:compatExt spid="_x0000_s10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10253" name="Check Box 13" hidden="1">
              <a:extLst>
                <a:ext uri="{63B3BB69-23CF-44E3-9099-C40C66FF867C}">
                  <a14:compatExt spid="_x0000_s10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10254" name="Check Box 14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10255" name="Check Box 15" hidden="1">
              <a:extLst>
                <a:ext uri="{63B3BB69-23CF-44E3-9099-C40C66FF867C}">
                  <a14:compatExt spid="_x0000_s10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10256" name="Check Box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10257" name="Check Box 17" hidden="1">
              <a:extLst>
                <a:ext uri="{63B3BB69-23CF-44E3-9099-C40C66FF867C}">
                  <a14:compatExt spid="_x0000_s10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10258" name="Check Box 18" hidden="1">
              <a:extLst>
                <a:ext uri="{63B3BB69-23CF-44E3-9099-C40C66FF867C}">
                  <a14:compatExt spid="_x0000_s10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10259" name="Check Box 19" hidden="1">
              <a:extLst>
                <a:ext uri="{63B3BB69-23CF-44E3-9099-C40C66FF867C}">
                  <a14:compatExt spid="_x0000_s10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10260" name="Check Box 20" hidden="1">
              <a:extLst>
                <a:ext uri="{63B3BB69-23CF-44E3-9099-C40C66FF867C}">
                  <a14:compatExt spid="_x0000_s10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10261" name="Check Box 21" hidden="1">
              <a:extLst>
                <a:ext uri="{63B3BB69-23CF-44E3-9099-C40C66FF867C}">
                  <a14:compatExt spid="_x0000_s10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10262" name="Check Box 22" hidden="1">
              <a:extLst>
                <a:ext uri="{63B3BB69-23CF-44E3-9099-C40C66FF867C}">
                  <a14:compatExt spid="_x0000_s10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10263" name="Check Box 23" hidden="1">
              <a:extLst>
                <a:ext uri="{63B3BB69-23CF-44E3-9099-C40C66FF867C}">
                  <a14:compatExt spid="_x0000_s10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10264" name="Check Box 24" hidden="1">
              <a:extLst>
                <a:ext uri="{63B3BB69-23CF-44E3-9099-C40C66FF867C}">
                  <a14:compatExt spid="_x0000_s10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10265" name="Check Box 25" hidden="1">
              <a:extLst>
                <a:ext uri="{63B3BB69-23CF-44E3-9099-C40C66FF867C}">
                  <a14:compatExt spid="_x0000_s10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10266" name="Check Box 26" hidden="1">
              <a:extLst>
                <a:ext uri="{63B3BB69-23CF-44E3-9099-C40C66FF867C}">
                  <a14:compatExt spid="_x0000_s10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10267" name="Check Box 27" hidden="1">
              <a:extLst>
                <a:ext uri="{63B3BB69-23CF-44E3-9099-C40C66FF867C}">
                  <a14:compatExt spid="_x0000_s10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10268" name="Check Box 28" hidden="1">
              <a:extLst>
                <a:ext uri="{63B3BB69-23CF-44E3-9099-C40C66FF867C}">
                  <a14:compatExt spid="_x0000_s10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10269" name="Check Box 29" hidden="1">
              <a:extLst>
                <a:ext uri="{63B3BB69-23CF-44E3-9099-C40C66FF867C}">
                  <a14:compatExt spid="_x0000_s10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10270" name="Check Box 30" hidden="1">
              <a:extLst>
                <a:ext uri="{63B3BB69-23CF-44E3-9099-C40C66FF867C}">
                  <a14:compatExt spid="_x0000_s10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10271" name="Check Box 31" hidden="1">
              <a:extLst>
                <a:ext uri="{63B3BB69-23CF-44E3-9099-C40C66FF867C}">
                  <a14:compatExt spid="_x0000_s10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10272" name="Check Box 32" hidden="1">
              <a:extLst>
                <a:ext uri="{63B3BB69-23CF-44E3-9099-C40C66FF867C}">
                  <a14:compatExt spid="_x0000_s10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10273" name="Check Box 33" hidden="1">
              <a:extLst>
                <a:ext uri="{63B3BB69-23CF-44E3-9099-C40C66FF867C}">
                  <a14:compatExt spid="_x0000_s10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10274" name="Check Box 34" hidden="1">
              <a:extLst>
                <a:ext uri="{63B3BB69-23CF-44E3-9099-C40C66FF867C}">
                  <a14:compatExt spid="_x0000_s10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10275" name="Check Box 35" hidden="1">
              <a:extLst>
                <a:ext uri="{63B3BB69-23CF-44E3-9099-C40C66FF867C}">
                  <a14:compatExt spid="_x0000_s10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10276" name="Check Box 36" hidden="1">
              <a:extLst>
                <a:ext uri="{63B3BB69-23CF-44E3-9099-C40C66FF867C}">
                  <a14:compatExt spid="_x0000_s10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10277" name="Check Box 37" hidden="1">
              <a:extLst>
                <a:ext uri="{63B3BB69-23CF-44E3-9099-C40C66FF867C}">
                  <a14:compatExt spid="_x0000_s10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10278" name="Check Box 38" hidden="1">
              <a:extLst>
                <a:ext uri="{63B3BB69-23CF-44E3-9099-C40C66FF867C}">
                  <a14:compatExt spid="_x0000_s10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10279" name="Check Box 39" hidden="1">
              <a:extLst>
                <a:ext uri="{63B3BB69-23CF-44E3-9099-C40C66FF867C}">
                  <a14:compatExt spid="_x0000_s10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10280" name="Check Box 40" hidden="1">
              <a:extLst>
                <a:ext uri="{63B3BB69-23CF-44E3-9099-C40C66FF867C}">
                  <a14:compatExt spid="_x0000_s10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10281" name="Check Box 41" hidden="1">
              <a:extLst>
                <a:ext uri="{63B3BB69-23CF-44E3-9099-C40C66FF867C}">
                  <a14:compatExt spid="_x0000_s10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10282" name="Check Box 42" hidden="1">
              <a:extLst>
                <a:ext uri="{63B3BB69-23CF-44E3-9099-C40C66FF867C}">
                  <a14:compatExt spid="_x0000_s10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10283" name="Check Box 43" hidden="1">
              <a:extLst>
                <a:ext uri="{63B3BB69-23CF-44E3-9099-C40C66FF867C}">
                  <a14:compatExt spid="_x0000_s10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10284" name="Check Box 44" hidden="1">
              <a:extLst>
                <a:ext uri="{63B3BB69-23CF-44E3-9099-C40C66FF867C}">
                  <a14:compatExt spid="_x0000_s10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10285" name="Check Box 45" hidden="1">
              <a:extLst>
                <a:ext uri="{63B3BB69-23CF-44E3-9099-C40C66FF867C}">
                  <a14:compatExt spid="_x0000_s10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10286" name="Check Box 46" hidden="1">
              <a:extLst>
                <a:ext uri="{63B3BB69-23CF-44E3-9099-C40C66FF867C}">
                  <a14:compatExt spid="_x0000_s10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10287" name="Check Box 47" hidden="1">
              <a:extLst>
                <a:ext uri="{63B3BB69-23CF-44E3-9099-C40C66FF867C}">
                  <a14:compatExt spid="_x0000_s10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10288" name="Check Box 48" hidden="1">
              <a:extLst>
                <a:ext uri="{63B3BB69-23CF-44E3-9099-C40C66FF867C}">
                  <a14:compatExt spid="_x0000_s10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10289" name="Check Box 49" hidden="1">
              <a:extLst>
                <a:ext uri="{63B3BB69-23CF-44E3-9099-C40C66FF867C}">
                  <a14:compatExt spid="_x0000_s10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10290" name="Check Box 50" hidden="1">
              <a:extLst>
                <a:ext uri="{63B3BB69-23CF-44E3-9099-C40C66FF867C}">
                  <a14:compatExt spid="_x0000_s10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10291" name="Check Box 51" hidden="1">
              <a:extLst>
                <a:ext uri="{63B3BB69-23CF-44E3-9099-C40C66FF867C}">
                  <a14:compatExt spid="_x0000_s10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10292" name="Check Box 52" hidden="1">
              <a:extLst>
                <a:ext uri="{63B3BB69-23CF-44E3-9099-C40C66FF867C}">
                  <a14:compatExt spid="_x0000_s10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10293" name="Check Box 53" hidden="1">
              <a:extLst>
                <a:ext uri="{63B3BB69-23CF-44E3-9099-C40C66FF867C}">
                  <a14:compatExt spid="_x0000_s10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10294" name="Check Box 54" hidden="1">
              <a:extLst>
                <a:ext uri="{63B3BB69-23CF-44E3-9099-C40C66FF867C}">
                  <a14:compatExt spid="_x0000_s10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10295" name="Check Box 55" hidden="1">
              <a:extLst>
                <a:ext uri="{63B3BB69-23CF-44E3-9099-C40C66FF867C}">
                  <a14:compatExt spid="_x0000_s10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10296" name="Check Box 56" hidden="1">
              <a:extLst>
                <a:ext uri="{63B3BB69-23CF-44E3-9099-C40C66FF867C}">
                  <a14:compatExt spid="_x0000_s10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10297" name="Check Box 57" hidden="1">
              <a:extLst>
                <a:ext uri="{63B3BB69-23CF-44E3-9099-C40C66FF867C}">
                  <a14:compatExt spid="_x0000_s10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10298" name="Check Box 58" hidden="1">
              <a:extLst>
                <a:ext uri="{63B3BB69-23CF-44E3-9099-C40C66FF867C}">
                  <a14:compatExt spid="_x0000_s10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10299" name="Check Box 59" hidden="1">
              <a:extLst>
                <a:ext uri="{63B3BB69-23CF-44E3-9099-C40C66FF867C}">
                  <a14:compatExt spid="_x0000_s10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0300" name="Check Box 60" hidden="1">
              <a:extLst>
                <a:ext uri="{63B3BB69-23CF-44E3-9099-C40C66FF867C}">
                  <a14:compatExt spid="_x0000_s10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11277" name="Check Box 13" hidden="1">
              <a:extLst>
                <a:ext uri="{63B3BB69-23CF-44E3-9099-C40C66FF867C}">
                  <a14:compatExt spid="_x0000_s1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11278" name="Check Box 14" hidden="1">
              <a:extLst>
                <a:ext uri="{63B3BB69-23CF-44E3-9099-C40C66FF867C}">
                  <a14:compatExt spid="_x0000_s1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11279" name="Check Box 15" hidden="1">
              <a:extLst>
                <a:ext uri="{63B3BB69-23CF-44E3-9099-C40C66FF867C}">
                  <a14:compatExt spid="_x0000_s1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11280" name="Check Box 16" hidden="1">
              <a:extLst>
                <a:ext uri="{63B3BB69-23CF-44E3-9099-C40C66FF867C}">
                  <a14:compatExt spid="_x0000_s1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11281" name="Check Box 17" hidden="1">
              <a:extLst>
                <a:ext uri="{63B3BB69-23CF-44E3-9099-C40C66FF867C}">
                  <a14:compatExt spid="_x0000_s1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11282" name="Check Box 18" hidden="1">
              <a:extLst>
                <a:ext uri="{63B3BB69-23CF-44E3-9099-C40C66FF867C}">
                  <a14:compatExt spid="_x0000_s1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11283" name="Check Box 19" hidden="1">
              <a:extLst>
                <a:ext uri="{63B3BB69-23CF-44E3-9099-C40C66FF867C}">
                  <a14:compatExt spid="_x0000_s1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11284" name="Check Box 20" hidden="1">
              <a:extLst>
                <a:ext uri="{63B3BB69-23CF-44E3-9099-C40C66FF867C}">
                  <a14:compatExt spid="_x0000_s1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11285" name="Check Box 21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11286" name="Check Box 22" hidden="1">
              <a:extLst>
                <a:ext uri="{63B3BB69-23CF-44E3-9099-C40C66FF867C}">
                  <a14:compatExt spid="_x0000_s1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11287" name="Check Box 23" hidden="1">
              <a:extLst>
                <a:ext uri="{63B3BB69-23CF-44E3-9099-C40C66FF867C}">
                  <a14:compatExt spid="_x0000_s1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11288" name="Check Box 24" hidden="1">
              <a:extLst>
                <a:ext uri="{63B3BB69-23CF-44E3-9099-C40C66FF867C}">
                  <a14:compatExt spid="_x0000_s1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11289" name="Check Box 25" hidden="1">
              <a:extLst>
                <a:ext uri="{63B3BB69-23CF-44E3-9099-C40C66FF867C}">
                  <a14:compatExt spid="_x0000_s1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11290" name="Check Box 26" hidden="1">
              <a:extLst>
                <a:ext uri="{63B3BB69-23CF-44E3-9099-C40C66FF867C}">
                  <a14:compatExt spid="_x0000_s1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11291" name="Check Box 27" hidden="1">
              <a:extLst>
                <a:ext uri="{63B3BB69-23CF-44E3-9099-C40C66FF867C}">
                  <a14:compatExt spid="_x0000_s1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11292" name="Check Box 28" hidden="1">
              <a:extLst>
                <a:ext uri="{63B3BB69-23CF-44E3-9099-C40C66FF867C}">
                  <a14:compatExt spid="_x0000_s1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11293" name="Check Box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11294" name="Check Box 30" hidden="1">
              <a:extLst>
                <a:ext uri="{63B3BB69-23CF-44E3-9099-C40C66FF867C}">
                  <a14:compatExt spid="_x0000_s1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11295" name="Check Box 31" hidden="1">
              <a:extLst>
                <a:ext uri="{63B3BB69-23CF-44E3-9099-C40C66FF867C}">
                  <a14:compatExt spid="_x0000_s1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11296" name="Check Box 32" hidden="1">
              <a:extLst>
                <a:ext uri="{63B3BB69-23CF-44E3-9099-C40C66FF867C}">
                  <a14:compatExt spid="_x0000_s1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11297" name="Check Box 33" hidden="1">
              <a:extLst>
                <a:ext uri="{63B3BB69-23CF-44E3-9099-C40C66FF867C}">
                  <a14:compatExt spid="_x0000_s1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11298" name="Check Box 34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11299" name="Check Box 35" hidden="1">
              <a:extLst>
                <a:ext uri="{63B3BB69-23CF-44E3-9099-C40C66FF867C}">
                  <a14:compatExt spid="_x0000_s1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11300" name="Check Box 36" hidden="1">
              <a:extLst>
                <a:ext uri="{63B3BB69-23CF-44E3-9099-C40C66FF867C}">
                  <a14:compatExt spid="_x0000_s1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11301" name="Check Box 37" hidden="1">
              <a:extLst>
                <a:ext uri="{63B3BB69-23CF-44E3-9099-C40C66FF867C}">
                  <a14:compatExt spid="_x0000_s1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11302" name="Check Box 38" hidden="1">
              <a:extLst>
                <a:ext uri="{63B3BB69-23CF-44E3-9099-C40C66FF867C}">
                  <a14:compatExt spid="_x0000_s1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11303" name="Check Box 39" hidden="1">
              <a:extLst>
                <a:ext uri="{63B3BB69-23CF-44E3-9099-C40C66FF867C}">
                  <a14:compatExt spid="_x0000_s1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11304" name="Check Box 40" hidden="1">
              <a:extLst>
                <a:ext uri="{63B3BB69-23CF-44E3-9099-C40C66FF867C}">
                  <a14:compatExt spid="_x0000_s1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11305" name="Check Box 41" hidden="1">
              <a:extLst>
                <a:ext uri="{63B3BB69-23CF-44E3-9099-C40C66FF867C}">
                  <a14:compatExt spid="_x0000_s1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11306" name="Check Box 42" hidden="1">
              <a:extLst>
                <a:ext uri="{63B3BB69-23CF-44E3-9099-C40C66FF867C}">
                  <a14:compatExt spid="_x0000_s1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11307" name="Check Box 43" hidden="1">
              <a:extLst>
                <a:ext uri="{63B3BB69-23CF-44E3-9099-C40C66FF867C}">
                  <a14:compatExt spid="_x0000_s1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11308" name="Check Box 44" hidden="1">
              <a:extLst>
                <a:ext uri="{63B3BB69-23CF-44E3-9099-C40C66FF867C}">
                  <a14:compatExt spid="_x0000_s1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11309" name="Check Box 45" hidden="1">
              <a:extLst>
                <a:ext uri="{63B3BB69-23CF-44E3-9099-C40C66FF867C}">
                  <a14:compatExt spid="_x0000_s1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11310" name="Check Box 46" hidden="1">
              <a:extLst>
                <a:ext uri="{63B3BB69-23CF-44E3-9099-C40C66FF867C}">
                  <a14:compatExt spid="_x0000_s1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11311" name="Check Box 47" hidden="1">
              <a:extLst>
                <a:ext uri="{63B3BB69-23CF-44E3-9099-C40C66FF867C}">
                  <a14:compatExt spid="_x0000_s1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11312" name="Check Box 48" hidden="1">
              <a:extLst>
                <a:ext uri="{63B3BB69-23CF-44E3-9099-C40C66FF867C}">
                  <a14:compatExt spid="_x0000_s1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11313" name="Check Box 49" hidden="1">
              <a:extLst>
                <a:ext uri="{63B3BB69-23CF-44E3-9099-C40C66FF867C}">
                  <a14:compatExt spid="_x0000_s1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11314" name="Check Box 50" hidden="1">
              <a:extLst>
                <a:ext uri="{63B3BB69-23CF-44E3-9099-C40C66FF867C}">
                  <a14:compatExt spid="_x0000_s1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11315" name="Check Box 51" hidden="1">
              <a:extLst>
                <a:ext uri="{63B3BB69-23CF-44E3-9099-C40C66FF867C}">
                  <a14:compatExt spid="_x0000_s1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11316" name="Check Box 52" hidden="1">
              <a:extLst>
                <a:ext uri="{63B3BB69-23CF-44E3-9099-C40C66FF867C}">
                  <a14:compatExt spid="_x0000_s1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11317" name="Check Box 53" hidden="1">
              <a:extLst>
                <a:ext uri="{63B3BB69-23CF-44E3-9099-C40C66FF867C}">
                  <a14:compatExt spid="_x0000_s1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11318" name="Check Box 54" hidden="1">
              <a:extLst>
                <a:ext uri="{63B3BB69-23CF-44E3-9099-C40C66FF867C}">
                  <a14:compatExt spid="_x0000_s1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11319" name="Check Box 55" hidden="1">
              <a:extLst>
                <a:ext uri="{63B3BB69-23CF-44E3-9099-C40C66FF867C}">
                  <a14:compatExt spid="_x0000_s1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11320" name="Check Box 56" hidden="1">
              <a:extLst>
                <a:ext uri="{63B3BB69-23CF-44E3-9099-C40C66FF867C}">
                  <a14:compatExt spid="_x0000_s1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11321" name="Check Box 57" hidden="1">
              <a:extLst>
                <a:ext uri="{63B3BB69-23CF-44E3-9099-C40C66FF867C}">
                  <a14:compatExt spid="_x0000_s1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11322" name="Check Box 58" hidden="1">
              <a:extLst>
                <a:ext uri="{63B3BB69-23CF-44E3-9099-C40C66FF867C}">
                  <a14:compatExt spid="_x0000_s1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11323" name="Check Box 59" hidden="1">
              <a:extLst>
                <a:ext uri="{63B3BB69-23CF-44E3-9099-C40C66FF867C}">
                  <a14:compatExt spid="_x0000_s1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1324" name="Check Box 60" hidden="1">
              <a:extLst>
                <a:ext uri="{63B3BB69-23CF-44E3-9099-C40C66FF867C}">
                  <a14:compatExt spid="_x0000_s1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9525</xdr:rowOff>
        </xdr:from>
        <xdr:to>
          <xdr:col>9</xdr:col>
          <xdr:colOff>495300</xdr:colOff>
          <xdr:row>3</xdr:row>
          <xdr:rowOff>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</xdr:row>
          <xdr:rowOff>0</xdr:rowOff>
        </xdr:from>
        <xdr:to>
          <xdr:col>9</xdr:col>
          <xdr:colOff>495300</xdr:colOff>
          <xdr:row>2</xdr:row>
          <xdr:rowOff>180975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</xdr:row>
          <xdr:rowOff>0</xdr:rowOff>
        </xdr:from>
        <xdr:to>
          <xdr:col>9</xdr:col>
          <xdr:colOff>495300</xdr:colOff>
          <xdr:row>3</xdr:row>
          <xdr:rowOff>180975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</xdr:row>
          <xdr:rowOff>0</xdr:rowOff>
        </xdr:from>
        <xdr:to>
          <xdr:col>9</xdr:col>
          <xdr:colOff>495300</xdr:colOff>
          <xdr:row>4</xdr:row>
          <xdr:rowOff>180975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</xdr:row>
          <xdr:rowOff>0</xdr:rowOff>
        </xdr:from>
        <xdr:to>
          <xdr:col>9</xdr:col>
          <xdr:colOff>495300</xdr:colOff>
          <xdr:row>5</xdr:row>
          <xdr:rowOff>180975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6</xdr:row>
          <xdr:rowOff>0</xdr:rowOff>
        </xdr:from>
        <xdr:to>
          <xdr:col>9</xdr:col>
          <xdr:colOff>495300</xdr:colOff>
          <xdr:row>6</xdr:row>
          <xdr:rowOff>180975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7</xdr:row>
          <xdr:rowOff>0</xdr:rowOff>
        </xdr:from>
        <xdr:to>
          <xdr:col>9</xdr:col>
          <xdr:colOff>495300</xdr:colOff>
          <xdr:row>7</xdr:row>
          <xdr:rowOff>180975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0</xdr:rowOff>
        </xdr:from>
        <xdr:to>
          <xdr:col>9</xdr:col>
          <xdr:colOff>495300</xdr:colOff>
          <xdr:row>8</xdr:row>
          <xdr:rowOff>180975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9</xdr:row>
          <xdr:rowOff>0</xdr:rowOff>
        </xdr:from>
        <xdr:to>
          <xdr:col>9</xdr:col>
          <xdr:colOff>495300</xdr:colOff>
          <xdr:row>9</xdr:row>
          <xdr:rowOff>180975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10</xdr:row>
          <xdr:rowOff>0</xdr:rowOff>
        </xdr:from>
        <xdr:to>
          <xdr:col>9</xdr:col>
          <xdr:colOff>495300</xdr:colOff>
          <xdr:row>10</xdr:row>
          <xdr:rowOff>180975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11</xdr:row>
          <xdr:rowOff>0</xdr:rowOff>
        </xdr:from>
        <xdr:to>
          <xdr:col>9</xdr:col>
          <xdr:colOff>495300</xdr:colOff>
          <xdr:row>11</xdr:row>
          <xdr:rowOff>180975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12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13</xdr:row>
          <xdr:rowOff>0</xdr:rowOff>
        </xdr:from>
        <xdr:to>
          <xdr:col>9</xdr:col>
          <xdr:colOff>495300</xdr:colOff>
          <xdr:row>13</xdr:row>
          <xdr:rowOff>180975</xdr:rowOff>
        </xdr:to>
        <xdr:sp macro="" textlink="">
          <xdr:nvSpPr>
            <xdr:cNvPr id="12302" name="Check Box 14" hidden="1">
              <a:extLst>
                <a:ext uri="{63B3BB69-23CF-44E3-9099-C40C66FF867C}">
                  <a14:compatExt spid="_x0000_s1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14</xdr:row>
          <xdr:rowOff>0</xdr:rowOff>
        </xdr:from>
        <xdr:to>
          <xdr:col>9</xdr:col>
          <xdr:colOff>495300</xdr:colOff>
          <xdr:row>14</xdr:row>
          <xdr:rowOff>180975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15</xdr:row>
          <xdr:rowOff>0</xdr:rowOff>
        </xdr:from>
        <xdr:to>
          <xdr:col>9</xdr:col>
          <xdr:colOff>495300</xdr:colOff>
          <xdr:row>15</xdr:row>
          <xdr:rowOff>180975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16</xdr:row>
          <xdr:rowOff>0</xdr:rowOff>
        </xdr:from>
        <xdr:to>
          <xdr:col>9</xdr:col>
          <xdr:colOff>495300</xdr:colOff>
          <xdr:row>16</xdr:row>
          <xdr:rowOff>180975</xdr:rowOff>
        </xdr:to>
        <xdr:sp macro="" textlink="">
          <xdr:nvSpPr>
            <xdr:cNvPr id="12305" name="Check Box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17</xdr:row>
          <xdr:rowOff>0</xdr:rowOff>
        </xdr:from>
        <xdr:to>
          <xdr:col>9</xdr:col>
          <xdr:colOff>495300</xdr:colOff>
          <xdr:row>17</xdr:row>
          <xdr:rowOff>180975</xdr:rowOff>
        </xdr:to>
        <xdr:sp macro="" textlink="">
          <xdr:nvSpPr>
            <xdr:cNvPr id="12306" name="Check Box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18</xdr:row>
          <xdr:rowOff>0</xdr:rowOff>
        </xdr:from>
        <xdr:to>
          <xdr:col>9</xdr:col>
          <xdr:colOff>495300</xdr:colOff>
          <xdr:row>18</xdr:row>
          <xdr:rowOff>180975</xdr:rowOff>
        </xdr:to>
        <xdr:sp macro="" textlink="">
          <xdr:nvSpPr>
            <xdr:cNvPr id="12307" name="Check Box 19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19</xdr:row>
          <xdr:rowOff>0</xdr:rowOff>
        </xdr:from>
        <xdr:to>
          <xdr:col>9</xdr:col>
          <xdr:colOff>495300</xdr:colOff>
          <xdr:row>19</xdr:row>
          <xdr:rowOff>180975</xdr:rowOff>
        </xdr:to>
        <xdr:sp macro="" textlink="">
          <xdr:nvSpPr>
            <xdr:cNvPr id="12308" name="Check Box 20" hidden="1">
              <a:extLst>
                <a:ext uri="{63B3BB69-23CF-44E3-9099-C40C66FF867C}">
                  <a14:compatExt spid="_x0000_s1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20</xdr:row>
          <xdr:rowOff>0</xdr:rowOff>
        </xdr:from>
        <xdr:to>
          <xdr:col>9</xdr:col>
          <xdr:colOff>495300</xdr:colOff>
          <xdr:row>20</xdr:row>
          <xdr:rowOff>180975</xdr:rowOff>
        </xdr:to>
        <xdr:sp macro="" textlink="">
          <xdr:nvSpPr>
            <xdr:cNvPr id="12309" name="Check Box 21" hidden="1">
              <a:extLst>
                <a:ext uri="{63B3BB69-23CF-44E3-9099-C40C66FF867C}">
                  <a14:compatExt spid="_x0000_s1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21</xdr:row>
          <xdr:rowOff>0</xdr:rowOff>
        </xdr:from>
        <xdr:to>
          <xdr:col>9</xdr:col>
          <xdr:colOff>495300</xdr:colOff>
          <xdr:row>21</xdr:row>
          <xdr:rowOff>180975</xdr:rowOff>
        </xdr:to>
        <xdr:sp macro="" textlink="">
          <xdr:nvSpPr>
            <xdr:cNvPr id="12310" name="Check Box 22" hidden="1">
              <a:extLst>
                <a:ext uri="{63B3BB69-23CF-44E3-9099-C40C66FF867C}">
                  <a14:compatExt spid="_x0000_s1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22</xdr:row>
          <xdr:rowOff>0</xdr:rowOff>
        </xdr:from>
        <xdr:to>
          <xdr:col>9</xdr:col>
          <xdr:colOff>495300</xdr:colOff>
          <xdr:row>22</xdr:row>
          <xdr:rowOff>180975</xdr:rowOff>
        </xdr:to>
        <xdr:sp macro="" textlink="">
          <xdr:nvSpPr>
            <xdr:cNvPr id="12311" name="Check Box 23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23</xdr:row>
          <xdr:rowOff>0</xdr:rowOff>
        </xdr:from>
        <xdr:to>
          <xdr:col>9</xdr:col>
          <xdr:colOff>495300</xdr:colOff>
          <xdr:row>23</xdr:row>
          <xdr:rowOff>180975</xdr:rowOff>
        </xdr:to>
        <xdr:sp macro="" textlink="">
          <xdr:nvSpPr>
            <xdr:cNvPr id="12312" name="Check Box 24" hidden="1">
              <a:extLst>
                <a:ext uri="{63B3BB69-23CF-44E3-9099-C40C66FF867C}">
                  <a14:compatExt spid="_x0000_s1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24</xdr:row>
          <xdr:rowOff>0</xdr:rowOff>
        </xdr:from>
        <xdr:to>
          <xdr:col>9</xdr:col>
          <xdr:colOff>495300</xdr:colOff>
          <xdr:row>24</xdr:row>
          <xdr:rowOff>180975</xdr:rowOff>
        </xdr:to>
        <xdr:sp macro="" textlink="">
          <xdr:nvSpPr>
            <xdr:cNvPr id="12313" name="Check Box 25" hidden="1">
              <a:extLst>
                <a:ext uri="{63B3BB69-23CF-44E3-9099-C40C66FF867C}">
                  <a14:compatExt spid="_x0000_s1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25</xdr:row>
          <xdr:rowOff>0</xdr:rowOff>
        </xdr:from>
        <xdr:to>
          <xdr:col>9</xdr:col>
          <xdr:colOff>495300</xdr:colOff>
          <xdr:row>25</xdr:row>
          <xdr:rowOff>180975</xdr:rowOff>
        </xdr:to>
        <xdr:sp macro="" textlink="">
          <xdr:nvSpPr>
            <xdr:cNvPr id="12314" name="Check Box 26" hidden="1">
              <a:extLst>
                <a:ext uri="{63B3BB69-23CF-44E3-9099-C40C66FF867C}">
                  <a14:compatExt spid="_x0000_s1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26</xdr:row>
          <xdr:rowOff>0</xdr:rowOff>
        </xdr:from>
        <xdr:to>
          <xdr:col>9</xdr:col>
          <xdr:colOff>495300</xdr:colOff>
          <xdr:row>26</xdr:row>
          <xdr:rowOff>180975</xdr:rowOff>
        </xdr:to>
        <xdr:sp macro="" textlink="">
          <xdr:nvSpPr>
            <xdr:cNvPr id="12315" name="Check Box 27" hidden="1">
              <a:extLst>
                <a:ext uri="{63B3BB69-23CF-44E3-9099-C40C66FF867C}">
                  <a14:compatExt spid="_x0000_s1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27</xdr:row>
          <xdr:rowOff>0</xdr:rowOff>
        </xdr:from>
        <xdr:to>
          <xdr:col>9</xdr:col>
          <xdr:colOff>495300</xdr:colOff>
          <xdr:row>27</xdr:row>
          <xdr:rowOff>180975</xdr:rowOff>
        </xdr:to>
        <xdr:sp macro="" textlink="">
          <xdr:nvSpPr>
            <xdr:cNvPr id="12316" name="Check Box 28" hidden="1">
              <a:extLst>
                <a:ext uri="{63B3BB69-23CF-44E3-9099-C40C66FF867C}">
                  <a14:compatExt spid="_x0000_s1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28</xdr:row>
          <xdr:rowOff>0</xdr:rowOff>
        </xdr:from>
        <xdr:to>
          <xdr:col>9</xdr:col>
          <xdr:colOff>495300</xdr:colOff>
          <xdr:row>28</xdr:row>
          <xdr:rowOff>180975</xdr:rowOff>
        </xdr:to>
        <xdr:sp macro="" textlink="">
          <xdr:nvSpPr>
            <xdr:cNvPr id="12317" name="Check Box 29" hidden="1">
              <a:extLst>
                <a:ext uri="{63B3BB69-23CF-44E3-9099-C40C66FF867C}">
                  <a14:compatExt spid="_x0000_s1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29</xdr:row>
          <xdr:rowOff>0</xdr:rowOff>
        </xdr:from>
        <xdr:to>
          <xdr:col>9</xdr:col>
          <xdr:colOff>495300</xdr:colOff>
          <xdr:row>29</xdr:row>
          <xdr:rowOff>180975</xdr:rowOff>
        </xdr:to>
        <xdr:sp macro="" textlink="">
          <xdr:nvSpPr>
            <xdr:cNvPr id="12318" name="Check Box 30" hidden="1">
              <a:extLst>
                <a:ext uri="{63B3BB69-23CF-44E3-9099-C40C66FF867C}">
                  <a14:compatExt spid="_x0000_s1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30</xdr:row>
          <xdr:rowOff>0</xdr:rowOff>
        </xdr:from>
        <xdr:to>
          <xdr:col>9</xdr:col>
          <xdr:colOff>495300</xdr:colOff>
          <xdr:row>30</xdr:row>
          <xdr:rowOff>180975</xdr:rowOff>
        </xdr:to>
        <xdr:sp macro="" textlink="">
          <xdr:nvSpPr>
            <xdr:cNvPr id="12319" name="Check Box 31" hidden="1">
              <a:extLst>
                <a:ext uri="{63B3BB69-23CF-44E3-9099-C40C66FF867C}">
                  <a14:compatExt spid="_x0000_s1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31</xdr:row>
          <xdr:rowOff>0</xdr:rowOff>
        </xdr:from>
        <xdr:to>
          <xdr:col>9</xdr:col>
          <xdr:colOff>495300</xdr:colOff>
          <xdr:row>31</xdr:row>
          <xdr:rowOff>180975</xdr:rowOff>
        </xdr:to>
        <xdr:sp macro="" textlink="">
          <xdr:nvSpPr>
            <xdr:cNvPr id="12320" name="Check Box 32" hidden="1">
              <a:extLst>
                <a:ext uri="{63B3BB69-23CF-44E3-9099-C40C66FF867C}">
                  <a14:compatExt spid="_x0000_s1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32</xdr:row>
          <xdr:rowOff>0</xdr:rowOff>
        </xdr:from>
        <xdr:to>
          <xdr:col>9</xdr:col>
          <xdr:colOff>495300</xdr:colOff>
          <xdr:row>32</xdr:row>
          <xdr:rowOff>180975</xdr:rowOff>
        </xdr:to>
        <xdr:sp macro="" textlink="">
          <xdr:nvSpPr>
            <xdr:cNvPr id="12321" name="Check Box 33" hidden="1">
              <a:extLst>
                <a:ext uri="{63B3BB69-23CF-44E3-9099-C40C66FF867C}">
                  <a14:compatExt spid="_x0000_s1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33</xdr:row>
          <xdr:rowOff>0</xdr:rowOff>
        </xdr:from>
        <xdr:to>
          <xdr:col>9</xdr:col>
          <xdr:colOff>495300</xdr:colOff>
          <xdr:row>33</xdr:row>
          <xdr:rowOff>180975</xdr:rowOff>
        </xdr:to>
        <xdr:sp macro="" textlink="">
          <xdr:nvSpPr>
            <xdr:cNvPr id="12322" name="Check Box 34" hidden="1">
              <a:extLst>
                <a:ext uri="{63B3BB69-23CF-44E3-9099-C40C66FF867C}">
                  <a14:compatExt spid="_x0000_s1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34</xdr:row>
          <xdr:rowOff>0</xdr:rowOff>
        </xdr:from>
        <xdr:to>
          <xdr:col>9</xdr:col>
          <xdr:colOff>495300</xdr:colOff>
          <xdr:row>34</xdr:row>
          <xdr:rowOff>180975</xdr:rowOff>
        </xdr:to>
        <xdr:sp macro="" textlink="">
          <xdr:nvSpPr>
            <xdr:cNvPr id="12323" name="Check Box 35" hidden="1">
              <a:extLst>
                <a:ext uri="{63B3BB69-23CF-44E3-9099-C40C66FF867C}">
                  <a14:compatExt spid="_x0000_s1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35</xdr:row>
          <xdr:rowOff>0</xdr:rowOff>
        </xdr:from>
        <xdr:to>
          <xdr:col>9</xdr:col>
          <xdr:colOff>495300</xdr:colOff>
          <xdr:row>35</xdr:row>
          <xdr:rowOff>180975</xdr:rowOff>
        </xdr:to>
        <xdr:sp macro="" textlink="">
          <xdr:nvSpPr>
            <xdr:cNvPr id="12324" name="Check Box 36" hidden="1">
              <a:extLst>
                <a:ext uri="{63B3BB69-23CF-44E3-9099-C40C66FF867C}">
                  <a14:compatExt spid="_x0000_s1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36</xdr:row>
          <xdr:rowOff>0</xdr:rowOff>
        </xdr:from>
        <xdr:to>
          <xdr:col>9</xdr:col>
          <xdr:colOff>495300</xdr:colOff>
          <xdr:row>36</xdr:row>
          <xdr:rowOff>180975</xdr:rowOff>
        </xdr:to>
        <xdr:sp macro="" textlink="">
          <xdr:nvSpPr>
            <xdr:cNvPr id="12325" name="Check Box 37" hidden="1">
              <a:extLst>
                <a:ext uri="{63B3BB69-23CF-44E3-9099-C40C66FF867C}">
                  <a14:compatExt spid="_x0000_s1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37</xdr:row>
          <xdr:rowOff>0</xdr:rowOff>
        </xdr:from>
        <xdr:to>
          <xdr:col>9</xdr:col>
          <xdr:colOff>495300</xdr:colOff>
          <xdr:row>37</xdr:row>
          <xdr:rowOff>180975</xdr:rowOff>
        </xdr:to>
        <xdr:sp macro="" textlink="">
          <xdr:nvSpPr>
            <xdr:cNvPr id="12326" name="Check Box 38" hidden="1">
              <a:extLst>
                <a:ext uri="{63B3BB69-23CF-44E3-9099-C40C66FF867C}">
                  <a14:compatExt spid="_x0000_s1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38</xdr:row>
          <xdr:rowOff>0</xdr:rowOff>
        </xdr:from>
        <xdr:to>
          <xdr:col>9</xdr:col>
          <xdr:colOff>495300</xdr:colOff>
          <xdr:row>38</xdr:row>
          <xdr:rowOff>180975</xdr:rowOff>
        </xdr:to>
        <xdr:sp macro="" textlink="">
          <xdr:nvSpPr>
            <xdr:cNvPr id="12327" name="Check Box 39" hidden="1">
              <a:extLst>
                <a:ext uri="{63B3BB69-23CF-44E3-9099-C40C66FF867C}">
                  <a14:compatExt spid="_x0000_s1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39</xdr:row>
          <xdr:rowOff>0</xdr:rowOff>
        </xdr:from>
        <xdr:to>
          <xdr:col>9</xdr:col>
          <xdr:colOff>495300</xdr:colOff>
          <xdr:row>39</xdr:row>
          <xdr:rowOff>180975</xdr:rowOff>
        </xdr:to>
        <xdr:sp macro="" textlink="">
          <xdr:nvSpPr>
            <xdr:cNvPr id="12328" name="Check Box 40" hidden="1">
              <a:extLst>
                <a:ext uri="{63B3BB69-23CF-44E3-9099-C40C66FF867C}">
                  <a14:compatExt spid="_x0000_s1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40</xdr:row>
          <xdr:rowOff>0</xdr:rowOff>
        </xdr:from>
        <xdr:to>
          <xdr:col>9</xdr:col>
          <xdr:colOff>495300</xdr:colOff>
          <xdr:row>40</xdr:row>
          <xdr:rowOff>180975</xdr:rowOff>
        </xdr:to>
        <xdr:sp macro="" textlink="">
          <xdr:nvSpPr>
            <xdr:cNvPr id="12329" name="Check Box 41" hidden="1">
              <a:extLst>
                <a:ext uri="{63B3BB69-23CF-44E3-9099-C40C66FF867C}">
                  <a14:compatExt spid="_x0000_s1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41</xdr:row>
          <xdr:rowOff>0</xdr:rowOff>
        </xdr:from>
        <xdr:to>
          <xdr:col>9</xdr:col>
          <xdr:colOff>495300</xdr:colOff>
          <xdr:row>41</xdr:row>
          <xdr:rowOff>180975</xdr:rowOff>
        </xdr:to>
        <xdr:sp macro="" textlink="">
          <xdr:nvSpPr>
            <xdr:cNvPr id="12330" name="Check Box 42" hidden="1">
              <a:extLst>
                <a:ext uri="{63B3BB69-23CF-44E3-9099-C40C66FF867C}">
                  <a14:compatExt spid="_x0000_s1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0</xdr:rowOff>
        </xdr:from>
        <xdr:to>
          <xdr:col>9</xdr:col>
          <xdr:colOff>495300</xdr:colOff>
          <xdr:row>42</xdr:row>
          <xdr:rowOff>180975</xdr:rowOff>
        </xdr:to>
        <xdr:sp macro="" textlink="">
          <xdr:nvSpPr>
            <xdr:cNvPr id="12331" name="Check Box 43" hidden="1">
              <a:extLst>
                <a:ext uri="{63B3BB69-23CF-44E3-9099-C40C66FF867C}">
                  <a14:compatExt spid="_x0000_s1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43</xdr:row>
          <xdr:rowOff>0</xdr:rowOff>
        </xdr:from>
        <xdr:to>
          <xdr:col>9</xdr:col>
          <xdr:colOff>495300</xdr:colOff>
          <xdr:row>43</xdr:row>
          <xdr:rowOff>180975</xdr:rowOff>
        </xdr:to>
        <xdr:sp macro="" textlink="">
          <xdr:nvSpPr>
            <xdr:cNvPr id="12332" name="Check Box 44" hidden="1">
              <a:extLst>
                <a:ext uri="{63B3BB69-23CF-44E3-9099-C40C66FF867C}">
                  <a14:compatExt spid="_x0000_s1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0</xdr:rowOff>
        </xdr:from>
        <xdr:to>
          <xdr:col>9</xdr:col>
          <xdr:colOff>495300</xdr:colOff>
          <xdr:row>44</xdr:row>
          <xdr:rowOff>180975</xdr:rowOff>
        </xdr:to>
        <xdr:sp macro="" textlink="">
          <xdr:nvSpPr>
            <xdr:cNvPr id="12333" name="Check Box 45" hidden="1">
              <a:extLst>
                <a:ext uri="{63B3BB69-23CF-44E3-9099-C40C66FF867C}">
                  <a14:compatExt spid="_x0000_s1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45</xdr:row>
          <xdr:rowOff>0</xdr:rowOff>
        </xdr:from>
        <xdr:to>
          <xdr:col>9</xdr:col>
          <xdr:colOff>495300</xdr:colOff>
          <xdr:row>45</xdr:row>
          <xdr:rowOff>180975</xdr:rowOff>
        </xdr:to>
        <xdr:sp macro="" textlink="">
          <xdr:nvSpPr>
            <xdr:cNvPr id="12334" name="Check Box 46" hidden="1">
              <a:extLst>
                <a:ext uri="{63B3BB69-23CF-44E3-9099-C40C66FF867C}">
                  <a14:compatExt spid="_x0000_s1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46</xdr:row>
          <xdr:rowOff>0</xdr:rowOff>
        </xdr:from>
        <xdr:to>
          <xdr:col>9</xdr:col>
          <xdr:colOff>495300</xdr:colOff>
          <xdr:row>46</xdr:row>
          <xdr:rowOff>180975</xdr:rowOff>
        </xdr:to>
        <xdr:sp macro="" textlink="">
          <xdr:nvSpPr>
            <xdr:cNvPr id="12335" name="Check Box 47" hidden="1">
              <a:extLst>
                <a:ext uri="{63B3BB69-23CF-44E3-9099-C40C66FF867C}">
                  <a14:compatExt spid="_x0000_s1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47</xdr:row>
          <xdr:rowOff>0</xdr:rowOff>
        </xdr:from>
        <xdr:to>
          <xdr:col>9</xdr:col>
          <xdr:colOff>495300</xdr:colOff>
          <xdr:row>47</xdr:row>
          <xdr:rowOff>180975</xdr:rowOff>
        </xdr:to>
        <xdr:sp macro="" textlink="">
          <xdr:nvSpPr>
            <xdr:cNvPr id="12336" name="Check Box 48" hidden="1">
              <a:extLst>
                <a:ext uri="{63B3BB69-23CF-44E3-9099-C40C66FF867C}">
                  <a14:compatExt spid="_x0000_s1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48</xdr:row>
          <xdr:rowOff>0</xdr:rowOff>
        </xdr:from>
        <xdr:to>
          <xdr:col>9</xdr:col>
          <xdr:colOff>495300</xdr:colOff>
          <xdr:row>48</xdr:row>
          <xdr:rowOff>180975</xdr:rowOff>
        </xdr:to>
        <xdr:sp macro="" textlink="">
          <xdr:nvSpPr>
            <xdr:cNvPr id="12337" name="Check Box 49" hidden="1">
              <a:extLst>
                <a:ext uri="{63B3BB69-23CF-44E3-9099-C40C66FF867C}">
                  <a14:compatExt spid="_x0000_s1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49</xdr:row>
          <xdr:rowOff>0</xdr:rowOff>
        </xdr:from>
        <xdr:to>
          <xdr:col>9</xdr:col>
          <xdr:colOff>495300</xdr:colOff>
          <xdr:row>49</xdr:row>
          <xdr:rowOff>180975</xdr:rowOff>
        </xdr:to>
        <xdr:sp macro="" textlink="">
          <xdr:nvSpPr>
            <xdr:cNvPr id="12338" name="Check Box 50" hidden="1">
              <a:extLst>
                <a:ext uri="{63B3BB69-23CF-44E3-9099-C40C66FF867C}">
                  <a14:compatExt spid="_x0000_s1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50</xdr:row>
          <xdr:rowOff>0</xdr:rowOff>
        </xdr:from>
        <xdr:to>
          <xdr:col>9</xdr:col>
          <xdr:colOff>495300</xdr:colOff>
          <xdr:row>50</xdr:row>
          <xdr:rowOff>180975</xdr:rowOff>
        </xdr:to>
        <xdr:sp macro="" textlink="">
          <xdr:nvSpPr>
            <xdr:cNvPr id="12339" name="Check Box 51" hidden="1">
              <a:extLst>
                <a:ext uri="{63B3BB69-23CF-44E3-9099-C40C66FF867C}">
                  <a14:compatExt spid="_x0000_s1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51</xdr:row>
          <xdr:rowOff>0</xdr:rowOff>
        </xdr:from>
        <xdr:to>
          <xdr:col>9</xdr:col>
          <xdr:colOff>495300</xdr:colOff>
          <xdr:row>51</xdr:row>
          <xdr:rowOff>180975</xdr:rowOff>
        </xdr:to>
        <xdr:sp macro="" textlink="">
          <xdr:nvSpPr>
            <xdr:cNvPr id="12340" name="Check Box 52" hidden="1">
              <a:extLst>
                <a:ext uri="{63B3BB69-23CF-44E3-9099-C40C66FF867C}">
                  <a14:compatExt spid="_x0000_s1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52</xdr:row>
          <xdr:rowOff>0</xdr:rowOff>
        </xdr:from>
        <xdr:to>
          <xdr:col>9</xdr:col>
          <xdr:colOff>495300</xdr:colOff>
          <xdr:row>52</xdr:row>
          <xdr:rowOff>180975</xdr:rowOff>
        </xdr:to>
        <xdr:sp macro="" textlink="">
          <xdr:nvSpPr>
            <xdr:cNvPr id="12341" name="Check Box 53" hidden="1">
              <a:extLst>
                <a:ext uri="{63B3BB69-23CF-44E3-9099-C40C66FF867C}">
                  <a14:compatExt spid="_x0000_s1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53</xdr:row>
          <xdr:rowOff>0</xdr:rowOff>
        </xdr:from>
        <xdr:to>
          <xdr:col>9</xdr:col>
          <xdr:colOff>495300</xdr:colOff>
          <xdr:row>53</xdr:row>
          <xdr:rowOff>180975</xdr:rowOff>
        </xdr:to>
        <xdr:sp macro="" textlink="">
          <xdr:nvSpPr>
            <xdr:cNvPr id="12342" name="Check Box 54" hidden="1">
              <a:extLst>
                <a:ext uri="{63B3BB69-23CF-44E3-9099-C40C66FF867C}">
                  <a14:compatExt spid="_x0000_s1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54</xdr:row>
          <xdr:rowOff>0</xdr:rowOff>
        </xdr:from>
        <xdr:to>
          <xdr:col>9</xdr:col>
          <xdr:colOff>495300</xdr:colOff>
          <xdr:row>54</xdr:row>
          <xdr:rowOff>180975</xdr:rowOff>
        </xdr:to>
        <xdr:sp macro="" textlink="">
          <xdr:nvSpPr>
            <xdr:cNvPr id="12343" name="Check Box 55" hidden="1">
              <a:extLst>
                <a:ext uri="{63B3BB69-23CF-44E3-9099-C40C66FF867C}">
                  <a14:compatExt spid="_x0000_s1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55</xdr:row>
          <xdr:rowOff>0</xdr:rowOff>
        </xdr:from>
        <xdr:to>
          <xdr:col>9</xdr:col>
          <xdr:colOff>495300</xdr:colOff>
          <xdr:row>55</xdr:row>
          <xdr:rowOff>180975</xdr:rowOff>
        </xdr:to>
        <xdr:sp macro="" textlink="">
          <xdr:nvSpPr>
            <xdr:cNvPr id="12344" name="Check Box 56" hidden="1">
              <a:extLst>
                <a:ext uri="{63B3BB69-23CF-44E3-9099-C40C66FF867C}">
                  <a14:compatExt spid="_x0000_s1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56</xdr:row>
          <xdr:rowOff>0</xdr:rowOff>
        </xdr:from>
        <xdr:to>
          <xdr:col>9</xdr:col>
          <xdr:colOff>495300</xdr:colOff>
          <xdr:row>56</xdr:row>
          <xdr:rowOff>180975</xdr:rowOff>
        </xdr:to>
        <xdr:sp macro="" textlink="">
          <xdr:nvSpPr>
            <xdr:cNvPr id="12345" name="Check Box 57" hidden="1">
              <a:extLst>
                <a:ext uri="{63B3BB69-23CF-44E3-9099-C40C66FF867C}">
                  <a14:compatExt spid="_x0000_s1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57</xdr:row>
          <xdr:rowOff>0</xdr:rowOff>
        </xdr:from>
        <xdr:to>
          <xdr:col>9</xdr:col>
          <xdr:colOff>495300</xdr:colOff>
          <xdr:row>57</xdr:row>
          <xdr:rowOff>180975</xdr:rowOff>
        </xdr:to>
        <xdr:sp macro="" textlink="">
          <xdr:nvSpPr>
            <xdr:cNvPr id="12346" name="Check Box 58" hidden="1">
              <a:extLst>
                <a:ext uri="{63B3BB69-23CF-44E3-9099-C40C66FF867C}">
                  <a14:compatExt spid="_x0000_s1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58</xdr:row>
          <xdr:rowOff>0</xdr:rowOff>
        </xdr:from>
        <xdr:to>
          <xdr:col>9</xdr:col>
          <xdr:colOff>495300</xdr:colOff>
          <xdr:row>58</xdr:row>
          <xdr:rowOff>180975</xdr:rowOff>
        </xdr:to>
        <xdr:sp macro="" textlink="">
          <xdr:nvSpPr>
            <xdr:cNvPr id="12347" name="Check Box 59" hidden="1">
              <a:extLst>
                <a:ext uri="{63B3BB69-23CF-44E3-9099-C40C66FF867C}">
                  <a14:compatExt spid="_x0000_s1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59</xdr:row>
          <xdr:rowOff>0</xdr:rowOff>
        </xdr:from>
        <xdr:to>
          <xdr:col>9</xdr:col>
          <xdr:colOff>495300</xdr:colOff>
          <xdr:row>59</xdr:row>
          <xdr:rowOff>180975</xdr:rowOff>
        </xdr:to>
        <xdr:sp macro="" textlink="">
          <xdr:nvSpPr>
            <xdr:cNvPr id="12348" name="Check Box 60" hidden="1">
              <a:extLst>
                <a:ext uri="{63B3BB69-23CF-44E3-9099-C40C66FF867C}">
                  <a14:compatExt spid="_x0000_s1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44</xdr:row>
      <xdr:rowOff>114298</xdr:rowOff>
    </xdr:from>
    <xdr:to>
      <xdr:col>11</xdr:col>
      <xdr:colOff>152400</xdr:colOff>
      <xdr:row>84</xdr:row>
      <xdr:rowOff>38099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152399</xdr:colOff>
      <xdr:row>0</xdr:row>
      <xdr:rowOff>85724</xdr:rowOff>
    </xdr:from>
    <xdr:to>
      <xdr:col>11</xdr:col>
      <xdr:colOff>304800</xdr:colOff>
      <xdr:row>22</xdr:row>
      <xdr:rowOff>47624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3415.813551388892" createdVersion="4" refreshedVersion="4" minRefreshableVersion="3" recordCount="41">
  <cacheSource type="worksheet">
    <worksheetSource name="Tableau14"/>
  </cacheSource>
  <cacheFields count="14">
    <cacheField name="S/CATÉGORIE" numFmtId="0">
      <sharedItems count="59">
        <s v="Amazon"/>
        <s v="Amendes"/>
        <s v="Assainissement eaux"/>
        <s v="Assurance auto"/>
        <s v="Assurance vie"/>
        <s v="Bien-être"/>
        <s v="Bon prix"/>
        <s v="Boulangerie"/>
        <s v="Cadeaux"/>
        <s v="Chaussures"/>
        <s v="CNRACL"/>
        <s v="Consomation eaux"/>
        <s v="Diesel"/>
        <s v="Electricité"/>
        <s v="Electroménager"/>
        <s v="E-liquide"/>
        <s v="Entretient  maison"/>
        <s v="Entretient/réparation"/>
        <s v="Epicerie"/>
        <s v="Essence"/>
        <s v="Hospital"/>
        <s v="Impôt salaires"/>
        <s v="Jardin"/>
        <s v="Médecin"/>
        <s v="Meubles"/>
        <s v="Outillage"/>
        <s v="Pharmacie"/>
        <s v="Prêt immobilier"/>
        <s v="Prêt volet/garage"/>
        <s v="Remboursement"/>
        <s v="Remboursement mutuelle"/>
        <s v="Remise de chèque"/>
        <s v="Restaurant"/>
        <s v="Retrait Espèces"/>
        <s v="Supermarché"/>
        <s v="Taxes foncières"/>
        <s v="Taxes habitation"/>
        <s v="Tenue de compte"/>
        <s v="Ustensiles cuisine"/>
        <s v="Vêtements"/>
        <s v="Vidéo surveillance"/>
        <s v="Bouygues télécom" u="1"/>
        <s v="Remboursement CPAM Bobigny" u="1"/>
        <s v="Cotisation mutuelle" u="1"/>
        <s v="Entretient/réparation C1" u="1"/>
        <s v="Pistolet à bille" u="1"/>
        <s v="Entretient/réparation JETTA" u="1"/>
        <s v="Paie Airbus Helicopters" u="1"/>
        <s v="JAZZ duo" u="1"/>
        <s v="Free mobile" u="1"/>
        <s v="Canalsat" u="1"/>
        <s v="Cotisation JAZZ" u="1"/>
        <s v="Remboursement CPAM Melun" u="1"/>
        <s v="Mitsu" u="1"/>
        <s v="Pipeline" u="1"/>
        <s v="Free internet" u="1"/>
        <s v="Le petit vapoteur" u="1"/>
        <s v="Cotisation esprit libre" u="1"/>
        <s v="Elior airbus" u="1"/>
      </sharedItems>
    </cacheField>
    <cacheField name="JANVIER" numFmtId="164">
      <sharedItems containsSemiMixedTypes="0" containsString="0" containsNumber="1" containsInteger="1" minValue="0" maxValue="0"/>
    </cacheField>
    <cacheField name="FEVRIER" numFmtId="164">
      <sharedItems containsSemiMixedTypes="0" containsString="0" containsNumber="1" containsInteger="1" minValue="0" maxValue="0"/>
    </cacheField>
    <cacheField name="MARS" numFmtId="164">
      <sharedItems containsSemiMixedTypes="0" containsString="0" containsNumber="1" containsInteger="1" minValue="0" maxValue="0"/>
    </cacheField>
    <cacheField name="AVRIL" numFmtId="164">
      <sharedItems containsSemiMixedTypes="0" containsString="0" containsNumber="1" containsInteger="1" minValue="0" maxValue="0"/>
    </cacheField>
    <cacheField name="MAI" numFmtId="164">
      <sharedItems containsSemiMixedTypes="0" containsString="0" containsNumber="1" containsInteger="1" minValue="0" maxValue="0"/>
    </cacheField>
    <cacheField name="JUIN" numFmtId="164">
      <sharedItems containsSemiMixedTypes="0" containsString="0" containsNumber="1" containsInteger="1" minValue="0" maxValue="0"/>
    </cacheField>
    <cacheField name="JUILLET" numFmtId="164">
      <sharedItems containsSemiMixedTypes="0" containsString="0" containsNumber="1" containsInteger="1" minValue="0" maxValue="0"/>
    </cacheField>
    <cacheField name="AOÛT" numFmtId="164">
      <sharedItems containsSemiMixedTypes="0" containsString="0" containsNumber="1" containsInteger="1" minValue="0" maxValue="0"/>
    </cacheField>
    <cacheField name="SEPTEMBRE" numFmtId="164">
      <sharedItems containsSemiMixedTypes="0" containsString="0" containsNumber="1" containsInteger="1" minValue="0" maxValue="0"/>
    </cacheField>
    <cacheField name="OCTOBRE" numFmtId="164">
      <sharedItems containsSemiMixedTypes="0" containsString="0" containsNumber="1" containsInteger="1" minValue="0" maxValue="0"/>
    </cacheField>
    <cacheField name="NOVEMBRE" numFmtId="164">
      <sharedItems containsSemiMixedTypes="0" containsString="0" containsNumber="1" containsInteger="1" minValue="0" maxValue="0"/>
    </cacheField>
    <cacheField name="DÉCEMBRE" numFmtId="164">
      <sharedItems containsSemiMixedTypes="0" containsString="0" containsNumber="1" containsInteger="1" minValue="0" maxValue="0"/>
    </cacheField>
    <cacheField name="TOTAUX" numFmtId="164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n v="0"/>
    <n v="0"/>
    <n v="0"/>
    <n v="0"/>
    <n v="0"/>
    <n v="0"/>
    <n v="0"/>
    <n v="0"/>
    <n v="0"/>
    <n v="0"/>
    <n v="0"/>
    <n v="0"/>
    <n v="0"/>
  </r>
  <r>
    <x v="1"/>
    <n v="0"/>
    <n v="0"/>
    <n v="0"/>
    <n v="0"/>
    <n v="0"/>
    <n v="0"/>
    <n v="0"/>
    <n v="0"/>
    <n v="0"/>
    <n v="0"/>
    <n v="0"/>
    <n v="0"/>
    <n v="0"/>
  </r>
  <r>
    <x v="2"/>
    <n v="0"/>
    <n v="0"/>
    <n v="0"/>
    <n v="0"/>
    <n v="0"/>
    <n v="0"/>
    <n v="0"/>
    <n v="0"/>
    <n v="0"/>
    <n v="0"/>
    <n v="0"/>
    <n v="0"/>
    <n v="0"/>
  </r>
  <r>
    <x v="3"/>
    <n v="0"/>
    <n v="0"/>
    <n v="0"/>
    <n v="0"/>
    <n v="0"/>
    <n v="0"/>
    <n v="0"/>
    <n v="0"/>
    <n v="0"/>
    <n v="0"/>
    <n v="0"/>
    <n v="0"/>
    <n v="0"/>
  </r>
  <r>
    <x v="4"/>
    <n v="0"/>
    <n v="0"/>
    <n v="0"/>
    <n v="0"/>
    <n v="0"/>
    <n v="0"/>
    <n v="0"/>
    <n v="0"/>
    <n v="0"/>
    <n v="0"/>
    <n v="0"/>
    <n v="0"/>
    <n v="0"/>
  </r>
  <r>
    <x v="5"/>
    <n v="0"/>
    <n v="0"/>
    <n v="0"/>
    <n v="0"/>
    <n v="0"/>
    <n v="0"/>
    <n v="0"/>
    <n v="0"/>
    <n v="0"/>
    <n v="0"/>
    <n v="0"/>
    <n v="0"/>
    <n v="0"/>
  </r>
  <r>
    <x v="6"/>
    <n v="0"/>
    <n v="0"/>
    <n v="0"/>
    <n v="0"/>
    <n v="0"/>
    <n v="0"/>
    <n v="0"/>
    <n v="0"/>
    <n v="0"/>
    <n v="0"/>
    <n v="0"/>
    <n v="0"/>
    <n v="0"/>
  </r>
  <r>
    <x v="7"/>
    <n v="0"/>
    <n v="0"/>
    <n v="0"/>
    <n v="0"/>
    <n v="0"/>
    <n v="0"/>
    <n v="0"/>
    <n v="0"/>
    <n v="0"/>
    <n v="0"/>
    <n v="0"/>
    <n v="0"/>
    <n v="0"/>
  </r>
  <r>
    <x v="8"/>
    <n v="0"/>
    <n v="0"/>
    <n v="0"/>
    <n v="0"/>
    <n v="0"/>
    <n v="0"/>
    <n v="0"/>
    <n v="0"/>
    <n v="0"/>
    <n v="0"/>
    <n v="0"/>
    <n v="0"/>
    <n v="0"/>
  </r>
  <r>
    <x v="9"/>
    <n v="0"/>
    <n v="0"/>
    <n v="0"/>
    <n v="0"/>
    <n v="0"/>
    <n v="0"/>
    <n v="0"/>
    <n v="0"/>
    <n v="0"/>
    <n v="0"/>
    <n v="0"/>
    <n v="0"/>
    <n v="0"/>
  </r>
  <r>
    <x v="10"/>
    <n v="0"/>
    <n v="0"/>
    <n v="0"/>
    <n v="0"/>
    <n v="0"/>
    <n v="0"/>
    <n v="0"/>
    <n v="0"/>
    <n v="0"/>
    <n v="0"/>
    <n v="0"/>
    <n v="0"/>
    <n v="0"/>
  </r>
  <r>
    <x v="11"/>
    <n v="0"/>
    <n v="0"/>
    <n v="0"/>
    <n v="0"/>
    <n v="0"/>
    <n v="0"/>
    <n v="0"/>
    <n v="0"/>
    <n v="0"/>
    <n v="0"/>
    <n v="0"/>
    <n v="0"/>
    <n v="0"/>
  </r>
  <r>
    <x v="12"/>
    <n v="0"/>
    <n v="0"/>
    <n v="0"/>
    <n v="0"/>
    <n v="0"/>
    <n v="0"/>
    <n v="0"/>
    <n v="0"/>
    <n v="0"/>
    <n v="0"/>
    <n v="0"/>
    <n v="0"/>
    <n v="0"/>
  </r>
  <r>
    <x v="13"/>
    <n v="0"/>
    <n v="0"/>
    <n v="0"/>
    <n v="0"/>
    <n v="0"/>
    <n v="0"/>
    <n v="0"/>
    <n v="0"/>
    <n v="0"/>
    <n v="0"/>
    <n v="0"/>
    <n v="0"/>
    <n v="0"/>
  </r>
  <r>
    <x v="14"/>
    <n v="0"/>
    <n v="0"/>
    <n v="0"/>
    <n v="0"/>
    <n v="0"/>
    <n v="0"/>
    <n v="0"/>
    <n v="0"/>
    <n v="0"/>
    <n v="0"/>
    <n v="0"/>
    <n v="0"/>
    <n v="0"/>
  </r>
  <r>
    <x v="15"/>
    <n v="0"/>
    <n v="0"/>
    <n v="0"/>
    <n v="0"/>
    <n v="0"/>
    <n v="0"/>
    <n v="0"/>
    <n v="0"/>
    <n v="0"/>
    <n v="0"/>
    <n v="0"/>
    <n v="0"/>
    <n v="0"/>
  </r>
  <r>
    <x v="16"/>
    <n v="0"/>
    <n v="0"/>
    <n v="0"/>
    <n v="0"/>
    <n v="0"/>
    <n v="0"/>
    <n v="0"/>
    <n v="0"/>
    <n v="0"/>
    <n v="0"/>
    <n v="0"/>
    <n v="0"/>
    <n v="0"/>
  </r>
  <r>
    <x v="17"/>
    <n v="0"/>
    <n v="0"/>
    <n v="0"/>
    <n v="0"/>
    <n v="0"/>
    <n v="0"/>
    <n v="0"/>
    <n v="0"/>
    <n v="0"/>
    <n v="0"/>
    <n v="0"/>
    <n v="0"/>
    <n v="0"/>
  </r>
  <r>
    <x v="18"/>
    <n v="0"/>
    <n v="0"/>
    <n v="0"/>
    <n v="0"/>
    <n v="0"/>
    <n v="0"/>
    <n v="0"/>
    <n v="0"/>
    <n v="0"/>
    <n v="0"/>
    <n v="0"/>
    <n v="0"/>
    <n v="0"/>
  </r>
  <r>
    <x v="19"/>
    <n v="0"/>
    <n v="0"/>
    <n v="0"/>
    <n v="0"/>
    <n v="0"/>
    <n v="0"/>
    <n v="0"/>
    <n v="0"/>
    <n v="0"/>
    <n v="0"/>
    <n v="0"/>
    <n v="0"/>
    <n v="0"/>
  </r>
  <r>
    <x v="20"/>
    <n v="0"/>
    <n v="0"/>
    <n v="0"/>
    <n v="0"/>
    <n v="0"/>
    <n v="0"/>
    <n v="0"/>
    <n v="0"/>
    <n v="0"/>
    <n v="0"/>
    <n v="0"/>
    <n v="0"/>
    <n v="0"/>
  </r>
  <r>
    <x v="21"/>
    <n v="0"/>
    <n v="0"/>
    <n v="0"/>
    <n v="0"/>
    <n v="0"/>
    <n v="0"/>
    <n v="0"/>
    <n v="0"/>
    <n v="0"/>
    <n v="0"/>
    <n v="0"/>
    <n v="0"/>
    <n v="0"/>
  </r>
  <r>
    <x v="22"/>
    <n v="0"/>
    <n v="0"/>
    <n v="0"/>
    <n v="0"/>
    <n v="0"/>
    <n v="0"/>
    <n v="0"/>
    <n v="0"/>
    <n v="0"/>
    <n v="0"/>
    <n v="0"/>
    <n v="0"/>
    <n v="0"/>
  </r>
  <r>
    <x v="23"/>
    <n v="0"/>
    <n v="0"/>
    <n v="0"/>
    <n v="0"/>
    <n v="0"/>
    <n v="0"/>
    <n v="0"/>
    <n v="0"/>
    <n v="0"/>
    <n v="0"/>
    <n v="0"/>
    <n v="0"/>
    <n v="0"/>
  </r>
  <r>
    <x v="24"/>
    <n v="0"/>
    <n v="0"/>
    <n v="0"/>
    <n v="0"/>
    <n v="0"/>
    <n v="0"/>
    <n v="0"/>
    <n v="0"/>
    <n v="0"/>
    <n v="0"/>
    <n v="0"/>
    <n v="0"/>
    <n v="0"/>
  </r>
  <r>
    <x v="25"/>
    <n v="0"/>
    <n v="0"/>
    <n v="0"/>
    <n v="0"/>
    <n v="0"/>
    <n v="0"/>
    <n v="0"/>
    <n v="0"/>
    <n v="0"/>
    <n v="0"/>
    <n v="0"/>
    <n v="0"/>
    <n v="0"/>
  </r>
  <r>
    <x v="26"/>
    <n v="0"/>
    <n v="0"/>
    <n v="0"/>
    <n v="0"/>
    <n v="0"/>
    <n v="0"/>
    <n v="0"/>
    <n v="0"/>
    <n v="0"/>
    <n v="0"/>
    <n v="0"/>
    <n v="0"/>
    <n v="0"/>
  </r>
  <r>
    <x v="27"/>
    <n v="0"/>
    <n v="0"/>
    <n v="0"/>
    <n v="0"/>
    <n v="0"/>
    <n v="0"/>
    <n v="0"/>
    <n v="0"/>
    <n v="0"/>
    <n v="0"/>
    <n v="0"/>
    <n v="0"/>
    <n v="0"/>
  </r>
  <r>
    <x v="28"/>
    <n v="0"/>
    <n v="0"/>
    <n v="0"/>
    <n v="0"/>
    <n v="0"/>
    <n v="0"/>
    <n v="0"/>
    <n v="0"/>
    <n v="0"/>
    <n v="0"/>
    <n v="0"/>
    <n v="0"/>
    <n v="0"/>
  </r>
  <r>
    <x v="29"/>
    <n v="0"/>
    <n v="0"/>
    <n v="0"/>
    <n v="0"/>
    <n v="0"/>
    <n v="0"/>
    <n v="0"/>
    <n v="0"/>
    <n v="0"/>
    <n v="0"/>
    <n v="0"/>
    <n v="0"/>
    <n v="0"/>
  </r>
  <r>
    <x v="30"/>
    <n v="0"/>
    <n v="0"/>
    <n v="0"/>
    <n v="0"/>
    <n v="0"/>
    <n v="0"/>
    <n v="0"/>
    <n v="0"/>
    <n v="0"/>
    <n v="0"/>
    <n v="0"/>
    <n v="0"/>
    <n v="0"/>
  </r>
  <r>
    <x v="31"/>
    <n v="0"/>
    <n v="0"/>
    <n v="0"/>
    <n v="0"/>
    <n v="0"/>
    <n v="0"/>
    <n v="0"/>
    <n v="0"/>
    <n v="0"/>
    <n v="0"/>
    <n v="0"/>
    <n v="0"/>
    <n v="0"/>
  </r>
  <r>
    <x v="32"/>
    <n v="0"/>
    <n v="0"/>
    <n v="0"/>
    <n v="0"/>
    <n v="0"/>
    <n v="0"/>
    <n v="0"/>
    <n v="0"/>
    <n v="0"/>
    <n v="0"/>
    <n v="0"/>
    <n v="0"/>
    <n v="0"/>
  </r>
  <r>
    <x v="33"/>
    <n v="0"/>
    <n v="0"/>
    <n v="0"/>
    <n v="0"/>
    <n v="0"/>
    <n v="0"/>
    <n v="0"/>
    <n v="0"/>
    <n v="0"/>
    <n v="0"/>
    <n v="0"/>
    <n v="0"/>
    <n v="0"/>
  </r>
  <r>
    <x v="34"/>
    <n v="0"/>
    <n v="0"/>
    <n v="0"/>
    <n v="0"/>
    <n v="0"/>
    <n v="0"/>
    <n v="0"/>
    <n v="0"/>
    <n v="0"/>
    <n v="0"/>
    <n v="0"/>
    <n v="0"/>
    <n v="0"/>
  </r>
  <r>
    <x v="35"/>
    <n v="0"/>
    <n v="0"/>
    <n v="0"/>
    <n v="0"/>
    <n v="0"/>
    <n v="0"/>
    <n v="0"/>
    <n v="0"/>
    <n v="0"/>
    <n v="0"/>
    <n v="0"/>
    <n v="0"/>
    <n v="0"/>
  </r>
  <r>
    <x v="36"/>
    <n v="0"/>
    <n v="0"/>
    <n v="0"/>
    <n v="0"/>
    <n v="0"/>
    <n v="0"/>
    <n v="0"/>
    <n v="0"/>
    <n v="0"/>
    <n v="0"/>
    <n v="0"/>
    <n v="0"/>
    <n v="0"/>
  </r>
  <r>
    <x v="37"/>
    <n v="0"/>
    <n v="0"/>
    <n v="0"/>
    <n v="0"/>
    <n v="0"/>
    <n v="0"/>
    <n v="0"/>
    <n v="0"/>
    <n v="0"/>
    <n v="0"/>
    <n v="0"/>
    <n v="0"/>
    <n v="0"/>
  </r>
  <r>
    <x v="38"/>
    <n v="0"/>
    <n v="0"/>
    <n v="0"/>
    <n v="0"/>
    <n v="0"/>
    <n v="0"/>
    <n v="0"/>
    <n v="0"/>
    <n v="0"/>
    <n v="0"/>
    <n v="0"/>
    <n v="0"/>
    <n v="0"/>
  </r>
  <r>
    <x v="39"/>
    <n v="0"/>
    <n v="0"/>
    <n v="0"/>
    <n v="0"/>
    <n v="0"/>
    <n v="0"/>
    <n v="0"/>
    <n v="0"/>
    <n v="0"/>
    <n v="0"/>
    <n v="0"/>
    <n v="0"/>
    <n v="0"/>
  </r>
  <r>
    <x v="4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45:B87" firstHeaderRow="1" firstDataRow="1" firstDataCol="1"/>
  <pivotFields count="14">
    <pivotField axis="axisRow" showAll="0" sortType="ascending">
      <items count="60">
        <item x="0"/>
        <item x="1"/>
        <item x="2"/>
        <item x="3"/>
        <item x="4"/>
        <item x="5"/>
        <item x="6"/>
        <item x="7"/>
        <item m="1" x="41"/>
        <item x="8"/>
        <item m="1" x="50"/>
        <item x="9"/>
        <item x="10"/>
        <item x="11"/>
        <item m="1" x="57"/>
        <item m="1" x="51"/>
        <item m="1" x="43"/>
        <item x="12"/>
        <item x="13"/>
        <item x="14"/>
        <item m="1" x="58"/>
        <item x="15"/>
        <item x="16"/>
        <item x="17"/>
        <item m="1" x="44"/>
        <item m="1" x="46"/>
        <item x="18"/>
        <item x="19"/>
        <item m="1" x="55"/>
        <item m="1" x="49"/>
        <item x="20"/>
        <item x="21"/>
        <item x="22"/>
        <item m="1" x="48"/>
        <item m="1" x="56"/>
        <item x="23"/>
        <item x="24"/>
        <item m="1" x="53"/>
        <item x="25"/>
        <item m="1" x="47"/>
        <item x="26"/>
        <item m="1" x="54"/>
        <item m="1" x="45"/>
        <item x="27"/>
        <item x="28"/>
        <item x="29"/>
        <item m="1" x="42"/>
        <item m="1" x="52"/>
        <item x="30"/>
        <item x="31"/>
        <item x="32"/>
        <item x="33"/>
        <item x="34"/>
        <item x="35"/>
        <item x="36"/>
        <item x="37"/>
        <item x="38"/>
        <item x="39"/>
        <item x="40"/>
        <item t="default"/>
      </items>
    </pivotField>
    <pivotField dataField="1"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</pivotFields>
  <rowFields count="1">
    <field x="0"/>
  </rowFields>
  <rowItems count="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1"/>
    </i>
    <i>
      <x v="12"/>
    </i>
    <i>
      <x v="13"/>
    </i>
    <i>
      <x v="17"/>
    </i>
    <i>
      <x v="18"/>
    </i>
    <i>
      <x v="19"/>
    </i>
    <i>
      <x v="21"/>
    </i>
    <i>
      <x v="22"/>
    </i>
    <i>
      <x v="23"/>
    </i>
    <i>
      <x v="26"/>
    </i>
    <i>
      <x v="27"/>
    </i>
    <i>
      <x v="30"/>
    </i>
    <i>
      <x v="31"/>
    </i>
    <i>
      <x v="32"/>
    </i>
    <i>
      <x v="35"/>
    </i>
    <i>
      <x v="36"/>
    </i>
    <i>
      <x v="38"/>
    </i>
    <i>
      <x v="40"/>
    </i>
    <i>
      <x v="43"/>
    </i>
    <i>
      <x v="44"/>
    </i>
    <i>
      <x v="45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 t="grand">
      <x/>
    </i>
  </rowItems>
  <colItems count="1">
    <i/>
  </colItems>
  <dataFields count="1">
    <dataField name="Somme de JANVIER" fld="1" baseField="0" baseItem="0"/>
  </dataFields>
  <formats count="1">
    <format dxfId="303">
      <pivotArea outline="0" collapsedLevelsAreSubtotals="1" fieldPosition="0"/>
    </format>
  </formats>
  <chartFormats count="1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J60" totalsRowShown="0" headerRowDxfId="471" dataDxfId="470">
  <autoFilter ref="A2:J60"/>
  <tableColumns count="10">
    <tableColumn id="1" name="DATE" dataDxfId="469"/>
    <tableColumn id="2" name="DÉBIT" dataDxfId="468"/>
    <tableColumn id="3" name="CRÉDIT" dataDxfId="467"/>
    <tableColumn id="10" name="COMPTES" dataDxfId="466"/>
    <tableColumn id="8" name="MOYENS PAIEMENT" dataDxfId="465"/>
    <tableColumn id="9" name="N° CHÈQUE" dataDxfId="464"/>
    <tableColumn id="4" name="LIBÉLLÉS" dataDxfId="463"/>
    <tableColumn id="5" name="CATÉGORIES" dataDxfId="462"/>
    <tableColumn id="6" name="S/CATÉGORIES" dataDxfId="461"/>
    <tableColumn id="7" name="POINTAGES" dataDxfId="460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J60" totalsRowShown="0" headerRowDxfId="459" dataDxfId="458">
  <autoFilter ref="A2:J60"/>
  <tableColumns count="10">
    <tableColumn id="1" name="DATE" dataDxfId="457"/>
    <tableColumn id="2" name="DÉBIT" dataDxfId="456"/>
    <tableColumn id="3" name="CRÉDIT" dataDxfId="455"/>
    <tableColumn id="10" name="COMPTES" dataDxfId="454"/>
    <tableColumn id="8" name="MOYENS PAIEMENT" dataDxfId="453"/>
    <tableColumn id="9" name="N° CHÈQUE" dataDxfId="452"/>
    <tableColumn id="4" name="LIBÉLLÉS" dataDxfId="451"/>
    <tableColumn id="5" name="CATÉGORIES" dataDxfId="450"/>
    <tableColumn id="6" name="S/CATÉGORIES" dataDxfId="449"/>
    <tableColumn id="7" name="POINTAGES" dataDxfId="448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2:J60" totalsRowShown="0" headerRowDxfId="447" dataDxfId="446">
  <autoFilter ref="A2:J60"/>
  <tableColumns count="10">
    <tableColumn id="1" name="DATE" dataDxfId="445"/>
    <tableColumn id="2" name="DÉBIT" dataDxfId="444"/>
    <tableColumn id="3" name="CRÉDIT" dataDxfId="443"/>
    <tableColumn id="10" name="COMPTES" dataDxfId="442"/>
    <tableColumn id="8" name="MOYENS PAIEMENT" dataDxfId="441"/>
    <tableColumn id="9" name="N° CHÈQUE" dataDxfId="440"/>
    <tableColumn id="4" name="LIBÉLLÉS" dataDxfId="439"/>
    <tableColumn id="5" name="CATÉGORIES" dataDxfId="438"/>
    <tableColumn id="6" name="S/CATÉGORIES" dataDxfId="437"/>
    <tableColumn id="7" name="POINTAGES" dataDxfId="436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leau1345" displayName="Tableau1345" ref="A2:J60" totalsRowShown="0" headerRowDxfId="435" dataDxfId="434">
  <autoFilter ref="A2:J60"/>
  <tableColumns count="10">
    <tableColumn id="1" name="DATE" dataDxfId="433"/>
    <tableColumn id="2" name="DÉBIT" dataDxfId="432"/>
    <tableColumn id="3" name="CRÉDIT" dataDxfId="431"/>
    <tableColumn id="10" name="COMPTES" dataDxfId="430"/>
    <tableColumn id="8" name="MOYENS PAIEMENT" dataDxfId="429"/>
    <tableColumn id="9" name="N° CHÈQUE" dataDxfId="428"/>
    <tableColumn id="4" name="LIBÉLLÉS" dataDxfId="427"/>
    <tableColumn id="5" name="CATÉGORIES" dataDxfId="426"/>
    <tableColumn id="6" name="S/CATÉGORIES" dataDxfId="425"/>
    <tableColumn id="7" name="POINTAGES" dataDxfId="424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5" name="Tableau13456" displayName="Tableau13456" ref="A2:J60" totalsRowShown="0" headerRowDxfId="423" dataDxfId="422">
  <autoFilter ref="A2:J60"/>
  <tableColumns count="10">
    <tableColumn id="1" name="DATE" dataDxfId="421"/>
    <tableColumn id="2" name="DÉBIT" dataDxfId="420"/>
    <tableColumn id="3" name="CRÉDIT" dataDxfId="419"/>
    <tableColumn id="10" name="COMPTES" dataDxfId="418"/>
    <tableColumn id="8" name="MOYENS PAIEMENT" dataDxfId="417"/>
    <tableColumn id="9" name="N° CHÈQUE" dataDxfId="416"/>
    <tableColumn id="4" name="LIBÉLLÉS" dataDxfId="415"/>
    <tableColumn id="5" name="CATÉGORIES" dataDxfId="414"/>
    <tableColumn id="6" name="S/CATÉGORIES" dataDxfId="413"/>
    <tableColumn id="7" name="POINTAGES" dataDxfId="412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6" name="Tableau134567" displayName="Tableau134567" ref="A2:J60" totalsRowShown="0" headerRowDxfId="411" dataDxfId="410">
  <autoFilter ref="A2:J60"/>
  <tableColumns count="10">
    <tableColumn id="1" name="DATE" dataDxfId="409"/>
    <tableColumn id="2" name="DÉBIT" dataDxfId="408"/>
    <tableColumn id="3" name="CRÉDIT" dataDxfId="407"/>
    <tableColumn id="10" name="COMPTES" dataDxfId="406"/>
    <tableColumn id="8" name="MOYENS PAIEMENT" dataDxfId="405"/>
    <tableColumn id="9" name="N° CHÈQUE" dataDxfId="404"/>
    <tableColumn id="4" name="LIBÉLLÉS" dataDxfId="403"/>
    <tableColumn id="5" name="CATÉGORIES" dataDxfId="402"/>
    <tableColumn id="6" name="S/CATÉGORIES" dataDxfId="401"/>
    <tableColumn id="7" name="POINTAGES" dataDxfId="400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id="7" name="Tableau1345678" displayName="Tableau1345678" ref="A2:J60" totalsRowShown="0" headerRowDxfId="399" dataDxfId="398">
  <autoFilter ref="A2:J60"/>
  <tableColumns count="10">
    <tableColumn id="1" name="DATE" dataDxfId="397"/>
    <tableColumn id="2" name="DÉBIT" dataDxfId="396"/>
    <tableColumn id="3" name="CRÉDIT" dataDxfId="395"/>
    <tableColumn id="10" name="COMPTES" dataDxfId="394"/>
    <tableColumn id="8" name="MOYENS PAIEMENT" dataDxfId="393"/>
    <tableColumn id="9" name="N° CHÈQUE" dataDxfId="392"/>
    <tableColumn id="4" name="LIBÉLLÉS" dataDxfId="391"/>
    <tableColumn id="5" name="CATÉGORIES" dataDxfId="390"/>
    <tableColumn id="6" name="S/CATÉGORIES" dataDxfId="389"/>
    <tableColumn id="7" name="POINTAGES" dataDxfId="388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8" name="Tableau13456789" displayName="Tableau13456789" ref="A2:J60" totalsRowShown="0" headerRowDxfId="387" dataDxfId="386">
  <autoFilter ref="A2:J60"/>
  <tableColumns count="10">
    <tableColumn id="1" name="DATE" dataDxfId="385"/>
    <tableColumn id="2" name="DÉBIT" dataDxfId="384"/>
    <tableColumn id="3" name="CRÉDIT" dataDxfId="383"/>
    <tableColumn id="10" name="COMPTES" dataDxfId="382"/>
    <tableColumn id="8" name="MOYENS PAIEMENT" dataDxfId="381"/>
    <tableColumn id="9" name="N° CHÈQUE" dataDxfId="380"/>
    <tableColumn id="4" name="LIBÉLLÉS" dataDxfId="379"/>
    <tableColumn id="5" name="CATÉGORIES" dataDxfId="378"/>
    <tableColumn id="6" name="S/CATÉGORIES" dataDxfId="377"/>
    <tableColumn id="7" name="POINTAGES" dataDxfId="376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9" name="Tableau1345678910" displayName="Tableau1345678910" ref="A2:J60" totalsRowShown="0" headerRowDxfId="375" dataDxfId="374">
  <autoFilter ref="A2:J60"/>
  <tableColumns count="10">
    <tableColumn id="1" name="DATE" dataDxfId="373"/>
    <tableColumn id="2" name="DÉBIT" dataDxfId="372"/>
    <tableColumn id="3" name="CRÉDIT" dataDxfId="371"/>
    <tableColumn id="10" name="COMPTES" dataDxfId="370"/>
    <tableColumn id="8" name="MOYENS PAIEMENT" dataDxfId="369"/>
    <tableColumn id="9" name="N° CHÈQUE" dataDxfId="368"/>
    <tableColumn id="4" name="LIBÉLLÉS" dataDxfId="367"/>
    <tableColumn id="5" name="CATÉGORIES" dataDxfId="366"/>
    <tableColumn id="6" name="S/CATÉGORIES" dataDxfId="365"/>
    <tableColumn id="7" name="POINTAGES" dataDxfId="364"/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id="10" name="Tableau134567891011" displayName="Tableau134567891011" ref="A2:J60" totalsRowShown="0" headerRowDxfId="363" dataDxfId="362">
  <autoFilter ref="A2:J60"/>
  <tableColumns count="10">
    <tableColumn id="1" name="DATE" dataDxfId="361"/>
    <tableColumn id="2" name="DÉBIT" dataDxfId="360"/>
    <tableColumn id="3" name="CRÉDIT" dataDxfId="359"/>
    <tableColumn id="10" name="COMPTES" dataDxfId="358"/>
    <tableColumn id="8" name="MOYENS PAIEMENT" dataDxfId="357"/>
    <tableColumn id="9" name="N° CHÈQUE" dataDxfId="356"/>
    <tableColumn id="4" name="LIBÉLLÉS" dataDxfId="355"/>
    <tableColumn id="5" name="CATÉGORIES" dataDxfId="354"/>
    <tableColumn id="6" name="S/CATÉGORIES" dataDxfId="353"/>
    <tableColumn id="7" name="POINTAGES" dataDxfId="352"/>
  </tableColumns>
  <tableStyleInfo name="TableStyleMedium4" showFirstColumn="0" showLastColumn="0" showRowStripes="1" showColumnStripes="0"/>
</table>
</file>

<file path=xl/tables/table11.xml><?xml version="1.0" encoding="utf-8"?>
<table xmlns="http://schemas.openxmlformats.org/spreadsheetml/2006/main" id="11" name="Tableau13456789101112" displayName="Tableau13456789101112" ref="A2:J60" totalsRowShown="0" headerRowDxfId="351" dataDxfId="350">
  <autoFilter ref="A2:J60"/>
  <tableColumns count="10">
    <tableColumn id="1" name="DATE" dataDxfId="349"/>
    <tableColumn id="2" name="DÉBIT" dataDxfId="348"/>
    <tableColumn id="3" name="CRÉDIT" dataDxfId="347"/>
    <tableColumn id="10" name="COMPTES" dataDxfId="346"/>
    <tableColumn id="8" name="MOYENS PAIEMENT" dataDxfId="345"/>
    <tableColumn id="9" name="N° CHÈQUE" dataDxfId="344"/>
    <tableColumn id="4" name="LIBÉLLÉS" dataDxfId="343"/>
    <tableColumn id="5" name="CATÉGORIES" dataDxfId="342"/>
    <tableColumn id="6" name="S/CATÉGORIES" dataDxfId="341"/>
    <tableColumn id="7" name="POINTAGES" dataDxfId="340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id="12" name="Tableau1345678910111213" displayName="Tableau1345678910111213" ref="A2:J60" totalsRowShown="0" headerRowDxfId="339" dataDxfId="338">
  <autoFilter ref="A2:J60"/>
  <tableColumns count="10">
    <tableColumn id="1" name="DATE" dataDxfId="337"/>
    <tableColumn id="2" name="DÉBIT" dataDxfId="336"/>
    <tableColumn id="3" name="CRÉDIT" dataDxfId="335"/>
    <tableColumn id="10" name="COMPTES" dataDxfId="334"/>
    <tableColumn id="8" name="MOYENS PAIEMENT" dataDxfId="333"/>
    <tableColumn id="9" name="N° CHÈQUE" dataDxfId="332"/>
    <tableColumn id="4" name="LIBÉLLÉS" dataDxfId="331"/>
    <tableColumn id="5" name="CATÉGORIES" dataDxfId="330"/>
    <tableColumn id="6" name="S/CATÉGORIES" dataDxfId="329"/>
    <tableColumn id="7" name="POINTAGES" dataDxfId="328"/>
  </tableColumns>
  <tableStyleInfo name="TableStyleMedium4" showFirstColumn="0" showLastColumn="0" showRowStripes="1" showColumnStripes="0"/>
</table>
</file>

<file path=xl/tables/table13.xml><?xml version="1.0" encoding="utf-8"?>
<table xmlns="http://schemas.openxmlformats.org/spreadsheetml/2006/main" id="13" name="Tableau14" displayName="Tableau14" ref="A1:N43" totalsRowCount="1" headerRowDxfId="327" dataDxfId="325" headerRowBorderDxfId="326" tableBorderDxfId="324">
  <autoFilter ref="A1:N42"/>
  <sortState ref="A2:N59">
    <sortCondition ref="A2"/>
  </sortState>
  <tableColumns count="14">
    <tableColumn id="1" name="S/CATÉGORIE" dataDxfId="323" totalsRowDxfId="302"/>
    <tableColumn id="2" name="JANVIER" totalsRowFunction="sum" dataDxfId="322" totalsRowDxfId="301">
      <calculatedColumnFormula>SUMIF(Tableau1[S/CATÉGORIES],A2,Tableau1[DÉBIT])</calculatedColumnFormula>
    </tableColumn>
    <tableColumn id="3" name="FEVRIER" totalsRowFunction="sum" dataDxfId="321" totalsRowDxfId="300">
      <calculatedColumnFormula>SUMIF(Tableau13[S/CATÉGORIES],A2,Tableau13[DÉBIT])</calculatedColumnFormula>
    </tableColumn>
    <tableColumn id="4" name="MARS" totalsRowFunction="sum" dataDxfId="320" totalsRowDxfId="299">
      <calculatedColumnFormula>SUMIF(Tableau134[S/CATÉGORIES],A2,Tableau134[DÉBIT])</calculatedColumnFormula>
    </tableColumn>
    <tableColumn id="5" name="AVRIL" totalsRowFunction="sum" dataDxfId="319" totalsRowDxfId="298">
      <calculatedColumnFormula>SUMIF(Tableau1345[S/CATÉGORIES],A2,Tableau1345[DÉBIT])</calculatedColumnFormula>
    </tableColumn>
    <tableColumn id="6" name="MAI" totalsRowFunction="sum" dataDxfId="318" totalsRowDxfId="297">
      <calculatedColumnFormula>SUMIF(Tableau13456[S/CATÉGORIES],A2,Tableau13456[DÉBIT])</calculatedColumnFormula>
    </tableColumn>
    <tableColumn id="7" name="JUIN" totalsRowFunction="sum" dataDxfId="317" totalsRowDxfId="296">
      <calculatedColumnFormula>SUMIF(Tableau134567[S/CATÉGORIES],A2,Tableau134567[DÉBIT])</calculatedColumnFormula>
    </tableColumn>
    <tableColumn id="8" name="JUILLET" totalsRowFunction="sum" dataDxfId="316" totalsRowDxfId="295">
      <calculatedColumnFormula>SUMIF(Tableau1345678[S/CATÉGORIES],A2,Tableau1345678[DÉBIT])</calculatedColumnFormula>
    </tableColumn>
    <tableColumn id="9" name="AOÛT" totalsRowFunction="sum" dataDxfId="315" totalsRowDxfId="294">
      <calculatedColumnFormula>SUMIF(Tableau13456789[S/CATÉGORIES],A2,Tableau13456789[DÉBIT])</calculatedColumnFormula>
    </tableColumn>
    <tableColumn id="10" name="SEPTEMBRE" totalsRowFunction="sum" dataDxfId="314" totalsRowDxfId="293">
      <calculatedColumnFormula>SUMIF(Tableau1345678910[S/CATÉGORIES],A2,Tableau1345678910[DÉBIT])</calculatedColumnFormula>
    </tableColumn>
    <tableColumn id="11" name="OCTOBRE" totalsRowFunction="sum" dataDxfId="313" totalsRowDxfId="292">
      <calculatedColumnFormula>SUMIF(Tableau134567891011[S/CATÉGORIES],A2,Tableau134567891011[DÉBIT])</calculatedColumnFormula>
    </tableColumn>
    <tableColumn id="12" name="NOVEMBRE" totalsRowFunction="sum" dataDxfId="312" totalsRowDxfId="291">
      <calculatedColumnFormula>SUMIF(Tableau13456789101112[S/CATÉGORIES],A2,Tableau13456789101112[DÉBIT])</calculatedColumnFormula>
    </tableColumn>
    <tableColumn id="13" name="DÉCEMBRE" totalsRowFunction="sum" dataDxfId="311" totalsRowDxfId="290">
      <calculatedColumnFormula>SUMIF(Tableau1345678910111213[S/CATÉGORIES],A2,Tableau1345678910111213[DÉBIT])</calculatedColumnFormula>
    </tableColumn>
    <tableColumn id="14" name="TOTAUX" totalsRowFunction="sum" dataDxfId="310" totalsRowDxfId="289">
      <calculatedColumnFormula>SUM(Tableau14[[#This Row],[JANVIER]:[DÉCEMBRE]])</calculatedColumnFormula>
    </tableColumn>
  </tableColumns>
  <tableStyleInfo name="TableStyleMedium4" showFirstColumn="0" showLastColumn="0" showRowStripes="1" showColumnStripes="0"/>
</table>
</file>

<file path=xl/tables/table14.xml><?xml version="1.0" encoding="utf-8"?>
<table xmlns="http://schemas.openxmlformats.org/spreadsheetml/2006/main" id="14" name="Tableau15" displayName="Tableau15" ref="A1:C13" totalsRowShown="0" headerRowDxfId="309" dataDxfId="308" tableBorderDxfId="307">
  <autoFilter ref="A1:C13"/>
  <tableColumns count="3">
    <tableColumn id="1" name="ANNÉE 2018" dataDxfId="306"/>
    <tableColumn id="2" name="SOLDE SOCIÉTÉ GÉNÉRALE" dataDxfId="305"/>
    <tableColumn id="3" name="SOLDE BNP" dataDxfId="304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table" Target="../tables/table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0.xml"/><Relationship Id="rId18" Type="http://schemas.openxmlformats.org/officeDocument/2006/relationships/ctrlProp" Target="../ctrlProps/ctrlProp75.xml"/><Relationship Id="rId26" Type="http://schemas.openxmlformats.org/officeDocument/2006/relationships/ctrlProp" Target="../ctrlProps/ctrlProp83.xml"/><Relationship Id="rId39" Type="http://schemas.openxmlformats.org/officeDocument/2006/relationships/ctrlProp" Target="../ctrlProps/ctrlProp96.xml"/><Relationship Id="rId21" Type="http://schemas.openxmlformats.org/officeDocument/2006/relationships/ctrlProp" Target="../ctrlProps/ctrlProp78.xml"/><Relationship Id="rId34" Type="http://schemas.openxmlformats.org/officeDocument/2006/relationships/ctrlProp" Target="../ctrlProps/ctrlProp91.xml"/><Relationship Id="rId42" Type="http://schemas.openxmlformats.org/officeDocument/2006/relationships/ctrlProp" Target="../ctrlProps/ctrlProp99.xml"/><Relationship Id="rId47" Type="http://schemas.openxmlformats.org/officeDocument/2006/relationships/ctrlProp" Target="../ctrlProps/ctrlProp104.xml"/><Relationship Id="rId50" Type="http://schemas.openxmlformats.org/officeDocument/2006/relationships/ctrlProp" Target="../ctrlProps/ctrlProp107.xml"/><Relationship Id="rId55" Type="http://schemas.openxmlformats.org/officeDocument/2006/relationships/ctrlProp" Target="../ctrlProps/ctrlProp112.xml"/><Relationship Id="rId63" Type="http://schemas.openxmlformats.org/officeDocument/2006/relationships/ctrlProp" Target="../ctrlProps/ctrlProp120.xml"/><Relationship Id="rId7" Type="http://schemas.openxmlformats.org/officeDocument/2006/relationships/ctrlProp" Target="../ctrlProps/ctrlProp6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73.xml"/><Relationship Id="rId20" Type="http://schemas.openxmlformats.org/officeDocument/2006/relationships/ctrlProp" Target="../ctrlProps/ctrlProp77.xml"/><Relationship Id="rId29" Type="http://schemas.openxmlformats.org/officeDocument/2006/relationships/ctrlProp" Target="../ctrlProps/ctrlProp86.xml"/><Relationship Id="rId41" Type="http://schemas.openxmlformats.org/officeDocument/2006/relationships/ctrlProp" Target="../ctrlProps/ctrlProp98.xml"/><Relationship Id="rId54" Type="http://schemas.openxmlformats.org/officeDocument/2006/relationships/ctrlProp" Target="../ctrlProps/ctrlProp111.xml"/><Relationship Id="rId62" Type="http://schemas.openxmlformats.org/officeDocument/2006/relationships/ctrlProp" Target="../ctrlProps/ctrlProp11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3.xml"/><Relationship Id="rId11" Type="http://schemas.openxmlformats.org/officeDocument/2006/relationships/ctrlProp" Target="../ctrlProps/ctrlProp68.xml"/><Relationship Id="rId24" Type="http://schemas.openxmlformats.org/officeDocument/2006/relationships/ctrlProp" Target="../ctrlProps/ctrlProp81.xml"/><Relationship Id="rId32" Type="http://schemas.openxmlformats.org/officeDocument/2006/relationships/ctrlProp" Target="../ctrlProps/ctrlProp89.xml"/><Relationship Id="rId37" Type="http://schemas.openxmlformats.org/officeDocument/2006/relationships/ctrlProp" Target="../ctrlProps/ctrlProp94.xml"/><Relationship Id="rId40" Type="http://schemas.openxmlformats.org/officeDocument/2006/relationships/ctrlProp" Target="../ctrlProps/ctrlProp97.xml"/><Relationship Id="rId45" Type="http://schemas.openxmlformats.org/officeDocument/2006/relationships/ctrlProp" Target="../ctrlProps/ctrlProp102.xml"/><Relationship Id="rId53" Type="http://schemas.openxmlformats.org/officeDocument/2006/relationships/ctrlProp" Target="../ctrlProps/ctrlProp110.xml"/><Relationship Id="rId58" Type="http://schemas.openxmlformats.org/officeDocument/2006/relationships/ctrlProp" Target="../ctrlProps/ctrlProp115.xml"/><Relationship Id="rId5" Type="http://schemas.openxmlformats.org/officeDocument/2006/relationships/ctrlProp" Target="../ctrlProps/ctrlProp62.xml"/><Relationship Id="rId15" Type="http://schemas.openxmlformats.org/officeDocument/2006/relationships/ctrlProp" Target="../ctrlProps/ctrlProp72.xml"/><Relationship Id="rId23" Type="http://schemas.openxmlformats.org/officeDocument/2006/relationships/ctrlProp" Target="../ctrlProps/ctrlProp80.xml"/><Relationship Id="rId28" Type="http://schemas.openxmlformats.org/officeDocument/2006/relationships/ctrlProp" Target="../ctrlProps/ctrlProp85.xml"/><Relationship Id="rId36" Type="http://schemas.openxmlformats.org/officeDocument/2006/relationships/ctrlProp" Target="../ctrlProps/ctrlProp93.xml"/><Relationship Id="rId49" Type="http://schemas.openxmlformats.org/officeDocument/2006/relationships/ctrlProp" Target="../ctrlProps/ctrlProp106.xml"/><Relationship Id="rId57" Type="http://schemas.openxmlformats.org/officeDocument/2006/relationships/ctrlProp" Target="../ctrlProps/ctrlProp114.xml"/><Relationship Id="rId61" Type="http://schemas.openxmlformats.org/officeDocument/2006/relationships/ctrlProp" Target="../ctrlProps/ctrlProp118.xml"/><Relationship Id="rId10" Type="http://schemas.openxmlformats.org/officeDocument/2006/relationships/ctrlProp" Target="../ctrlProps/ctrlProp67.xml"/><Relationship Id="rId19" Type="http://schemas.openxmlformats.org/officeDocument/2006/relationships/ctrlProp" Target="../ctrlProps/ctrlProp76.xml"/><Relationship Id="rId31" Type="http://schemas.openxmlformats.org/officeDocument/2006/relationships/ctrlProp" Target="../ctrlProps/ctrlProp88.xml"/><Relationship Id="rId44" Type="http://schemas.openxmlformats.org/officeDocument/2006/relationships/ctrlProp" Target="../ctrlProps/ctrlProp101.xml"/><Relationship Id="rId52" Type="http://schemas.openxmlformats.org/officeDocument/2006/relationships/ctrlProp" Target="../ctrlProps/ctrlProp109.xml"/><Relationship Id="rId60" Type="http://schemas.openxmlformats.org/officeDocument/2006/relationships/ctrlProp" Target="../ctrlProps/ctrlProp117.xml"/><Relationship Id="rId4" Type="http://schemas.openxmlformats.org/officeDocument/2006/relationships/ctrlProp" Target="../ctrlProps/ctrlProp61.xml"/><Relationship Id="rId9" Type="http://schemas.openxmlformats.org/officeDocument/2006/relationships/ctrlProp" Target="../ctrlProps/ctrlProp66.xml"/><Relationship Id="rId14" Type="http://schemas.openxmlformats.org/officeDocument/2006/relationships/ctrlProp" Target="../ctrlProps/ctrlProp71.xml"/><Relationship Id="rId22" Type="http://schemas.openxmlformats.org/officeDocument/2006/relationships/ctrlProp" Target="../ctrlProps/ctrlProp79.xml"/><Relationship Id="rId27" Type="http://schemas.openxmlformats.org/officeDocument/2006/relationships/ctrlProp" Target="../ctrlProps/ctrlProp84.xml"/><Relationship Id="rId30" Type="http://schemas.openxmlformats.org/officeDocument/2006/relationships/ctrlProp" Target="../ctrlProps/ctrlProp87.xml"/><Relationship Id="rId35" Type="http://schemas.openxmlformats.org/officeDocument/2006/relationships/ctrlProp" Target="../ctrlProps/ctrlProp92.xml"/><Relationship Id="rId43" Type="http://schemas.openxmlformats.org/officeDocument/2006/relationships/ctrlProp" Target="../ctrlProps/ctrlProp100.xml"/><Relationship Id="rId48" Type="http://schemas.openxmlformats.org/officeDocument/2006/relationships/ctrlProp" Target="../ctrlProps/ctrlProp105.xml"/><Relationship Id="rId56" Type="http://schemas.openxmlformats.org/officeDocument/2006/relationships/ctrlProp" Target="../ctrlProps/ctrlProp113.xml"/><Relationship Id="rId64" Type="http://schemas.openxmlformats.org/officeDocument/2006/relationships/table" Target="../tables/table2.xml"/><Relationship Id="rId8" Type="http://schemas.openxmlformats.org/officeDocument/2006/relationships/ctrlProp" Target="../ctrlProps/ctrlProp65.xml"/><Relationship Id="rId51" Type="http://schemas.openxmlformats.org/officeDocument/2006/relationships/ctrlProp" Target="../ctrlProps/ctrlProp108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69.xml"/><Relationship Id="rId17" Type="http://schemas.openxmlformats.org/officeDocument/2006/relationships/ctrlProp" Target="../ctrlProps/ctrlProp74.xml"/><Relationship Id="rId25" Type="http://schemas.openxmlformats.org/officeDocument/2006/relationships/ctrlProp" Target="../ctrlProps/ctrlProp82.xml"/><Relationship Id="rId33" Type="http://schemas.openxmlformats.org/officeDocument/2006/relationships/ctrlProp" Target="../ctrlProps/ctrlProp90.xml"/><Relationship Id="rId38" Type="http://schemas.openxmlformats.org/officeDocument/2006/relationships/ctrlProp" Target="../ctrlProps/ctrlProp95.xml"/><Relationship Id="rId46" Type="http://schemas.openxmlformats.org/officeDocument/2006/relationships/ctrlProp" Target="../ctrlProps/ctrlProp103.xml"/><Relationship Id="rId59" Type="http://schemas.openxmlformats.org/officeDocument/2006/relationships/ctrlProp" Target="../ctrlProps/ctrlProp116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30.xml"/><Relationship Id="rId18" Type="http://schemas.openxmlformats.org/officeDocument/2006/relationships/ctrlProp" Target="../ctrlProps/ctrlProp135.xml"/><Relationship Id="rId26" Type="http://schemas.openxmlformats.org/officeDocument/2006/relationships/ctrlProp" Target="../ctrlProps/ctrlProp143.xml"/><Relationship Id="rId39" Type="http://schemas.openxmlformats.org/officeDocument/2006/relationships/ctrlProp" Target="../ctrlProps/ctrlProp156.xml"/><Relationship Id="rId21" Type="http://schemas.openxmlformats.org/officeDocument/2006/relationships/ctrlProp" Target="../ctrlProps/ctrlProp138.xml"/><Relationship Id="rId34" Type="http://schemas.openxmlformats.org/officeDocument/2006/relationships/ctrlProp" Target="../ctrlProps/ctrlProp151.xml"/><Relationship Id="rId42" Type="http://schemas.openxmlformats.org/officeDocument/2006/relationships/ctrlProp" Target="../ctrlProps/ctrlProp159.xml"/><Relationship Id="rId47" Type="http://schemas.openxmlformats.org/officeDocument/2006/relationships/ctrlProp" Target="../ctrlProps/ctrlProp164.xml"/><Relationship Id="rId50" Type="http://schemas.openxmlformats.org/officeDocument/2006/relationships/ctrlProp" Target="../ctrlProps/ctrlProp167.xml"/><Relationship Id="rId55" Type="http://schemas.openxmlformats.org/officeDocument/2006/relationships/ctrlProp" Target="../ctrlProps/ctrlProp172.xml"/><Relationship Id="rId63" Type="http://schemas.openxmlformats.org/officeDocument/2006/relationships/ctrlProp" Target="../ctrlProps/ctrlProp180.xml"/><Relationship Id="rId7" Type="http://schemas.openxmlformats.org/officeDocument/2006/relationships/ctrlProp" Target="../ctrlProps/ctrlProp12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3.xml"/><Relationship Id="rId20" Type="http://schemas.openxmlformats.org/officeDocument/2006/relationships/ctrlProp" Target="../ctrlProps/ctrlProp137.xml"/><Relationship Id="rId29" Type="http://schemas.openxmlformats.org/officeDocument/2006/relationships/ctrlProp" Target="../ctrlProps/ctrlProp146.xml"/><Relationship Id="rId41" Type="http://schemas.openxmlformats.org/officeDocument/2006/relationships/ctrlProp" Target="../ctrlProps/ctrlProp158.xml"/><Relationship Id="rId54" Type="http://schemas.openxmlformats.org/officeDocument/2006/relationships/ctrlProp" Target="../ctrlProps/ctrlProp171.xml"/><Relationship Id="rId62" Type="http://schemas.openxmlformats.org/officeDocument/2006/relationships/ctrlProp" Target="../ctrlProps/ctrlProp179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23.xml"/><Relationship Id="rId11" Type="http://schemas.openxmlformats.org/officeDocument/2006/relationships/ctrlProp" Target="../ctrlProps/ctrlProp128.xml"/><Relationship Id="rId24" Type="http://schemas.openxmlformats.org/officeDocument/2006/relationships/ctrlProp" Target="../ctrlProps/ctrlProp141.xml"/><Relationship Id="rId32" Type="http://schemas.openxmlformats.org/officeDocument/2006/relationships/ctrlProp" Target="../ctrlProps/ctrlProp149.xml"/><Relationship Id="rId37" Type="http://schemas.openxmlformats.org/officeDocument/2006/relationships/ctrlProp" Target="../ctrlProps/ctrlProp154.xml"/><Relationship Id="rId40" Type="http://schemas.openxmlformats.org/officeDocument/2006/relationships/ctrlProp" Target="../ctrlProps/ctrlProp157.xml"/><Relationship Id="rId45" Type="http://schemas.openxmlformats.org/officeDocument/2006/relationships/ctrlProp" Target="../ctrlProps/ctrlProp162.xml"/><Relationship Id="rId53" Type="http://schemas.openxmlformats.org/officeDocument/2006/relationships/ctrlProp" Target="../ctrlProps/ctrlProp170.xml"/><Relationship Id="rId58" Type="http://schemas.openxmlformats.org/officeDocument/2006/relationships/ctrlProp" Target="../ctrlProps/ctrlProp175.xml"/><Relationship Id="rId5" Type="http://schemas.openxmlformats.org/officeDocument/2006/relationships/ctrlProp" Target="../ctrlProps/ctrlProp122.xml"/><Relationship Id="rId15" Type="http://schemas.openxmlformats.org/officeDocument/2006/relationships/ctrlProp" Target="../ctrlProps/ctrlProp132.xml"/><Relationship Id="rId23" Type="http://schemas.openxmlformats.org/officeDocument/2006/relationships/ctrlProp" Target="../ctrlProps/ctrlProp140.xml"/><Relationship Id="rId28" Type="http://schemas.openxmlformats.org/officeDocument/2006/relationships/ctrlProp" Target="../ctrlProps/ctrlProp145.xml"/><Relationship Id="rId36" Type="http://schemas.openxmlformats.org/officeDocument/2006/relationships/ctrlProp" Target="../ctrlProps/ctrlProp153.xml"/><Relationship Id="rId49" Type="http://schemas.openxmlformats.org/officeDocument/2006/relationships/ctrlProp" Target="../ctrlProps/ctrlProp166.xml"/><Relationship Id="rId57" Type="http://schemas.openxmlformats.org/officeDocument/2006/relationships/ctrlProp" Target="../ctrlProps/ctrlProp174.xml"/><Relationship Id="rId61" Type="http://schemas.openxmlformats.org/officeDocument/2006/relationships/ctrlProp" Target="../ctrlProps/ctrlProp178.xml"/><Relationship Id="rId10" Type="http://schemas.openxmlformats.org/officeDocument/2006/relationships/ctrlProp" Target="../ctrlProps/ctrlProp127.xml"/><Relationship Id="rId19" Type="http://schemas.openxmlformats.org/officeDocument/2006/relationships/ctrlProp" Target="../ctrlProps/ctrlProp136.xml"/><Relationship Id="rId31" Type="http://schemas.openxmlformats.org/officeDocument/2006/relationships/ctrlProp" Target="../ctrlProps/ctrlProp148.xml"/><Relationship Id="rId44" Type="http://schemas.openxmlformats.org/officeDocument/2006/relationships/ctrlProp" Target="../ctrlProps/ctrlProp161.xml"/><Relationship Id="rId52" Type="http://schemas.openxmlformats.org/officeDocument/2006/relationships/ctrlProp" Target="../ctrlProps/ctrlProp169.xml"/><Relationship Id="rId60" Type="http://schemas.openxmlformats.org/officeDocument/2006/relationships/ctrlProp" Target="../ctrlProps/ctrlProp177.xml"/><Relationship Id="rId4" Type="http://schemas.openxmlformats.org/officeDocument/2006/relationships/ctrlProp" Target="../ctrlProps/ctrlProp121.xml"/><Relationship Id="rId9" Type="http://schemas.openxmlformats.org/officeDocument/2006/relationships/ctrlProp" Target="../ctrlProps/ctrlProp126.xml"/><Relationship Id="rId14" Type="http://schemas.openxmlformats.org/officeDocument/2006/relationships/ctrlProp" Target="../ctrlProps/ctrlProp131.xml"/><Relationship Id="rId22" Type="http://schemas.openxmlformats.org/officeDocument/2006/relationships/ctrlProp" Target="../ctrlProps/ctrlProp139.xml"/><Relationship Id="rId27" Type="http://schemas.openxmlformats.org/officeDocument/2006/relationships/ctrlProp" Target="../ctrlProps/ctrlProp144.xml"/><Relationship Id="rId30" Type="http://schemas.openxmlformats.org/officeDocument/2006/relationships/ctrlProp" Target="../ctrlProps/ctrlProp147.xml"/><Relationship Id="rId35" Type="http://schemas.openxmlformats.org/officeDocument/2006/relationships/ctrlProp" Target="../ctrlProps/ctrlProp152.xml"/><Relationship Id="rId43" Type="http://schemas.openxmlformats.org/officeDocument/2006/relationships/ctrlProp" Target="../ctrlProps/ctrlProp160.xml"/><Relationship Id="rId48" Type="http://schemas.openxmlformats.org/officeDocument/2006/relationships/ctrlProp" Target="../ctrlProps/ctrlProp165.xml"/><Relationship Id="rId56" Type="http://schemas.openxmlformats.org/officeDocument/2006/relationships/ctrlProp" Target="../ctrlProps/ctrlProp173.xml"/><Relationship Id="rId64" Type="http://schemas.openxmlformats.org/officeDocument/2006/relationships/table" Target="../tables/table3.xml"/><Relationship Id="rId8" Type="http://schemas.openxmlformats.org/officeDocument/2006/relationships/ctrlProp" Target="../ctrlProps/ctrlProp125.xml"/><Relationship Id="rId51" Type="http://schemas.openxmlformats.org/officeDocument/2006/relationships/ctrlProp" Target="../ctrlProps/ctrlProp168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129.xml"/><Relationship Id="rId17" Type="http://schemas.openxmlformats.org/officeDocument/2006/relationships/ctrlProp" Target="../ctrlProps/ctrlProp134.xml"/><Relationship Id="rId25" Type="http://schemas.openxmlformats.org/officeDocument/2006/relationships/ctrlProp" Target="../ctrlProps/ctrlProp142.xml"/><Relationship Id="rId33" Type="http://schemas.openxmlformats.org/officeDocument/2006/relationships/ctrlProp" Target="../ctrlProps/ctrlProp150.xml"/><Relationship Id="rId38" Type="http://schemas.openxmlformats.org/officeDocument/2006/relationships/ctrlProp" Target="../ctrlProps/ctrlProp155.xml"/><Relationship Id="rId46" Type="http://schemas.openxmlformats.org/officeDocument/2006/relationships/ctrlProp" Target="../ctrlProps/ctrlProp163.xml"/><Relationship Id="rId59" Type="http://schemas.openxmlformats.org/officeDocument/2006/relationships/ctrlProp" Target="../ctrlProps/ctrlProp176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90.xml"/><Relationship Id="rId18" Type="http://schemas.openxmlformats.org/officeDocument/2006/relationships/ctrlProp" Target="../ctrlProps/ctrlProp195.xml"/><Relationship Id="rId26" Type="http://schemas.openxmlformats.org/officeDocument/2006/relationships/ctrlProp" Target="../ctrlProps/ctrlProp203.xml"/><Relationship Id="rId39" Type="http://schemas.openxmlformats.org/officeDocument/2006/relationships/ctrlProp" Target="../ctrlProps/ctrlProp216.xml"/><Relationship Id="rId21" Type="http://schemas.openxmlformats.org/officeDocument/2006/relationships/ctrlProp" Target="../ctrlProps/ctrlProp198.xml"/><Relationship Id="rId34" Type="http://schemas.openxmlformats.org/officeDocument/2006/relationships/ctrlProp" Target="../ctrlProps/ctrlProp211.xml"/><Relationship Id="rId42" Type="http://schemas.openxmlformats.org/officeDocument/2006/relationships/ctrlProp" Target="../ctrlProps/ctrlProp219.xml"/><Relationship Id="rId47" Type="http://schemas.openxmlformats.org/officeDocument/2006/relationships/ctrlProp" Target="../ctrlProps/ctrlProp224.xml"/><Relationship Id="rId50" Type="http://schemas.openxmlformats.org/officeDocument/2006/relationships/ctrlProp" Target="../ctrlProps/ctrlProp227.xml"/><Relationship Id="rId55" Type="http://schemas.openxmlformats.org/officeDocument/2006/relationships/ctrlProp" Target="../ctrlProps/ctrlProp232.xml"/><Relationship Id="rId63" Type="http://schemas.openxmlformats.org/officeDocument/2006/relationships/ctrlProp" Target="../ctrlProps/ctrlProp240.xml"/><Relationship Id="rId7" Type="http://schemas.openxmlformats.org/officeDocument/2006/relationships/ctrlProp" Target="../ctrlProps/ctrlProp18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93.xml"/><Relationship Id="rId20" Type="http://schemas.openxmlformats.org/officeDocument/2006/relationships/ctrlProp" Target="../ctrlProps/ctrlProp197.xml"/><Relationship Id="rId29" Type="http://schemas.openxmlformats.org/officeDocument/2006/relationships/ctrlProp" Target="../ctrlProps/ctrlProp206.xml"/><Relationship Id="rId41" Type="http://schemas.openxmlformats.org/officeDocument/2006/relationships/ctrlProp" Target="../ctrlProps/ctrlProp218.xml"/><Relationship Id="rId54" Type="http://schemas.openxmlformats.org/officeDocument/2006/relationships/ctrlProp" Target="../ctrlProps/ctrlProp231.xml"/><Relationship Id="rId62" Type="http://schemas.openxmlformats.org/officeDocument/2006/relationships/ctrlProp" Target="../ctrlProps/ctrlProp239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3.xml"/><Relationship Id="rId11" Type="http://schemas.openxmlformats.org/officeDocument/2006/relationships/ctrlProp" Target="../ctrlProps/ctrlProp188.xml"/><Relationship Id="rId24" Type="http://schemas.openxmlformats.org/officeDocument/2006/relationships/ctrlProp" Target="../ctrlProps/ctrlProp201.xml"/><Relationship Id="rId32" Type="http://schemas.openxmlformats.org/officeDocument/2006/relationships/ctrlProp" Target="../ctrlProps/ctrlProp209.xml"/><Relationship Id="rId37" Type="http://schemas.openxmlformats.org/officeDocument/2006/relationships/ctrlProp" Target="../ctrlProps/ctrlProp214.xml"/><Relationship Id="rId40" Type="http://schemas.openxmlformats.org/officeDocument/2006/relationships/ctrlProp" Target="../ctrlProps/ctrlProp217.xml"/><Relationship Id="rId45" Type="http://schemas.openxmlformats.org/officeDocument/2006/relationships/ctrlProp" Target="../ctrlProps/ctrlProp222.xml"/><Relationship Id="rId53" Type="http://schemas.openxmlformats.org/officeDocument/2006/relationships/ctrlProp" Target="../ctrlProps/ctrlProp230.xml"/><Relationship Id="rId58" Type="http://schemas.openxmlformats.org/officeDocument/2006/relationships/ctrlProp" Target="../ctrlProps/ctrlProp235.xml"/><Relationship Id="rId5" Type="http://schemas.openxmlformats.org/officeDocument/2006/relationships/ctrlProp" Target="../ctrlProps/ctrlProp182.xml"/><Relationship Id="rId15" Type="http://schemas.openxmlformats.org/officeDocument/2006/relationships/ctrlProp" Target="../ctrlProps/ctrlProp192.xml"/><Relationship Id="rId23" Type="http://schemas.openxmlformats.org/officeDocument/2006/relationships/ctrlProp" Target="../ctrlProps/ctrlProp200.xml"/><Relationship Id="rId28" Type="http://schemas.openxmlformats.org/officeDocument/2006/relationships/ctrlProp" Target="../ctrlProps/ctrlProp205.xml"/><Relationship Id="rId36" Type="http://schemas.openxmlformats.org/officeDocument/2006/relationships/ctrlProp" Target="../ctrlProps/ctrlProp213.xml"/><Relationship Id="rId49" Type="http://schemas.openxmlformats.org/officeDocument/2006/relationships/ctrlProp" Target="../ctrlProps/ctrlProp226.xml"/><Relationship Id="rId57" Type="http://schemas.openxmlformats.org/officeDocument/2006/relationships/ctrlProp" Target="../ctrlProps/ctrlProp234.xml"/><Relationship Id="rId61" Type="http://schemas.openxmlformats.org/officeDocument/2006/relationships/ctrlProp" Target="../ctrlProps/ctrlProp238.xml"/><Relationship Id="rId10" Type="http://schemas.openxmlformats.org/officeDocument/2006/relationships/ctrlProp" Target="../ctrlProps/ctrlProp187.xml"/><Relationship Id="rId19" Type="http://schemas.openxmlformats.org/officeDocument/2006/relationships/ctrlProp" Target="../ctrlProps/ctrlProp196.xml"/><Relationship Id="rId31" Type="http://schemas.openxmlformats.org/officeDocument/2006/relationships/ctrlProp" Target="../ctrlProps/ctrlProp208.xml"/><Relationship Id="rId44" Type="http://schemas.openxmlformats.org/officeDocument/2006/relationships/ctrlProp" Target="../ctrlProps/ctrlProp221.xml"/><Relationship Id="rId52" Type="http://schemas.openxmlformats.org/officeDocument/2006/relationships/ctrlProp" Target="../ctrlProps/ctrlProp229.xml"/><Relationship Id="rId60" Type="http://schemas.openxmlformats.org/officeDocument/2006/relationships/ctrlProp" Target="../ctrlProps/ctrlProp237.xml"/><Relationship Id="rId4" Type="http://schemas.openxmlformats.org/officeDocument/2006/relationships/ctrlProp" Target="../ctrlProps/ctrlProp181.xml"/><Relationship Id="rId9" Type="http://schemas.openxmlformats.org/officeDocument/2006/relationships/ctrlProp" Target="../ctrlProps/ctrlProp186.xml"/><Relationship Id="rId14" Type="http://schemas.openxmlformats.org/officeDocument/2006/relationships/ctrlProp" Target="../ctrlProps/ctrlProp191.xml"/><Relationship Id="rId22" Type="http://schemas.openxmlformats.org/officeDocument/2006/relationships/ctrlProp" Target="../ctrlProps/ctrlProp199.xml"/><Relationship Id="rId27" Type="http://schemas.openxmlformats.org/officeDocument/2006/relationships/ctrlProp" Target="../ctrlProps/ctrlProp204.xml"/><Relationship Id="rId30" Type="http://schemas.openxmlformats.org/officeDocument/2006/relationships/ctrlProp" Target="../ctrlProps/ctrlProp207.xml"/><Relationship Id="rId35" Type="http://schemas.openxmlformats.org/officeDocument/2006/relationships/ctrlProp" Target="../ctrlProps/ctrlProp212.xml"/><Relationship Id="rId43" Type="http://schemas.openxmlformats.org/officeDocument/2006/relationships/ctrlProp" Target="../ctrlProps/ctrlProp220.xml"/><Relationship Id="rId48" Type="http://schemas.openxmlformats.org/officeDocument/2006/relationships/ctrlProp" Target="../ctrlProps/ctrlProp225.xml"/><Relationship Id="rId56" Type="http://schemas.openxmlformats.org/officeDocument/2006/relationships/ctrlProp" Target="../ctrlProps/ctrlProp233.xml"/><Relationship Id="rId64" Type="http://schemas.openxmlformats.org/officeDocument/2006/relationships/table" Target="../tables/table4.xml"/><Relationship Id="rId8" Type="http://schemas.openxmlformats.org/officeDocument/2006/relationships/ctrlProp" Target="../ctrlProps/ctrlProp185.xml"/><Relationship Id="rId51" Type="http://schemas.openxmlformats.org/officeDocument/2006/relationships/ctrlProp" Target="../ctrlProps/ctrlProp228.xml"/><Relationship Id="rId3" Type="http://schemas.openxmlformats.org/officeDocument/2006/relationships/vmlDrawing" Target="../drawings/vmlDrawing4.vml"/><Relationship Id="rId12" Type="http://schemas.openxmlformats.org/officeDocument/2006/relationships/ctrlProp" Target="../ctrlProps/ctrlProp189.xml"/><Relationship Id="rId17" Type="http://schemas.openxmlformats.org/officeDocument/2006/relationships/ctrlProp" Target="../ctrlProps/ctrlProp194.xml"/><Relationship Id="rId25" Type="http://schemas.openxmlformats.org/officeDocument/2006/relationships/ctrlProp" Target="../ctrlProps/ctrlProp202.xml"/><Relationship Id="rId33" Type="http://schemas.openxmlformats.org/officeDocument/2006/relationships/ctrlProp" Target="../ctrlProps/ctrlProp210.xml"/><Relationship Id="rId38" Type="http://schemas.openxmlformats.org/officeDocument/2006/relationships/ctrlProp" Target="../ctrlProps/ctrlProp215.xml"/><Relationship Id="rId46" Type="http://schemas.openxmlformats.org/officeDocument/2006/relationships/ctrlProp" Target="../ctrlProps/ctrlProp223.xml"/><Relationship Id="rId59" Type="http://schemas.openxmlformats.org/officeDocument/2006/relationships/ctrlProp" Target="../ctrlProps/ctrlProp236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50.xml"/><Relationship Id="rId18" Type="http://schemas.openxmlformats.org/officeDocument/2006/relationships/ctrlProp" Target="../ctrlProps/ctrlProp255.xml"/><Relationship Id="rId26" Type="http://schemas.openxmlformats.org/officeDocument/2006/relationships/ctrlProp" Target="../ctrlProps/ctrlProp263.xml"/><Relationship Id="rId39" Type="http://schemas.openxmlformats.org/officeDocument/2006/relationships/ctrlProp" Target="../ctrlProps/ctrlProp276.xml"/><Relationship Id="rId21" Type="http://schemas.openxmlformats.org/officeDocument/2006/relationships/ctrlProp" Target="../ctrlProps/ctrlProp258.xml"/><Relationship Id="rId34" Type="http://schemas.openxmlformats.org/officeDocument/2006/relationships/ctrlProp" Target="../ctrlProps/ctrlProp271.xml"/><Relationship Id="rId42" Type="http://schemas.openxmlformats.org/officeDocument/2006/relationships/ctrlProp" Target="../ctrlProps/ctrlProp279.xml"/><Relationship Id="rId47" Type="http://schemas.openxmlformats.org/officeDocument/2006/relationships/ctrlProp" Target="../ctrlProps/ctrlProp284.xml"/><Relationship Id="rId50" Type="http://schemas.openxmlformats.org/officeDocument/2006/relationships/ctrlProp" Target="../ctrlProps/ctrlProp287.xml"/><Relationship Id="rId55" Type="http://schemas.openxmlformats.org/officeDocument/2006/relationships/ctrlProp" Target="../ctrlProps/ctrlProp292.xml"/><Relationship Id="rId63" Type="http://schemas.openxmlformats.org/officeDocument/2006/relationships/ctrlProp" Target="../ctrlProps/ctrlProp300.xml"/><Relationship Id="rId7" Type="http://schemas.openxmlformats.org/officeDocument/2006/relationships/ctrlProp" Target="../ctrlProps/ctrlProp244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253.xml"/><Relationship Id="rId20" Type="http://schemas.openxmlformats.org/officeDocument/2006/relationships/ctrlProp" Target="../ctrlProps/ctrlProp257.xml"/><Relationship Id="rId29" Type="http://schemas.openxmlformats.org/officeDocument/2006/relationships/ctrlProp" Target="../ctrlProps/ctrlProp266.xml"/><Relationship Id="rId41" Type="http://schemas.openxmlformats.org/officeDocument/2006/relationships/ctrlProp" Target="../ctrlProps/ctrlProp278.xml"/><Relationship Id="rId54" Type="http://schemas.openxmlformats.org/officeDocument/2006/relationships/ctrlProp" Target="../ctrlProps/ctrlProp291.xml"/><Relationship Id="rId62" Type="http://schemas.openxmlformats.org/officeDocument/2006/relationships/ctrlProp" Target="../ctrlProps/ctrlProp299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43.xml"/><Relationship Id="rId11" Type="http://schemas.openxmlformats.org/officeDocument/2006/relationships/ctrlProp" Target="../ctrlProps/ctrlProp248.xml"/><Relationship Id="rId24" Type="http://schemas.openxmlformats.org/officeDocument/2006/relationships/ctrlProp" Target="../ctrlProps/ctrlProp261.xml"/><Relationship Id="rId32" Type="http://schemas.openxmlformats.org/officeDocument/2006/relationships/ctrlProp" Target="../ctrlProps/ctrlProp269.xml"/><Relationship Id="rId37" Type="http://schemas.openxmlformats.org/officeDocument/2006/relationships/ctrlProp" Target="../ctrlProps/ctrlProp274.xml"/><Relationship Id="rId40" Type="http://schemas.openxmlformats.org/officeDocument/2006/relationships/ctrlProp" Target="../ctrlProps/ctrlProp277.xml"/><Relationship Id="rId45" Type="http://schemas.openxmlformats.org/officeDocument/2006/relationships/ctrlProp" Target="../ctrlProps/ctrlProp282.xml"/><Relationship Id="rId53" Type="http://schemas.openxmlformats.org/officeDocument/2006/relationships/ctrlProp" Target="../ctrlProps/ctrlProp290.xml"/><Relationship Id="rId58" Type="http://schemas.openxmlformats.org/officeDocument/2006/relationships/ctrlProp" Target="../ctrlProps/ctrlProp295.xml"/><Relationship Id="rId5" Type="http://schemas.openxmlformats.org/officeDocument/2006/relationships/ctrlProp" Target="../ctrlProps/ctrlProp242.xml"/><Relationship Id="rId15" Type="http://schemas.openxmlformats.org/officeDocument/2006/relationships/ctrlProp" Target="../ctrlProps/ctrlProp252.xml"/><Relationship Id="rId23" Type="http://schemas.openxmlformats.org/officeDocument/2006/relationships/ctrlProp" Target="../ctrlProps/ctrlProp260.xml"/><Relationship Id="rId28" Type="http://schemas.openxmlformats.org/officeDocument/2006/relationships/ctrlProp" Target="../ctrlProps/ctrlProp265.xml"/><Relationship Id="rId36" Type="http://schemas.openxmlformats.org/officeDocument/2006/relationships/ctrlProp" Target="../ctrlProps/ctrlProp273.xml"/><Relationship Id="rId49" Type="http://schemas.openxmlformats.org/officeDocument/2006/relationships/ctrlProp" Target="../ctrlProps/ctrlProp286.xml"/><Relationship Id="rId57" Type="http://schemas.openxmlformats.org/officeDocument/2006/relationships/ctrlProp" Target="../ctrlProps/ctrlProp294.xml"/><Relationship Id="rId61" Type="http://schemas.openxmlformats.org/officeDocument/2006/relationships/ctrlProp" Target="../ctrlProps/ctrlProp298.xml"/><Relationship Id="rId10" Type="http://schemas.openxmlformats.org/officeDocument/2006/relationships/ctrlProp" Target="../ctrlProps/ctrlProp247.xml"/><Relationship Id="rId19" Type="http://schemas.openxmlformats.org/officeDocument/2006/relationships/ctrlProp" Target="../ctrlProps/ctrlProp256.xml"/><Relationship Id="rId31" Type="http://schemas.openxmlformats.org/officeDocument/2006/relationships/ctrlProp" Target="../ctrlProps/ctrlProp268.xml"/><Relationship Id="rId44" Type="http://schemas.openxmlformats.org/officeDocument/2006/relationships/ctrlProp" Target="../ctrlProps/ctrlProp281.xml"/><Relationship Id="rId52" Type="http://schemas.openxmlformats.org/officeDocument/2006/relationships/ctrlProp" Target="../ctrlProps/ctrlProp289.xml"/><Relationship Id="rId60" Type="http://schemas.openxmlformats.org/officeDocument/2006/relationships/ctrlProp" Target="../ctrlProps/ctrlProp297.xml"/><Relationship Id="rId4" Type="http://schemas.openxmlformats.org/officeDocument/2006/relationships/ctrlProp" Target="../ctrlProps/ctrlProp241.xml"/><Relationship Id="rId9" Type="http://schemas.openxmlformats.org/officeDocument/2006/relationships/ctrlProp" Target="../ctrlProps/ctrlProp246.xml"/><Relationship Id="rId14" Type="http://schemas.openxmlformats.org/officeDocument/2006/relationships/ctrlProp" Target="../ctrlProps/ctrlProp251.xml"/><Relationship Id="rId22" Type="http://schemas.openxmlformats.org/officeDocument/2006/relationships/ctrlProp" Target="../ctrlProps/ctrlProp259.xml"/><Relationship Id="rId27" Type="http://schemas.openxmlformats.org/officeDocument/2006/relationships/ctrlProp" Target="../ctrlProps/ctrlProp264.xml"/><Relationship Id="rId30" Type="http://schemas.openxmlformats.org/officeDocument/2006/relationships/ctrlProp" Target="../ctrlProps/ctrlProp267.xml"/><Relationship Id="rId35" Type="http://schemas.openxmlformats.org/officeDocument/2006/relationships/ctrlProp" Target="../ctrlProps/ctrlProp272.xml"/><Relationship Id="rId43" Type="http://schemas.openxmlformats.org/officeDocument/2006/relationships/ctrlProp" Target="../ctrlProps/ctrlProp280.xml"/><Relationship Id="rId48" Type="http://schemas.openxmlformats.org/officeDocument/2006/relationships/ctrlProp" Target="../ctrlProps/ctrlProp285.xml"/><Relationship Id="rId56" Type="http://schemas.openxmlformats.org/officeDocument/2006/relationships/ctrlProp" Target="../ctrlProps/ctrlProp293.xml"/><Relationship Id="rId64" Type="http://schemas.openxmlformats.org/officeDocument/2006/relationships/table" Target="../tables/table5.xml"/><Relationship Id="rId8" Type="http://schemas.openxmlformats.org/officeDocument/2006/relationships/ctrlProp" Target="../ctrlProps/ctrlProp245.xml"/><Relationship Id="rId51" Type="http://schemas.openxmlformats.org/officeDocument/2006/relationships/ctrlProp" Target="../ctrlProps/ctrlProp288.xml"/><Relationship Id="rId3" Type="http://schemas.openxmlformats.org/officeDocument/2006/relationships/vmlDrawing" Target="../drawings/vmlDrawing5.vml"/><Relationship Id="rId12" Type="http://schemas.openxmlformats.org/officeDocument/2006/relationships/ctrlProp" Target="../ctrlProps/ctrlProp249.xml"/><Relationship Id="rId17" Type="http://schemas.openxmlformats.org/officeDocument/2006/relationships/ctrlProp" Target="../ctrlProps/ctrlProp254.xml"/><Relationship Id="rId25" Type="http://schemas.openxmlformats.org/officeDocument/2006/relationships/ctrlProp" Target="../ctrlProps/ctrlProp262.xml"/><Relationship Id="rId33" Type="http://schemas.openxmlformats.org/officeDocument/2006/relationships/ctrlProp" Target="../ctrlProps/ctrlProp270.xml"/><Relationship Id="rId38" Type="http://schemas.openxmlformats.org/officeDocument/2006/relationships/ctrlProp" Target="../ctrlProps/ctrlProp275.xml"/><Relationship Id="rId46" Type="http://schemas.openxmlformats.org/officeDocument/2006/relationships/ctrlProp" Target="../ctrlProps/ctrlProp283.xml"/><Relationship Id="rId59" Type="http://schemas.openxmlformats.org/officeDocument/2006/relationships/ctrlProp" Target="../ctrlProps/ctrlProp296.xm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310.xml"/><Relationship Id="rId18" Type="http://schemas.openxmlformats.org/officeDocument/2006/relationships/ctrlProp" Target="../ctrlProps/ctrlProp315.xml"/><Relationship Id="rId26" Type="http://schemas.openxmlformats.org/officeDocument/2006/relationships/ctrlProp" Target="../ctrlProps/ctrlProp323.xml"/><Relationship Id="rId39" Type="http://schemas.openxmlformats.org/officeDocument/2006/relationships/ctrlProp" Target="../ctrlProps/ctrlProp336.xml"/><Relationship Id="rId21" Type="http://schemas.openxmlformats.org/officeDocument/2006/relationships/ctrlProp" Target="../ctrlProps/ctrlProp318.xml"/><Relationship Id="rId34" Type="http://schemas.openxmlformats.org/officeDocument/2006/relationships/ctrlProp" Target="../ctrlProps/ctrlProp331.xml"/><Relationship Id="rId42" Type="http://schemas.openxmlformats.org/officeDocument/2006/relationships/ctrlProp" Target="../ctrlProps/ctrlProp339.xml"/><Relationship Id="rId47" Type="http://schemas.openxmlformats.org/officeDocument/2006/relationships/ctrlProp" Target="../ctrlProps/ctrlProp344.xml"/><Relationship Id="rId50" Type="http://schemas.openxmlformats.org/officeDocument/2006/relationships/ctrlProp" Target="../ctrlProps/ctrlProp347.xml"/><Relationship Id="rId55" Type="http://schemas.openxmlformats.org/officeDocument/2006/relationships/ctrlProp" Target="../ctrlProps/ctrlProp352.xml"/><Relationship Id="rId63" Type="http://schemas.openxmlformats.org/officeDocument/2006/relationships/ctrlProp" Target="../ctrlProps/ctrlProp360.xml"/><Relationship Id="rId7" Type="http://schemas.openxmlformats.org/officeDocument/2006/relationships/ctrlProp" Target="../ctrlProps/ctrlProp30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313.xml"/><Relationship Id="rId20" Type="http://schemas.openxmlformats.org/officeDocument/2006/relationships/ctrlProp" Target="../ctrlProps/ctrlProp317.xml"/><Relationship Id="rId29" Type="http://schemas.openxmlformats.org/officeDocument/2006/relationships/ctrlProp" Target="../ctrlProps/ctrlProp326.xml"/><Relationship Id="rId41" Type="http://schemas.openxmlformats.org/officeDocument/2006/relationships/ctrlProp" Target="../ctrlProps/ctrlProp338.xml"/><Relationship Id="rId54" Type="http://schemas.openxmlformats.org/officeDocument/2006/relationships/ctrlProp" Target="../ctrlProps/ctrlProp351.xml"/><Relationship Id="rId62" Type="http://schemas.openxmlformats.org/officeDocument/2006/relationships/ctrlProp" Target="../ctrlProps/ctrlProp359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03.xml"/><Relationship Id="rId11" Type="http://schemas.openxmlformats.org/officeDocument/2006/relationships/ctrlProp" Target="../ctrlProps/ctrlProp308.xml"/><Relationship Id="rId24" Type="http://schemas.openxmlformats.org/officeDocument/2006/relationships/ctrlProp" Target="../ctrlProps/ctrlProp321.xml"/><Relationship Id="rId32" Type="http://schemas.openxmlformats.org/officeDocument/2006/relationships/ctrlProp" Target="../ctrlProps/ctrlProp329.xml"/><Relationship Id="rId37" Type="http://schemas.openxmlformats.org/officeDocument/2006/relationships/ctrlProp" Target="../ctrlProps/ctrlProp334.xml"/><Relationship Id="rId40" Type="http://schemas.openxmlformats.org/officeDocument/2006/relationships/ctrlProp" Target="../ctrlProps/ctrlProp337.xml"/><Relationship Id="rId45" Type="http://schemas.openxmlformats.org/officeDocument/2006/relationships/ctrlProp" Target="../ctrlProps/ctrlProp342.xml"/><Relationship Id="rId53" Type="http://schemas.openxmlformats.org/officeDocument/2006/relationships/ctrlProp" Target="../ctrlProps/ctrlProp350.xml"/><Relationship Id="rId58" Type="http://schemas.openxmlformats.org/officeDocument/2006/relationships/ctrlProp" Target="../ctrlProps/ctrlProp355.xml"/><Relationship Id="rId5" Type="http://schemas.openxmlformats.org/officeDocument/2006/relationships/ctrlProp" Target="../ctrlProps/ctrlProp302.xml"/><Relationship Id="rId15" Type="http://schemas.openxmlformats.org/officeDocument/2006/relationships/ctrlProp" Target="../ctrlProps/ctrlProp312.xml"/><Relationship Id="rId23" Type="http://schemas.openxmlformats.org/officeDocument/2006/relationships/ctrlProp" Target="../ctrlProps/ctrlProp320.xml"/><Relationship Id="rId28" Type="http://schemas.openxmlformats.org/officeDocument/2006/relationships/ctrlProp" Target="../ctrlProps/ctrlProp325.xml"/><Relationship Id="rId36" Type="http://schemas.openxmlformats.org/officeDocument/2006/relationships/ctrlProp" Target="../ctrlProps/ctrlProp333.xml"/><Relationship Id="rId49" Type="http://schemas.openxmlformats.org/officeDocument/2006/relationships/ctrlProp" Target="../ctrlProps/ctrlProp346.xml"/><Relationship Id="rId57" Type="http://schemas.openxmlformats.org/officeDocument/2006/relationships/ctrlProp" Target="../ctrlProps/ctrlProp354.xml"/><Relationship Id="rId61" Type="http://schemas.openxmlformats.org/officeDocument/2006/relationships/ctrlProp" Target="../ctrlProps/ctrlProp358.xml"/><Relationship Id="rId10" Type="http://schemas.openxmlformats.org/officeDocument/2006/relationships/ctrlProp" Target="../ctrlProps/ctrlProp307.xml"/><Relationship Id="rId19" Type="http://schemas.openxmlformats.org/officeDocument/2006/relationships/ctrlProp" Target="../ctrlProps/ctrlProp316.xml"/><Relationship Id="rId31" Type="http://schemas.openxmlformats.org/officeDocument/2006/relationships/ctrlProp" Target="../ctrlProps/ctrlProp328.xml"/><Relationship Id="rId44" Type="http://schemas.openxmlformats.org/officeDocument/2006/relationships/ctrlProp" Target="../ctrlProps/ctrlProp341.xml"/><Relationship Id="rId52" Type="http://schemas.openxmlformats.org/officeDocument/2006/relationships/ctrlProp" Target="../ctrlProps/ctrlProp349.xml"/><Relationship Id="rId60" Type="http://schemas.openxmlformats.org/officeDocument/2006/relationships/ctrlProp" Target="../ctrlProps/ctrlProp357.xml"/><Relationship Id="rId4" Type="http://schemas.openxmlformats.org/officeDocument/2006/relationships/ctrlProp" Target="../ctrlProps/ctrlProp301.xml"/><Relationship Id="rId9" Type="http://schemas.openxmlformats.org/officeDocument/2006/relationships/ctrlProp" Target="../ctrlProps/ctrlProp306.xml"/><Relationship Id="rId14" Type="http://schemas.openxmlformats.org/officeDocument/2006/relationships/ctrlProp" Target="../ctrlProps/ctrlProp311.xml"/><Relationship Id="rId22" Type="http://schemas.openxmlformats.org/officeDocument/2006/relationships/ctrlProp" Target="../ctrlProps/ctrlProp319.xml"/><Relationship Id="rId27" Type="http://schemas.openxmlformats.org/officeDocument/2006/relationships/ctrlProp" Target="../ctrlProps/ctrlProp324.xml"/><Relationship Id="rId30" Type="http://schemas.openxmlformats.org/officeDocument/2006/relationships/ctrlProp" Target="../ctrlProps/ctrlProp327.xml"/><Relationship Id="rId35" Type="http://schemas.openxmlformats.org/officeDocument/2006/relationships/ctrlProp" Target="../ctrlProps/ctrlProp332.xml"/><Relationship Id="rId43" Type="http://schemas.openxmlformats.org/officeDocument/2006/relationships/ctrlProp" Target="../ctrlProps/ctrlProp340.xml"/><Relationship Id="rId48" Type="http://schemas.openxmlformats.org/officeDocument/2006/relationships/ctrlProp" Target="../ctrlProps/ctrlProp345.xml"/><Relationship Id="rId56" Type="http://schemas.openxmlformats.org/officeDocument/2006/relationships/ctrlProp" Target="../ctrlProps/ctrlProp353.xml"/><Relationship Id="rId64" Type="http://schemas.openxmlformats.org/officeDocument/2006/relationships/table" Target="../tables/table6.xml"/><Relationship Id="rId8" Type="http://schemas.openxmlformats.org/officeDocument/2006/relationships/ctrlProp" Target="../ctrlProps/ctrlProp305.xml"/><Relationship Id="rId51" Type="http://schemas.openxmlformats.org/officeDocument/2006/relationships/ctrlProp" Target="../ctrlProps/ctrlProp348.xml"/><Relationship Id="rId3" Type="http://schemas.openxmlformats.org/officeDocument/2006/relationships/vmlDrawing" Target="../drawings/vmlDrawing6.vml"/><Relationship Id="rId12" Type="http://schemas.openxmlformats.org/officeDocument/2006/relationships/ctrlProp" Target="../ctrlProps/ctrlProp309.xml"/><Relationship Id="rId17" Type="http://schemas.openxmlformats.org/officeDocument/2006/relationships/ctrlProp" Target="../ctrlProps/ctrlProp314.xml"/><Relationship Id="rId25" Type="http://schemas.openxmlformats.org/officeDocument/2006/relationships/ctrlProp" Target="../ctrlProps/ctrlProp322.xml"/><Relationship Id="rId33" Type="http://schemas.openxmlformats.org/officeDocument/2006/relationships/ctrlProp" Target="../ctrlProps/ctrlProp330.xml"/><Relationship Id="rId38" Type="http://schemas.openxmlformats.org/officeDocument/2006/relationships/ctrlProp" Target="../ctrlProps/ctrlProp335.xml"/><Relationship Id="rId46" Type="http://schemas.openxmlformats.org/officeDocument/2006/relationships/ctrlProp" Target="../ctrlProps/ctrlProp343.xml"/><Relationship Id="rId59" Type="http://schemas.openxmlformats.org/officeDocument/2006/relationships/ctrlProp" Target="../ctrlProps/ctrlProp356.xm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370.xml"/><Relationship Id="rId18" Type="http://schemas.openxmlformats.org/officeDocument/2006/relationships/ctrlProp" Target="../ctrlProps/ctrlProp375.xml"/><Relationship Id="rId26" Type="http://schemas.openxmlformats.org/officeDocument/2006/relationships/ctrlProp" Target="../ctrlProps/ctrlProp383.xml"/><Relationship Id="rId39" Type="http://schemas.openxmlformats.org/officeDocument/2006/relationships/ctrlProp" Target="../ctrlProps/ctrlProp396.xml"/><Relationship Id="rId21" Type="http://schemas.openxmlformats.org/officeDocument/2006/relationships/ctrlProp" Target="../ctrlProps/ctrlProp378.xml"/><Relationship Id="rId34" Type="http://schemas.openxmlformats.org/officeDocument/2006/relationships/ctrlProp" Target="../ctrlProps/ctrlProp391.xml"/><Relationship Id="rId42" Type="http://schemas.openxmlformats.org/officeDocument/2006/relationships/ctrlProp" Target="../ctrlProps/ctrlProp399.xml"/><Relationship Id="rId47" Type="http://schemas.openxmlformats.org/officeDocument/2006/relationships/ctrlProp" Target="../ctrlProps/ctrlProp404.xml"/><Relationship Id="rId50" Type="http://schemas.openxmlformats.org/officeDocument/2006/relationships/ctrlProp" Target="../ctrlProps/ctrlProp407.xml"/><Relationship Id="rId55" Type="http://schemas.openxmlformats.org/officeDocument/2006/relationships/ctrlProp" Target="../ctrlProps/ctrlProp412.xml"/><Relationship Id="rId63" Type="http://schemas.openxmlformats.org/officeDocument/2006/relationships/ctrlProp" Target="../ctrlProps/ctrlProp420.xml"/><Relationship Id="rId7" Type="http://schemas.openxmlformats.org/officeDocument/2006/relationships/ctrlProp" Target="../ctrlProps/ctrlProp364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373.xml"/><Relationship Id="rId20" Type="http://schemas.openxmlformats.org/officeDocument/2006/relationships/ctrlProp" Target="../ctrlProps/ctrlProp377.xml"/><Relationship Id="rId29" Type="http://schemas.openxmlformats.org/officeDocument/2006/relationships/ctrlProp" Target="../ctrlProps/ctrlProp386.xml"/><Relationship Id="rId41" Type="http://schemas.openxmlformats.org/officeDocument/2006/relationships/ctrlProp" Target="../ctrlProps/ctrlProp398.xml"/><Relationship Id="rId54" Type="http://schemas.openxmlformats.org/officeDocument/2006/relationships/ctrlProp" Target="../ctrlProps/ctrlProp411.xml"/><Relationship Id="rId62" Type="http://schemas.openxmlformats.org/officeDocument/2006/relationships/ctrlProp" Target="../ctrlProps/ctrlProp419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63.xml"/><Relationship Id="rId11" Type="http://schemas.openxmlformats.org/officeDocument/2006/relationships/ctrlProp" Target="../ctrlProps/ctrlProp368.xml"/><Relationship Id="rId24" Type="http://schemas.openxmlformats.org/officeDocument/2006/relationships/ctrlProp" Target="../ctrlProps/ctrlProp381.xml"/><Relationship Id="rId32" Type="http://schemas.openxmlformats.org/officeDocument/2006/relationships/ctrlProp" Target="../ctrlProps/ctrlProp389.xml"/><Relationship Id="rId37" Type="http://schemas.openxmlformats.org/officeDocument/2006/relationships/ctrlProp" Target="../ctrlProps/ctrlProp394.xml"/><Relationship Id="rId40" Type="http://schemas.openxmlformats.org/officeDocument/2006/relationships/ctrlProp" Target="../ctrlProps/ctrlProp397.xml"/><Relationship Id="rId45" Type="http://schemas.openxmlformats.org/officeDocument/2006/relationships/ctrlProp" Target="../ctrlProps/ctrlProp402.xml"/><Relationship Id="rId53" Type="http://schemas.openxmlformats.org/officeDocument/2006/relationships/ctrlProp" Target="../ctrlProps/ctrlProp410.xml"/><Relationship Id="rId58" Type="http://schemas.openxmlformats.org/officeDocument/2006/relationships/ctrlProp" Target="../ctrlProps/ctrlProp415.xml"/><Relationship Id="rId5" Type="http://schemas.openxmlformats.org/officeDocument/2006/relationships/ctrlProp" Target="../ctrlProps/ctrlProp362.xml"/><Relationship Id="rId15" Type="http://schemas.openxmlformats.org/officeDocument/2006/relationships/ctrlProp" Target="../ctrlProps/ctrlProp372.xml"/><Relationship Id="rId23" Type="http://schemas.openxmlformats.org/officeDocument/2006/relationships/ctrlProp" Target="../ctrlProps/ctrlProp380.xml"/><Relationship Id="rId28" Type="http://schemas.openxmlformats.org/officeDocument/2006/relationships/ctrlProp" Target="../ctrlProps/ctrlProp385.xml"/><Relationship Id="rId36" Type="http://schemas.openxmlformats.org/officeDocument/2006/relationships/ctrlProp" Target="../ctrlProps/ctrlProp393.xml"/><Relationship Id="rId49" Type="http://schemas.openxmlformats.org/officeDocument/2006/relationships/ctrlProp" Target="../ctrlProps/ctrlProp406.xml"/><Relationship Id="rId57" Type="http://schemas.openxmlformats.org/officeDocument/2006/relationships/ctrlProp" Target="../ctrlProps/ctrlProp414.xml"/><Relationship Id="rId61" Type="http://schemas.openxmlformats.org/officeDocument/2006/relationships/ctrlProp" Target="../ctrlProps/ctrlProp418.xml"/><Relationship Id="rId10" Type="http://schemas.openxmlformats.org/officeDocument/2006/relationships/ctrlProp" Target="../ctrlProps/ctrlProp367.xml"/><Relationship Id="rId19" Type="http://schemas.openxmlformats.org/officeDocument/2006/relationships/ctrlProp" Target="../ctrlProps/ctrlProp376.xml"/><Relationship Id="rId31" Type="http://schemas.openxmlformats.org/officeDocument/2006/relationships/ctrlProp" Target="../ctrlProps/ctrlProp388.xml"/><Relationship Id="rId44" Type="http://schemas.openxmlformats.org/officeDocument/2006/relationships/ctrlProp" Target="../ctrlProps/ctrlProp401.xml"/><Relationship Id="rId52" Type="http://schemas.openxmlformats.org/officeDocument/2006/relationships/ctrlProp" Target="../ctrlProps/ctrlProp409.xml"/><Relationship Id="rId60" Type="http://schemas.openxmlformats.org/officeDocument/2006/relationships/ctrlProp" Target="../ctrlProps/ctrlProp417.xml"/><Relationship Id="rId4" Type="http://schemas.openxmlformats.org/officeDocument/2006/relationships/ctrlProp" Target="../ctrlProps/ctrlProp361.xml"/><Relationship Id="rId9" Type="http://schemas.openxmlformats.org/officeDocument/2006/relationships/ctrlProp" Target="../ctrlProps/ctrlProp366.xml"/><Relationship Id="rId14" Type="http://schemas.openxmlformats.org/officeDocument/2006/relationships/ctrlProp" Target="../ctrlProps/ctrlProp371.xml"/><Relationship Id="rId22" Type="http://schemas.openxmlformats.org/officeDocument/2006/relationships/ctrlProp" Target="../ctrlProps/ctrlProp379.xml"/><Relationship Id="rId27" Type="http://schemas.openxmlformats.org/officeDocument/2006/relationships/ctrlProp" Target="../ctrlProps/ctrlProp384.xml"/><Relationship Id="rId30" Type="http://schemas.openxmlformats.org/officeDocument/2006/relationships/ctrlProp" Target="../ctrlProps/ctrlProp387.xml"/><Relationship Id="rId35" Type="http://schemas.openxmlformats.org/officeDocument/2006/relationships/ctrlProp" Target="../ctrlProps/ctrlProp392.xml"/><Relationship Id="rId43" Type="http://schemas.openxmlformats.org/officeDocument/2006/relationships/ctrlProp" Target="../ctrlProps/ctrlProp400.xml"/><Relationship Id="rId48" Type="http://schemas.openxmlformats.org/officeDocument/2006/relationships/ctrlProp" Target="../ctrlProps/ctrlProp405.xml"/><Relationship Id="rId56" Type="http://schemas.openxmlformats.org/officeDocument/2006/relationships/ctrlProp" Target="../ctrlProps/ctrlProp413.xml"/><Relationship Id="rId64" Type="http://schemas.openxmlformats.org/officeDocument/2006/relationships/table" Target="../tables/table7.xml"/><Relationship Id="rId8" Type="http://schemas.openxmlformats.org/officeDocument/2006/relationships/ctrlProp" Target="../ctrlProps/ctrlProp365.xml"/><Relationship Id="rId51" Type="http://schemas.openxmlformats.org/officeDocument/2006/relationships/ctrlProp" Target="../ctrlProps/ctrlProp408.xml"/><Relationship Id="rId3" Type="http://schemas.openxmlformats.org/officeDocument/2006/relationships/vmlDrawing" Target="../drawings/vmlDrawing7.vml"/><Relationship Id="rId12" Type="http://schemas.openxmlformats.org/officeDocument/2006/relationships/ctrlProp" Target="../ctrlProps/ctrlProp369.xml"/><Relationship Id="rId17" Type="http://schemas.openxmlformats.org/officeDocument/2006/relationships/ctrlProp" Target="../ctrlProps/ctrlProp374.xml"/><Relationship Id="rId25" Type="http://schemas.openxmlformats.org/officeDocument/2006/relationships/ctrlProp" Target="../ctrlProps/ctrlProp382.xml"/><Relationship Id="rId33" Type="http://schemas.openxmlformats.org/officeDocument/2006/relationships/ctrlProp" Target="../ctrlProps/ctrlProp390.xml"/><Relationship Id="rId38" Type="http://schemas.openxmlformats.org/officeDocument/2006/relationships/ctrlProp" Target="../ctrlProps/ctrlProp395.xml"/><Relationship Id="rId46" Type="http://schemas.openxmlformats.org/officeDocument/2006/relationships/ctrlProp" Target="../ctrlProps/ctrlProp403.xml"/><Relationship Id="rId59" Type="http://schemas.openxmlformats.org/officeDocument/2006/relationships/ctrlProp" Target="../ctrlProps/ctrlProp416.xm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30.xml"/><Relationship Id="rId18" Type="http://schemas.openxmlformats.org/officeDocument/2006/relationships/ctrlProp" Target="../ctrlProps/ctrlProp435.xml"/><Relationship Id="rId26" Type="http://schemas.openxmlformats.org/officeDocument/2006/relationships/ctrlProp" Target="../ctrlProps/ctrlProp443.xml"/><Relationship Id="rId39" Type="http://schemas.openxmlformats.org/officeDocument/2006/relationships/ctrlProp" Target="../ctrlProps/ctrlProp456.xml"/><Relationship Id="rId21" Type="http://schemas.openxmlformats.org/officeDocument/2006/relationships/ctrlProp" Target="../ctrlProps/ctrlProp438.xml"/><Relationship Id="rId34" Type="http://schemas.openxmlformats.org/officeDocument/2006/relationships/ctrlProp" Target="../ctrlProps/ctrlProp451.xml"/><Relationship Id="rId42" Type="http://schemas.openxmlformats.org/officeDocument/2006/relationships/ctrlProp" Target="../ctrlProps/ctrlProp459.xml"/><Relationship Id="rId47" Type="http://schemas.openxmlformats.org/officeDocument/2006/relationships/ctrlProp" Target="../ctrlProps/ctrlProp464.xml"/><Relationship Id="rId50" Type="http://schemas.openxmlformats.org/officeDocument/2006/relationships/ctrlProp" Target="../ctrlProps/ctrlProp467.xml"/><Relationship Id="rId55" Type="http://schemas.openxmlformats.org/officeDocument/2006/relationships/ctrlProp" Target="../ctrlProps/ctrlProp472.xml"/><Relationship Id="rId63" Type="http://schemas.openxmlformats.org/officeDocument/2006/relationships/ctrlProp" Target="../ctrlProps/ctrlProp480.xml"/><Relationship Id="rId7" Type="http://schemas.openxmlformats.org/officeDocument/2006/relationships/ctrlProp" Target="../ctrlProps/ctrlProp424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433.xml"/><Relationship Id="rId20" Type="http://schemas.openxmlformats.org/officeDocument/2006/relationships/ctrlProp" Target="../ctrlProps/ctrlProp437.xml"/><Relationship Id="rId29" Type="http://schemas.openxmlformats.org/officeDocument/2006/relationships/ctrlProp" Target="../ctrlProps/ctrlProp446.xml"/><Relationship Id="rId41" Type="http://schemas.openxmlformats.org/officeDocument/2006/relationships/ctrlProp" Target="../ctrlProps/ctrlProp458.xml"/><Relationship Id="rId54" Type="http://schemas.openxmlformats.org/officeDocument/2006/relationships/ctrlProp" Target="../ctrlProps/ctrlProp471.xml"/><Relationship Id="rId62" Type="http://schemas.openxmlformats.org/officeDocument/2006/relationships/ctrlProp" Target="../ctrlProps/ctrlProp479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423.xml"/><Relationship Id="rId11" Type="http://schemas.openxmlformats.org/officeDocument/2006/relationships/ctrlProp" Target="../ctrlProps/ctrlProp428.xml"/><Relationship Id="rId24" Type="http://schemas.openxmlformats.org/officeDocument/2006/relationships/ctrlProp" Target="../ctrlProps/ctrlProp441.xml"/><Relationship Id="rId32" Type="http://schemas.openxmlformats.org/officeDocument/2006/relationships/ctrlProp" Target="../ctrlProps/ctrlProp449.xml"/><Relationship Id="rId37" Type="http://schemas.openxmlformats.org/officeDocument/2006/relationships/ctrlProp" Target="../ctrlProps/ctrlProp454.xml"/><Relationship Id="rId40" Type="http://schemas.openxmlformats.org/officeDocument/2006/relationships/ctrlProp" Target="../ctrlProps/ctrlProp457.xml"/><Relationship Id="rId45" Type="http://schemas.openxmlformats.org/officeDocument/2006/relationships/ctrlProp" Target="../ctrlProps/ctrlProp462.xml"/><Relationship Id="rId53" Type="http://schemas.openxmlformats.org/officeDocument/2006/relationships/ctrlProp" Target="../ctrlProps/ctrlProp470.xml"/><Relationship Id="rId58" Type="http://schemas.openxmlformats.org/officeDocument/2006/relationships/ctrlProp" Target="../ctrlProps/ctrlProp475.xml"/><Relationship Id="rId5" Type="http://schemas.openxmlformats.org/officeDocument/2006/relationships/ctrlProp" Target="../ctrlProps/ctrlProp422.xml"/><Relationship Id="rId15" Type="http://schemas.openxmlformats.org/officeDocument/2006/relationships/ctrlProp" Target="../ctrlProps/ctrlProp432.xml"/><Relationship Id="rId23" Type="http://schemas.openxmlformats.org/officeDocument/2006/relationships/ctrlProp" Target="../ctrlProps/ctrlProp440.xml"/><Relationship Id="rId28" Type="http://schemas.openxmlformats.org/officeDocument/2006/relationships/ctrlProp" Target="../ctrlProps/ctrlProp445.xml"/><Relationship Id="rId36" Type="http://schemas.openxmlformats.org/officeDocument/2006/relationships/ctrlProp" Target="../ctrlProps/ctrlProp453.xml"/><Relationship Id="rId49" Type="http://schemas.openxmlformats.org/officeDocument/2006/relationships/ctrlProp" Target="../ctrlProps/ctrlProp466.xml"/><Relationship Id="rId57" Type="http://schemas.openxmlformats.org/officeDocument/2006/relationships/ctrlProp" Target="../ctrlProps/ctrlProp474.xml"/><Relationship Id="rId61" Type="http://schemas.openxmlformats.org/officeDocument/2006/relationships/ctrlProp" Target="../ctrlProps/ctrlProp478.xml"/><Relationship Id="rId10" Type="http://schemas.openxmlformats.org/officeDocument/2006/relationships/ctrlProp" Target="../ctrlProps/ctrlProp427.xml"/><Relationship Id="rId19" Type="http://schemas.openxmlformats.org/officeDocument/2006/relationships/ctrlProp" Target="../ctrlProps/ctrlProp436.xml"/><Relationship Id="rId31" Type="http://schemas.openxmlformats.org/officeDocument/2006/relationships/ctrlProp" Target="../ctrlProps/ctrlProp448.xml"/><Relationship Id="rId44" Type="http://schemas.openxmlformats.org/officeDocument/2006/relationships/ctrlProp" Target="../ctrlProps/ctrlProp461.xml"/><Relationship Id="rId52" Type="http://schemas.openxmlformats.org/officeDocument/2006/relationships/ctrlProp" Target="../ctrlProps/ctrlProp469.xml"/><Relationship Id="rId60" Type="http://schemas.openxmlformats.org/officeDocument/2006/relationships/ctrlProp" Target="../ctrlProps/ctrlProp477.xml"/><Relationship Id="rId4" Type="http://schemas.openxmlformats.org/officeDocument/2006/relationships/ctrlProp" Target="../ctrlProps/ctrlProp421.xml"/><Relationship Id="rId9" Type="http://schemas.openxmlformats.org/officeDocument/2006/relationships/ctrlProp" Target="../ctrlProps/ctrlProp426.xml"/><Relationship Id="rId14" Type="http://schemas.openxmlformats.org/officeDocument/2006/relationships/ctrlProp" Target="../ctrlProps/ctrlProp431.xml"/><Relationship Id="rId22" Type="http://schemas.openxmlformats.org/officeDocument/2006/relationships/ctrlProp" Target="../ctrlProps/ctrlProp439.xml"/><Relationship Id="rId27" Type="http://schemas.openxmlformats.org/officeDocument/2006/relationships/ctrlProp" Target="../ctrlProps/ctrlProp444.xml"/><Relationship Id="rId30" Type="http://schemas.openxmlformats.org/officeDocument/2006/relationships/ctrlProp" Target="../ctrlProps/ctrlProp447.xml"/><Relationship Id="rId35" Type="http://schemas.openxmlformats.org/officeDocument/2006/relationships/ctrlProp" Target="../ctrlProps/ctrlProp452.xml"/><Relationship Id="rId43" Type="http://schemas.openxmlformats.org/officeDocument/2006/relationships/ctrlProp" Target="../ctrlProps/ctrlProp460.xml"/><Relationship Id="rId48" Type="http://schemas.openxmlformats.org/officeDocument/2006/relationships/ctrlProp" Target="../ctrlProps/ctrlProp465.xml"/><Relationship Id="rId56" Type="http://schemas.openxmlformats.org/officeDocument/2006/relationships/ctrlProp" Target="../ctrlProps/ctrlProp473.xml"/><Relationship Id="rId64" Type="http://schemas.openxmlformats.org/officeDocument/2006/relationships/table" Target="../tables/table8.xml"/><Relationship Id="rId8" Type="http://schemas.openxmlformats.org/officeDocument/2006/relationships/ctrlProp" Target="../ctrlProps/ctrlProp425.xml"/><Relationship Id="rId51" Type="http://schemas.openxmlformats.org/officeDocument/2006/relationships/ctrlProp" Target="../ctrlProps/ctrlProp468.xml"/><Relationship Id="rId3" Type="http://schemas.openxmlformats.org/officeDocument/2006/relationships/vmlDrawing" Target="../drawings/vmlDrawing8.vml"/><Relationship Id="rId12" Type="http://schemas.openxmlformats.org/officeDocument/2006/relationships/ctrlProp" Target="../ctrlProps/ctrlProp429.xml"/><Relationship Id="rId17" Type="http://schemas.openxmlformats.org/officeDocument/2006/relationships/ctrlProp" Target="../ctrlProps/ctrlProp434.xml"/><Relationship Id="rId25" Type="http://schemas.openxmlformats.org/officeDocument/2006/relationships/ctrlProp" Target="../ctrlProps/ctrlProp442.xml"/><Relationship Id="rId33" Type="http://schemas.openxmlformats.org/officeDocument/2006/relationships/ctrlProp" Target="../ctrlProps/ctrlProp450.xml"/><Relationship Id="rId38" Type="http://schemas.openxmlformats.org/officeDocument/2006/relationships/ctrlProp" Target="../ctrlProps/ctrlProp455.xml"/><Relationship Id="rId46" Type="http://schemas.openxmlformats.org/officeDocument/2006/relationships/ctrlProp" Target="../ctrlProps/ctrlProp463.xml"/><Relationship Id="rId59" Type="http://schemas.openxmlformats.org/officeDocument/2006/relationships/ctrlProp" Target="../ctrlProps/ctrlProp476.xm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90.xml"/><Relationship Id="rId18" Type="http://schemas.openxmlformats.org/officeDocument/2006/relationships/ctrlProp" Target="../ctrlProps/ctrlProp495.xml"/><Relationship Id="rId26" Type="http://schemas.openxmlformats.org/officeDocument/2006/relationships/ctrlProp" Target="../ctrlProps/ctrlProp503.xml"/><Relationship Id="rId39" Type="http://schemas.openxmlformats.org/officeDocument/2006/relationships/ctrlProp" Target="../ctrlProps/ctrlProp516.xml"/><Relationship Id="rId21" Type="http://schemas.openxmlformats.org/officeDocument/2006/relationships/ctrlProp" Target="../ctrlProps/ctrlProp498.xml"/><Relationship Id="rId34" Type="http://schemas.openxmlformats.org/officeDocument/2006/relationships/ctrlProp" Target="../ctrlProps/ctrlProp511.xml"/><Relationship Id="rId42" Type="http://schemas.openxmlformats.org/officeDocument/2006/relationships/ctrlProp" Target="../ctrlProps/ctrlProp519.xml"/><Relationship Id="rId47" Type="http://schemas.openxmlformats.org/officeDocument/2006/relationships/ctrlProp" Target="../ctrlProps/ctrlProp524.xml"/><Relationship Id="rId50" Type="http://schemas.openxmlformats.org/officeDocument/2006/relationships/ctrlProp" Target="../ctrlProps/ctrlProp527.xml"/><Relationship Id="rId55" Type="http://schemas.openxmlformats.org/officeDocument/2006/relationships/ctrlProp" Target="../ctrlProps/ctrlProp532.xml"/><Relationship Id="rId63" Type="http://schemas.openxmlformats.org/officeDocument/2006/relationships/ctrlProp" Target="../ctrlProps/ctrlProp540.xml"/><Relationship Id="rId7" Type="http://schemas.openxmlformats.org/officeDocument/2006/relationships/ctrlProp" Target="../ctrlProps/ctrlProp484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493.xml"/><Relationship Id="rId20" Type="http://schemas.openxmlformats.org/officeDocument/2006/relationships/ctrlProp" Target="../ctrlProps/ctrlProp497.xml"/><Relationship Id="rId29" Type="http://schemas.openxmlformats.org/officeDocument/2006/relationships/ctrlProp" Target="../ctrlProps/ctrlProp506.xml"/><Relationship Id="rId41" Type="http://schemas.openxmlformats.org/officeDocument/2006/relationships/ctrlProp" Target="../ctrlProps/ctrlProp518.xml"/><Relationship Id="rId54" Type="http://schemas.openxmlformats.org/officeDocument/2006/relationships/ctrlProp" Target="../ctrlProps/ctrlProp531.xml"/><Relationship Id="rId62" Type="http://schemas.openxmlformats.org/officeDocument/2006/relationships/ctrlProp" Target="../ctrlProps/ctrlProp53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83.xml"/><Relationship Id="rId11" Type="http://schemas.openxmlformats.org/officeDocument/2006/relationships/ctrlProp" Target="../ctrlProps/ctrlProp488.xml"/><Relationship Id="rId24" Type="http://schemas.openxmlformats.org/officeDocument/2006/relationships/ctrlProp" Target="../ctrlProps/ctrlProp501.xml"/><Relationship Id="rId32" Type="http://schemas.openxmlformats.org/officeDocument/2006/relationships/ctrlProp" Target="../ctrlProps/ctrlProp509.xml"/><Relationship Id="rId37" Type="http://schemas.openxmlformats.org/officeDocument/2006/relationships/ctrlProp" Target="../ctrlProps/ctrlProp514.xml"/><Relationship Id="rId40" Type="http://schemas.openxmlformats.org/officeDocument/2006/relationships/ctrlProp" Target="../ctrlProps/ctrlProp517.xml"/><Relationship Id="rId45" Type="http://schemas.openxmlformats.org/officeDocument/2006/relationships/ctrlProp" Target="../ctrlProps/ctrlProp522.xml"/><Relationship Id="rId53" Type="http://schemas.openxmlformats.org/officeDocument/2006/relationships/ctrlProp" Target="../ctrlProps/ctrlProp530.xml"/><Relationship Id="rId58" Type="http://schemas.openxmlformats.org/officeDocument/2006/relationships/ctrlProp" Target="../ctrlProps/ctrlProp535.xml"/><Relationship Id="rId5" Type="http://schemas.openxmlformats.org/officeDocument/2006/relationships/ctrlProp" Target="../ctrlProps/ctrlProp482.xml"/><Relationship Id="rId15" Type="http://schemas.openxmlformats.org/officeDocument/2006/relationships/ctrlProp" Target="../ctrlProps/ctrlProp492.xml"/><Relationship Id="rId23" Type="http://schemas.openxmlformats.org/officeDocument/2006/relationships/ctrlProp" Target="../ctrlProps/ctrlProp500.xml"/><Relationship Id="rId28" Type="http://schemas.openxmlformats.org/officeDocument/2006/relationships/ctrlProp" Target="../ctrlProps/ctrlProp505.xml"/><Relationship Id="rId36" Type="http://schemas.openxmlformats.org/officeDocument/2006/relationships/ctrlProp" Target="../ctrlProps/ctrlProp513.xml"/><Relationship Id="rId49" Type="http://schemas.openxmlformats.org/officeDocument/2006/relationships/ctrlProp" Target="../ctrlProps/ctrlProp526.xml"/><Relationship Id="rId57" Type="http://schemas.openxmlformats.org/officeDocument/2006/relationships/ctrlProp" Target="../ctrlProps/ctrlProp534.xml"/><Relationship Id="rId61" Type="http://schemas.openxmlformats.org/officeDocument/2006/relationships/ctrlProp" Target="../ctrlProps/ctrlProp538.xml"/><Relationship Id="rId10" Type="http://schemas.openxmlformats.org/officeDocument/2006/relationships/ctrlProp" Target="../ctrlProps/ctrlProp487.xml"/><Relationship Id="rId19" Type="http://schemas.openxmlformats.org/officeDocument/2006/relationships/ctrlProp" Target="../ctrlProps/ctrlProp496.xml"/><Relationship Id="rId31" Type="http://schemas.openxmlformats.org/officeDocument/2006/relationships/ctrlProp" Target="../ctrlProps/ctrlProp508.xml"/><Relationship Id="rId44" Type="http://schemas.openxmlformats.org/officeDocument/2006/relationships/ctrlProp" Target="../ctrlProps/ctrlProp521.xml"/><Relationship Id="rId52" Type="http://schemas.openxmlformats.org/officeDocument/2006/relationships/ctrlProp" Target="../ctrlProps/ctrlProp529.xml"/><Relationship Id="rId60" Type="http://schemas.openxmlformats.org/officeDocument/2006/relationships/ctrlProp" Target="../ctrlProps/ctrlProp537.xml"/><Relationship Id="rId4" Type="http://schemas.openxmlformats.org/officeDocument/2006/relationships/ctrlProp" Target="../ctrlProps/ctrlProp481.xml"/><Relationship Id="rId9" Type="http://schemas.openxmlformats.org/officeDocument/2006/relationships/ctrlProp" Target="../ctrlProps/ctrlProp486.xml"/><Relationship Id="rId14" Type="http://schemas.openxmlformats.org/officeDocument/2006/relationships/ctrlProp" Target="../ctrlProps/ctrlProp491.xml"/><Relationship Id="rId22" Type="http://schemas.openxmlformats.org/officeDocument/2006/relationships/ctrlProp" Target="../ctrlProps/ctrlProp499.xml"/><Relationship Id="rId27" Type="http://schemas.openxmlformats.org/officeDocument/2006/relationships/ctrlProp" Target="../ctrlProps/ctrlProp504.xml"/><Relationship Id="rId30" Type="http://schemas.openxmlformats.org/officeDocument/2006/relationships/ctrlProp" Target="../ctrlProps/ctrlProp507.xml"/><Relationship Id="rId35" Type="http://schemas.openxmlformats.org/officeDocument/2006/relationships/ctrlProp" Target="../ctrlProps/ctrlProp512.xml"/><Relationship Id="rId43" Type="http://schemas.openxmlformats.org/officeDocument/2006/relationships/ctrlProp" Target="../ctrlProps/ctrlProp520.xml"/><Relationship Id="rId48" Type="http://schemas.openxmlformats.org/officeDocument/2006/relationships/ctrlProp" Target="../ctrlProps/ctrlProp525.xml"/><Relationship Id="rId56" Type="http://schemas.openxmlformats.org/officeDocument/2006/relationships/ctrlProp" Target="../ctrlProps/ctrlProp533.xml"/><Relationship Id="rId64" Type="http://schemas.openxmlformats.org/officeDocument/2006/relationships/table" Target="../tables/table9.xml"/><Relationship Id="rId8" Type="http://schemas.openxmlformats.org/officeDocument/2006/relationships/ctrlProp" Target="../ctrlProps/ctrlProp485.xml"/><Relationship Id="rId51" Type="http://schemas.openxmlformats.org/officeDocument/2006/relationships/ctrlProp" Target="../ctrlProps/ctrlProp528.xml"/><Relationship Id="rId3" Type="http://schemas.openxmlformats.org/officeDocument/2006/relationships/vmlDrawing" Target="../drawings/vmlDrawing9.vml"/><Relationship Id="rId12" Type="http://schemas.openxmlformats.org/officeDocument/2006/relationships/ctrlProp" Target="../ctrlProps/ctrlProp489.xml"/><Relationship Id="rId17" Type="http://schemas.openxmlformats.org/officeDocument/2006/relationships/ctrlProp" Target="../ctrlProps/ctrlProp494.xml"/><Relationship Id="rId25" Type="http://schemas.openxmlformats.org/officeDocument/2006/relationships/ctrlProp" Target="../ctrlProps/ctrlProp502.xml"/><Relationship Id="rId33" Type="http://schemas.openxmlformats.org/officeDocument/2006/relationships/ctrlProp" Target="../ctrlProps/ctrlProp510.xml"/><Relationship Id="rId38" Type="http://schemas.openxmlformats.org/officeDocument/2006/relationships/ctrlProp" Target="../ctrlProps/ctrlProp515.xml"/><Relationship Id="rId46" Type="http://schemas.openxmlformats.org/officeDocument/2006/relationships/ctrlProp" Target="../ctrlProps/ctrlProp523.xml"/><Relationship Id="rId59" Type="http://schemas.openxmlformats.org/officeDocument/2006/relationships/ctrlProp" Target="../ctrlProps/ctrlProp536.xm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50.xml"/><Relationship Id="rId18" Type="http://schemas.openxmlformats.org/officeDocument/2006/relationships/ctrlProp" Target="../ctrlProps/ctrlProp555.xml"/><Relationship Id="rId26" Type="http://schemas.openxmlformats.org/officeDocument/2006/relationships/ctrlProp" Target="../ctrlProps/ctrlProp563.xml"/><Relationship Id="rId39" Type="http://schemas.openxmlformats.org/officeDocument/2006/relationships/ctrlProp" Target="../ctrlProps/ctrlProp576.xml"/><Relationship Id="rId21" Type="http://schemas.openxmlformats.org/officeDocument/2006/relationships/ctrlProp" Target="../ctrlProps/ctrlProp558.xml"/><Relationship Id="rId34" Type="http://schemas.openxmlformats.org/officeDocument/2006/relationships/ctrlProp" Target="../ctrlProps/ctrlProp571.xml"/><Relationship Id="rId42" Type="http://schemas.openxmlformats.org/officeDocument/2006/relationships/ctrlProp" Target="../ctrlProps/ctrlProp579.xml"/><Relationship Id="rId47" Type="http://schemas.openxmlformats.org/officeDocument/2006/relationships/ctrlProp" Target="../ctrlProps/ctrlProp584.xml"/><Relationship Id="rId50" Type="http://schemas.openxmlformats.org/officeDocument/2006/relationships/ctrlProp" Target="../ctrlProps/ctrlProp587.xml"/><Relationship Id="rId55" Type="http://schemas.openxmlformats.org/officeDocument/2006/relationships/ctrlProp" Target="../ctrlProps/ctrlProp592.xml"/><Relationship Id="rId63" Type="http://schemas.openxmlformats.org/officeDocument/2006/relationships/ctrlProp" Target="../ctrlProps/ctrlProp600.xml"/><Relationship Id="rId7" Type="http://schemas.openxmlformats.org/officeDocument/2006/relationships/ctrlProp" Target="../ctrlProps/ctrlProp544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553.xml"/><Relationship Id="rId20" Type="http://schemas.openxmlformats.org/officeDocument/2006/relationships/ctrlProp" Target="../ctrlProps/ctrlProp557.xml"/><Relationship Id="rId29" Type="http://schemas.openxmlformats.org/officeDocument/2006/relationships/ctrlProp" Target="../ctrlProps/ctrlProp566.xml"/><Relationship Id="rId41" Type="http://schemas.openxmlformats.org/officeDocument/2006/relationships/ctrlProp" Target="../ctrlProps/ctrlProp578.xml"/><Relationship Id="rId54" Type="http://schemas.openxmlformats.org/officeDocument/2006/relationships/ctrlProp" Target="../ctrlProps/ctrlProp591.xml"/><Relationship Id="rId62" Type="http://schemas.openxmlformats.org/officeDocument/2006/relationships/ctrlProp" Target="../ctrlProps/ctrlProp59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543.xml"/><Relationship Id="rId11" Type="http://schemas.openxmlformats.org/officeDocument/2006/relationships/ctrlProp" Target="../ctrlProps/ctrlProp548.xml"/><Relationship Id="rId24" Type="http://schemas.openxmlformats.org/officeDocument/2006/relationships/ctrlProp" Target="../ctrlProps/ctrlProp561.xml"/><Relationship Id="rId32" Type="http://schemas.openxmlformats.org/officeDocument/2006/relationships/ctrlProp" Target="../ctrlProps/ctrlProp569.xml"/><Relationship Id="rId37" Type="http://schemas.openxmlformats.org/officeDocument/2006/relationships/ctrlProp" Target="../ctrlProps/ctrlProp574.xml"/><Relationship Id="rId40" Type="http://schemas.openxmlformats.org/officeDocument/2006/relationships/ctrlProp" Target="../ctrlProps/ctrlProp577.xml"/><Relationship Id="rId45" Type="http://schemas.openxmlformats.org/officeDocument/2006/relationships/ctrlProp" Target="../ctrlProps/ctrlProp582.xml"/><Relationship Id="rId53" Type="http://schemas.openxmlformats.org/officeDocument/2006/relationships/ctrlProp" Target="../ctrlProps/ctrlProp590.xml"/><Relationship Id="rId58" Type="http://schemas.openxmlformats.org/officeDocument/2006/relationships/ctrlProp" Target="../ctrlProps/ctrlProp595.xml"/><Relationship Id="rId5" Type="http://schemas.openxmlformats.org/officeDocument/2006/relationships/ctrlProp" Target="../ctrlProps/ctrlProp542.xml"/><Relationship Id="rId15" Type="http://schemas.openxmlformats.org/officeDocument/2006/relationships/ctrlProp" Target="../ctrlProps/ctrlProp552.xml"/><Relationship Id="rId23" Type="http://schemas.openxmlformats.org/officeDocument/2006/relationships/ctrlProp" Target="../ctrlProps/ctrlProp560.xml"/><Relationship Id="rId28" Type="http://schemas.openxmlformats.org/officeDocument/2006/relationships/ctrlProp" Target="../ctrlProps/ctrlProp565.xml"/><Relationship Id="rId36" Type="http://schemas.openxmlformats.org/officeDocument/2006/relationships/ctrlProp" Target="../ctrlProps/ctrlProp573.xml"/><Relationship Id="rId49" Type="http://schemas.openxmlformats.org/officeDocument/2006/relationships/ctrlProp" Target="../ctrlProps/ctrlProp586.xml"/><Relationship Id="rId57" Type="http://schemas.openxmlformats.org/officeDocument/2006/relationships/ctrlProp" Target="../ctrlProps/ctrlProp594.xml"/><Relationship Id="rId61" Type="http://schemas.openxmlformats.org/officeDocument/2006/relationships/ctrlProp" Target="../ctrlProps/ctrlProp598.xml"/><Relationship Id="rId10" Type="http://schemas.openxmlformats.org/officeDocument/2006/relationships/ctrlProp" Target="../ctrlProps/ctrlProp547.xml"/><Relationship Id="rId19" Type="http://schemas.openxmlformats.org/officeDocument/2006/relationships/ctrlProp" Target="../ctrlProps/ctrlProp556.xml"/><Relationship Id="rId31" Type="http://schemas.openxmlformats.org/officeDocument/2006/relationships/ctrlProp" Target="../ctrlProps/ctrlProp568.xml"/><Relationship Id="rId44" Type="http://schemas.openxmlformats.org/officeDocument/2006/relationships/ctrlProp" Target="../ctrlProps/ctrlProp581.xml"/><Relationship Id="rId52" Type="http://schemas.openxmlformats.org/officeDocument/2006/relationships/ctrlProp" Target="../ctrlProps/ctrlProp589.xml"/><Relationship Id="rId60" Type="http://schemas.openxmlformats.org/officeDocument/2006/relationships/ctrlProp" Target="../ctrlProps/ctrlProp597.xml"/><Relationship Id="rId4" Type="http://schemas.openxmlformats.org/officeDocument/2006/relationships/ctrlProp" Target="../ctrlProps/ctrlProp541.xml"/><Relationship Id="rId9" Type="http://schemas.openxmlformats.org/officeDocument/2006/relationships/ctrlProp" Target="../ctrlProps/ctrlProp546.xml"/><Relationship Id="rId14" Type="http://schemas.openxmlformats.org/officeDocument/2006/relationships/ctrlProp" Target="../ctrlProps/ctrlProp551.xml"/><Relationship Id="rId22" Type="http://schemas.openxmlformats.org/officeDocument/2006/relationships/ctrlProp" Target="../ctrlProps/ctrlProp559.xml"/><Relationship Id="rId27" Type="http://schemas.openxmlformats.org/officeDocument/2006/relationships/ctrlProp" Target="../ctrlProps/ctrlProp564.xml"/><Relationship Id="rId30" Type="http://schemas.openxmlformats.org/officeDocument/2006/relationships/ctrlProp" Target="../ctrlProps/ctrlProp567.xml"/><Relationship Id="rId35" Type="http://schemas.openxmlformats.org/officeDocument/2006/relationships/ctrlProp" Target="../ctrlProps/ctrlProp572.xml"/><Relationship Id="rId43" Type="http://schemas.openxmlformats.org/officeDocument/2006/relationships/ctrlProp" Target="../ctrlProps/ctrlProp580.xml"/><Relationship Id="rId48" Type="http://schemas.openxmlformats.org/officeDocument/2006/relationships/ctrlProp" Target="../ctrlProps/ctrlProp585.xml"/><Relationship Id="rId56" Type="http://schemas.openxmlformats.org/officeDocument/2006/relationships/ctrlProp" Target="../ctrlProps/ctrlProp593.xml"/><Relationship Id="rId64" Type="http://schemas.openxmlformats.org/officeDocument/2006/relationships/table" Target="../tables/table10.xml"/><Relationship Id="rId8" Type="http://schemas.openxmlformats.org/officeDocument/2006/relationships/ctrlProp" Target="../ctrlProps/ctrlProp545.xml"/><Relationship Id="rId51" Type="http://schemas.openxmlformats.org/officeDocument/2006/relationships/ctrlProp" Target="../ctrlProps/ctrlProp588.xml"/><Relationship Id="rId3" Type="http://schemas.openxmlformats.org/officeDocument/2006/relationships/vmlDrawing" Target="../drawings/vmlDrawing10.vml"/><Relationship Id="rId12" Type="http://schemas.openxmlformats.org/officeDocument/2006/relationships/ctrlProp" Target="../ctrlProps/ctrlProp549.xml"/><Relationship Id="rId17" Type="http://schemas.openxmlformats.org/officeDocument/2006/relationships/ctrlProp" Target="../ctrlProps/ctrlProp554.xml"/><Relationship Id="rId25" Type="http://schemas.openxmlformats.org/officeDocument/2006/relationships/ctrlProp" Target="../ctrlProps/ctrlProp562.xml"/><Relationship Id="rId33" Type="http://schemas.openxmlformats.org/officeDocument/2006/relationships/ctrlProp" Target="../ctrlProps/ctrlProp570.xml"/><Relationship Id="rId38" Type="http://schemas.openxmlformats.org/officeDocument/2006/relationships/ctrlProp" Target="../ctrlProps/ctrlProp575.xml"/><Relationship Id="rId46" Type="http://schemas.openxmlformats.org/officeDocument/2006/relationships/ctrlProp" Target="../ctrlProps/ctrlProp583.xml"/><Relationship Id="rId59" Type="http://schemas.openxmlformats.org/officeDocument/2006/relationships/ctrlProp" Target="../ctrlProps/ctrlProp596.xm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10.xml"/><Relationship Id="rId18" Type="http://schemas.openxmlformats.org/officeDocument/2006/relationships/ctrlProp" Target="../ctrlProps/ctrlProp615.xml"/><Relationship Id="rId26" Type="http://schemas.openxmlformats.org/officeDocument/2006/relationships/ctrlProp" Target="../ctrlProps/ctrlProp623.xml"/><Relationship Id="rId39" Type="http://schemas.openxmlformats.org/officeDocument/2006/relationships/ctrlProp" Target="../ctrlProps/ctrlProp636.xml"/><Relationship Id="rId21" Type="http://schemas.openxmlformats.org/officeDocument/2006/relationships/ctrlProp" Target="../ctrlProps/ctrlProp618.xml"/><Relationship Id="rId34" Type="http://schemas.openxmlformats.org/officeDocument/2006/relationships/ctrlProp" Target="../ctrlProps/ctrlProp631.xml"/><Relationship Id="rId42" Type="http://schemas.openxmlformats.org/officeDocument/2006/relationships/ctrlProp" Target="../ctrlProps/ctrlProp639.xml"/><Relationship Id="rId47" Type="http://schemas.openxmlformats.org/officeDocument/2006/relationships/ctrlProp" Target="../ctrlProps/ctrlProp644.xml"/><Relationship Id="rId50" Type="http://schemas.openxmlformats.org/officeDocument/2006/relationships/ctrlProp" Target="../ctrlProps/ctrlProp647.xml"/><Relationship Id="rId55" Type="http://schemas.openxmlformats.org/officeDocument/2006/relationships/ctrlProp" Target="../ctrlProps/ctrlProp652.xml"/><Relationship Id="rId63" Type="http://schemas.openxmlformats.org/officeDocument/2006/relationships/ctrlProp" Target="../ctrlProps/ctrlProp660.xml"/><Relationship Id="rId7" Type="http://schemas.openxmlformats.org/officeDocument/2006/relationships/ctrlProp" Target="../ctrlProps/ctrlProp604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613.xml"/><Relationship Id="rId20" Type="http://schemas.openxmlformats.org/officeDocument/2006/relationships/ctrlProp" Target="../ctrlProps/ctrlProp617.xml"/><Relationship Id="rId29" Type="http://schemas.openxmlformats.org/officeDocument/2006/relationships/ctrlProp" Target="../ctrlProps/ctrlProp626.xml"/><Relationship Id="rId41" Type="http://schemas.openxmlformats.org/officeDocument/2006/relationships/ctrlProp" Target="../ctrlProps/ctrlProp638.xml"/><Relationship Id="rId54" Type="http://schemas.openxmlformats.org/officeDocument/2006/relationships/ctrlProp" Target="../ctrlProps/ctrlProp651.xml"/><Relationship Id="rId62" Type="http://schemas.openxmlformats.org/officeDocument/2006/relationships/ctrlProp" Target="../ctrlProps/ctrlProp659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603.xml"/><Relationship Id="rId11" Type="http://schemas.openxmlformats.org/officeDocument/2006/relationships/ctrlProp" Target="../ctrlProps/ctrlProp608.xml"/><Relationship Id="rId24" Type="http://schemas.openxmlformats.org/officeDocument/2006/relationships/ctrlProp" Target="../ctrlProps/ctrlProp621.xml"/><Relationship Id="rId32" Type="http://schemas.openxmlformats.org/officeDocument/2006/relationships/ctrlProp" Target="../ctrlProps/ctrlProp629.xml"/><Relationship Id="rId37" Type="http://schemas.openxmlformats.org/officeDocument/2006/relationships/ctrlProp" Target="../ctrlProps/ctrlProp634.xml"/><Relationship Id="rId40" Type="http://schemas.openxmlformats.org/officeDocument/2006/relationships/ctrlProp" Target="../ctrlProps/ctrlProp637.xml"/><Relationship Id="rId45" Type="http://schemas.openxmlformats.org/officeDocument/2006/relationships/ctrlProp" Target="../ctrlProps/ctrlProp642.xml"/><Relationship Id="rId53" Type="http://schemas.openxmlformats.org/officeDocument/2006/relationships/ctrlProp" Target="../ctrlProps/ctrlProp650.xml"/><Relationship Id="rId58" Type="http://schemas.openxmlformats.org/officeDocument/2006/relationships/ctrlProp" Target="../ctrlProps/ctrlProp655.xml"/><Relationship Id="rId5" Type="http://schemas.openxmlformats.org/officeDocument/2006/relationships/ctrlProp" Target="../ctrlProps/ctrlProp602.xml"/><Relationship Id="rId15" Type="http://schemas.openxmlformats.org/officeDocument/2006/relationships/ctrlProp" Target="../ctrlProps/ctrlProp612.xml"/><Relationship Id="rId23" Type="http://schemas.openxmlformats.org/officeDocument/2006/relationships/ctrlProp" Target="../ctrlProps/ctrlProp620.xml"/><Relationship Id="rId28" Type="http://schemas.openxmlformats.org/officeDocument/2006/relationships/ctrlProp" Target="../ctrlProps/ctrlProp625.xml"/><Relationship Id="rId36" Type="http://schemas.openxmlformats.org/officeDocument/2006/relationships/ctrlProp" Target="../ctrlProps/ctrlProp633.xml"/><Relationship Id="rId49" Type="http://schemas.openxmlformats.org/officeDocument/2006/relationships/ctrlProp" Target="../ctrlProps/ctrlProp646.xml"/><Relationship Id="rId57" Type="http://schemas.openxmlformats.org/officeDocument/2006/relationships/ctrlProp" Target="../ctrlProps/ctrlProp654.xml"/><Relationship Id="rId61" Type="http://schemas.openxmlformats.org/officeDocument/2006/relationships/ctrlProp" Target="../ctrlProps/ctrlProp658.xml"/><Relationship Id="rId10" Type="http://schemas.openxmlformats.org/officeDocument/2006/relationships/ctrlProp" Target="../ctrlProps/ctrlProp607.xml"/><Relationship Id="rId19" Type="http://schemas.openxmlformats.org/officeDocument/2006/relationships/ctrlProp" Target="../ctrlProps/ctrlProp616.xml"/><Relationship Id="rId31" Type="http://schemas.openxmlformats.org/officeDocument/2006/relationships/ctrlProp" Target="../ctrlProps/ctrlProp628.xml"/><Relationship Id="rId44" Type="http://schemas.openxmlformats.org/officeDocument/2006/relationships/ctrlProp" Target="../ctrlProps/ctrlProp641.xml"/><Relationship Id="rId52" Type="http://schemas.openxmlformats.org/officeDocument/2006/relationships/ctrlProp" Target="../ctrlProps/ctrlProp649.xml"/><Relationship Id="rId60" Type="http://schemas.openxmlformats.org/officeDocument/2006/relationships/ctrlProp" Target="../ctrlProps/ctrlProp657.xml"/><Relationship Id="rId4" Type="http://schemas.openxmlformats.org/officeDocument/2006/relationships/ctrlProp" Target="../ctrlProps/ctrlProp601.xml"/><Relationship Id="rId9" Type="http://schemas.openxmlformats.org/officeDocument/2006/relationships/ctrlProp" Target="../ctrlProps/ctrlProp606.xml"/><Relationship Id="rId14" Type="http://schemas.openxmlformats.org/officeDocument/2006/relationships/ctrlProp" Target="../ctrlProps/ctrlProp611.xml"/><Relationship Id="rId22" Type="http://schemas.openxmlformats.org/officeDocument/2006/relationships/ctrlProp" Target="../ctrlProps/ctrlProp619.xml"/><Relationship Id="rId27" Type="http://schemas.openxmlformats.org/officeDocument/2006/relationships/ctrlProp" Target="../ctrlProps/ctrlProp624.xml"/><Relationship Id="rId30" Type="http://schemas.openxmlformats.org/officeDocument/2006/relationships/ctrlProp" Target="../ctrlProps/ctrlProp627.xml"/><Relationship Id="rId35" Type="http://schemas.openxmlformats.org/officeDocument/2006/relationships/ctrlProp" Target="../ctrlProps/ctrlProp632.xml"/><Relationship Id="rId43" Type="http://schemas.openxmlformats.org/officeDocument/2006/relationships/ctrlProp" Target="../ctrlProps/ctrlProp640.xml"/><Relationship Id="rId48" Type="http://schemas.openxmlformats.org/officeDocument/2006/relationships/ctrlProp" Target="../ctrlProps/ctrlProp645.xml"/><Relationship Id="rId56" Type="http://schemas.openxmlformats.org/officeDocument/2006/relationships/ctrlProp" Target="../ctrlProps/ctrlProp653.xml"/><Relationship Id="rId64" Type="http://schemas.openxmlformats.org/officeDocument/2006/relationships/table" Target="../tables/table11.xml"/><Relationship Id="rId8" Type="http://schemas.openxmlformats.org/officeDocument/2006/relationships/ctrlProp" Target="../ctrlProps/ctrlProp605.xml"/><Relationship Id="rId51" Type="http://schemas.openxmlformats.org/officeDocument/2006/relationships/ctrlProp" Target="../ctrlProps/ctrlProp648.xml"/><Relationship Id="rId3" Type="http://schemas.openxmlformats.org/officeDocument/2006/relationships/vmlDrawing" Target="../drawings/vmlDrawing11.vml"/><Relationship Id="rId12" Type="http://schemas.openxmlformats.org/officeDocument/2006/relationships/ctrlProp" Target="../ctrlProps/ctrlProp609.xml"/><Relationship Id="rId17" Type="http://schemas.openxmlformats.org/officeDocument/2006/relationships/ctrlProp" Target="../ctrlProps/ctrlProp614.xml"/><Relationship Id="rId25" Type="http://schemas.openxmlformats.org/officeDocument/2006/relationships/ctrlProp" Target="../ctrlProps/ctrlProp622.xml"/><Relationship Id="rId33" Type="http://schemas.openxmlformats.org/officeDocument/2006/relationships/ctrlProp" Target="../ctrlProps/ctrlProp630.xml"/><Relationship Id="rId38" Type="http://schemas.openxmlformats.org/officeDocument/2006/relationships/ctrlProp" Target="../ctrlProps/ctrlProp635.xml"/><Relationship Id="rId46" Type="http://schemas.openxmlformats.org/officeDocument/2006/relationships/ctrlProp" Target="../ctrlProps/ctrlProp643.xml"/><Relationship Id="rId59" Type="http://schemas.openxmlformats.org/officeDocument/2006/relationships/ctrlProp" Target="../ctrlProps/ctrlProp656.xm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70.xml"/><Relationship Id="rId18" Type="http://schemas.openxmlformats.org/officeDocument/2006/relationships/ctrlProp" Target="../ctrlProps/ctrlProp675.xml"/><Relationship Id="rId26" Type="http://schemas.openxmlformats.org/officeDocument/2006/relationships/ctrlProp" Target="../ctrlProps/ctrlProp683.xml"/><Relationship Id="rId39" Type="http://schemas.openxmlformats.org/officeDocument/2006/relationships/ctrlProp" Target="../ctrlProps/ctrlProp696.xml"/><Relationship Id="rId21" Type="http://schemas.openxmlformats.org/officeDocument/2006/relationships/ctrlProp" Target="../ctrlProps/ctrlProp678.xml"/><Relationship Id="rId34" Type="http://schemas.openxmlformats.org/officeDocument/2006/relationships/ctrlProp" Target="../ctrlProps/ctrlProp691.xml"/><Relationship Id="rId42" Type="http://schemas.openxmlformats.org/officeDocument/2006/relationships/ctrlProp" Target="../ctrlProps/ctrlProp699.xml"/><Relationship Id="rId47" Type="http://schemas.openxmlformats.org/officeDocument/2006/relationships/ctrlProp" Target="../ctrlProps/ctrlProp704.xml"/><Relationship Id="rId50" Type="http://schemas.openxmlformats.org/officeDocument/2006/relationships/ctrlProp" Target="../ctrlProps/ctrlProp707.xml"/><Relationship Id="rId55" Type="http://schemas.openxmlformats.org/officeDocument/2006/relationships/ctrlProp" Target="../ctrlProps/ctrlProp712.xml"/><Relationship Id="rId63" Type="http://schemas.openxmlformats.org/officeDocument/2006/relationships/ctrlProp" Target="../ctrlProps/ctrlProp720.xml"/><Relationship Id="rId7" Type="http://schemas.openxmlformats.org/officeDocument/2006/relationships/ctrlProp" Target="../ctrlProps/ctrlProp664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673.xml"/><Relationship Id="rId20" Type="http://schemas.openxmlformats.org/officeDocument/2006/relationships/ctrlProp" Target="../ctrlProps/ctrlProp677.xml"/><Relationship Id="rId29" Type="http://schemas.openxmlformats.org/officeDocument/2006/relationships/ctrlProp" Target="../ctrlProps/ctrlProp686.xml"/><Relationship Id="rId41" Type="http://schemas.openxmlformats.org/officeDocument/2006/relationships/ctrlProp" Target="../ctrlProps/ctrlProp698.xml"/><Relationship Id="rId54" Type="http://schemas.openxmlformats.org/officeDocument/2006/relationships/ctrlProp" Target="../ctrlProps/ctrlProp711.xml"/><Relationship Id="rId62" Type="http://schemas.openxmlformats.org/officeDocument/2006/relationships/ctrlProp" Target="../ctrlProps/ctrlProp719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663.xml"/><Relationship Id="rId11" Type="http://schemas.openxmlformats.org/officeDocument/2006/relationships/ctrlProp" Target="../ctrlProps/ctrlProp668.xml"/><Relationship Id="rId24" Type="http://schemas.openxmlformats.org/officeDocument/2006/relationships/ctrlProp" Target="../ctrlProps/ctrlProp681.xml"/><Relationship Id="rId32" Type="http://schemas.openxmlformats.org/officeDocument/2006/relationships/ctrlProp" Target="../ctrlProps/ctrlProp689.xml"/><Relationship Id="rId37" Type="http://schemas.openxmlformats.org/officeDocument/2006/relationships/ctrlProp" Target="../ctrlProps/ctrlProp694.xml"/><Relationship Id="rId40" Type="http://schemas.openxmlformats.org/officeDocument/2006/relationships/ctrlProp" Target="../ctrlProps/ctrlProp697.xml"/><Relationship Id="rId45" Type="http://schemas.openxmlformats.org/officeDocument/2006/relationships/ctrlProp" Target="../ctrlProps/ctrlProp702.xml"/><Relationship Id="rId53" Type="http://schemas.openxmlformats.org/officeDocument/2006/relationships/ctrlProp" Target="../ctrlProps/ctrlProp710.xml"/><Relationship Id="rId58" Type="http://schemas.openxmlformats.org/officeDocument/2006/relationships/ctrlProp" Target="../ctrlProps/ctrlProp715.xml"/><Relationship Id="rId5" Type="http://schemas.openxmlformats.org/officeDocument/2006/relationships/ctrlProp" Target="../ctrlProps/ctrlProp662.xml"/><Relationship Id="rId15" Type="http://schemas.openxmlformats.org/officeDocument/2006/relationships/ctrlProp" Target="../ctrlProps/ctrlProp672.xml"/><Relationship Id="rId23" Type="http://schemas.openxmlformats.org/officeDocument/2006/relationships/ctrlProp" Target="../ctrlProps/ctrlProp680.xml"/><Relationship Id="rId28" Type="http://schemas.openxmlformats.org/officeDocument/2006/relationships/ctrlProp" Target="../ctrlProps/ctrlProp685.xml"/><Relationship Id="rId36" Type="http://schemas.openxmlformats.org/officeDocument/2006/relationships/ctrlProp" Target="../ctrlProps/ctrlProp693.xml"/><Relationship Id="rId49" Type="http://schemas.openxmlformats.org/officeDocument/2006/relationships/ctrlProp" Target="../ctrlProps/ctrlProp706.xml"/><Relationship Id="rId57" Type="http://schemas.openxmlformats.org/officeDocument/2006/relationships/ctrlProp" Target="../ctrlProps/ctrlProp714.xml"/><Relationship Id="rId61" Type="http://schemas.openxmlformats.org/officeDocument/2006/relationships/ctrlProp" Target="../ctrlProps/ctrlProp718.xml"/><Relationship Id="rId10" Type="http://schemas.openxmlformats.org/officeDocument/2006/relationships/ctrlProp" Target="../ctrlProps/ctrlProp667.xml"/><Relationship Id="rId19" Type="http://schemas.openxmlformats.org/officeDocument/2006/relationships/ctrlProp" Target="../ctrlProps/ctrlProp676.xml"/><Relationship Id="rId31" Type="http://schemas.openxmlformats.org/officeDocument/2006/relationships/ctrlProp" Target="../ctrlProps/ctrlProp688.xml"/><Relationship Id="rId44" Type="http://schemas.openxmlformats.org/officeDocument/2006/relationships/ctrlProp" Target="../ctrlProps/ctrlProp701.xml"/><Relationship Id="rId52" Type="http://schemas.openxmlformats.org/officeDocument/2006/relationships/ctrlProp" Target="../ctrlProps/ctrlProp709.xml"/><Relationship Id="rId60" Type="http://schemas.openxmlformats.org/officeDocument/2006/relationships/ctrlProp" Target="../ctrlProps/ctrlProp717.xml"/><Relationship Id="rId4" Type="http://schemas.openxmlformats.org/officeDocument/2006/relationships/ctrlProp" Target="../ctrlProps/ctrlProp661.xml"/><Relationship Id="rId9" Type="http://schemas.openxmlformats.org/officeDocument/2006/relationships/ctrlProp" Target="../ctrlProps/ctrlProp666.xml"/><Relationship Id="rId14" Type="http://schemas.openxmlformats.org/officeDocument/2006/relationships/ctrlProp" Target="../ctrlProps/ctrlProp671.xml"/><Relationship Id="rId22" Type="http://schemas.openxmlformats.org/officeDocument/2006/relationships/ctrlProp" Target="../ctrlProps/ctrlProp679.xml"/><Relationship Id="rId27" Type="http://schemas.openxmlformats.org/officeDocument/2006/relationships/ctrlProp" Target="../ctrlProps/ctrlProp684.xml"/><Relationship Id="rId30" Type="http://schemas.openxmlformats.org/officeDocument/2006/relationships/ctrlProp" Target="../ctrlProps/ctrlProp687.xml"/><Relationship Id="rId35" Type="http://schemas.openxmlformats.org/officeDocument/2006/relationships/ctrlProp" Target="../ctrlProps/ctrlProp692.xml"/><Relationship Id="rId43" Type="http://schemas.openxmlformats.org/officeDocument/2006/relationships/ctrlProp" Target="../ctrlProps/ctrlProp700.xml"/><Relationship Id="rId48" Type="http://schemas.openxmlformats.org/officeDocument/2006/relationships/ctrlProp" Target="../ctrlProps/ctrlProp705.xml"/><Relationship Id="rId56" Type="http://schemas.openxmlformats.org/officeDocument/2006/relationships/ctrlProp" Target="../ctrlProps/ctrlProp713.xml"/><Relationship Id="rId64" Type="http://schemas.openxmlformats.org/officeDocument/2006/relationships/table" Target="../tables/table12.xml"/><Relationship Id="rId8" Type="http://schemas.openxmlformats.org/officeDocument/2006/relationships/ctrlProp" Target="../ctrlProps/ctrlProp665.xml"/><Relationship Id="rId51" Type="http://schemas.openxmlformats.org/officeDocument/2006/relationships/ctrlProp" Target="../ctrlProps/ctrlProp708.xml"/><Relationship Id="rId3" Type="http://schemas.openxmlformats.org/officeDocument/2006/relationships/vmlDrawing" Target="../drawings/vmlDrawing12.vml"/><Relationship Id="rId12" Type="http://schemas.openxmlformats.org/officeDocument/2006/relationships/ctrlProp" Target="../ctrlProps/ctrlProp669.xml"/><Relationship Id="rId17" Type="http://schemas.openxmlformats.org/officeDocument/2006/relationships/ctrlProp" Target="../ctrlProps/ctrlProp674.xml"/><Relationship Id="rId25" Type="http://schemas.openxmlformats.org/officeDocument/2006/relationships/ctrlProp" Target="../ctrlProps/ctrlProp682.xml"/><Relationship Id="rId33" Type="http://schemas.openxmlformats.org/officeDocument/2006/relationships/ctrlProp" Target="../ctrlProps/ctrlProp690.xml"/><Relationship Id="rId38" Type="http://schemas.openxmlformats.org/officeDocument/2006/relationships/ctrlProp" Target="../ctrlProps/ctrlProp695.xml"/><Relationship Id="rId46" Type="http://schemas.openxmlformats.org/officeDocument/2006/relationships/ctrlProp" Target="../ctrlProps/ctrlProp703.xml"/><Relationship Id="rId59" Type="http://schemas.openxmlformats.org/officeDocument/2006/relationships/ctrlProp" Target="../ctrlProps/ctrlProp71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68"/>
  <sheetViews>
    <sheetView showGridLines="0" tabSelected="1" workbookViewId="0">
      <pane ySplit="2" topLeftCell="A3" activePane="bottomLeft" state="frozen"/>
      <selection pane="bottomLeft" activeCell="G62" sqref="G62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(E1-(B64-C64))</f>
        <v>0</v>
      </c>
      <c r="E1" s="9"/>
      <c r="F1" s="14" t="s">
        <v>15</v>
      </c>
      <c r="G1" s="15">
        <f>H1-(E64-F64)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hidden="1" x14ac:dyDescent="0.25">
      <c r="A16" s="2"/>
      <c r="B16" s="3"/>
      <c r="C16" s="4"/>
      <c r="D16" s="4"/>
      <c r="E16" s="4"/>
      <c r="F16" s="22"/>
      <c r="J16" s="1" t="b">
        <v>0</v>
      </c>
    </row>
    <row r="17" spans="1:10" hidden="1" x14ac:dyDescent="0.25">
      <c r="A17" s="2"/>
      <c r="B17" s="3"/>
      <c r="C17" s="4"/>
      <c r="D17" s="4"/>
      <c r="E17" s="4"/>
      <c r="F17" s="22"/>
      <c r="J17" s="1" t="b">
        <v>0</v>
      </c>
    </row>
    <row r="18" spans="1:10" hidden="1" x14ac:dyDescent="0.25">
      <c r="A18" s="2"/>
      <c r="B18" s="3"/>
      <c r="C18" s="4"/>
      <c r="D18" s="4"/>
      <c r="E18" s="4"/>
      <c r="F18" s="22"/>
      <c r="J18" s="1" t="b">
        <v>0</v>
      </c>
    </row>
    <row r="19" spans="1:10" hidden="1" x14ac:dyDescent="0.25">
      <c r="A19" s="2"/>
      <c r="B19" s="3"/>
      <c r="C19" s="4"/>
      <c r="D19" s="4"/>
      <c r="E19" s="4"/>
      <c r="F19" s="22"/>
      <c r="J19" s="1" t="b">
        <v>0</v>
      </c>
    </row>
    <row r="20" spans="1:10" hidden="1" x14ac:dyDescent="0.25">
      <c r="A20" s="2"/>
      <c r="B20" s="3"/>
      <c r="C20" s="4"/>
      <c r="D20" s="4"/>
      <c r="E20" s="4"/>
      <c r="F20" s="22"/>
      <c r="J20" s="1" t="b">
        <v>0</v>
      </c>
    </row>
    <row r="21" spans="1:10" hidden="1" x14ac:dyDescent="0.25">
      <c r="A21" s="2"/>
      <c r="B21" s="3"/>
      <c r="C21" s="4"/>
      <c r="D21" s="4"/>
      <c r="E21" s="4"/>
      <c r="F21" s="22"/>
      <c r="J21" s="1" t="b">
        <v>0</v>
      </c>
    </row>
    <row r="22" spans="1:10" hidden="1" x14ac:dyDescent="0.25">
      <c r="A22" s="2"/>
      <c r="B22" s="3"/>
      <c r="C22" s="4"/>
      <c r="D22" s="4"/>
      <c r="E22" s="4"/>
      <c r="F22" s="22"/>
      <c r="J22" s="1" t="b">
        <v>0</v>
      </c>
    </row>
    <row r="23" spans="1:10" hidden="1" x14ac:dyDescent="0.25">
      <c r="A23" s="2"/>
      <c r="B23" s="3"/>
      <c r="C23" s="4"/>
      <c r="D23" s="4"/>
      <c r="E23" s="4"/>
      <c r="F23" s="22"/>
      <c r="J23" s="1" t="b">
        <v>0</v>
      </c>
    </row>
    <row r="24" spans="1:10" hidden="1" x14ac:dyDescent="0.25">
      <c r="A24" s="2"/>
      <c r="B24" s="3"/>
      <c r="C24" s="4"/>
      <c r="D24" s="4"/>
      <c r="E24" s="4"/>
      <c r="F24" s="22"/>
      <c r="J24" s="1" t="b">
        <v>0</v>
      </c>
    </row>
    <row r="25" spans="1:10" hidden="1" x14ac:dyDescent="0.25">
      <c r="A25" s="2"/>
      <c r="B25" s="3"/>
      <c r="C25" s="4"/>
      <c r="D25" s="4"/>
      <c r="E25" s="4"/>
      <c r="F25" s="22"/>
      <c r="J25" s="1" t="b">
        <v>0</v>
      </c>
    </row>
    <row r="26" spans="1:10" hidden="1" x14ac:dyDescent="0.25">
      <c r="A26" s="2"/>
      <c r="B26" s="3"/>
      <c r="C26" s="4"/>
      <c r="D26" s="4"/>
      <c r="E26" s="4"/>
      <c r="F26" s="22"/>
      <c r="J26" s="1" t="b">
        <v>0</v>
      </c>
    </row>
    <row r="27" spans="1:10" hidden="1" x14ac:dyDescent="0.25">
      <c r="A27" s="2"/>
      <c r="B27" s="3"/>
      <c r="C27" s="4"/>
      <c r="D27" s="4"/>
      <c r="E27" s="4"/>
      <c r="F27" s="22"/>
      <c r="J27" s="1" t="b">
        <v>0</v>
      </c>
    </row>
    <row r="28" spans="1:10" hidden="1" x14ac:dyDescent="0.25">
      <c r="A28" s="2"/>
      <c r="B28" s="3"/>
      <c r="C28" s="4"/>
      <c r="D28" s="4"/>
      <c r="E28" s="4"/>
      <c r="F28" s="22"/>
      <c r="J28" s="1" t="b">
        <v>0</v>
      </c>
    </row>
    <row r="29" spans="1:10" hidden="1" x14ac:dyDescent="0.25">
      <c r="A29" s="2"/>
      <c r="B29" s="3"/>
      <c r="C29" s="4"/>
      <c r="D29" s="4"/>
      <c r="E29" s="4"/>
      <c r="F29" s="22"/>
      <c r="J29" s="1" t="b">
        <v>0</v>
      </c>
    </row>
    <row r="30" spans="1:10" hidden="1" x14ac:dyDescent="0.25">
      <c r="A30" s="2"/>
      <c r="B30" s="3"/>
      <c r="C30" s="4"/>
      <c r="D30" s="4"/>
      <c r="E30" s="4"/>
      <c r="F30" s="22"/>
      <c r="J30" s="1" t="b">
        <v>0</v>
      </c>
    </row>
    <row r="31" spans="1:10" hidden="1" x14ac:dyDescent="0.25">
      <c r="A31" s="2"/>
      <c r="B31" s="3"/>
      <c r="C31" s="4"/>
      <c r="D31" s="4"/>
      <c r="E31" s="4"/>
      <c r="F31" s="22"/>
      <c r="J31" s="1" t="b">
        <v>0</v>
      </c>
    </row>
    <row r="32" spans="1:10" hidden="1" x14ac:dyDescent="0.25">
      <c r="A32" s="2"/>
      <c r="B32" s="3"/>
      <c r="C32" s="4"/>
      <c r="D32" s="4"/>
      <c r="E32" s="4"/>
      <c r="F32" s="22"/>
      <c r="J32" s="1" t="b">
        <v>0</v>
      </c>
    </row>
    <row r="33" spans="1:10" hidden="1" x14ac:dyDescent="0.25">
      <c r="A33" s="2"/>
      <c r="B33" s="3"/>
      <c r="C33" s="4"/>
      <c r="D33" s="4"/>
      <c r="E33" s="4"/>
      <c r="F33" s="22"/>
      <c r="J33" s="1" t="b">
        <v>0</v>
      </c>
    </row>
    <row r="34" spans="1:10" hidden="1" x14ac:dyDescent="0.25">
      <c r="A34" s="2"/>
      <c r="B34" s="3"/>
      <c r="C34" s="4"/>
      <c r="D34" s="4"/>
      <c r="E34" s="4"/>
      <c r="F34" s="22"/>
      <c r="J34" s="1" t="b">
        <v>0</v>
      </c>
    </row>
    <row r="35" spans="1:10" hidden="1" x14ac:dyDescent="0.25">
      <c r="A35" s="2"/>
      <c r="B35" s="3"/>
      <c r="C35" s="4"/>
      <c r="D35" s="4"/>
      <c r="E35" s="4"/>
      <c r="F35" s="22"/>
      <c r="J35" s="1" t="b">
        <v>0</v>
      </c>
    </row>
    <row r="36" spans="1:10" hidden="1" x14ac:dyDescent="0.25">
      <c r="A36" s="2"/>
      <c r="B36" s="3"/>
      <c r="C36" s="4"/>
      <c r="D36" s="4"/>
      <c r="E36" s="4"/>
      <c r="F36" s="22"/>
      <c r="J36" s="1" t="b">
        <v>0</v>
      </c>
    </row>
    <row r="37" spans="1:10" hidden="1" x14ac:dyDescent="0.25">
      <c r="A37" s="2"/>
      <c r="B37" s="3"/>
      <c r="C37" s="4"/>
      <c r="D37" s="4"/>
      <c r="E37" s="4"/>
      <c r="F37" s="22"/>
      <c r="J37" s="1" t="b">
        <v>0</v>
      </c>
    </row>
    <row r="38" spans="1:10" hidden="1" x14ac:dyDescent="0.25">
      <c r="A38" s="2"/>
      <c r="B38" s="3"/>
      <c r="C38" s="4"/>
      <c r="D38" s="4"/>
      <c r="E38" s="4"/>
      <c r="F38" s="22"/>
      <c r="J38" s="1" t="b">
        <v>0</v>
      </c>
    </row>
    <row r="39" spans="1:10" hidden="1" x14ac:dyDescent="0.25">
      <c r="A39" s="2"/>
      <c r="B39" s="3"/>
      <c r="C39" s="4"/>
      <c r="D39" s="4"/>
      <c r="E39" s="4"/>
      <c r="F39" s="22"/>
      <c r="J39" s="1" t="b">
        <v>0</v>
      </c>
    </row>
    <row r="40" spans="1:10" hidden="1" x14ac:dyDescent="0.25">
      <c r="A40" s="2"/>
      <c r="B40" s="3"/>
      <c r="C40" s="4"/>
      <c r="D40" s="4"/>
      <c r="E40" s="4"/>
      <c r="F40" s="22"/>
      <c r="J40" s="1" t="b">
        <v>0</v>
      </c>
    </row>
    <row r="41" spans="1:10" hidden="1" x14ac:dyDescent="0.25">
      <c r="A41" s="2"/>
      <c r="B41" s="3"/>
      <c r="C41" s="4"/>
      <c r="D41" s="4"/>
      <c r="E41" s="4"/>
      <c r="F41" s="22"/>
      <c r="J41" s="1" t="b">
        <v>0</v>
      </c>
    </row>
    <row r="42" spans="1:10" hidden="1" x14ac:dyDescent="0.25">
      <c r="A42" s="2"/>
      <c r="B42" s="3"/>
      <c r="C42" s="4"/>
      <c r="D42" s="4"/>
      <c r="E42" s="4"/>
      <c r="F42" s="22"/>
      <c r="J42" s="1" t="b">
        <v>0</v>
      </c>
    </row>
    <row r="43" spans="1:10" hidden="1" x14ac:dyDescent="0.25">
      <c r="A43" s="2"/>
      <c r="B43" s="3"/>
      <c r="C43" s="4"/>
      <c r="D43" s="4"/>
      <c r="E43" s="4"/>
      <c r="F43" s="22"/>
      <c r="J43" s="1" t="b">
        <v>0</v>
      </c>
    </row>
    <row r="44" spans="1:10" hidden="1" x14ac:dyDescent="0.25">
      <c r="A44" s="2"/>
      <c r="B44" s="3"/>
      <c r="C44" s="4"/>
      <c r="D44" s="4"/>
      <c r="E44" s="4"/>
      <c r="F44" s="22"/>
      <c r="J44" s="1" t="b">
        <v>0</v>
      </c>
    </row>
    <row r="45" spans="1:10" hidden="1" x14ac:dyDescent="0.25">
      <c r="A45" s="2"/>
      <c r="B45" s="3"/>
      <c r="C45" s="4"/>
      <c r="D45" s="4"/>
      <c r="E45" s="4"/>
      <c r="F45" s="22"/>
      <c r="J45" s="1" t="b">
        <v>0</v>
      </c>
    </row>
    <row r="46" spans="1:10" hidden="1" x14ac:dyDescent="0.25">
      <c r="A46" s="2"/>
      <c r="B46" s="3"/>
      <c r="C46" s="4"/>
      <c r="D46" s="4"/>
      <c r="E46" s="4"/>
      <c r="F46" s="22"/>
      <c r="J46" s="1" t="b">
        <v>0</v>
      </c>
    </row>
    <row r="47" spans="1:10" hidden="1" x14ac:dyDescent="0.25">
      <c r="A47" s="2"/>
      <c r="B47" s="3"/>
      <c r="C47" s="4"/>
      <c r="D47" s="4"/>
      <c r="E47" s="4"/>
      <c r="F47" s="22"/>
      <c r="J47" s="1" t="b">
        <v>0</v>
      </c>
    </row>
    <row r="48" spans="1:10" hidden="1" x14ac:dyDescent="0.25">
      <c r="A48" s="2"/>
      <c r="B48" s="3"/>
      <c r="C48" s="4"/>
      <c r="D48" s="4"/>
      <c r="E48" s="4"/>
      <c r="F48" s="22"/>
      <c r="J48" s="1" t="b">
        <v>0</v>
      </c>
    </row>
    <row r="49" spans="1:10" hidden="1" x14ac:dyDescent="0.25">
      <c r="A49" s="2"/>
      <c r="B49" s="3"/>
      <c r="C49" s="4"/>
      <c r="D49" s="4"/>
      <c r="E49" s="4"/>
      <c r="F49" s="22"/>
      <c r="J49" s="1" t="b">
        <v>0</v>
      </c>
    </row>
    <row r="50" spans="1:10" hidden="1" x14ac:dyDescent="0.25">
      <c r="A50" s="2"/>
      <c r="B50" s="3"/>
      <c r="C50" s="4"/>
      <c r="D50" s="4"/>
      <c r="E50" s="4"/>
      <c r="F50" s="22"/>
      <c r="J50" s="1" t="b">
        <v>0</v>
      </c>
    </row>
    <row r="51" spans="1:10" hidden="1" x14ac:dyDescent="0.25">
      <c r="A51" s="2"/>
      <c r="B51" s="3"/>
      <c r="C51" s="4"/>
      <c r="D51" s="4"/>
      <c r="E51" s="4"/>
      <c r="F51" s="22"/>
      <c r="J51" s="1" t="b">
        <v>0</v>
      </c>
    </row>
    <row r="52" spans="1:10" hidden="1" x14ac:dyDescent="0.25">
      <c r="A52" s="2"/>
      <c r="B52" s="3"/>
      <c r="C52" s="4"/>
      <c r="D52" s="4"/>
      <c r="E52" s="4"/>
      <c r="F52" s="22"/>
      <c r="J52" s="1" t="b">
        <v>0</v>
      </c>
    </row>
    <row r="53" spans="1:10" hidden="1" x14ac:dyDescent="0.25">
      <c r="A53" s="2"/>
      <c r="B53" s="3"/>
      <c r="C53" s="4"/>
      <c r="D53" s="4"/>
      <c r="E53" s="4"/>
      <c r="F53" s="22"/>
      <c r="J53" s="1" t="b">
        <v>0</v>
      </c>
    </row>
    <row r="54" spans="1:10" hidden="1" x14ac:dyDescent="0.25">
      <c r="A54" s="2"/>
      <c r="B54" s="3"/>
      <c r="C54" s="4"/>
      <c r="D54" s="4"/>
      <c r="E54" s="4"/>
      <c r="F54" s="22"/>
      <c r="J54" s="1" t="b">
        <v>0</v>
      </c>
    </row>
    <row r="55" spans="1:10" hidden="1" x14ac:dyDescent="0.25">
      <c r="A55" s="2"/>
      <c r="B55" s="3"/>
      <c r="C55" s="4"/>
      <c r="D55" s="4"/>
      <c r="E55" s="4"/>
      <c r="F55" s="22"/>
      <c r="J55" s="1" t="b">
        <v>0</v>
      </c>
    </row>
    <row r="56" spans="1:10" hidden="1" x14ac:dyDescent="0.25">
      <c r="A56" s="2"/>
      <c r="B56" s="3"/>
      <c r="C56" s="4"/>
      <c r="D56" s="4"/>
      <c r="E56" s="4"/>
      <c r="F56" s="22"/>
      <c r="J56" s="1" t="b">
        <v>0</v>
      </c>
    </row>
    <row r="57" spans="1:10" hidden="1" x14ac:dyDescent="0.25">
      <c r="A57" s="2"/>
      <c r="B57" s="3"/>
      <c r="C57" s="4"/>
      <c r="D57" s="4"/>
      <c r="E57" s="4"/>
      <c r="F57" s="22"/>
      <c r="J57" s="1" t="b">
        <v>0</v>
      </c>
    </row>
    <row r="58" spans="1:10" hidden="1" x14ac:dyDescent="0.25">
      <c r="A58" s="2"/>
      <c r="B58" s="3"/>
      <c r="C58" s="4"/>
      <c r="D58" s="4"/>
      <c r="E58" s="4"/>
      <c r="F58" s="22"/>
      <c r="J58" s="1" t="b">
        <v>0</v>
      </c>
    </row>
    <row r="59" spans="1:10" hidden="1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SUMIFS(Tableau1[DÉBIT],Tableau1[COMPTES],"SOCIÉTÉ GÉNÉRALE",Tableau1[POINTAGES],"VRAI")</f>
        <v>0</v>
      </c>
      <c r="C64" s="12">
        <f>SUMIFS(Tableau1[CRÉDIT],Tableau1[COMPTES],"SOCIÉTÉ GÉNÉRALE",Tableau1[POINTAGES],"VRAI")</f>
        <v>0</v>
      </c>
      <c r="D64" s="10" t="s">
        <v>40</v>
      </c>
      <c r="E64" s="11">
        <f>SUMIFS(Tableau1[DÉBIT],Tableau1[COMPTES],"BNP PARIBAS",Tableau1[POINTAGES],"VRAI")</f>
        <v>0</v>
      </c>
      <c r="F64" s="12">
        <f>SUMIFS(Tableau1[CRÉDIT],Tableau1[COMPTES],"BNP PARIBAS",Tableau1[POINTAGES],"VRAI")</f>
        <v>0</v>
      </c>
    </row>
    <row r="65" spans="1:6" x14ac:dyDescent="0.25">
      <c r="A65" s="10" t="s">
        <v>38</v>
      </c>
      <c r="B65" s="11">
        <f>SUMIFS(Tableau1[DÉBIT],Tableau1[COMPTES],"SOCIÉTÉ GÉNÉRALE",Tableau1[POINTAGES],"FAUX")</f>
        <v>0</v>
      </c>
      <c r="C65" s="12">
        <f>SUMIFS(Tableau1[CRÉDIT],Tableau1[COMPTES],"SOCIÉTÉ GÉNÉRALE",Tableau1[POINTAGES],"FAUX")</f>
        <v>0</v>
      </c>
      <c r="D65" s="10" t="s">
        <v>38</v>
      </c>
      <c r="E65" s="11">
        <f>SUMIFS(Tableau1[DÉBIT],Tableau1[COMPTES],"BNP PARIBAS",Tableau1[POINTAGES],"FAUX")</f>
        <v>0</v>
      </c>
      <c r="F65" s="12">
        <f>SUMIFS(Tableau1[CRÉDIT],Tableau1[COMPTES],"BNP PARIBAS",Tableau1[POINTAGES],"FAUX")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288" priority="29" operator="equal">
      <formula>FALSE</formula>
    </cfRule>
    <cfRule type="cellIs" dxfId="287" priority="30" operator="equal">
      <formula>TRUE</formula>
    </cfRule>
  </conditionalFormatting>
  <conditionalFormatting sqref="J4">
    <cfRule type="cellIs" dxfId="286" priority="27" operator="equal">
      <formula>FALSE</formula>
    </cfRule>
    <cfRule type="cellIs" dxfId="285" priority="28" operator="equal">
      <formula>TRUE</formula>
    </cfRule>
  </conditionalFormatting>
  <conditionalFormatting sqref="J5">
    <cfRule type="cellIs" dxfId="284" priority="25" operator="equal">
      <formula>FALSE</formula>
    </cfRule>
    <cfRule type="cellIs" dxfId="283" priority="26" operator="equal">
      <formula>TRUE</formula>
    </cfRule>
  </conditionalFormatting>
  <conditionalFormatting sqref="J6">
    <cfRule type="cellIs" dxfId="282" priority="23" operator="equal">
      <formula>FALSE</formula>
    </cfRule>
    <cfRule type="cellIs" dxfId="281" priority="24" operator="equal">
      <formula>TRUE</formula>
    </cfRule>
  </conditionalFormatting>
  <conditionalFormatting sqref="J7">
    <cfRule type="cellIs" dxfId="280" priority="21" operator="equal">
      <formula>FALSE</formula>
    </cfRule>
    <cfRule type="cellIs" dxfId="279" priority="22" operator="equal">
      <formula>TRUE</formula>
    </cfRule>
  </conditionalFormatting>
  <conditionalFormatting sqref="J8 J10">
    <cfRule type="cellIs" dxfId="278" priority="19" operator="equal">
      <formula>FALSE</formula>
    </cfRule>
    <cfRule type="cellIs" dxfId="277" priority="20" operator="equal">
      <formula>TRUE</formula>
    </cfRule>
  </conditionalFormatting>
  <conditionalFormatting sqref="J9 J11 J13 J15 J17 J19 J21 J23 J25 J27">
    <cfRule type="cellIs" dxfId="276" priority="17" operator="equal">
      <formula>FALSE</formula>
    </cfRule>
    <cfRule type="cellIs" dxfId="275" priority="18" operator="equal">
      <formula>TRUE</formula>
    </cfRule>
  </conditionalFormatting>
  <conditionalFormatting sqref="J12 J14 J16 J18 J20 J22 J24 J26 J28">
    <cfRule type="cellIs" dxfId="274" priority="15" operator="equal">
      <formula>FALSE</formula>
    </cfRule>
    <cfRule type="cellIs" dxfId="273" priority="16" operator="equal">
      <formula>TRUE</formula>
    </cfRule>
  </conditionalFormatting>
  <conditionalFormatting sqref="J29">
    <cfRule type="cellIs" dxfId="272" priority="13" operator="equal">
      <formula>FALSE</formula>
    </cfRule>
    <cfRule type="cellIs" dxfId="271" priority="14" operator="equal">
      <formula>TRUE</formula>
    </cfRule>
  </conditionalFormatting>
  <conditionalFormatting sqref="J30">
    <cfRule type="cellIs" dxfId="270" priority="11" operator="equal">
      <formula>FALSE</formula>
    </cfRule>
    <cfRule type="cellIs" dxfId="269" priority="12" operator="equal">
      <formula>TRUE</formula>
    </cfRule>
  </conditionalFormatting>
  <conditionalFormatting sqref="J31 J33 J35 J37 J39 J41 J43 J45 J47 J49 J51 J53 J55 J57 J59">
    <cfRule type="cellIs" dxfId="268" priority="9" operator="equal">
      <formula>FALSE</formula>
    </cfRule>
    <cfRule type="cellIs" dxfId="267" priority="10" operator="equal">
      <formula>TRUE</formula>
    </cfRule>
  </conditionalFormatting>
  <conditionalFormatting sqref="J32 J34 J36 J38 J40 J42 J44 J46 J48 J50 J52 J54 J56 J58 J60">
    <cfRule type="cellIs" dxfId="266" priority="7" operator="equal">
      <formula>FALSE</formula>
    </cfRule>
    <cfRule type="cellIs" dxfId="265" priority="8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8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3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8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9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0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1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32" name="Check Box 123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33" name="Check Box 124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34" name="Check Box 128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35" name="Check Box 130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36" name="Check Box 131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37" name="Check Box 133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38" name="Check Box 134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39" name="Check Box 135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40" name="Check Box 137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41" name="Check Box 138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42" name="Check Box 140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43" name="Check Box 141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44" name="Check Box 142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45" name="Check Box 144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46" name="Check Box 14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47" name="Check Box 147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48" name="Check Box 148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49" name="Check Box 150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50" name="Check Box 151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51" name="Check Box 152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52" name="Check Box 153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53" name="Check Box 154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54" name="Check Box 155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55" name="Check Box 15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56" name="Check Box 158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57" name="Check Box 159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58" name="Check Box 160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59" name="Check Box 161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0" name="Check Box 162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61" name="Check Box 164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62" name="Check Box 165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63" name="Check Box 16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68"/>
  <sheetViews>
    <sheetView showGridLines="0" workbookViewId="0">
      <pane ySplit="2" topLeftCell="A48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(JANVIER!$D$1-(B64)+(C64))</f>
        <v>0</v>
      </c>
      <c r="E1" s="9"/>
      <c r="F1" s="14" t="s">
        <v>15</v>
      </c>
      <c r="G1" s="15">
        <f>(JANVIER!$G$1-(E64)+(F64))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SUMIFS(Tableau13[DÉBIT],Tableau13[COMPTES],"SOCIÉTÉ GÉNÉRALE",Tableau13[POINTAGES],"VRAI")</f>
        <v>0</v>
      </c>
      <c r="C64" s="12">
        <f>SUMIFS(Tableau13[CRÉDIT],Tableau13[COMPTES],"SOCIÉTÉ GÉNÉRALE",Tableau13[POINTAGES],"VRAI")</f>
        <v>0</v>
      </c>
      <c r="D64" s="10" t="s">
        <v>40</v>
      </c>
      <c r="E64" s="11">
        <f>SUMIFS(Tableau13[DÉBIT],Tableau13[COMPTES],"BNP PARIBAS",Tableau13[POINTAGES],"VRAI")</f>
        <v>0</v>
      </c>
      <c r="F64" s="12">
        <f>SUMIFS(Tableau13[CRÉDIT],Tableau13[COMPTES],"BNP PARIBAS",Tableau13[POINTAGES],"VRAI")</f>
        <v>0</v>
      </c>
    </row>
    <row r="65" spans="1:6" x14ac:dyDescent="0.25">
      <c r="A65" s="10" t="s">
        <v>38</v>
      </c>
      <c r="B65" s="11">
        <f>SUMIFS(Tableau13[DÉBIT],Tableau13[COMPTES],"SOCIÉTÉ GÉNÉRALE",Tableau13[POINTAGES],"FAUX")</f>
        <v>0</v>
      </c>
      <c r="C65" s="12">
        <f>SUMIFS(Tableau13[CRÉDIT],Tableau13[COMPTES],"SOCIÉTÉ GÉNÉRALE",Tableau13[POINTAGES],"FAUX")</f>
        <v>0</v>
      </c>
      <c r="D65" s="10" t="s">
        <v>38</v>
      </c>
      <c r="E65" s="11">
        <f>SUMIFS(Tableau13[DÉBIT],Tableau13[COMPTES],"BNP PARIBAS",Tableau13[POINTAGES],"FAUX")</f>
        <v>0</v>
      </c>
      <c r="F65" s="12">
        <f>SUMIFS(Tableau13[CRÉDIT],Tableau13[COMPTES],"BNP PARIBAS",Tableau13[POINTAGES],"FAUX")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264" priority="23" operator="equal">
      <formula>FALSE</formula>
    </cfRule>
    <cfRule type="cellIs" dxfId="263" priority="24" operator="equal">
      <formula>TRUE</formula>
    </cfRule>
  </conditionalFormatting>
  <conditionalFormatting sqref="J4">
    <cfRule type="cellIs" dxfId="262" priority="21" operator="equal">
      <formula>FALSE</formula>
    </cfRule>
    <cfRule type="cellIs" dxfId="261" priority="22" operator="equal">
      <formula>TRUE</formula>
    </cfRule>
  </conditionalFormatting>
  <conditionalFormatting sqref="J5">
    <cfRule type="cellIs" dxfId="260" priority="19" operator="equal">
      <formula>FALSE</formula>
    </cfRule>
    <cfRule type="cellIs" dxfId="259" priority="20" operator="equal">
      <formula>TRUE</formula>
    </cfRule>
  </conditionalFormatting>
  <conditionalFormatting sqref="J6">
    <cfRule type="cellIs" dxfId="258" priority="17" operator="equal">
      <formula>FALSE</formula>
    </cfRule>
    <cfRule type="cellIs" dxfId="257" priority="18" operator="equal">
      <formula>TRUE</formula>
    </cfRule>
  </conditionalFormatting>
  <conditionalFormatting sqref="J7">
    <cfRule type="cellIs" dxfId="256" priority="15" operator="equal">
      <formula>FALSE</formula>
    </cfRule>
    <cfRule type="cellIs" dxfId="255" priority="16" operator="equal">
      <formula>TRUE</formula>
    </cfRule>
  </conditionalFormatting>
  <conditionalFormatting sqref="J8 J10">
    <cfRule type="cellIs" dxfId="254" priority="13" operator="equal">
      <formula>FALSE</formula>
    </cfRule>
    <cfRule type="cellIs" dxfId="253" priority="14" operator="equal">
      <formula>TRUE</formula>
    </cfRule>
  </conditionalFormatting>
  <conditionalFormatting sqref="J9 J11 J13 J15 J17 J19 J21 J23 J25 J27">
    <cfRule type="cellIs" dxfId="252" priority="11" operator="equal">
      <formula>FALSE</formula>
    </cfRule>
    <cfRule type="cellIs" dxfId="251" priority="12" operator="equal">
      <formula>TRUE</formula>
    </cfRule>
  </conditionalFormatting>
  <conditionalFormatting sqref="J12 J14 J16 J18 J20 J22 J24 J26 J28">
    <cfRule type="cellIs" dxfId="250" priority="9" operator="equal">
      <formula>FALSE</formula>
    </cfRule>
    <cfRule type="cellIs" dxfId="249" priority="10" operator="equal">
      <formula>TRUE</formula>
    </cfRule>
  </conditionalFormatting>
  <conditionalFormatting sqref="J29">
    <cfRule type="cellIs" dxfId="248" priority="7" operator="equal">
      <formula>FALSE</formula>
    </cfRule>
    <cfRule type="cellIs" dxfId="247" priority="8" operator="equal">
      <formula>TRUE</formula>
    </cfRule>
  </conditionalFormatting>
  <conditionalFormatting sqref="J30">
    <cfRule type="cellIs" dxfId="246" priority="5" operator="equal">
      <formula>FALSE</formula>
    </cfRule>
    <cfRule type="cellIs" dxfId="245" priority="6" operator="equal">
      <formula>TRUE</formula>
    </cfRule>
  </conditionalFormatting>
  <conditionalFormatting sqref="J31 J33 J35 J37 J39 J41 J43 J45 J47 J49 J51 J53 J55 J57 J59">
    <cfRule type="cellIs" dxfId="244" priority="3" operator="equal">
      <formula>FALSE</formula>
    </cfRule>
    <cfRule type="cellIs" dxfId="243" priority="4" operator="equal">
      <formula>TRUE</formula>
    </cfRule>
  </conditionalFormatting>
  <conditionalFormatting sqref="J32 J34 J36 J38 J40 J42 J44 J46 J48 J50 J52 J54 J56 J58 J60">
    <cfRule type="cellIs" dxfId="242" priority="1" operator="equal">
      <formula>FALSE</formula>
    </cfRule>
    <cfRule type="cellIs" dxfId="241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68"/>
  <sheetViews>
    <sheetView showGridLines="0" workbookViewId="0">
      <pane ySplit="2" topLeftCell="A48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(FÉVRIER!$D$1-(B64)+(C64))</f>
        <v>0</v>
      </c>
      <c r="E1" s="9"/>
      <c r="F1" s="14" t="s">
        <v>15</v>
      </c>
      <c r="G1" s="15">
        <f>(FÉVRIER!$G$1-(E64)+(F64))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H36" s="1" t="s">
        <v>24</v>
      </c>
      <c r="I36" s="1" t="s">
        <v>44</v>
      </c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SUMIFS(Tableau134[DÉBIT],Tableau134[COMPTES],"SOCIÉTÉ GÉNÉRALE",Tableau134[POINTAGES],"VRAI")</f>
        <v>0</v>
      </c>
      <c r="C64" s="12">
        <f>SUMIFS(Tableau134[CRÉDIT],Tableau134[COMPTES],"SOCIÉTÉ GÉNÉRALE",Tableau134[POINTAGES],"VRAI")</f>
        <v>0</v>
      </c>
      <c r="D64" s="10" t="s">
        <v>40</v>
      </c>
      <c r="E64" s="11">
        <f>SUMIFS(Tableau134[DÉBIT],Tableau134[COMPTES],"BNP PARIBAS",Tableau134[POINTAGES],"VRAI")</f>
        <v>0</v>
      </c>
      <c r="F64" s="12">
        <f>SUMIFS(Tableau134[CRÉDIT],Tableau134[COMPTES],"BNP PARIBAS",Tableau134[POINTAGES],"VRAI")</f>
        <v>0</v>
      </c>
    </row>
    <row r="65" spans="1:6" x14ac:dyDescent="0.25">
      <c r="A65" s="10" t="s">
        <v>38</v>
      </c>
      <c r="B65" s="11">
        <f>SUMIFS(Tableau134[DÉBIT],Tableau134[COMPTES],"SOCIÉTÉ GÉNÉRALE",Tableau134[POINTAGES],"FAUX")</f>
        <v>0</v>
      </c>
      <c r="C65" s="12">
        <f>SUMIFS(Tableau134[CRÉDIT],Tableau134[COMPTES],"SOCIÉTÉ GÉNÉRALE",Tableau134[POINTAGES],"FAUX")</f>
        <v>0</v>
      </c>
      <c r="D65" s="10" t="s">
        <v>38</v>
      </c>
      <c r="E65" s="11">
        <f>SUMIFS(Tableau134[DÉBIT],Tableau134[COMPTES],"BNP PARIBAS",Tableau134[POINTAGES],"FAUX")</f>
        <v>0</v>
      </c>
      <c r="F65" s="12">
        <f>SUMIFS(Tableau134[CRÉDIT],Tableau134[COMPTES],"BNP PARIBAS",Tableau134[POINTAGES],"FAUX")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240" priority="23" operator="equal">
      <formula>FALSE</formula>
    </cfRule>
    <cfRule type="cellIs" dxfId="239" priority="24" operator="equal">
      <formula>TRUE</formula>
    </cfRule>
  </conditionalFormatting>
  <conditionalFormatting sqref="J4">
    <cfRule type="cellIs" dxfId="238" priority="21" operator="equal">
      <formula>FALSE</formula>
    </cfRule>
    <cfRule type="cellIs" dxfId="237" priority="22" operator="equal">
      <formula>TRUE</formula>
    </cfRule>
  </conditionalFormatting>
  <conditionalFormatting sqref="J5">
    <cfRule type="cellIs" dxfId="236" priority="19" operator="equal">
      <formula>FALSE</formula>
    </cfRule>
    <cfRule type="cellIs" dxfId="235" priority="20" operator="equal">
      <formula>TRUE</formula>
    </cfRule>
  </conditionalFormatting>
  <conditionalFormatting sqref="J6">
    <cfRule type="cellIs" dxfId="234" priority="17" operator="equal">
      <formula>FALSE</formula>
    </cfRule>
    <cfRule type="cellIs" dxfId="233" priority="18" operator="equal">
      <formula>TRUE</formula>
    </cfRule>
  </conditionalFormatting>
  <conditionalFormatting sqref="J7">
    <cfRule type="cellIs" dxfId="232" priority="15" operator="equal">
      <formula>FALSE</formula>
    </cfRule>
    <cfRule type="cellIs" dxfId="231" priority="16" operator="equal">
      <formula>TRUE</formula>
    </cfRule>
  </conditionalFormatting>
  <conditionalFormatting sqref="J8 J10">
    <cfRule type="cellIs" dxfId="230" priority="13" operator="equal">
      <formula>FALSE</formula>
    </cfRule>
    <cfRule type="cellIs" dxfId="229" priority="14" operator="equal">
      <formula>TRUE</formula>
    </cfRule>
  </conditionalFormatting>
  <conditionalFormatting sqref="J9 J11 J13 J15 J17 J19 J21 J23 J25 J27">
    <cfRule type="cellIs" dxfId="228" priority="11" operator="equal">
      <formula>FALSE</formula>
    </cfRule>
    <cfRule type="cellIs" dxfId="227" priority="12" operator="equal">
      <formula>TRUE</formula>
    </cfRule>
  </conditionalFormatting>
  <conditionalFormatting sqref="J12 J14 J16 J18 J20 J22 J24 J26 J28">
    <cfRule type="cellIs" dxfId="226" priority="9" operator="equal">
      <formula>FALSE</formula>
    </cfRule>
    <cfRule type="cellIs" dxfId="225" priority="10" operator="equal">
      <formula>TRUE</formula>
    </cfRule>
  </conditionalFormatting>
  <conditionalFormatting sqref="J29">
    <cfRule type="cellIs" dxfId="224" priority="7" operator="equal">
      <formula>FALSE</formula>
    </cfRule>
    <cfRule type="cellIs" dxfId="223" priority="8" operator="equal">
      <formula>TRUE</formula>
    </cfRule>
  </conditionalFormatting>
  <conditionalFormatting sqref="J30">
    <cfRule type="cellIs" dxfId="222" priority="5" operator="equal">
      <formula>FALSE</formula>
    </cfRule>
    <cfRule type="cellIs" dxfId="221" priority="6" operator="equal">
      <formula>TRUE</formula>
    </cfRule>
  </conditionalFormatting>
  <conditionalFormatting sqref="J31 J33 J35 J37 J39 J41 J43 J45 J47 J49 J51 J53 J55 J57 J59">
    <cfRule type="cellIs" dxfId="220" priority="3" operator="equal">
      <formula>FALSE</formula>
    </cfRule>
    <cfRule type="cellIs" dxfId="219" priority="4" operator="equal">
      <formula>TRUE</formula>
    </cfRule>
  </conditionalFormatting>
  <conditionalFormatting sqref="J32 J34 J36 J38 J40 J42 J44 J46 J48 J50 J52 J54 J56 J58 J60">
    <cfRule type="cellIs" dxfId="218" priority="1" operator="equal">
      <formula>FALSE</formula>
    </cfRule>
    <cfRule type="cellIs" dxfId="217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J68"/>
  <sheetViews>
    <sheetView showGridLines="0" workbookViewId="0">
      <pane ySplit="2" topLeftCell="A45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(MARS!$D$1-(B64)+(C64))</f>
        <v>0</v>
      </c>
      <c r="E1" s="9"/>
      <c r="F1" s="14" t="s">
        <v>15</v>
      </c>
      <c r="G1" s="15">
        <f>(MARS!$G$1-(E64)+(F64))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SUMIFS(Tableau1345[DÉBIT],Tableau1345[COMPTES],"SOCIÉTÉ GÉNÉRALE",Tableau1345[POINTAGES],"VRAI")</f>
        <v>0</v>
      </c>
      <c r="C64" s="12">
        <f>SUMIFS(Tableau1345[CRÉDIT],Tableau1345[COMPTES],"SOCIÉTÉ GÉNÉRALE",Tableau1345[POINTAGES],"VRAI")</f>
        <v>0</v>
      </c>
      <c r="D64" s="10" t="s">
        <v>40</v>
      </c>
      <c r="E64" s="11">
        <f>SUMIFS(Tableau1345[DÉBIT],Tableau1345[COMPTES],"BNP PARIBAS",Tableau1345[POINTAGES],"VRAI")</f>
        <v>0</v>
      </c>
      <c r="F64" s="12">
        <f>SUMIFS(Tableau1345[CRÉDIT],Tableau1345[COMPTES],"BNP PARIBAS",Tableau1345[POINTAGES],"VRAI")</f>
        <v>0</v>
      </c>
    </row>
    <row r="65" spans="1:6" x14ac:dyDescent="0.25">
      <c r="A65" s="10" t="s">
        <v>38</v>
      </c>
      <c r="B65" s="11">
        <f>SUMIFS(Tableau1345[DÉBIT],Tableau1345[COMPTES],"SOCIÉTÉ GÉNÉRALE",Tableau1345[POINTAGES],"FAUX")</f>
        <v>0</v>
      </c>
      <c r="C65" s="12">
        <f>SUMIFS(Tableau1345[CRÉDIT],Tableau1345[COMPTES],"SOCIÉTÉ GÉNÉRALE",Tableau1345[POINTAGES],"FAUX")</f>
        <v>0</v>
      </c>
      <c r="D65" s="10" t="s">
        <v>38</v>
      </c>
      <c r="E65" s="11">
        <f>SUMIFS(Tableau1345[DÉBIT],Tableau1345[COMPTES],"BNP PARIBAS",Tableau1345[POINTAGES],"FAUX")</f>
        <v>0</v>
      </c>
      <c r="F65" s="12">
        <f>SUMIFS(Tableau1345[CRÉDIT],Tableau1345[COMPTES],"BNP PARIBAS",Tableau1345[POINTAGES],"FAUX")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216" priority="23" operator="equal">
      <formula>FALSE</formula>
    </cfRule>
    <cfRule type="cellIs" dxfId="215" priority="24" operator="equal">
      <formula>TRUE</formula>
    </cfRule>
  </conditionalFormatting>
  <conditionalFormatting sqref="J4">
    <cfRule type="cellIs" dxfId="214" priority="21" operator="equal">
      <formula>FALSE</formula>
    </cfRule>
    <cfRule type="cellIs" dxfId="213" priority="22" operator="equal">
      <formula>TRUE</formula>
    </cfRule>
  </conditionalFormatting>
  <conditionalFormatting sqref="J5">
    <cfRule type="cellIs" dxfId="212" priority="19" operator="equal">
      <formula>FALSE</formula>
    </cfRule>
    <cfRule type="cellIs" dxfId="211" priority="20" operator="equal">
      <formula>TRUE</formula>
    </cfRule>
  </conditionalFormatting>
  <conditionalFormatting sqref="J6">
    <cfRule type="cellIs" dxfId="210" priority="17" operator="equal">
      <formula>FALSE</formula>
    </cfRule>
    <cfRule type="cellIs" dxfId="209" priority="18" operator="equal">
      <formula>TRUE</formula>
    </cfRule>
  </conditionalFormatting>
  <conditionalFormatting sqref="J7">
    <cfRule type="cellIs" dxfId="208" priority="15" operator="equal">
      <formula>FALSE</formula>
    </cfRule>
    <cfRule type="cellIs" dxfId="207" priority="16" operator="equal">
      <formula>TRUE</formula>
    </cfRule>
  </conditionalFormatting>
  <conditionalFormatting sqref="J8 J10">
    <cfRule type="cellIs" dxfId="206" priority="13" operator="equal">
      <formula>FALSE</formula>
    </cfRule>
    <cfRule type="cellIs" dxfId="205" priority="14" operator="equal">
      <formula>TRUE</formula>
    </cfRule>
  </conditionalFormatting>
  <conditionalFormatting sqref="J9 J11 J13 J15 J17 J19 J21 J23 J25 J27">
    <cfRule type="cellIs" dxfId="204" priority="11" operator="equal">
      <formula>FALSE</formula>
    </cfRule>
    <cfRule type="cellIs" dxfId="203" priority="12" operator="equal">
      <formula>TRUE</formula>
    </cfRule>
  </conditionalFormatting>
  <conditionalFormatting sqref="J12 J14 J16 J18 J20 J22 J24 J26 J28">
    <cfRule type="cellIs" dxfId="202" priority="9" operator="equal">
      <formula>FALSE</formula>
    </cfRule>
    <cfRule type="cellIs" dxfId="201" priority="10" operator="equal">
      <formula>TRUE</formula>
    </cfRule>
  </conditionalFormatting>
  <conditionalFormatting sqref="J29">
    <cfRule type="cellIs" dxfId="200" priority="7" operator="equal">
      <formula>FALSE</formula>
    </cfRule>
    <cfRule type="cellIs" dxfId="199" priority="8" operator="equal">
      <formula>TRUE</formula>
    </cfRule>
  </conditionalFormatting>
  <conditionalFormatting sqref="J30">
    <cfRule type="cellIs" dxfId="198" priority="5" operator="equal">
      <formula>FALSE</formula>
    </cfRule>
    <cfRule type="cellIs" dxfId="197" priority="6" operator="equal">
      <formula>TRUE</formula>
    </cfRule>
  </conditionalFormatting>
  <conditionalFormatting sqref="J31 J33 J35 J37 J39 J41 J43 J45 J47 J49 J51 J53 J55 J57 J59">
    <cfRule type="cellIs" dxfId="196" priority="3" operator="equal">
      <formula>FALSE</formula>
    </cfRule>
    <cfRule type="cellIs" dxfId="195" priority="4" operator="equal">
      <formula>TRUE</formula>
    </cfRule>
  </conditionalFormatting>
  <conditionalFormatting sqref="J32 J34 J36 J38 J40 J42 J44 J46 J48 J50 J52 J54 J56 J58 J60">
    <cfRule type="cellIs" dxfId="194" priority="1" operator="equal">
      <formula>FALSE</formula>
    </cfRule>
    <cfRule type="cellIs" dxfId="193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J68"/>
  <sheetViews>
    <sheetView showGridLines="0" workbookViewId="0">
      <pane ySplit="2" topLeftCell="A48" activePane="bottomLeft" state="frozen"/>
      <selection pane="bottomLeft" activeCell="B67" sqref="B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(AVRIL!$D$1-(B64)+(C64))</f>
        <v>0</v>
      </c>
      <c r="E1" s="9"/>
      <c r="F1" s="14" t="s">
        <v>15</v>
      </c>
      <c r="G1" s="15">
        <f>(AVRIL!$G$1-(E64)+(F64))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SUMIFS(Tableau13456[DÉBIT],Tableau13456[COMPTES],"SOCIÉTÉ GÉNÉRALE",Tableau13456[POINTAGES],"VRAI")</f>
        <v>0</v>
      </c>
      <c r="C64" s="12">
        <f>SUMIFS(Tableau13456[CRÉDIT],Tableau13456[COMPTES],"SOCIÉTÉ GÉNÉRALE",Tableau13456[POINTAGES],"VRAI")</f>
        <v>0</v>
      </c>
      <c r="D64" s="10" t="s">
        <v>40</v>
      </c>
      <c r="E64" s="11">
        <f>SUMIFS(Tableau13456[DÉBIT],Tableau13456[COMPTES],"BNP PARIBAS",Tableau13456[POINTAGES],"VRAI")</f>
        <v>0</v>
      </c>
      <c r="F64" s="12">
        <f>SUMIFS(Tableau13456[CRÉDIT],Tableau13456[COMPTES],"BNP PARIBAS",Tableau13456[POINTAGES],"VRAI")</f>
        <v>0</v>
      </c>
    </row>
    <row r="65" spans="1:6" x14ac:dyDescent="0.25">
      <c r="A65" s="10" t="s">
        <v>38</v>
      </c>
      <c r="B65" s="11">
        <f>SUMIFS(Tableau13456[DÉBIT],Tableau13456[COMPTES],"SOCIÉTÉ GÉNÉRALE",Tableau13456[POINTAGES],"FAUX")</f>
        <v>0</v>
      </c>
      <c r="C65" s="12">
        <f>SUMIFS(Tableau13456[CRÉDIT],Tableau13456[COMPTES],"SOCIÉTÉ GÉNÉRALE",Tableau13456[POINTAGES],"FAUX")</f>
        <v>0</v>
      </c>
      <c r="D65" s="10" t="s">
        <v>38</v>
      </c>
      <c r="E65" s="11">
        <f>SUMIFS(Tableau13456[DÉBIT],Tableau13456[COMPTES],"BNP PARIBAS",Tableau13456[POINTAGES],"FAUX")</f>
        <v>0</v>
      </c>
      <c r="F65" s="12">
        <f>SUMIFS(Tableau13456[CRÉDIT],Tableau13456[COMPTES],"BNP PARIBAS",Tableau13456[POINTAGES],"FAUX")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H1-(E64+E65)+(F64+F65)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192" priority="23" operator="equal">
      <formula>FALSE</formula>
    </cfRule>
    <cfRule type="cellIs" dxfId="191" priority="24" operator="equal">
      <formula>TRUE</formula>
    </cfRule>
  </conditionalFormatting>
  <conditionalFormatting sqref="J4">
    <cfRule type="cellIs" dxfId="190" priority="21" operator="equal">
      <formula>FALSE</formula>
    </cfRule>
    <cfRule type="cellIs" dxfId="189" priority="22" operator="equal">
      <formula>TRUE</formula>
    </cfRule>
  </conditionalFormatting>
  <conditionalFormatting sqref="J5">
    <cfRule type="cellIs" dxfId="188" priority="19" operator="equal">
      <formula>FALSE</formula>
    </cfRule>
    <cfRule type="cellIs" dxfId="187" priority="20" operator="equal">
      <formula>TRUE</formula>
    </cfRule>
  </conditionalFormatting>
  <conditionalFormatting sqref="J6">
    <cfRule type="cellIs" dxfId="186" priority="17" operator="equal">
      <formula>FALSE</formula>
    </cfRule>
    <cfRule type="cellIs" dxfId="185" priority="18" operator="equal">
      <formula>TRUE</formula>
    </cfRule>
  </conditionalFormatting>
  <conditionalFormatting sqref="J7">
    <cfRule type="cellIs" dxfId="184" priority="15" operator="equal">
      <formula>FALSE</formula>
    </cfRule>
    <cfRule type="cellIs" dxfId="183" priority="16" operator="equal">
      <formula>TRUE</formula>
    </cfRule>
  </conditionalFormatting>
  <conditionalFormatting sqref="J8 J10">
    <cfRule type="cellIs" dxfId="182" priority="13" operator="equal">
      <formula>FALSE</formula>
    </cfRule>
    <cfRule type="cellIs" dxfId="181" priority="14" operator="equal">
      <formula>TRUE</formula>
    </cfRule>
  </conditionalFormatting>
  <conditionalFormatting sqref="J9 J11 J13 J15 J17 J19 J21 J23 J25 J27">
    <cfRule type="cellIs" dxfId="180" priority="11" operator="equal">
      <formula>FALSE</formula>
    </cfRule>
    <cfRule type="cellIs" dxfId="179" priority="12" operator="equal">
      <formula>TRUE</formula>
    </cfRule>
  </conditionalFormatting>
  <conditionalFormatting sqref="J12 J14 J16 J18 J20 J22 J24 J26 J28">
    <cfRule type="cellIs" dxfId="178" priority="9" operator="equal">
      <formula>FALSE</formula>
    </cfRule>
    <cfRule type="cellIs" dxfId="177" priority="10" operator="equal">
      <formula>TRUE</formula>
    </cfRule>
  </conditionalFormatting>
  <conditionalFormatting sqref="J29">
    <cfRule type="cellIs" dxfId="176" priority="7" operator="equal">
      <formula>FALSE</formula>
    </cfRule>
    <cfRule type="cellIs" dxfId="175" priority="8" operator="equal">
      <formula>TRUE</formula>
    </cfRule>
  </conditionalFormatting>
  <conditionalFormatting sqref="J30">
    <cfRule type="cellIs" dxfId="174" priority="5" operator="equal">
      <formula>FALSE</formula>
    </cfRule>
    <cfRule type="cellIs" dxfId="173" priority="6" operator="equal">
      <formula>TRUE</formula>
    </cfRule>
  </conditionalFormatting>
  <conditionalFormatting sqref="J31 J33 J35 J37 J39 J41 J43 J45 J47 J49 J51 J53 J55 J57 J59">
    <cfRule type="cellIs" dxfId="172" priority="3" operator="equal">
      <formula>FALSE</formula>
    </cfRule>
    <cfRule type="cellIs" dxfId="171" priority="4" operator="equal">
      <formula>TRUE</formula>
    </cfRule>
  </conditionalFormatting>
  <conditionalFormatting sqref="J32 J34 J36 J38 J40 J42 J44 J46 J48 J50 J52 J54 J56 J58 J60">
    <cfRule type="cellIs" dxfId="170" priority="1" operator="equal">
      <formula>FALSE</formula>
    </cfRule>
    <cfRule type="cellIs" dxfId="169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J68"/>
  <sheetViews>
    <sheetView showGridLines="0" workbookViewId="0">
      <pane ySplit="2" topLeftCell="A48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(MAI!$D$1-(B64)+(C64))</f>
        <v>0</v>
      </c>
      <c r="E1" s="9"/>
      <c r="F1" s="14" t="s">
        <v>15</v>
      </c>
      <c r="G1" s="15">
        <f>(MAI!$G$1-(E64)+(F64))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SUMIFS(Tableau134567[DÉBIT],Tableau134567[COMPTES],"SOCIÉTÉ GÉNÉRALE",Tableau134567[POINTAGES],"VRAI")</f>
        <v>0</v>
      </c>
      <c r="C64" s="12">
        <f>SUMIFS(Tableau134567[CRÉDIT],Tableau134567[COMPTES],"SOCIÉTÉ GÉNÉRALE",Tableau134567[POINTAGES],"VRAI")</f>
        <v>0</v>
      </c>
      <c r="D64" s="10" t="s">
        <v>40</v>
      </c>
      <c r="E64" s="11">
        <f>SUMIFS(Tableau134567[DÉBIT],Tableau134567[COMPTES],"BNP PARIBAS",Tableau134567[POINTAGES],"VRAI")</f>
        <v>0</v>
      </c>
      <c r="F64" s="12">
        <f>SUMIFS(Tableau134567[CRÉDIT],Tableau134567[COMPTES],"BNP PARIBAS",Tableau134567[POINTAGES],"VRAI")</f>
        <v>0</v>
      </c>
    </row>
    <row r="65" spans="1:6" x14ac:dyDescent="0.25">
      <c r="A65" s="10" t="s">
        <v>38</v>
      </c>
      <c r="B65" s="11">
        <f>SUMIFS(Tableau134567[DÉBIT],Tableau134567[COMPTES],"SOCIÉTÉ GÉNÉRALE",Tableau134567[POINTAGES],"FAUX")</f>
        <v>0</v>
      </c>
      <c r="C65" s="12">
        <f>SUMIFS(Tableau134567[CRÉDIT],Tableau134567[COMPTES],"SOCIÉTÉ GÉNÉRALE",Tableau134567[POINTAGES],"FAUX")</f>
        <v>0</v>
      </c>
      <c r="D65" s="10" t="s">
        <v>38</v>
      </c>
      <c r="E65" s="11">
        <f>SUMIFS(Tableau134567[DÉBIT],Tableau134567[COMPTES],"BNP PARIBAS",Tableau134567[POINTAGES],"FAUX")</f>
        <v>0</v>
      </c>
      <c r="F65" s="12">
        <f>SUMIFS(Tableau134567[CRÉDIT],Tableau134567[COMPTES],"BNP PARIBAS",Tableau134567[POINTAGES],"FAUX")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168" priority="23" operator="equal">
      <formula>FALSE</formula>
    </cfRule>
    <cfRule type="cellIs" dxfId="167" priority="24" operator="equal">
      <formula>TRUE</formula>
    </cfRule>
  </conditionalFormatting>
  <conditionalFormatting sqref="J4">
    <cfRule type="cellIs" dxfId="166" priority="21" operator="equal">
      <formula>FALSE</formula>
    </cfRule>
    <cfRule type="cellIs" dxfId="165" priority="22" operator="equal">
      <formula>TRUE</formula>
    </cfRule>
  </conditionalFormatting>
  <conditionalFormatting sqref="J5">
    <cfRule type="cellIs" dxfId="164" priority="19" operator="equal">
      <formula>FALSE</formula>
    </cfRule>
    <cfRule type="cellIs" dxfId="163" priority="20" operator="equal">
      <formula>TRUE</formula>
    </cfRule>
  </conditionalFormatting>
  <conditionalFormatting sqref="J6">
    <cfRule type="cellIs" dxfId="162" priority="17" operator="equal">
      <formula>FALSE</formula>
    </cfRule>
    <cfRule type="cellIs" dxfId="161" priority="18" operator="equal">
      <formula>TRUE</formula>
    </cfRule>
  </conditionalFormatting>
  <conditionalFormatting sqref="J7">
    <cfRule type="cellIs" dxfId="160" priority="15" operator="equal">
      <formula>FALSE</formula>
    </cfRule>
    <cfRule type="cellIs" dxfId="159" priority="16" operator="equal">
      <formula>TRUE</formula>
    </cfRule>
  </conditionalFormatting>
  <conditionalFormatting sqref="J8 J10">
    <cfRule type="cellIs" dxfId="158" priority="13" operator="equal">
      <formula>FALSE</formula>
    </cfRule>
    <cfRule type="cellIs" dxfId="157" priority="14" operator="equal">
      <formula>TRUE</formula>
    </cfRule>
  </conditionalFormatting>
  <conditionalFormatting sqref="J9 J11 J13 J15 J17 J19 J21 J23 J25 J27">
    <cfRule type="cellIs" dxfId="156" priority="11" operator="equal">
      <formula>FALSE</formula>
    </cfRule>
    <cfRule type="cellIs" dxfId="155" priority="12" operator="equal">
      <formula>TRUE</formula>
    </cfRule>
  </conditionalFormatting>
  <conditionalFormatting sqref="J12 J14 J16 J18 J20 J22 J24 J26 J28">
    <cfRule type="cellIs" dxfId="154" priority="9" operator="equal">
      <formula>FALSE</formula>
    </cfRule>
    <cfRule type="cellIs" dxfId="153" priority="10" operator="equal">
      <formula>TRUE</formula>
    </cfRule>
  </conditionalFormatting>
  <conditionalFormatting sqref="J29">
    <cfRule type="cellIs" dxfId="152" priority="7" operator="equal">
      <formula>FALSE</formula>
    </cfRule>
    <cfRule type="cellIs" dxfId="151" priority="8" operator="equal">
      <formula>TRUE</formula>
    </cfRule>
  </conditionalFormatting>
  <conditionalFormatting sqref="J30">
    <cfRule type="cellIs" dxfId="150" priority="5" operator="equal">
      <formula>FALSE</formula>
    </cfRule>
    <cfRule type="cellIs" dxfId="149" priority="6" operator="equal">
      <formula>TRUE</formula>
    </cfRule>
  </conditionalFormatting>
  <conditionalFormatting sqref="J31 J33 J35 J37 J39 J41 J43 J45 J47 J49 J51 J53 J55 J57 J59">
    <cfRule type="cellIs" dxfId="148" priority="3" operator="equal">
      <formula>FALSE</formula>
    </cfRule>
    <cfRule type="cellIs" dxfId="147" priority="4" operator="equal">
      <formula>TRUE</formula>
    </cfRule>
  </conditionalFormatting>
  <conditionalFormatting sqref="J32 J34 J36 J38 J40 J42 J44 J46 J48 J50 J52 J54 J56 J58 J60">
    <cfRule type="cellIs" dxfId="146" priority="1" operator="equal">
      <formula>FALSE</formula>
    </cfRule>
    <cfRule type="cellIs" dxfId="145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J68"/>
  <sheetViews>
    <sheetView showGridLines="0" workbookViewId="0">
      <pane ySplit="2" topLeftCell="A48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(JUIN!$D$1-(B64)+(C64))</f>
        <v>0</v>
      </c>
      <c r="E1" s="9"/>
      <c r="F1" s="14" t="s">
        <v>15</v>
      </c>
      <c r="G1" s="15">
        <f>(JUIN!$G$1-(E64)+(F64))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SUMIFS(Tableau1345678[DÉBIT],Tableau1345678[COMPTES],"SOCIÉTÉ GÉNÉRALE",Tableau1345678[POINTAGES],"VRAI")</f>
        <v>0</v>
      </c>
      <c r="C64" s="12">
        <f>SUMIFS(Tableau1345678[CRÉDIT],Tableau1345678[COMPTES],"SOCIÉTÉ GÉNÉRALE",Tableau1345678[POINTAGES],"VRAI")</f>
        <v>0</v>
      </c>
      <c r="D64" s="10" t="s">
        <v>40</v>
      </c>
      <c r="E64" s="11">
        <f>SUMIFS(Tableau1345678[DÉBIT],Tableau1345678[COMPTES],"BNP PARIBAS",Tableau1345678[POINTAGES],"VRAI")</f>
        <v>0</v>
      </c>
      <c r="F64" s="12">
        <f>SUMIFS(Tableau1345678[CRÉDIT],Tableau1345678[COMPTES],"BNP PARIBAS",Tableau1345678[POINTAGES],"VRAI")</f>
        <v>0</v>
      </c>
    </row>
    <row r="65" spans="1:6" x14ac:dyDescent="0.25">
      <c r="A65" s="10" t="s">
        <v>38</v>
      </c>
      <c r="B65" s="11">
        <f>SUMIFS(Tableau1345678[DÉBIT],Tableau1345678[COMPTES],"SOCIÉTÉ GÉNÉRALE",Tableau1345678[POINTAGES],"FAUX")</f>
        <v>0</v>
      </c>
      <c r="C65" s="12">
        <f>SUMIFS(Tableau1345678[CRÉDIT],Tableau1345678[COMPTES],"SOCIÉTÉ GÉNÉRALE",Tableau1345678[POINTAGES],"FAUX")</f>
        <v>0</v>
      </c>
      <c r="D65" s="10" t="s">
        <v>38</v>
      </c>
      <c r="E65" s="11">
        <f>SUMIFS(Tableau1345678[DÉBIT],Tableau1345678[COMPTES],"BNP PARIBAS",Tableau1345678[POINTAGES],"FAUX")</f>
        <v>0</v>
      </c>
      <c r="F65" s="12">
        <f>SUMIFS(Tableau1345678[CRÉDIT],Tableau1345678[COMPTES],"BNP PARIBAS",Tableau1345678[POINTAGES],"FAUX")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144" priority="23" operator="equal">
      <formula>FALSE</formula>
    </cfRule>
    <cfRule type="cellIs" dxfId="143" priority="24" operator="equal">
      <formula>TRUE</formula>
    </cfRule>
  </conditionalFormatting>
  <conditionalFormatting sqref="J4">
    <cfRule type="cellIs" dxfId="142" priority="21" operator="equal">
      <formula>FALSE</formula>
    </cfRule>
    <cfRule type="cellIs" dxfId="141" priority="22" operator="equal">
      <formula>TRUE</formula>
    </cfRule>
  </conditionalFormatting>
  <conditionalFormatting sqref="J5">
    <cfRule type="cellIs" dxfId="140" priority="19" operator="equal">
      <formula>FALSE</formula>
    </cfRule>
    <cfRule type="cellIs" dxfId="139" priority="20" operator="equal">
      <formula>TRUE</formula>
    </cfRule>
  </conditionalFormatting>
  <conditionalFormatting sqref="J6">
    <cfRule type="cellIs" dxfId="138" priority="17" operator="equal">
      <formula>FALSE</formula>
    </cfRule>
    <cfRule type="cellIs" dxfId="137" priority="18" operator="equal">
      <formula>TRUE</formula>
    </cfRule>
  </conditionalFormatting>
  <conditionalFormatting sqref="J7">
    <cfRule type="cellIs" dxfId="136" priority="15" operator="equal">
      <formula>FALSE</formula>
    </cfRule>
    <cfRule type="cellIs" dxfId="135" priority="16" operator="equal">
      <formula>TRUE</formula>
    </cfRule>
  </conditionalFormatting>
  <conditionalFormatting sqref="J8 J10">
    <cfRule type="cellIs" dxfId="134" priority="13" operator="equal">
      <formula>FALSE</formula>
    </cfRule>
    <cfRule type="cellIs" dxfId="133" priority="14" operator="equal">
      <formula>TRUE</formula>
    </cfRule>
  </conditionalFormatting>
  <conditionalFormatting sqref="J9 J11 J13 J15 J17 J19 J21 J23 J25 J27">
    <cfRule type="cellIs" dxfId="132" priority="11" operator="equal">
      <formula>FALSE</formula>
    </cfRule>
    <cfRule type="cellIs" dxfId="131" priority="12" operator="equal">
      <formula>TRUE</formula>
    </cfRule>
  </conditionalFormatting>
  <conditionalFormatting sqref="J12 J14 J16 J18 J20 J22 J24 J26 J28">
    <cfRule type="cellIs" dxfId="130" priority="9" operator="equal">
      <formula>FALSE</formula>
    </cfRule>
    <cfRule type="cellIs" dxfId="129" priority="10" operator="equal">
      <formula>TRUE</formula>
    </cfRule>
  </conditionalFormatting>
  <conditionalFormatting sqref="J29">
    <cfRule type="cellIs" dxfId="128" priority="7" operator="equal">
      <formula>FALSE</formula>
    </cfRule>
    <cfRule type="cellIs" dxfId="127" priority="8" operator="equal">
      <formula>TRUE</formula>
    </cfRule>
  </conditionalFormatting>
  <conditionalFormatting sqref="J30">
    <cfRule type="cellIs" dxfId="126" priority="5" operator="equal">
      <formula>FALSE</formula>
    </cfRule>
    <cfRule type="cellIs" dxfId="125" priority="6" operator="equal">
      <formula>TRUE</formula>
    </cfRule>
  </conditionalFormatting>
  <conditionalFormatting sqref="J31 J33 J35 J37 J39 J41 J43 J45 J47 J49 J51 J53 J55 J57 J59">
    <cfRule type="cellIs" dxfId="124" priority="3" operator="equal">
      <formula>FALSE</formula>
    </cfRule>
    <cfRule type="cellIs" dxfId="123" priority="4" operator="equal">
      <formula>TRUE</formula>
    </cfRule>
  </conditionalFormatting>
  <conditionalFormatting sqref="J32 J34 J36 J38 J40 J42 J44 J46 J48 J50 J52 J54 J56 J58 J60">
    <cfRule type="cellIs" dxfId="122" priority="1" operator="equal">
      <formula>FALSE</formula>
    </cfRule>
    <cfRule type="cellIs" dxfId="121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J68"/>
  <sheetViews>
    <sheetView showGridLines="0" workbookViewId="0">
      <pane ySplit="2" topLeftCell="A48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(JUILLET!$D$1-(B64)+(C64))</f>
        <v>0</v>
      </c>
      <c r="E1" s="9"/>
      <c r="F1" s="14" t="s">
        <v>15</v>
      </c>
      <c r="G1" s="15">
        <f>(JUILLET!$G$1-(E64)+(F64))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SUMIFS(Tableau13456789[DÉBIT],Tableau13456789[COMPTES],"SOCIÉTÉ GÉNÉRALE",Tableau13456789[POINTAGES],"VRAI")</f>
        <v>0</v>
      </c>
      <c r="C64" s="12">
        <f>SUMIFS(Tableau13456789[CRÉDIT],Tableau13456789[COMPTES],"SOCIÉTÉ GÉNÉRALE",Tableau13456789[POINTAGES],"VRAI")</f>
        <v>0</v>
      </c>
      <c r="D64" s="10" t="s">
        <v>40</v>
      </c>
      <c r="E64" s="11">
        <f>SUMIFS(Tableau13456789[DÉBIT],Tableau13456789[COMPTES],"BNP PARIBAS",Tableau13456789[POINTAGES],"VRAI")</f>
        <v>0</v>
      </c>
      <c r="F64" s="12">
        <f>SUMIFS(Tableau13456789[CRÉDIT],Tableau13456789[COMPTES],"BNP PARIBAS",Tableau13456789[POINTAGES],"VRAI")</f>
        <v>0</v>
      </c>
    </row>
    <row r="65" spans="1:6" x14ac:dyDescent="0.25">
      <c r="A65" s="10" t="s">
        <v>38</v>
      </c>
      <c r="B65" s="11">
        <f>SUMIFS(Tableau13456789[DÉBIT],Tableau13456789[COMPTES],"SOCIÉTÉ GÉNÉRALE",Tableau13456789[POINTAGES],"FAUX")</f>
        <v>0</v>
      </c>
      <c r="C65" s="12">
        <f>SUMIFS(Tableau13456789[CRÉDIT],Tableau13456789[COMPTES],"SOCIÉTÉ GÉNÉRALE",Tableau13456789[POINTAGES],"FAUX")</f>
        <v>0</v>
      </c>
      <c r="D65" s="10" t="s">
        <v>38</v>
      </c>
      <c r="E65" s="11">
        <f>SUMIFS(Tableau13456789[DÉBIT],Tableau13456789[COMPTES],"BNP PARIBAS",Tableau13456789[POINTAGES],"FAUX")</f>
        <v>0</v>
      </c>
      <c r="F65" s="12">
        <f>SUMIFS(Tableau13456789[CRÉDIT],Tableau13456789[COMPTES],"BNP PARIBAS",Tableau13456789[POINTAGES],"FAUX")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120" priority="23" operator="equal">
      <formula>FALSE</formula>
    </cfRule>
    <cfRule type="cellIs" dxfId="119" priority="24" operator="equal">
      <formula>TRUE</formula>
    </cfRule>
  </conditionalFormatting>
  <conditionalFormatting sqref="J4">
    <cfRule type="cellIs" dxfId="118" priority="21" operator="equal">
      <formula>FALSE</formula>
    </cfRule>
    <cfRule type="cellIs" dxfId="117" priority="22" operator="equal">
      <formula>TRUE</formula>
    </cfRule>
  </conditionalFormatting>
  <conditionalFormatting sqref="J5">
    <cfRule type="cellIs" dxfId="116" priority="19" operator="equal">
      <formula>FALSE</formula>
    </cfRule>
    <cfRule type="cellIs" dxfId="115" priority="20" operator="equal">
      <formula>TRUE</formula>
    </cfRule>
  </conditionalFormatting>
  <conditionalFormatting sqref="J6">
    <cfRule type="cellIs" dxfId="114" priority="17" operator="equal">
      <formula>FALSE</formula>
    </cfRule>
    <cfRule type="cellIs" dxfId="113" priority="18" operator="equal">
      <formula>TRUE</formula>
    </cfRule>
  </conditionalFormatting>
  <conditionalFormatting sqref="J7">
    <cfRule type="cellIs" dxfId="112" priority="15" operator="equal">
      <formula>FALSE</formula>
    </cfRule>
    <cfRule type="cellIs" dxfId="111" priority="16" operator="equal">
      <formula>TRUE</formula>
    </cfRule>
  </conditionalFormatting>
  <conditionalFormatting sqref="J8 J10">
    <cfRule type="cellIs" dxfId="110" priority="13" operator="equal">
      <formula>FALSE</formula>
    </cfRule>
    <cfRule type="cellIs" dxfId="109" priority="14" operator="equal">
      <formula>TRUE</formula>
    </cfRule>
  </conditionalFormatting>
  <conditionalFormatting sqref="J9 J11 J13 J15 J17 J19 J21 J23 J25 J27">
    <cfRule type="cellIs" dxfId="108" priority="11" operator="equal">
      <formula>FALSE</formula>
    </cfRule>
    <cfRule type="cellIs" dxfId="107" priority="12" operator="equal">
      <formula>TRUE</formula>
    </cfRule>
  </conditionalFormatting>
  <conditionalFormatting sqref="J12 J14 J16 J18 J20 J22 J24 J26 J28">
    <cfRule type="cellIs" dxfId="106" priority="9" operator="equal">
      <formula>FALSE</formula>
    </cfRule>
    <cfRule type="cellIs" dxfId="105" priority="10" operator="equal">
      <formula>TRUE</formula>
    </cfRule>
  </conditionalFormatting>
  <conditionalFormatting sqref="J29">
    <cfRule type="cellIs" dxfId="104" priority="7" operator="equal">
      <formula>FALSE</formula>
    </cfRule>
    <cfRule type="cellIs" dxfId="103" priority="8" operator="equal">
      <formula>TRUE</formula>
    </cfRule>
  </conditionalFormatting>
  <conditionalFormatting sqref="J30">
    <cfRule type="cellIs" dxfId="102" priority="5" operator="equal">
      <formula>FALSE</formula>
    </cfRule>
    <cfRule type="cellIs" dxfId="101" priority="6" operator="equal">
      <formula>TRUE</formula>
    </cfRule>
  </conditionalFormatting>
  <conditionalFormatting sqref="J31 J33 J35 J37 J39 J41 J43 J45 J47 J49 J51 J53 J55 J57 J59">
    <cfRule type="cellIs" dxfId="100" priority="3" operator="equal">
      <formula>FALSE</formula>
    </cfRule>
    <cfRule type="cellIs" dxfId="99" priority="4" operator="equal">
      <formula>TRUE</formula>
    </cfRule>
  </conditionalFormatting>
  <conditionalFormatting sqref="J32 J34 J36 J38 J40 J42 J44 J46 J48 J50 J52 J54 J56 J58 J60">
    <cfRule type="cellIs" dxfId="98" priority="1" operator="equal">
      <formula>FALSE</formula>
    </cfRule>
    <cfRule type="cellIs" dxfId="97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6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9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0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1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2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4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7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9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0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1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2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3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4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5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6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7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8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9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0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1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2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J68"/>
  <sheetViews>
    <sheetView showGridLines="0" workbookViewId="0">
      <pane ySplit="2" topLeftCell="A48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(AOUT!$D$1-(B64)+(C64))</f>
        <v>0</v>
      </c>
      <c r="E1" s="9"/>
      <c r="F1" s="14" t="s">
        <v>15</v>
      </c>
      <c r="G1" s="15">
        <f>(AOUT!$G$1-(E64)+(F64))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SUMIFS(Tableau1345678910[DÉBIT],Tableau1345678910[COMPTES],"SOCIÉTÉ GÉNÉRALE",Tableau1345678910[POINTAGES],"VRAI")</f>
        <v>0</v>
      </c>
      <c r="C64" s="12">
        <f>SUMIFS(Tableau1345678910[CRÉDIT],Tableau1345678910[COMPTES],"SOCIÉTÉ GÉNÉRALE",Tableau1345678910[POINTAGES],"VRAI")</f>
        <v>0</v>
      </c>
      <c r="D64" s="10" t="s">
        <v>40</v>
      </c>
      <c r="E64" s="11">
        <f>SUMIFS(Tableau1345678910[DÉBIT],Tableau1345678910[COMPTES],"BNP PARIBAS",Tableau1345678910[POINTAGES],"VRAI")</f>
        <v>0</v>
      </c>
      <c r="F64" s="12">
        <f>SUMIFS(Tableau1345678910[CRÉDIT],Tableau1345678910[COMPTES],"BNP PARIBAS",Tableau1345678910[POINTAGES],"VRAI")</f>
        <v>0</v>
      </c>
    </row>
    <row r="65" spans="1:6" x14ac:dyDescent="0.25">
      <c r="A65" s="10" t="s">
        <v>38</v>
      </c>
      <c r="B65" s="11">
        <f>SUMIFS(Tableau1345678910[DÉBIT],Tableau1345678910[COMPTES],"SOCIÉTÉ GÉNÉRALE",Tableau1345678910[POINTAGES],"FAUX")</f>
        <v>0</v>
      </c>
      <c r="C65" s="12">
        <f>SUMIFS(Tableau1345678910[CRÉDIT],Tableau1345678910[COMPTES],"SOCIÉTÉ GÉNÉRALE",Tableau1345678910[POINTAGES],"FAUX")</f>
        <v>0</v>
      </c>
      <c r="D65" s="10" t="s">
        <v>38</v>
      </c>
      <c r="E65" s="11">
        <f>SUMIFS(Tableau1345678910[DÉBIT],Tableau1345678910[COMPTES],"BNP PARIBAS",Tableau1345678910[POINTAGES],"FAUX")</f>
        <v>0</v>
      </c>
      <c r="F65" s="12">
        <f>SUMIFS(Tableau1345678910[CRÉDIT],Tableau1345678910[COMPTES],"BNP PARIBAS",Tableau1345678910[POINTAGES],"FAUX")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96" priority="23" operator="equal">
      <formula>FALSE</formula>
    </cfRule>
    <cfRule type="cellIs" dxfId="95" priority="24" operator="equal">
      <formula>TRUE</formula>
    </cfRule>
  </conditionalFormatting>
  <conditionalFormatting sqref="J4">
    <cfRule type="cellIs" dxfId="94" priority="21" operator="equal">
      <formula>FALSE</formula>
    </cfRule>
    <cfRule type="cellIs" dxfId="93" priority="22" operator="equal">
      <formula>TRUE</formula>
    </cfRule>
  </conditionalFormatting>
  <conditionalFormatting sqref="J5">
    <cfRule type="cellIs" dxfId="92" priority="19" operator="equal">
      <formula>FALSE</formula>
    </cfRule>
    <cfRule type="cellIs" dxfId="91" priority="20" operator="equal">
      <formula>TRUE</formula>
    </cfRule>
  </conditionalFormatting>
  <conditionalFormatting sqref="J6">
    <cfRule type="cellIs" dxfId="90" priority="17" operator="equal">
      <formula>FALSE</formula>
    </cfRule>
    <cfRule type="cellIs" dxfId="89" priority="18" operator="equal">
      <formula>TRUE</formula>
    </cfRule>
  </conditionalFormatting>
  <conditionalFormatting sqref="J7">
    <cfRule type="cellIs" dxfId="88" priority="15" operator="equal">
      <formula>FALSE</formula>
    </cfRule>
    <cfRule type="cellIs" dxfId="87" priority="16" operator="equal">
      <formula>TRUE</formula>
    </cfRule>
  </conditionalFormatting>
  <conditionalFormatting sqref="J8 J10">
    <cfRule type="cellIs" dxfId="86" priority="13" operator="equal">
      <formula>FALSE</formula>
    </cfRule>
    <cfRule type="cellIs" dxfId="85" priority="14" operator="equal">
      <formula>TRUE</formula>
    </cfRule>
  </conditionalFormatting>
  <conditionalFormatting sqref="J9 J11 J13 J15 J17 J19 J21 J23 J25 J27">
    <cfRule type="cellIs" dxfId="84" priority="11" operator="equal">
      <formula>FALSE</formula>
    </cfRule>
    <cfRule type="cellIs" dxfId="83" priority="12" operator="equal">
      <formula>TRUE</formula>
    </cfRule>
  </conditionalFormatting>
  <conditionalFormatting sqref="J12 J14 J16 J18 J20 J22 J24 J26 J28">
    <cfRule type="cellIs" dxfId="82" priority="9" operator="equal">
      <formula>FALSE</formula>
    </cfRule>
    <cfRule type="cellIs" dxfId="81" priority="10" operator="equal">
      <formula>TRUE</formula>
    </cfRule>
  </conditionalFormatting>
  <conditionalFormatting sqref="J29">
    <cfRule type="cellIs" dxfId="80" priority="7" operator="equal">
      <formula>FALSE</formula>
    </cfRule>
    <cfRule type="cellIs" dxfId="79" priority="8" operator="equal">
      <formula>TRUE</formula>
    </cfRule>
  </conditionalFormatting>
  <conditionalFormatting sqref="J30">
    <cfRule type="cellIs" dxfId="78" priority="5" operator="equal">
      <formula>FALSE</formula>
    </cfRule>
    <cfRule type="cellIs" dxfId="77" priority="6" operator="equal">
      <formula>TRUE</formula>
    </cfRule>
  </conditionalFormatting>
  <conditionalFormatting sqref="J31 J33 J35 J37 J39 J41 J43 J45 J47 J49 J51 J53 J55 J57 J59">
    <cfRule type="cellIs" dxfId="76" priority="3" operator="equal">
      <formula>FALSE</formula>
    </cfRule>
    <cfRule type="cellIs" dxfId="75" priority="4" operator="equal">
      <formula>TRUE</formula>
    </cfRule>
  </conditionalFormatting>
  <conditionalFormatting sqref="J32 J34 J36 J38 J40 J42 J44 J46 J48 J50 J52 J54 J56 J58 J60">
    <cfRule type="cellIs" dxfId="74" priority="1" operator="equal">
      <formula>FALSE</formula>
    </cfRule>
    <cfRule type="cellIs" dxfId="73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3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6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7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8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9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0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1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2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3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4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5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6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7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8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9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0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1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2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3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4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5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6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J68"/>
  <sheetViews>
    <sheetView showGridLines="0" workbookViewId="0">
      <pane ySplit="2" topLeftCell="A51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(SEPTEMBRE!$D$1-(B64)+(C64))</f>
        <v>0</v>
      </c>
      <c r="E1" s="9"/>
      <c r="F1" s="14" t="s">
        <v>15</v>
      </c>
      <c r="G1" s="15">
        <f>(SEPTEMBRE!$G$1-(E64)+(F64))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SUMIFS(Tableau134567891011[DÉBIT],Tableau134567891011[COMPTES],"SOCIÉTÉ GÉNÉRALE",Tableau134567891011[POINTAGES],"VRAI")</f>
        <v>0</v>
      </c>
      <c r="C64" s="12">
        <f>SUMIFS(Tableau134567891011[CRÉDIT],Tableau134567891011[COMPTES],"SOCIÉTÉ GÉNÉRALE",Tableau134567891011[POINTAGES],"VRAI")</f>
        <v>0</v>
      </c>
      <c r="D64" s="10" t="s">
        <v>40</v>
      </c>
      <c r="E64" s="11">
        <f>SUMIFS(Tableau134567891011[DÉBIT],Tableau134567891011[COMPTES],"BNP PARIBAS",Tableau134567891011[POINTAGES],"VRAI")</f>
        <v>0</v>
      </c>
      <c r="F64" s="12">
        <f>SUMIFS(Tableau134567891011[CRÉDIT],Tableau134567891011[COMPTES],"BNP PARIBAS",Tableau134567891011[POINTAGES],"VRAI")</f>
        <v>0</v>
      </c>
    </row>
    <row r="65" spans="1:6" x14ac:dyDescent="0.25">
      <c r="A65" s="10" t="s">
        <v>38</v>
      </c>
      <c r="B65" s="11">
        <f>SUMIFS(Tableau134567891011[DÉBIT],Tableau134567891011[COMPTES],"SOCIÉTÉ GÉNÉRALE",Tableau134567891011[POINTAGES],"FAUX")</f>
        <v>0</v>
      </c>
      <c r="C65" s="12">
        <f>SUMIFS(Tableau134567891011[CRÉDIT],Tableau134567891011[COMPTES],"SOCIÉTÉ GÉNÉRALE",Tableau134567891011[POINTAGES],"FAUX")</f>
        <v>0</v>
      </c>
      <c r="D65" s="10" t="s">
        <v>38</v>
      </c>
      <c r="E65" s="11">
        <f>SUMIFS(Tableau134567891011[DÉBIT],Tableau134567891011[COMPTES],"BNP PARIBAS",Tableau134567891011[POINTAGES],"FAUX")</f>
        <v>0</v>
      </c>
      <c r="F65" s="12">
        <f>SUMIFS(Tableau134567891011[CRÉDIT],Tableau134567891011[COMPTES],"BNP PARIBAS",Tableau134567891011[POINTAGES],"FAUX")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72" priority="23" operator="equal">
      <formula>FALSE</formula>
    </cfRule>
    <cfRule type="cellIs" dxfId="71" priority="24" operator="equal">
      <formula>TRUE</formula>
    </cfRule>
  </conditionalFormatting>
  <conditionalFormatting sqref="J4">
    <cfRule type="cellIs" dxfId="70" priority="21" operator="equal">
      <formula>FALSE</formula>
    </cfRule>
    <cfRule type="cellIs" dxfId="69" priority="22" operator="equal">
      <formula>TRUE</formula>
    </cfRule>
  </conditionalFormatting>
  <conditionalFormatting sqref="J5">
    <cfRule type="cellIs" dxfId="68" priority="19" operator="equal">
      <formula>FALSE</formula>
    </cfRule>
    <cfRule type="cellIs" dxfId="67" priority="20" operator="equal">
      <formula>TRUE</formula>
    </cfRule>
  </conditionalFormatting>
  <conditionalFormatting sqref="J6">
    <cfRule type="cellIs" dxfId="66" priority="17" operator="equal">
      <formula>FALSE</formula>
    </cfRule>
    <cfRule type="cellIs" dxfId="65" priority="18" operator="equal">
      <formula>TRUE</formula>
    </cfRule>
  </conditionalFormatting>
  <conditionalFormatting sqref="J7">
    <cfRule type="cellIs" dxfId="64" priority="15" operator="equal">
      <formula>FALSE</formula>
    </cfRule>
    <cfRule type="cellIs" dxfId="63" priority="16" operator="equal">
      <formula>TRUE</formula>
    </cfRule>
  </conditionalFormatting>
  <conditionalFormatting sqref="J8 J10">
    <cfRule type="cellIs" dxfId="62" priority="13" operator="equal">
      <formula>FALSE</formula>
    </cfRule>
    <cfRule type="cellIs" dxfId="61" priority="14" operator="equal">
      <formula>TRUE</formula>
    </cfRule>
  </conditionalFormatting>
  <conditionalFormatting sqref="J9 J11 J13 J15 J17 J19 J21 J23 J25 J27">
    <cfRule type="cellIs" dxfId="60" priority="11" operator="equal">
      <formula>FALSE</formula>
    </cfRule>
    <cfRule type="cellIs" dxfId="59" priority="12" operator="equal">
      <formula>TRUE</formula>
    </cfRule>
  </conditionalFormatting>
  <conditionalFormatting sqref="J12 J14 J16 J18 J20 J22 J24 J26 J28">
    <cfRule type="cellIs" dxfId="58" priority="9" operator="equal">
      <formula>FALSE</formula>
    </cfRule>
    <cfRule type="cellIs" dxfId="57" priority="10" operator="equal">
      <formula>TRUE</formula>
    </cfRule>
  </conditionalFormatting>
  <conditionalFormatting sqref="J29">
    <cfRule type="cellIs" dxfId="56" priority="7" operator="equal">
      <formula>FALSE</formula>
    </cfRule>
    <cfRule type="cellIs" dxfId="55" priority="8" operator="equal">
      <formula>TRUE</formula>
    </cfRule>
  </conditionalFormatting>
  <conditionalFormatting sqref="J30">
    <cfRule type="cellIs" dxfId="54" priority="5" operator="equal">
      <formula>FALSE</formula>
    </cfRule>
    <cfRule type="cellIs" dxfId="53" priority="6" operator="equal">
      <formula>TRUE</formula>
    </cfRule>
  </conditionalFormatting>
  <conditionalFormatting sqref="J31 J33 J35 J37 J39 J41 J43 J45 J47 J49 J51 J53 J55 J57 J59">
    <cfRule type="cellIs" dxfId="52" priority="3" operator="equal">
      <formula>FALSE</formula>
    </cfRule>
    <cfRule type="cellIs" dxfId="51" priority="4" operator="equal">
      <formula>TRUE</formula>
    </cfRule>
  </conditionalFormatting>
  <conditionalFormatting sqref="J32 J34 J36 J38 J40 J42 J44 J46 J48 J50 J52 J54 J56 J58 J60">
    <cfRule type="cellIs" dxfId="50" priority="1" operator="equal">
      <formula>FALSE</formula>
    </cfRule>
    <cfRule type="cellIs" dxfId="49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J68"/>
  <sheetViews>
    <sheetView showGridLines="0" workbookViewId="0">
      <pane ySplit="2" topLeftCell="A51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(OCTOBRE!$D$1-(B64)+(C64))</f>
        <v>0</v>
      </c>
      <c r="E1" s="9"/>
      <c r="F1" s="14" t="s">
        <v>15</v>
      </c>
      <c r="G1" s="15">
        <f>(OCTOBRE!$G$1-(E64)+(F64))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SUMIFS(Tableau13456789101112[DÉBIT],Tableau13456789101112[COMPTES],"SOCIÉTÉ GÉNÉRALE",Tableau13456789101112[POINTAGES],"VRAI")</f>
        <v>0</v>
      </c>
      <c r="C64" s="12">
        <f>SUMIFS(Tableau13456789101112[CRÉDIT],Tableau13456789101112[COMPTES],"SOCIÉTÉ GÉNÉRALE",Tableau13456789101112[POINTAGES],"VRAI")</f>
        <v>0</v>
      </c>
      <c r="D64" s="10" t="s">
        <v>40</v>
      </c>
      <c r="E64" s="11">
        <f>SUMIFS(Tableau13456789101112[DÉBIT],Tableau13456789101112[COMPTES],"BNP PARIBAS",Tableau13456789101112[POINTAGES],"VRAI")</f>
        <v>0</v>
      </c>
      <c r="F64" s="12">
        <f>SUMIFS(Tableau13456789101112[CRÉDIT],Tableau13456789101112[COMPTES],"BNP PARIBAS",Tableau13456789101112[POINTAGES],"VRAI")</f>
        <v>0</v>
      </c>
    </row>
    <row r="65" spans="1:6" x14ac:dyDescent="0.25">
      <c r="A65" s="10" t="s">
        <v>38</v>
      </c>
      <c r="B65" s="11">
        <f>SUMIFS(Tableau13456789101112[DÉBIT],Tableau13456789101112[COMPTES],"SOCIÉTÉ GÉNÉRALE",Tableau13456789101112[POINTAGES],"FAUX")</f>
        <v>0</v>
      </c>
      <c r="C65" s="12">
        <f>SUMIFS(Tableau13456789101112[CRÉDIT],Tableau13456789101112[COMPTES],"SOCIÉTÉ GÉNÉRALE",Tableau13456789101112[POINTAGES],"FAUX")</f>
        <v>0</v>
      </c>
      <c r="D65" s="10" t="s">
        <v>38</v>
      </c>
      <c r="E65" s="11">
        <f>SUMIFS(Tableau13456789101112[DÉBIT],Tableau13456789101112[COMPTES],"BNP PARIBAS",Tableau13456789101112[POINTAGES],"FAUX")</f>
        <v>0</v>
      </c>
      <c r="F65" s="12">
        <f>SUMIFS(Tableau13456789101112[CRÉDIT],Tableau13456789101112[COMPTES],"BNP PARIBAS",Tableau13456789101112[POINTAGES],"FAUX")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48" priority="23" operator="equal">
      <formula>FALSE</formula>
    </cfRule>
    <cfRule type="cellIs" dxfId="47" priority="24" operator="equal">
      <formula>TRUE</formula>
    </cfRule>
  </conditionalFormatting>
  <conditionalFormatting sqref="J4">
    <cfRule type="cellIs" dxfId="46" priority="21" operator="equal">
      <formula>FALSE</formula>
    </cfRule>
    <cfRule type="cellIs" dxfId="45" priority="22" operator="equal">
      <formula>TRUE</formula>
    </cfRule>
  </conditionalFormatting>
  <conditionalFormatting sqref="J5">
    <cfRule type="cellIs" dxfId="44" priority="19" operator="equal">
      <formula>FALSE</formula>
    </cfRule>
    <cfRule type="cellIs" dxfId="43" priority="20" operator="equal">
      <formula>TRUE</formula>
    </cfRule>
  </conditionalFormatting>
  <conditionalFormatting sqref="J6">
    <cfRule type="cellIs" dxfId="42" priority="17" operator="equal">
      <formula>FALSE</formula>
    </cfRule>
    <cfRule type="cellIs" dxfId="41" priority="18" operator="equal">
      <formula>TRUE</formula>
    </cfRule>
  </conditionalFormatting>
  <conditionalFormatting sqref="J7">
    <cfRule type="cellIs" dxfId="40" priority="15" operator="equal">
      <formula>FALSE</formula>
    </cfRule>
    <cfRule type="cellIs" dxfId="39" priority="16" operator="equal">
      <formula>TRUE</formula>
    </cfRule>
  </conditionalFormatting>
  <conditionalFormatting sqref="J8 J10">
    <cfRule type="cellIs" dxfId="38" priority="13" operator="equal">
      <formula>FALSE</formula>
    </cfRule>
    <cfRule type="cellIs" dxfId="37" priority="14" operator="equal">
      <formula>TRUE</formula>
    </cfRule>
  </conditionalFormatting>
  <conditionalFormatting sqref="J9 J11 J13 J15 J17 J19 J21 J23 J25 J27">
    <cfRule type="cellIs" dxfId="36" priority="11" operator="equal">
      <formula>FALSE</formula>
    </cfRule>
    <cfRule type="cellIs" dxfId="35" priority="12" operator="equal">
      <formula>TRUE</formula>
    </cfRule>
  </conditionalFormatting>
  <conditionalFormatting sqref="J12 J14 J16 J18 J20 J22 J24 J26 J28">
    <cfRule type="cellIs" dxfId="34" priority="9" operator="equal">
      <formula>FALSE</formula>
    </cfRule>
    <cfRule type="cellIs" dxfId="33" priority="10" operator="equal">
      <formula>TRUE</formula>
    </cfRule>
  </conditionalFormatting>
  <conditionalFormatting sqref="J29">
    <cfRule type="cellIs" dxfId="32" priority="7" operator="equal">
      <formula>FALSE</formula>
    </cfRule>
    <cfRule type="cellIs" dxfId="31" priority="8" operator="equal">
      <formula>TRUE</formula>
    </cfRule>
  </conditionalFormatting>
  <conditionalFormatting sqref="J30">
    <cfRule type="cellIs" dxfId="30" priority="5" operator="equal">
      <formula>FALSE</formula>
    </cfRule>
    <cfRule type="cellIs" dxfId="29" priority="6" operator="equal">
      <formula>TRUE</formula>
    </cfRule>
  </conditionalFormatting>
  <conditionalFormatting sqref="J31 J33 J35 J37 J39 J41 J43 J45 J47 J49 J51 J53 J55 J57 J59">
    <cfRule type="cellIs" dxfId="28" priority="3" operator="equal">
      <formula>FALSE</formula>
    </cfRule>
    <cfRule type="cellIs" dxfId="27" priority="4" operator="equal">
      <formula>TRUE</formula>
    </cfRule>
  </conditionalFormatting>
  <conditionalFormatting sqref="J32 J34 J36 J38 J40 J42 J44 J46 J48 J50 J52 J54 J56 J58 J60">
    <cfRule type="cellIs" dxfId="26" priority="1" operator="equal">
      <formula>FALSE</formula>
    </cfRule>
    <cfRule type="cellIs" dxfId="25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0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6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7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8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9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0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1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2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3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4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5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6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7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8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9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0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1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2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3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4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5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6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7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8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9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0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1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2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3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4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J68"/>
  <sheetViews>
    <sheetView showGridLines="0" workbookViewId="0">
      <pane ySplit="2" topLeftCell="A45" activePane="bottomLeft" state="frozen"/>
      <selection pane="bottomLeft" activeCell="E67" sqref="E67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5.85546875" style="1" bestFit="1" customWidth="1"/>
    <col min="11" max="16384" width="19.7109375" style="1"/>
  </cols>
  <sheetData>
    <row r="1" spans="1:10" ht="18.75" x14ac:dyDescent="0.25">
      <c r="A1" s="5"/>
      <c r="B1" s="14" t="s">
        <v>14</v>
      </c>
      <c r="C1" s="5"/>
      <c r="D1" s="15">
        <f>(NOVEMBRE!$D$1-(B64)+(C64))</f>
        <v>0</v>
      </c>
      <c r="E1" s="9"/>
      <c r="F1" s="14" t="s">
        <v>15</v>
      </c>
      <c r="G1" s="15">
        <f>(NOVEMBRE!$G$1-(E64)+(F64))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19</v>
      </c>
      <c r="E2" s="1" t="s">
        <v>8</v>
      </c>
      <c r="F2" s="1" t="s">
        <v>6</v>
      </c>
      <c r="G2" s="1" t="s">
        <v>16</v>
      </c>
      <c r="H2" s="1" t="s">
        <v>9</v>
      </c>
      <c r="I2" s="1" t="s">
        <v>17</v>
      </c>
      <c r="J2" s="1" t="s">
        <v>3</v>
      </c>
    </row>
    <row r="3" spans="1:10" x14ac:dyDescent="0.25">
      <c r="A3" s="2"/>
      <c r="B3" s="3"/>
      <c r="C3" s="4"/>
      <c r="D3" s="4"/>
      <c r="E3" s="4"/>
      <c r="F3" s="22"/>
      <c r="J3" s="1" t="b">
        <v>0</v>
      </c>
    </row>
    <row r="4" spans="1:10" x14ac:dyDescent="0.25">
      <c r="A4" s="2"/>
      <c r="B4" s="3"/>
      <c r="C4" s="4"/>
      <c r="D4" s="4"/>
      <c r="E4" s="4"/>
      <c r="F4" s="22"/>
      <c r="J4" s="1" t="b">
        <v>0</v>
      </c>
    </row>
    <row r="5" spans="1:10" x14ac:dyDescent="0.25">
      <c r="A5" s="2"/>
      <c r="B5" s="3"/>
      <c r="C5" s="4"/>
      <c r="D5" s="4"/>
      <c r="E5" s="4"/>
      <c r="F5" s="22"/>
      <c r="J5" s="1" t="b">
        <v>0</v>
      </c>
    </row>
    <row r="6" spans="1:10" x14ac:dyDescent="0.25">
      <c r="A6" s="2"/>
      <c r="B6" s="3"/>
      <c r="C6" s="4"/>
      <c r="D6" s="4"/>
      <c r="E6" s="4"/>
      <c r="F6" s="22"/>
      <c r="J6" s="1" t="b">
        <v>0</v>
      </c>
    </row>
    <row r="7" spans="1:10" x14ac:dyDescent="0.25">
      <c r="A7" s="2"/>
      <c r="B7" s="3"/>
      <c r="C7" s="4"/>
      <c r="D7" s="4"/>
      <c r="E7" s="4"/>
      <c r="F7" s="22"/>
      <c r="J7" s="1" t="b">
        <v>0</v>
      </c>
    </row>
    <row r="8" spans="1:10" x14ac:dyDescent="0.25">
      <c r="A8" s="2"/>
      <c r="B8" s="3"/>
      <c r="C8" s="4"/>
      <c r="D8" s="4"/>
      <c r="E8" s="4"/>
      <c r="F8" s="22"/>
      <c r="J8" s="1" t="b">
        <v>0</v>
      </c>
    </row>
    <row r="9" spans="1:10" x14ac:dyDescent="0.25">
      <c r="A9" s="2"/>
      <c r="B9" s="3"/>
      <c r="C9" s="4"/>
      <c r="D9" s="4"/>
      <c r="E9" s="4"/>
      <c r="F9" s="22"/>
      <c r="J9" s="1" t="b">
        <v>0</v>
      </c>
    </row>
    <row r="10" spans="1:10" x14ac:dyDescent="0.25">
      <c r="A10" s="2"/>
      <c r="B10" s="3"/>
      <c r="C10" s="4"/>
      <c r="D10" s="4"/>
      <c r="E10" s="4"/>
      <c r="F10" s="22"/>
      <c r="J10" s="1" t="b">
        <v>0</v>
      </c>
    </row>
    <row r="11" spans="1:10" x14ac:dyDescent="0.25">
      <c r="A11" s="2"/>
      <c r="B11" s="3"/>
      <c r="C11" s="4"/>
      <c r="D11" s="4"/>
      <c r="E11" s="4"/>
      <c r="F11" s="22"/>
      <c r="J11" s="1" t="b">
        <v>0</v>
      </c>
    </row>
    <row r="12" spans="1:10" x14ac:dyDescent="0.25">
      <c r="A12" s="2"/>
      <c r="B12" s="3"/>
      <c r="C12" s="4"/>
      <c r="D12" s="4"/>
      <c r="E12" s="4"/>
      <c r="F12" s="22"/>
      <c r="J12" s="1" t="b">
        <v>0</v>
      </c>
    </row>
    <row r="13" spans="1:10" x14ac:dyDescent="0.25">
      <c r="A13" s="2"/>
      <c r="B13" s="3"/>
      <c r="C13" s="4"/>
      <c r="D13" s="4"/>
      <c r="E13" s="4"/>
      <c r="F13" s="22"/>
      <c r="J13" s="1" t="b">
        <v>0</v>
      </c>
    </row>
    <row r="14" spans="1:10" x14ac:dyDescent="0.25">
      <c r="A14" s="2"/>
      <c r="B14" s="3"/>
      <c r="C14" s="4"/>
      <c r="D14" s="4"/>
      <c r="E14" s="4"/>
      <c r="F14" s="22"/>
      <c r="J14" s="1" t="b">
        <v>0</v>
      </c>
    </row>
    <row r="15" spans="1:10" x14ac:dyDescent="0.25">
      <c r="A15" s="2"/>
      <c r="B15" s="3"/>
      <c r="C15" s="4"/>
      <c r="D15" s="4"/>
      <c r="E15" s="4"/>
      <c r="F15" s="22"/>
      <c r="J15" s="1" t="b">
        <v>0</v>
      </c>
    </row>
    <row r="16" spans="1:10" x14ac:dyDescent="0.25">
      <c r="A16" s="2"/>
      <c r="B16" s="3"/>
      <c r="C16" s="4"/>
      <c r="D16" s="4"/>
      <c r="E16" s="4"/>
      <c r="F16" s="22"/>
      <c r="J16" s="1" t="b">
        <v>0</v>
      </c>
    </row>
    <row r="17" spans="1:10" x14ac:dyDescent="0.25">
      <c r="A17" s="2"/>
      <c r="B17" s="3"/>
      <c r="C17" s="4"/>
      <c r="D17" s="4"/>
      <c r="E17" s="4"/>
      <c r="F17" s="22"/>
      <c r="J17" s="1" t="b">
        <v>0</v>
      </c>
    </row>
    <row r="18" spans="1:10" x14ac:dyDescent="0.25">
      <c r="A18" s="2"/>
      <c r="B18" s="3"/>
      <c r="C18" s="4"/>
      <c r="D18" s="4"/>
      <c r="E18" s="4"/>
      <c r="F18" s="22"/>
      <c r="J18" s="1" t="b">
        <v>0</v>
      </c>
    </row>
    <row r="19" spans="1:10" x14ac:dyDescent="0.25">
      <c r="A19" s="2"/>
      <c r="B19" s="3"/>
      <c r="C19" s="4"/>
      <c r="D19" s="4"/>
      <c r="E19" s="4"/>
      <c r="F19" s="22"/>
      <c r="J19" s="1" t="b">
        <v>0</v>
      </c>
    </row>
    <row r="20" spans="1:10" x14ac:dyDescent="0.25">
      <c r="A20" s="2"/>
      <c r="B20" s="3"/>
      <c r="C20" s="4"/>
      <c r="D20" s="4"/>
      <c r="E20" s="4"/>
      <c r="F20" s="22"/>
      <c r="J20" s="1" t="b">
        <v>0</v>
      </c>
    </row>
    <row r="21" spans="1:10" x14ac:dyDescent="0.25">
      <c r="A21" s="2"/>
      <c r="B21" s="3"/>
      <c r="C21" s="4"/>
      <c r="D21" s="4"/>
      <c r="E21" s="4"/>
      <c r="F21" s="22"/>
      <c r="J21" s="1" t="b">
        <v>0</v>
      </c>
    </row>
    <row r="22" spans="1:10" x14ac:dyDescent="0.25">
      <c r="A22" s="2"/>
      <c r="B22" s="3"/>
      <c r="C22" s="4"/>
      <c r="D22" s="4"/>
      <c r="E22" s="4"/>
      <c r="F22" s="22"/>
      <c r="J22" s="1" t="b">
        <v>0</v>
      </c>
    </row>
    <row r="23" spans="1:10" x14ac:dyDescent="0.25">
      <c r="A23" s="2"/>
      <c r="B23" s="3"/>
      <c r="C23" s="4"/>
      <c r="D23" s="4"/>
      <c r="E23" s="4"/>
      <c r="F23" s="22"/>
      <c r="J23" s="1" t="b">
        <v>0</v>
      </c>
    </row>
    <row r="24" spans="1:10" x14ac:dyDescent="0.25">
      <c r="A24" s="2"/>
      <c r="B24" s="3"/>
      <c r="C24" s="4"/>
      <c r="D24" s="4"/>
      <c r="E24" s="4"/>
      <c r="F24" s="22"/>
      <c r="J24" s="1" t="b">
        <v>0</v>
      </c>
    </row>
    <row r="25" spans="1:10" x14ac:dyDescent="0.25">
      <c r="A25" s="2"/>
      <c r="B25" s="3"/>
      <c r="C25" s="4"/>
      <c r="D25" s="4"/>
      <c r="E25" s="4"/>
      <c r="F25" s="22"/>
      <c r="J25" s="1" t="b">
        <v>0</v>
      </c>
    </row>
    <row r="26" spans="1:10" x14ac:dyDescent="0.25">
      <c r="A26" s="2"/>
      <c r="B26" s="3"/>
      <c r="C26" s="4"/>
      <c r="D26" s="4"/>
      <c r="E26" s="4"/>
      <c r="F26" s="22"/>
      <c r="J26" s="1" t="b">
        <v>0</v>
      </c>
    </row>
    <row r="27" spans="1:10" x14ac:dyDescent="0.25">
      <c r="A27" s="2"/>
      <c r="B27" s="3"/>
      <c r="C27" s="4"/>
      <c r="D27" s="4"/>
      <c r="E27" s="4"/>
      <c r="F27" s="22"/>
      <c r="J27" s="1" t="b">
        <v>0</v>
      </c>
    </row>
    <row r="28" spans="1:10" x14ac:dyDescent="0.25">
      <c r="A28" s="2"/>
      <c r="B28" s="3"/>
      <c r="C28" s="4"/>
      <c r="D28" s="4"/>
      <c r="E28" s="4"/>
      <c r="F28" s="22"/>
      <c r="J28" s="1" t="b">
        <v>0</v>
      </c>
    </row>
    <row r="29" spans="1:10" x14ac:dyDescent="0.25">
      <c r="A29" s="2"/>
      <c r="B29" s="3"/>
      <c r="C29" s="4"/>
      <c r="D29" s="4"/>
      <c r="E29" s="4"/>
      <c r="F29" s="22"/>
      <c r="J29" s="1" t="b">
        <v>0</v>
      </c>
    </row>
    <row r="30" spans="1:10" x14ac:dyDescent="0.25">
      <c r="A30" s="2"/>
      <c r="B30" s="3"/>
      <c r="C30" s="4"/>
      <c r="D30" s="4"/>
      <c r="E30" s="4"/>
      <c r="F30" s="22"/>
      <c r="J30" s="1" t="b">
        <v>0</v>
      </c>
    </row>
    <row r="31" spans="1:10" x14ac:dyDescent="0.25">
      <c r="A31" s="2"/>
      <c r="B31" s="3"/>
      <c r="C31" s="4"/>
      <c r="D31" s="4"/>
      <c r="E31" s="4"/>
      <c r="F31" s="22"/>
      <c r="J31" s="1" t="b">
        <v>0</v>
      </c>
    </row>
    <row r="32" spans="1:10" x14ac:dyDescent="0.25">
      <c r="A32" s="2"/>
      <c r="B32" s="3"/>
      <c r="C32" s="4"/>
      <c r="D32" s="4"/>
      <c r="E32" s="4"/>
      <c r="F32" s="22"/>
      <c r="J32" s="1" t="b">
        <v>0</v>
      </c>
    </row>
    <row r="33" spans="1:10" x14ac:dyDescent="0.25">
      <c r="A33" s="2"/>
      <c r="B33" s="3"/>
      <c r="C33" s="4"/>
      <c r="D33" s="4"/>
      <c r="E33" s="4"/>
      <c r="F33" s="22"/>
      <c r="J33" s="1" t="b">
        <v>0</v>
      </c>
    </row>
    <row r="34" spans="1:10" x14ac:dyDescent="0.25">
      <c r="A34" s="2"/>
      <c r="B34" s="3"/>
      <c r="C34" s="4"/>
      <c r="D34" s="4"/>
      <c r="E34" s="4"/>
      <c r="F34" s="22"/>
      <c r="J34" s="1" t="b">
        <v>0</v>
      </c>
    </row>
    <row r="35" spans="1:10" x14ac:dyDescent="0.25">
      <c r="A35" s="2"/>
      <c r="B35" s="3"/>
      <c r="C35" s="4"/>
      <c r="D35" s="4"/>
      <c r="E35" s="4"/>
      <c r="F35" s="22"/>
      <c r="J35" s="1" t="b">
        <v>0</v>
      </c>
    </row>
    <row r="36" spans="1:10" x14ac:dyDescent="0.25">
      <c r="A36" s="2"/>
      <c r="B36" s="3"/>
      <c r="C36" s="4"/>
      <c r="D36" s="4"/>
      <c r="E36" s="4"/>
      <c r="F36" s="22"/>
      <c r="J36" s="1" t="b">
        <v>0</v>
      </c>
    </row>
    <row r="37" spans="1:10" x14ac:dyDescent="0.25">
      <c r="A37" s="2"/>
      <c r="B37" s="3"/>
      <c r="C37" s="4"/>
      <c r="D37" s="4"/>
      <c r="E37" s="4"/>
      <c r="F37" s="22"/>
      <c r="J37" s="1" t="b">
        <v>0</v>
      </c>
    </row>
    <row r="38" spans="1:10" x14ac:dyDescent="0.25">
      <c r="A38" s="2"/>
      <c r="B38" s="3"/>
      <c r="C38" s="4"/>
      <c r="D38" s="4"/>
      <c r="E38" s="4"/>
      <c r="F38" s="22"/>
      <c r="J38" s="1" t="b">
        <v>0</v>
      </c>
    </row>
    <row r="39" spans="1:10" x14ac:dyDescent="0.25">
      <c r="A39" s="2"/>
      <c r="B39" s="3"/>
      <c r="C39" s="4"/>
      <c r="D39" s="4"/>
      <c r="E39" s="4"/>
      <c r="F39" s="22"/>
      <c r="J39" s="1" t="b">
        <v>0</v>
      </c>
    </row>
    <row r="40" spans="1:10" x14ac:dyDescent="0.25">
      <c r="A40" s="2"/>
      <c r="B40" s="3"/>
      <c r="C40" s="4"/>
      <c r="D40" s="4"/>
      <c r="E40" s="4"/>
      <c r="F40" s="22"/>
      <c r="J40" s="1" t="b">
        <v>0</v>
      </c>
    </row>
    <row r="41" spans="1:10" x14ac:dyDescent="0.25">
      <c r="A41" s="2"/>
      <c r="B41" s="3"/>
      <c r="C41" s="4"/>
      <c r="D41" s="4"/>
      <c r="E41" s="4"/>
      <c r="F41" s="22"/>
      <c r="J41" s="1" t="b">
        <v>0</v>
      </c>
    </row>
    <row r="42" spans="1:10" x14ac:dyDescent="0.25">
      <c r="A42" s="2"/>
      <c r="B42" s="3"/>
      <c r="C42" s="4"/>
      <c r="D42" s="4"/>
      <c r="E42" s="4"/>
      <c r="F42" s="22"/>
      <c r="J42" s="1" t="b">
        <v>0</v>
      </c>
    </row>
    <row r="43" spans="1:10" x14ac:dyDescent="0.25">
      <c r="A43" s="2"/>
      <c r="B43" s="3"/>
      <c r="C43" s="4"/>
      <c r="D43" s="4"/>
      <c r="E43" s="4"/>
      <c r="F43" s="22"/>
      <c r="J43" s="1" t="b">
        <v>0</v>
      </c>
    </row>
    <row r="44" spans="1:10" x14ac:dyDescent="0.25">
      <c r="A44" s="2"/>
      <c r="B44" s="3"/>
      <c r="C44" s="4"/>
      <c r="D44" s="4"/>
      <c r="E44" s="4"/>
      <c r="F44" s="22"/>
      <c r="J44" s="1" t="b">
        <v>0</v>
      </c>
    </row>
    <row r="45" spans="1:10" x14ac:dyDescent="0.25">
      <c r="A45" s="2"/>
      <c r="B45" s="3"/>
      <c r="C45" s="4"/>
      <c r="D45" s="4"/>
      <c r="E45" s="4"/>
      <c r="F45" s="22"/>
      <c r="J45" s="1" t="b">
        <v>0</v>
      </c>
    </row>
    <row r="46" spans="1:10" x14ac:dyDescent="0.25">
      <c r="A46" s="2"/>
      <c r="B46" s="3"/>
      <c r="C46" s="4"/>
      <c r="D46" s="4"/>
      <c r="E46" s="4"/>
      <c r="F46" s="22"/>
      <c r="J46" s="1" t="b">
        <v>0</v>
      </c>
    </row>
    <row r="47" spans="1:10" x14ac:dyDescent="0.25">
      <c r="A47" s="2"/>
      <c r="B47" s="3"/>
      <c r="C47" s="4"/>
      <c r="D47" s="4"/>
      <c r="E47" s="4"/>
      <c r="F47" s="22"/>
      <c r="J47" s="1" t="b">
        <v>0</v>
      </c>
    </row>
    <row r="48" spans="1:10" x14ac:dyDescent="0.25">
      <c r="A48" s="2"/>
      <c r="B48" s="3"/>
      <c r="C48" s="4"/>
      <c r="D48" s="4"/>
      <c r="E48" s="4"/>
      <c r="F48" s="22"/>
      <c r="J48" s="1" t="b">
        <v>0</v>
      </c>
    </row>
    <row r="49" spans="1:10" x14ac:dyDescent="0.25">
      <c r="A49" s="2"/>
      <c r="B49" s="3"/>
      <c r="C49" s="4"/>
      <c r="D49" s="4"/>
      <c r="E49" s="4"/>
      <c r="F49" s="22"/>
      <c r="J49" s="1" t="b">
        <v>0</v>
      </c>
    </row>
    <row r="50" spans="1:10" x14ac:dyDescent="0.25">
      <c r="A50" s="2"/>
      <c r="B50" s="3"/>
      <c r="C50" s="4"/>
      <c r="D50" s="4"/>
      <c r="E50" s="4"/>
      <c r="F50" s="22"/>
      <c r="J50" s="1" t="b">
        <v>0</v>
      </c>
    </row>
    <row r="51" spans="1:10" x14ac:dyDescent="0.25">
      <c r="A51" s="2"/>
      <c r="B51" s="3"/>
      <c r="C51" s="4"/>
      <c r="D51" s="4"/>
      <c r="E51" s="4"/>
      <c r="F51" s="22"/>
      <c r="J51" s="1" t="b">
        <v>0</v>
      </c>
    </row>
    <row r="52" spans="1:10" x14ac:dyDescent="0.25">
      <c r="A52" s="2"/>
      <c r="B52" s="3"/>
      <c r="C52" s="4"/>
      <c r="D52" s="4"/>
      <c r="E52" s="4"/>
      <c r="F52" s="22"/>
      <c r="J52" s="1" t="b">
        <v>0</v>
      </c>
    </row>
    <row r="53" spans="1:10" x14ac:dyDescent="0.25">
      <c r="A53" s="2"/>
      <c r="B53" s="3"/>
      <c r="C53" s="4"/>
      <c r="D53" s="4"/>
      <c r="E53" s="4"/>
      <c r="F53" s="22"/>
      <c r="J53" s="1" t="b">
        <v>0</v>
      </c>
    </row>
    <row r="54" spans="1:10" x14ac:dyDescent="0.25">
      <c r="A54" s="2"/>
      <c r="B54" s="3"/>
      <c r="C54" s="4"/>
      <c r="D54" s="4"/>
      <c r="E54" s="4"/>
      <c r="F54" s="22"/>
      <c r="J54" s="1" t="b">
        <v>0</v>
      </c>
    </row>
    <row r="55" spans="1:10" x14ac:dyDescent="0.25">
      <c r="A55" s="2"/>
      <c r="B55" s="3"/>
      <c r="C55" s="4"/>
      <c r="D55" s="4"/>
      <c r="E55" s="4"/>
      <c r="F55" s="22"/>
      <c r="J55" s="1" t="b">
        <v>0</v>
      </c>
    </row>
    <row r="56" spans="1:10" x14ac:dyDescent="0.25">
      <c r="A56" s="2"/>
      <c r="B56" s="3"/>
      <c r="C56" s="4"/>
      <c r="D56" s="4"/>
      <c r="E56" s="4"/>
      <c r="F56" s="22"/>
      <c r="J56" s="1" t="b">
        <v>0</v>
      </c>
    </row>
    <row r="57" spans="1:10" x14ac:dyDescent="0.25">
      <c r="A57" s="2"/>
      <c r="B57" s="3"/>
      <c r="C57" s="4"/>
      <c r="D57" s="4"/>
      <c r="E57" s="4"/>
      <c r="F57" s="22"/>
      <c r="J57" s="1" t="b">
        <v>0</v>
      </c>
    </row>
    <row r="58" spans="1:10" x14ac:dyDescent="0.25">
      <c r="A58" s="2"/>
      <c r="B58" s="3"/>
      <c r="C58" s="4"/>
      <c r="D58" s="4"/>
      <c r="E58" s="4"/>
      <c r="F58" s="22"/>
      <c r="J58" s="1" t="b">
        <v>0</v>
      </c>
    </row>
    <row r="59" spans="1:10" x14ac:dyDescent="0.25">
      <c r="A59" s="2"/>
      <c r="B59" s="3"/>
      <c r="C59" s="4"/>
      <c r="D59" s="4"/>
      <c r="E59" s="4"/>
      <c r="F59" s="22"/>
      <c r="J59" s="1" t="b">
        <v>0</v>
      </c>
    </row>
    <row r="60" spans="1:10" x14ac:dyDescent="0.25">
      <c r="A60" s="2"/>
      <c r="B60" s="3"/>
      <c r="C60" s="4"/>
      <c r="D60" s="4"/>
      <c r="E60" s="4"/>
      <c r="F60" s="22"/>
      <c r="J60" s="1" t="b">
        <v>0</v>
      </c>
    </row>
    <row r="62" spans="1:10" x14ac:dyDescent="0.25">
      <c r="A62" s="37" t="s">
        <v>18</v>
      </c>
      <c r="B62" s="37"/>
      <c r="C62" s="37"/>
      <c r="D62" s="37" t="s">
        <v>20</v>
      </c>
      <c r="E62" s="37"/>
      <c r="F62" s="37"/>
    </row>
    <row r="63" spans="1:10" x14ac:dyDescent="0.25">
      <c r="A63" s="16"/>
      <c r="B63" s="17" t="s">
        <v>1</v>
      </c>
      <c r="C63" s="18" t="s">
        <v>2</v>
      </c>
      <c r="D63" s="16"/>
      <c r="E63" s="17" t="s">
        <v>1</v>
      </c>
      <c r="F63" s="18" t="s">
        <v>2</v>
      </c>
    </row>
    <row r="64" spans="1:10" x14ac:dyDescent="0.25">
      <c r="A64" s="10" t="s">
        <v>40</v>
      </c>
      <c r="B64" s="11">
        <f>SUMIFS(Tableau1345678910111213[DÉBIT],Tableau1345678910111213[COMPTES],"SOCIÉTÉ GÉNÉRALE",Tableau1345678910111213[POINTAGES],"VRAI")</f>
        <v>0</v>
      </c>
      <c r="C64" s="12">
        <f>SUMIFS(Tableau1345678910111213[CRÉDIT],Tableau1345678910111213[COMPTES],"SOCIÉTÉ GÉNÉRALE",Tableau1345678910111213[POINTAGES],"VRAI")</f>
        <v>0</v>
      </c>
      <c r="D64" s="10" t="s">
        <v>40</v>
      </c>
      <c r="E64" s="11">
        <f>SUMIFS(Tableau1345678910111213[DÉBIT],Tableau1345678910111213[COMPTES],"BNP PARIBAS",Tableau1345678910111213[POINTAGES],"VRAI")</f>
        <v>0</v>
      </c>
      <c r="F64" s="12">
        <f>SUMIFS(Tableau1345678910111213[CRÉDIT],Tableau1345678910111213[COMPTES],"BNP PARIBAS",Tableau1345678910111213[POINTAGES],"VRAI")</f>
        <v>0</v>
      </c>
    </row>
    <row r="65" spans="1:6" x14ac:dyDescent="0.25">
      <c r="A65" s="10" t="s">
        <v>38</v>
      </c>
      <c r="B65" s="11">
        <f>SUMIFS(Tableau1345678910111213[DÉBIT],Tableau1345678910111213[COMPTES],"SOCIÉTÉ GÉNÉRALE",Tableau1345678910111213[POINTAGES],"FAUX")</f>
        <v>0</v>
      </c>
      <c r="C65" s="12">
        <f>SUMIFS(Tableau1345678910111213[CRÉDIT],Tableau1345678910111213[COMPTES],"SOCIÉTÉ GÉNÉRALE",Tableau1345678910111213[POINTAGES],"FAUX")</f>
        <v>0</v>
      </c>
      <c r="D65" s="10" t="s">
        <v>38</v>
      </c>
      <c r="E65" s="11">
        <f>SUMIFS(Tableau1345678910111213[DÉBIT],Tableau1345678910111213[COMPTES],"BNP PARIBAS",Tableau1345678910111213[POINTAGES],"FAUX")</f>
        <v>0</v>
      </c>
      <c r="F65" s="12">
        <f>SUMIFS(Tableau1345678910111213[CRÉDIT],Tableau1345678910111213[COMPTES],"BNP PARIBAS",Tableau1345678910111213[POINTAGES],"FAUX")</f>
        <v>0</v>
      </c>
    </row>
    <row r="66" spans="1:6" x14ac:dyDescent="0.25">
      <c r="A66" s="19" t="s">
        <v>33</v>
      </c>
      <c r="B66" s="20">
        <f>E1-(B65+C65)</f>
        <v>0</v>
      </c>
      <c r="C66" s="13"/>
      <c r="D66" s="19" t="s">
        <v>33</v>
      </c>
      <c r="E66" s="20">
        <f>H1-(E65+F65)</f>
        <v>0</v>
      </c>
      <c r="F66" s="13"/>
    </row>
    <row r="67" spans="1:6" x14ac:dyDescent="0.25">
      <c r="A67" s="21"/>
      <c r="B67" s="21"/>
      <c r="C67" s="21"/>
      <c r="D67" s="21"/>
      <c r="E67" s="21"/>
      <c r="F67" s="21"/>
    </row>
    <row r="68" spans="1:6" x14ac:dyDescent="0.25">
      <c r="A68" s="21"/>
      <c r="B68" s="21"/>
      <c r="C68" s="21"/>
      <c r="D68" s="21"/>
      <c r="E68" s="21"/>
      <c r="F68" s="21"/>
    </row>
  </sheetData>
  <mergeCells count="2">
    <mergeCell ref="A62:C62"/>
    <mergeCell ref="D62:F62"/>
  </mergeCells>
  <conditionalFormatting sqref="J3">
    <cfRule type="cellIs" dxfId="24" priority="23" operator="equal">
      <formula>FALSE</formula>
    </cfRule>
    <cfRule type="cellIs" dxfId="23" priority="24" operator="equal">
      <formula>TRUE</formula>
    </cfRule>
  </conditionalFormatting>
  <conditionalFormatting sqref="J4">
    <cfRule type="cellIs" dxfId="22" priority="21" operator="equal">
      <formula>FALSE</formula>
    </cfRule>
    <cfRule type="cellIs" dxfId="21" priority="22" operator="equal">
      <formula>TRUE</formula>
    </cfRule>
  </conditionalFormatting>
  <conditionalFormatting sqref="J5">
    <cfRule type="cellIs" dxfId="20" priority="19" operator="equal">
      <formula>FALSE</formula>
    </cfRule>
    <cfRule type="cellIs" dxfId="19" priority="20" operator="equal">
      <formula>TRUE</formula>
    </cfRule>
  </conditionalFormatting>
  <conditionalFormatting sqref="J6">
    <cfRule type="cellIs" dxfId="18" priority="17" operator="equal">
      <formula>FALSE</formula>
    </cfRule>
    <cfRule type="cellIs" dxfId="17" priority="18" operator="equal">
      <formula>TRUE</formula>
    </cfRule>
  </conditionalFormatting>
  <conditionalFormatting sqref="J7">
    <cfRule type="cellIs" dxfId="16" priority="15" operator="equal">
      <formula>FALSE</formula>
    </cfRule>
    <cfRule type="cellIs" dxfId="15" priority="16" operator="equal">
      <formula>TRUE</formula>
    </cfRule>
  </conditionalFormatting>
  <conditionalFormatting sqref="J8 J10">
    <cfRule type="cellIs" dxfId="14" priority="13" operator="equal">
      <formula>FALSE</formula>
    </cfRule>
    <cfRule type="cellIs" dxfId="13" priority="14" operator="equal">
      <formula>TRUE</formula>
    </cfRule>
  </conditionalFormatting>
  <conditionalFormatting sqref="J9 J11 J13 J15 J17 J19 J21 J23 J25 J27">
    <cfRule type="cellIs" dxfId="12" priority="11" operator="equal">
      <formula>FALSE</formula>
    </cfRule>
    <cfRule type="cellIs" dxfId="11" priority="12" operator="equal">
      <formula>TRUE</formula>
    </cfRule>
  </conditionalFormatting>
  <conditionalFormatting sqref="J12 J14 J16 J18 J20 J22 J24 J26 J28">
    <cfRule type="cellIs" dxfId="10" priority="9" operator="equal">
      <formula>FALSE</formula>
    </cfRule>
    <cfRule type="cellIs" dxfId="9" priority="10" operator="equal">
      <formula>TRUE</formula>
    </cfRule>
  </conditionalFormatting>
  <conditionalFormatting sqref="J29">
    <cfRule type="cellIs" dxfId="8" priority="7" operator="equal">
      <formula>FALSE</formula>
    </cfRule>
    <cfRule type="cellIs" dxfId="7" priority="8" operator="equal">
      <formula>TRUE</formula>
    </cfRule>
  </conditionalFormatting>
  <conditionalFormatting sqref="J30">
    <cfRule type="cellIs" dxfId="6" priority="5" operator="equal">
      <formula>FALSE</formula>
    </cfRule>
    <cfRule type="cellIs" dxfId="5" priority="6" operator="equal">
      <formula>TRUE</formula>
    </cfRule>
  </conditionalFormatting>
  <conditionalFormatting sqref="J31 J33 J35 J37 J39 J41 J43 J45 J47 J49 J51 J53 J55 J57 J59">
    <cfRule type="cellIs" dxfId="4" priority="3" operator="equal">
      <formula>FALSE</formula>
    </cfRule>
    <cfRule type="cellIs" dxfId="3" priority="4" operator="equal">
      <formula>TRUE</formula>
    </cfRule>
  </conditionalFormatting>
  <conditionalFormatting sqref="J32 J34 J36 J38 J40 J42 J44 J46 J48 J50 J52 J54 J56 J58 J60">
    <cfRule type="cellIs" dxfId="2" priority="1" operator="equal">
      <formula>FALSE</formula>
    </cfRule>
    <cfRule type="cellIs" dxfId="1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9525</xdr:rowOff>
                  </from>
                  <to>
                    <xdr:col>9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>
                <anchor moveWithCells="1">
                  <from>
                    <xdr:col>9</xdr:col>
                    <xdr:colOff>295275</xdr:colOff>
                    <xdr:row>2</xdr:row>
                    <xdr:rowOff>0</xdr:rowOff>
                  </from>
                  <to>
                    <xdr:col>9</xdr:col>
                    <xdr:colOff>495300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Check Box 3">
              <controlPr defaultSize="0" autoFill="0" autoLine="0" autoPict="0">
                <anchor moveWithCells="1">
                  <from>
                    <xdr:col>9</xdr:col>
                    <xdr:colOff>295275</xdr:colOff>
                    <xdr:row>3</xdr:row>
                    <xdr:rowOff>0</xdr:rowOff>
                  </from>
                  <to>
                    <xdr:col>9</xdr:col>
                    <xdr:colOff>495300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Check Box 4">
              <controlPr defaultSize="0" autoFill="0" autoLine="0" autoPict="0">
                <anchor moveWithCells="1">
                  <from>
                    <xdr:col>9</xdr:col>
                    <xdr:colOff>295275</xdr:colOff>
                    <xdr:row>4</xdr:row>
                    <xdr:rowOff>0</xdr:rowOff>
                  </from>
                  <to>
                    <xdr:col>9</xdr:col>
                    <xdr:colOff>495300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Check Box 5">
              <controlPr defaultSize="0" autoFill="0" autoLine="0" autoPict="0">
                <anchor moveWithCells="1">
                  <from>
                    <xdr:col>9</xdr:col>
                    <xdr:colOff>295275</xdr:colOff>
                    <xdr:row>5</xdr:row>
                    <xdr:rowOff>0</xdr:rowOff>
                  </from>
                  <to>
                    <xdr:col>9</xdr:col>
                    <xdr:colOff>495300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Check Box 6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Check Box 7">
              <controlPr defaultSize="0" autoFill="0" autoLine="0" autoPict="0">
                <anchor moveWithCells="1">
                  <from>
                    <xdr:col>9</xdr:col>
                    <xdr:colOff>295275</xdr:colOff>
                    <xdr:row>6</xdr:row>
                    <xdr:rowOff>0</xdr:rowOff>
                  </from>
                  <to>
                    <xdr:col>9</xdr:col>
                    <xdr:colOff>495300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Check Box 8">
              <controlPr defaultSize="0" autoFill="0" autoLine="0" autoPict="0">
                <anchor moveWithCells="1">
                  <from>
                    <xdr:col>9</xdr:col>
                    <xdr:colOff>295275</xdr:colOff>
                    <xdr:row>7</xdr:row>
                    <xdr:rowOff>0</xdr:rowOff>
                  </from>
                  <to>
                    <xdr:col>9</xdr:col>
                    <xdr:colOff>495300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2" name="Check Box 9">
              <controlPr defaultSize="0" autoFill="0" autoLine="0" autoPict="0">
                <anchor moveWithCells="1">
                  <from>
                    <xdr:col>9</xdr:col>
                    <xdr:colOff>295275</xdr:colOff>
                    <xdr:row>8</xdr:row>
                    <xdr:rowOff>0</xdr:rowOff>
                  </from>
                  <to>
                    <xdr:col>9</xdr:col>
                    <xdr:colOff>495300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3" name="Check Box 10">
              <controlPr defaultSize="0" autoFill="0" autoLine="0" autoPict="0">
                <anchor moveWithCells="1">
                  <from>
                    <xdr:col>9</xdr:col>
                    <xdr:colOff>295275</xdr:colOff>
                    <xdr:row>9</xdr:row>
                    <xdr:rowOff>0</xdr:rowOff>
                  </from>
                  <to>
                    <xdr:col>9</xdr:col>
                    <xdr:colOff>495300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4" name="Check Box 11">
              <controlPr defaultSize="0" autoFill="0" autoLine="0" autoPict="0">
                <anchor moveWithCells="1">
                  <from>
                    <xdr:col>9</xdr:col>
                    <xdr:colOff>295275</xdr:colOff>
                    <xdr:row>10</xdr:row>
                    <xdr:rowOff>0</xdr:rowOff>
                  </from>
                  <to>
                    <xdr:col>9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5" name="Check Box 12">
              <controlPr defaultSize="0" autoFill="0" autoLine="0" autoPict="0">
                <anchor moveWithCells="1">
                  <from>
                    <xdr:col>9</xdr:col>
                    <xdr:colOff>295275</xdr:colOff>
                    <xdr:row>11</xdr:row>
                    <xdr:rowOff>0</xdr:rowOff>
                  </from>
                  <to>
                    <xdr:col>9</xdr:col>
                    <xdr:colOff>495300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6" name="Check Box 13">
              <controlPr defaultSize="0" autoFill="0" autoLine="0" autoPict="0">
                <anchor moveWithCells="1">
                  <from>
                    <xdr:col>9</xdr:col>
                    <xdr:colOff>295275</xdr:colOff>
                    <xdr:row>12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7" name="Check Box 14">
              <controlPr defaultSize="0" autoFill="0" autoLine="0" autoPict="0">
                <anchor moveWithCells="1">
                  <from>
                    <xdr:col>9</xdr:col>
                    <xdr:colOff>295275</xdr:colOff>
                    <xdr:row>13</xdr:row>
                    <xdr:rowOff>0</xdr:rowOff>
                  </from>
                  <to>
                    <xdr:col>9</xdr:col>
                    <xdr:colOff>495300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8" name="Check Box 15">
              <controlPr defaultSize="0" autoFill="0" autoLine="0" autoPict="0">
                <anchor moveWithCells="1">
                  <from>
                    <xdr:col>9</xdr:col>
                    <xdr:colOff>295275</xdr:colOff>
                    <xdr:row>14</xdr:row>
                    <xdr:rowOff>0</xdr:rowOff>
                  </from>
                  <to>
                    <xdr:col>9</xdr:col>
                    <xdr:colOff>495300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9" name="Check Box 16">
              <controlPr defaultSize="0" autoFill="0" autoLine="0" autoPict="0">
                <anchor moveWithCells="1">
                  <from>
                    <xdr:col>9</xdr:col>
                    <xdr:colOff>295275</xdr:colOff>
                    <xdr:row>15</xdr:row>
                    <xdr:rowOff>0</xdr:rowOff>
                  </from>
                  <to>
                    <xdr:col>9</xdr:col>
                    <xdr:colOff>495300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20" name="Check Box 17">
              <controlPr defaultSize="0" autoFill="0" autoLine="0" autoPict="0">
                <anchor moveWithCells="1">
                  <from>
                    <xdr:col>9</xdr:col>
                    <xdr:colOff>295275</xdr:colOff>
                    <xdr:row>16</xdr:row>
                    <xdr:rowOff>0</xdr:rowOff>
                  </from>
                  <to>
                    <xdr:col>9</xdr:col>
                    <xdr:colOff>495300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21" name="Check Box 18">
              <controlPr defaultSize="0" autoFill="0" autoLine="0" autoPict="0">
                <anchor moveWithCells="1">
                  <from>
                    <xdr:col>9</xdr:col>
                    <xdr:colOff>295275</xdr:colOff>
                    <xdr:row>17</xdr:row>
                    <xdr:rowOff>0</xdr:rowOff>
                  </from>
                  <to>
                    <xdr:col>9</xdr:col>
                    <xdr:colOff>495300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22" name="Check Box 19">
              <controlPr defaultSize="0" autoFill="0" autoLine="0" autoPict="0">
                <anchor moveWithCells="1">
                  <from>
                    <xdr:col>9</xdr:col>
                    <xdr:colOff>295275</xdr:colOff>
                    <xdr:row>18</xdr:row>
                    <xdr:rowOff>0</xdr:rowOff>
                  </from>
                  <to>
                    <xdr:col>9</xdr:col>
                    <xdr:colOff>495300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23" name="Check Box 20">
              <controlPr defaultSize="0" autoFill="0" autoLine="0" autoPict="0">
                <anchor moveWithCells="1">
                  <from>
                    <xdr:col>9</xdr:col>
                    <xdr:colOff>295275</xdr:colOff>
                    <xdr:row>19</xdr:row>
                    <xdr:rowOff>0</xdr:rowOff>
                  </from>
                  <to>
                    <xdr:col>9</xdr:col>
                    <xdr:colOff>495300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9" r:id="rId24" name="Check Box 21">
              <controlPr defaultSize="0" autoFill="0" autoLine="0" autoPict="0">
                <anchor moveWithCells="1">
                  <from>
                    <xdr:col>9</xdr:col>
                    <xdr:colOff>295275</xdr:colOff>
                    <xdr:row>20</xdr:row>
                    <xdr:rowOff>0</xdr:rowOff>
                  </from>
                  <to>
                    <xdr:col>9</xdr:col>
                    <xdr:colOff>495300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25" name="Check Box 22">
              <controlPr defaultSize="0" autoFill="0" autoLine="0" autoPict="0">
                <anchor moveWithCells="1">
                  <from>
                    <xdr:col>9</xdr:col>
                    <xdr:colOff>295275</xdr:colOff>
                    <xdr:row>21</xdr:row>
                    <xdr:rowOff>0</xdr:rowOff>
                  </from>
                  <to>
                    <xdr:col>9</xdr:col>
                    <xdr:colOff>495300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26" name="Check Box 23">
              <controlPr defaultSize="0" autoFill="0" autoLine="0" autoPict="0">
                <anchor moveWithCells="1">
                  <from>
                    <xdr:col>9</xdr:col>
                    <xdr:colOff>295275</xdr:colOff>
                    <xdr:row>22</xdr:row>
                    <xdr:rowOff>0</xdr:rowOff>
                  </from>
                  <to>
                    <xdr:col>9</xdr:col>
                    <xdr:colOff>495300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27" name="Check Box 24">
              <controlPr defaultSize="0" autoFill="0" autoLine="0" autoPict="0">
                <anchor moveWithCells="1">
                  <from>
                    <xdr:col>9</xdr:col>
                    <xdr:colOff>295275</xdr:colOff>
                    <xdr:row>23</xdr:row>
                    <xdr:rowOff>0</xdr:rowOff>
                  </from>
                  <to>
                    <xdr:col>9</xdr:col>
                    <xdr:colOff>495300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3" r:id="rId28" name="Check Box 25">
              <controlPr defaultSize="0" autoFill="0" autoLine="0" autoPict="0">
                <anchor moveWithCells="1">
                  <from>
                    <xdr:col>9</xdr:col>
                    <xdr:colOff>295275</xdr:colOff>
                    <xdr:row>24</xdr:row>
                    <xdr:rowOff>0</xdr:rowOff>
                  </from>
                  <to>
                    <xdr:col>9</xdr:col>
                    <xdr:colOff>495300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4" r:id="rId29" name="Check Box 26">
              <controlPr defaultSize="0" autoFill="0" autoLine="0" autoPict="0">
                <anchor moveWithCells="1">
                  <from>
                    <xdr:col>9</xdr:col>
                    <xdr:colOff>295275</xdr:colOff>
                    <xdr:row>25</xdr:row>
                    <xdr:rowOff>0</xdr:rowOff>
                  </from>
                  <to>
                    <xdr:col>9</xdr:col>
                    <xdr:colOff>495300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5" r:id="rId30" name="Check Box 27">
              <controlPr defaultSize="0" autoFill="0" autoLine="0" autoPict="0">
                <anchor moveWithCells="1">
                  <from>
                    <xdr:col>9</xdr:col>
                    <xdr:colOff>295275</xdr:colOff>
                    <xdr:row>26</xdr:row>
                    <xdr:rowOff>0</xdr:rowOff>
                  </from>
                  <to>
                    <xdr:col>9</xdr:col>
                    <xdr:colOff>495300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6" r:id="rId31" name="Check Box 28">
              <controlPr defaultSize="0" autoFill="0" autoLine="0" autoPict="0">
                <anchor moveWithCells="1">
                  <from>
                    <xdr:col>9</xdr:col>
                    <xdr:colOff>295275</xdr:colOff>
                    <xdr:row>27</xdr:row>
                    <xdr:rowOff>0</xdr:rowOff>
                  </from>
                  <to>
                    <xdr:col>9</xdr:col>
                    <xdr:colOff>495300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7" r:id="rId32" name="Check Box 29">
              <controlPr defaultSize="0" autoFill="0" autoLine="0" autoPict="0">
                <anchor moveWithCells="1">
                  <from>
                    <xdr:col>9</xdr:col>
                    <xdr:colOff>295275</xdr:colOff>
                    <xdr:row>28</xdr:row>
                    <xdr:rowOff>0</xdr:rowOff>
                  </from>
                  <to>
                    <xdr:col>9</xdr:col>
                    <xdr:colOff>495300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33" name="Check Box 30">
              <controlPr defaultSize="0" autoFill="0" autoLine="0" autoPict="0">
                <anchor moveWithCells="1">
                  <from>
                    <xdr:col>9</xdr:col>
                    <xdr:colOff>295275</xdr:colOff>
                    <xdr:row>29</xdr:row>
                    <xdr:rowOff>0</xdr:rowOff>
                  </from>
                  <to>
                    <xdr:col>9</xdr:col>
                    <xdr:colOff>495300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34" name="Check Box 31">
              <controlPr defaultSize="0" autoFill="0" autoLine="0" autoPict="0">
                <anchor moveWithCells="1">
                  <from>
                    <xdr:col>9</xdr:col>
                    <xdr:colOff>295275</xdr:colOff>
                    <xdr:row>30</xdr:row>
                    <xdr:rowOff>0</xdr:rowOff>
                  </from>
                  <to>
                    <xdr:col>9</xdr:col>
                    <xdr:colOff>495300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35" name="Check Box 32">
              <controlPr defaultSize="0" autoFill="0" autoLine="0" autoPict="0">
                <anchor moveWithCells="1">
                  <from>
                    <xdr:col>9</xdr:col>
                    <xdr:colOff>295275</xdr:colOff>
                    <xdr:row>31</xdr:row>
                    <xdr:rowOff>0</xdr:rowOff>
                  </from>
                  <to>
                    <xdr:col>9</xdr:col>
                    <xdr:colOff>495300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1" r:id="rId36" name="Check Box 33">
              <controlPr defaultSize="0" autoFill="0" autoLine="0" autoPict="0">
                <anchor moveWithCells="1">
                  <from>
                    <xdr:col>9</xdr:col>
                    <xdr:colOff>295275</xdr:colOff>
                    <xdr:row>32</xdr:row>
                    <xdr:rowOff>0</xdr:rowOff>
                  </from>
                  <to>
                    <xdr:col>9</xdr:col>
                    <xdr:colOff>495300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2" r:id="rId37" name="Check Box 34">
              <controlPr defaultSize="0" autoFill="0" autoLine="0" autoPict="0">
                <anchor moveWithCells="1">
                  <from>
                    <xdr:col>9</xdr:col>
                    <xdr:colOff>295275</xdr:colOff>
                    <xdr:row>33</xdr:row>
                    <xdr:rowOff>0</xdr:rowOff>
                  </from>
                  <to>
                    <xdr:col>9</xdr:col>
                    <xdr:colOff>495300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3" r:id="rId38" name="Check Box 35">
              <controlPr defaultSize="0" autoFill="0" autoLine="0" autoPict="0">
                <anchor moveWithCells="1">
                  <from>
                    <xdr:col>9</xdr:col>
                    <xdr:colOff>295275</xdr:colOff>
                    <xdr:row>34</xdr:row>
                    <xdr:rowOff>0</xdr:rowOff>
                  </from>
                  <to>
                    <xdr:col>9</xdr:col>
                    <xdr:colOff>495300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39" name="Check Box 36">
              <controlPr defaultSize="0" autoFill="0" autoLine="0" autoPict="0">
                <anchor moveWithCells="1">
                  <from>
                    <xdr:col>9</xdr:col>
                    <xdr:colOff>295275</xdr:colOff>
                    <xdr:row>35</xdr:row>
                    <xdr:rowOff>0</xdr:rowOff>
                  </from>
                  <to>
                    <xdr:col>9</xdr:col>
                    <xdr:colOff>495300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5" r:id="rId40" name="Check Box 37">
              <controlPr defaultSize="0" autoFill="0" autoLine="0" autoPict="0">
                <anchor moveWithCells="1">
                  <from>
                    <xdr:col>9</xdr:col>
                    <xdr:colOff>295275</xdr:colOff>
                    <xdr:row>36</xdr:row>
                    <xdr:rowOff>0</xdr:rowOff>
                  </from>
                  <to>
                    <xdr:col>9</xdr:col>
                    <xdr:colOff>495300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6" r:id="rId41" name="Check Box 38">
              <controlPr defaultSize="0" autoFill="0" autoLine="0" autoPict="0">
                <anchor moveWithCells="1">
                  <from>
                    <xdr:col>9</xdr:col>
                    <xdr:colOff>295275</xdr:colOff>
                    <xdr:row>37</xdr:row>
                    <xdr:rowOff>0</xdr:rowOff>
                  </from>
                  <to>
                    <xdr:col>9</xdr:col>
                    <xdr:colOff>495300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42" name="Check Box 39">
              <controlPr defaultSize="0" autoFill="0" autoLine="0" autoPict="0">
                <anchor moveWithCells="1">
                  <from>
                    <xdr:col>9</xdr:col>
                    <xdr:colOff>295275</xdr:colOff>
                    <xdr:row>38</xdr:row>
                    <xdr:rowOff>0</xdr:rowOff>
                  </from>
                  <to>
                    <xdr:col>9</xdr:col>
                    <xdr:colOff>495300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8" r:id="rId43" name="Check Box 40">
              <controlPr defaultSize="0" autoFill="0" autoLine="0" autoPict="0">
                <anchor moveWithCells="1">
                  <from>
                    <xdr:col>9</xdr:col>
                    <xdr:colOff>295275</xdr:colOff>
                    <xdr:row>39</xdr:row>
                    <xdr:rowOff>0</xdr:rowOff>
                  </from>
                  <to>
                    <xdr:col>9</xdr:col>
                    <xdr:colOff>495300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9" r:id="rId44" name="Check Box 41">
              <controlPr defaultSize="0" autoFill="0" autoLine="0" autoPict="0">
                <anchor moveWithCells="1">
                  <from>
                    <xdr:col>9</xdr:col>
                    <xdr:colOff>295275</xdr:colOff>
                    <xdr:row>40</xdr:row>
                    <xdr:rowOff>0</xdr:rowOff>
                  </from>
                  <to>
                    <xdr:col>9</xdr:col>
                    <xdr:colOff>495300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0" r:id="rId45" name="Check Box 42">
              <controlPr defaultSize="0" autoFill="0" autoLine="0" autoPict="0">
                <anchor moveWithCells="1">
                  <from>
                    <xdr:col>9</xdr:col>
                    <xdr:colOff>295275</xdr:colOff>
                    <xdr:row>41</xdr:row>
                    <xdr:rowOff>0</xdr:rowOff>
                  </from>
                  <to>
                    <xdr:col>9</xdr:col>
                    <xdr:colOff>495300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1" r:id="rId46" name="Check Box 43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0</xdr:rowOff>
                  </from>
                  <to>
                    <xdr:col>9</xdr:col>
                    <xdr:colOff>495300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2" r:id="rId47" name="Check Box 44">
              <controlPr defaultSize="0" autoFill="0" autoLine="0" autoPict="0">
                <anchor moveWithCells="1">
                  <from>
                    <xdr:col>9</xdr:col>
                    <xdr:colOff>295275</xdr:colOff>
                    <xdr:row>43</xdr:row>
                    <xdr:rowOff>0</xdr:rowOff>
                  </from>
                  <to>
                    <xdr:col>9</xdr:col>
                    <xdr:colOff>495300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3" r:id="rId48" name="Check Box 45">
              <controlPr defaultSize="0" autoFill="0" autoLine="0" autoPict="0">
                <anchor moveWithCells="1">
                  <from>
                    <xdr:col>9</xdr:col>
                    <xdr:colOff>295275</xdr:colOff>
                    <xdr:row>44</xdr:row>
                    <xdr:rowOff>0</xdr:rowOff>
                  </from>
                  <to>
                    <xdr:col>9</xdr:col>
                    <xdr:colOff>495300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4" r:id="rId49" name="Check Box 46">
              <controlPr defaultSize="0" autoFill="0" autoLine="0" autoPict="0">
                <anchor moveWithCells="1">
                  <from>
                    <xdr:col>9</xdr:col>
                    <xdr:colOff>295275</xdr:colOff>
                    <xdr:row>45</xdr:row>
                    <xdr:rowOff>0</xdr:rowOff>
                  </from>
                  <to>
                    <xdr:col>9</xdr:col>
                    <xdr:colOff>495300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5" r:id="rId50" name="Check Box 47">
              <controlPr defaultSize="0" autoFill="0" autoLine="0" autoPict="0">
                <anchor moveWithCells="1">
                  <from>
                    <xdr:col>9</xdr:col>
                    <xdr:colOff>295275</xdr:colOff>
                    <xdr:row>46</xdr:row>
                    <xdr:rowOff>0</xdr:rowOff>
                  </from>
                  <to>
                    <xdr:col>9</xdr:col>
                    <xdr:colOff>495300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6" r:id="rId51" name="Check Box 48">
              <controlPr defaultSize="0" autoFill="0" autoLine="0" autoPict="0">
                <anchor moveWithCells="1">
                  <from>
                    <xdr:col>9</xdr:col>
                    <xdr:colOff>295275</xdr:colOff>
                    <xdr:row>47</xdr:row>
                    <xdr:rowOff>0</xdr:rowOff>
                  </from>
                  <to>
                    <xdr:col>9</xdr:col>
                    <xdr:colOff>495300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7" r:id="rId52" name="Check Box 49">
              <controlPr defaultSize="0" autoFill="0" autoLine="0" autoPict="0">
                <anchor moveWithCells="1">
                  <from>
                    <xdr:col>9</xdr:col>
                    <xdr:colOff>295275</xdr:colOff>
                    <xdr:row>48</xdr:row>
                    <xdr:rowOff>0</xdr:rowOff>
                  </from>
                  <to>
                    <xdr:col>9</xdr:col>
                    <xdr:colOff>495300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8" r:id="rId53" name="Check Box 50">
              <controlPr defaultSize="0" autoFill="0" autoLine="0" autoPict="0">
                <anchor moveWithCells="1">
                  <from>
                    <xdr:col>9</xdr:col>
                    <xdr:colOff>295275</xdr:colOff>
                    <xdr:row>49</xdr:row>
                    <xdr:rowOff>0</xdr:rowOff>
                  </from>
                  <to>
                    <xdr:col>9</xdr:col>
                    <xdr:colOff>495300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9" r:id="rId54" name="Check Box 51">
              <controlPr defaultSize="0" autoFill="0" autoLine="0" autoPict="0">
                <anchor moveWithCells="1">
                  <from>
                    <xdr:col>9</xdr:col>
                    <xdr:colOff>295275</xdr:colOff>
                    <xdr:row>50</xdr:row>
                    <xdr:rowOff>0</xdr:rowOff>
                  </from>
                  <to>
                    <xdr:col>9</xdr:col>
                    <xdr:colOff>495300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0" r:id="rId55" name="Check Box 52">
              <controlPr defaultSize="0" autoFill="0" autoLine="0" autoPict="0">
                <anchor moveWithCells="1">
                  <from>
                    <xdr:col>9</xdr:col>
                    <xdr:colOff>295275</xdr:colOff>
                    <xdr:row>51</xdr:row>
                    <xdr:rowOff>0</xdr:rowOff>
                  </from>
                  <to>
                    <xdr:col>9</xdr:col>
                    <xdr:colOff>495300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1" r:id="rId56" name="Check Box 53">
              <controlPr defaultSize="0" autoFill="0" autoLine="0" autoPict="0">
                <anchor moveWithCells="1">
                  <from>
                    <xdr:col>9</xdr:col>
                    <xdr:colOff>295275</xdr:colOff>
                    <xdr:row>52</xdr:row>
                    <xdr:rowOff>0</xdr:rowOff>
                  </from>
                  <to>
                    <xdr:col>9</xdr:col>
                    <xdr:colOff>495300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2" r:id="rId57" name="Check Box 54">
              <controlPr defaultSize="0" autoFill="0" autoLine="0" autoPict="0">
                <anchor moveWithCells="1">
                  <from>
                    <xdr:col>9</xdr:col>
                    <xdr:colOff>295275</xdr:colOff>
                    <xdr:row>53</xdr:row>
                    <xdr:rowOff>0</xdr:rowOff>
                  </from>
                  <to>
                    <xdr:col>9</xdr:col>
                    <xdr:colOff>495300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3" r:id="rId58" name="Check Box 55">
              <controlPr defaultSize="0" autoFill="0" autoLine="0" autoPict="0">
                <anchor moveWithCells="1">
                  <from>
                    <xdr:col>9</xdr:col>
                    <xdr:colOff>295275</xdr:colOff>
                    <xdr:row>54</xdr:row>
                    <xdr:rowOff>0</xdr:rowOff>
                  </from>
                  <to>
                    <xdr:col>9</xdr:col>
                    <xdr:colOff>495300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4" r:id="rId59" name="Check Box 56">
              <controlPr defaultSize="0" autoFill="0" autoLine="0" autoPict="0">
                <anchor moveWithCells="1">
                  <from>
                    <xdr:col>9</xdr:col>
                    <xdr:colOff>295275</xdr:colOff>
                    <xdr:row>55</xdr:row>
                    <xdr:rowOff>0</xdr:rowOff>
                  </from>
                  <to>
                    <xdr:col>9</xdr:col>
                    <xdr:colOff>495300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5" r:id="rId60" name="Check Box 57">
              <controlPr defaultSize="0" autoFill="0" autoLine="0" autoPict="0">
                <anchor moveWithCells="1">
                  <from>
                    <xdr:col>9</xdr:col>
                    <xdr:colOff>295275</xdr:colOff>
                    <xdr:row>56</xdr:row>
                    <xdr:rowOff>0</xdr:rowOff>
                  </from>
                  <to>
                    <xdr:col>9</xdr:col>
                    <xdr:colOff>495300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6" r:id="rId61" name="Check Box 58">
              <controlPr defaultSize="0" autoFill="0" autoLine="0" autoPict="0">
                <anchor moveWithCells="1">
                  <from>
                    <xdr:col>9</xdr:col>
                    <xdr:colOff>295275</xdr:colOff>
                    <xdr:row>57</xdr:row>
                    <xdr:rowOff>0</xdr:rowOff>
                  </from>
                  <to>
                    <xdr:col>9</xdr:col>
                    <xdr:colOff>495300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7" r:id="rId62" name="Check Box 59">
              <controlPr defaultSize="0" autoFill="0" autoLine="0" autoPict="0">
                <anchor moveWithCells="1">
                  <from>
                    <xdr:col>9</xdr:col>
                    <xdr:colOff>295275</xdr:colOff>
                    <xdr:row>58</xdr:row>
                    <xdr:rowOff>0</xdr:rowOff>
                  </from>
                  <to>
                    <xdr:col>9</xdr:col>
                    <xdr:colOff>495300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8" r:id="rId63" name="Check Box 60">
              <controlPr defaultSize="0" autoFill="0" autoLine="0" autoPict="0">
                <anchor moveWithCells="1">
                  <from>
                    <xdr:col>9</xdr:col>
                    <xdr:colOff>295275</xdr:colOff>
                    <xdr:row>59</xdr:row>
                    <xdr:rowOff>0</xdr:rowOff>
                  </from>
                  <to>
                    <xdr:col>9</xdr:col>
                    <xdr:colOff>495300</xdr:colOff>
                    <xdr:row>59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Y104"/>
  <sheetViews>
    <sheetView showGridLines="0" topLeftCell="A61" workbookViewId="0">
      <selection activeCell="B52" sqref="B52"/>
    </sheetView>
  </sheetViews>
  <sheetFormatPr baseColWidth="10" defaultRowHeight="15" x14ac:dyDescent="0.25"/>
  <cols>
    <col min="1" max="1" width="24.7109375" style="1" customWidth="1"/>
    <col min="2" max="2" width="18.42578125" style="1" bestFit="1" customWidth="1"/>
    <col min="3" max="3" width="12.7109375" style="1" bestFit="1" customWidth="1"/>
    <col min="4" max="4" width="10.85546875" style="1" bestFit="1" customWidth="1"/>
    <col min="5" max="5" width="10.7109375" style="1" bestFit="1" customWidth="1"/>
    <col min="6" max="6" width="9.28515625" style="1" bestFit="1" customWidth="1"/>
    <col min="7" max="7" width="9.7109375" style="1" bestFit="1" customWidth="1"/>
    <col min="8" max="8" width="12" style="1" customWidth="1"/>
    <col min="9" max="9" width="11.7109375" style="1" bestFit="1" customWidth="1"/>
    <col min="10" max="10" width="15.85546875" style="1" bestFit="1" customWidth="1"/>
    <col min="11" max="11" width="13.85546875" style="1" bestFit="1" customWidth="1"/>
    <col min="12" max="12" width="15.85546875" style="1" bestFit="1" customWidth="1"/>
    <col min="13" max="13" width="15.140625" style="1" bestFit="1" customWidth="1"/>
    <col min="14" max="14" width="12.85546875" style="1" bestFit="1" customWidth="1"/>
    <col min="15" max="15" width="17.5703125" style="1" bestFit="1" customWidth="1"/>
    <col min="16" max="16" width="20.28515625" style="1" bestFit="1" customWidth="1"/>
    <col min="17" max="17" width="14.42578125" style="1" bestFit="1" customWidth="1"/>
    <col min="18" max="18" width="18.7109375" style="1" bestFit="1" customWidth="1"/>
    <col min="19" max="19" width="6.5703125" style="1" customWidth="1"/>
    <col min="20" max="20" width="9.85546875" style="1" customWidth="1"/>
    <col min="21" max="21" width="15" style="1" bestFit="1" customWidth="1"/>
    <col min="22" max="22" width="10.85546875" style="1" customWidth="1"/>
    <col min="23" max="23" width="17.42578125" style="1" bestFit="1" customWidth="1"/>
    <col min="24" max="24" width="23" style="1" bestFit="1" customWidth="1"/>
    <col min="25" max="25" width="25.85546875" style="1" bestFit="1" customWidth="1"/>
    <col min="26" max="26" width="8" style="1" customWidth="1"/>
    <col min="27" max="27" width="12.7109375" style="1" bestFit="1" customWidth="1"/>
    <col min="28" max="28" width="11.7109375" style="1" bestFit="1" customWidth="1"/>
    <col min="29" max="29" width="8.28515625" style="1" customWidth="1"/>
    <col min="30" max="30" width="13.42578125" style="1" bestFit="1" customWidth="1"/>
    <col min="31" max="31" width="8.85546875" style="1" customWidth="1"/>
    <col min="32" max="32" width="16.28515625" style="1" bestFit="1" customWidth="1"/>
    <col min="33" max="33" width="8.85546875" style="1" customWidth="1"/>
    <col min="34" max="34" width="21.85546875" style="1" bestFit="1" customWidth="1"/>
    <col min="35" max="35" width="10.28515625" style="1" customWidth="1"/>
    <col min="36" max="36" width="15" style="1" bestFit="1" customWidth="1"/>
    <col min="37" max="37" width="16.5703125" style="1" bestFit="1" customWidth="1"/>
    <col min="38" max="38" width="15.85546875" style="1" bestFit="1" customWidth="1"/>
    <col min="39" max="39" width="29.7109375" style="1" bestFit="1" customWidth="1"/>
    <col min="40" max="40" width="28.42578125" style="1" bestFit="1" customWidth="1"/>
    <col min="41" max="41" width="24.7109375" style="1" bestFit="1" customWidth="1"/>
    <col min="42" max="42" width="17.42578125" style="1" bestFit="1" customWidth="1"/>
    <col min="43" max="43" width="10.5703125" style="1" customWidth="1"/>
    <col min="44" max="44" width="14.42578125" style="1" bestFit="1" customWidth="1"/>
    <col min="45" max="45" width="12.7109375" style="1" bestFit="1" customWidth="1"/>
    <col min="46" max="46" width="14.7109375" style="1" bestFit="1" customWidth="1"/>
    <col min="47" max="47" width="15.5703125" style="1" bestFit="1" customWidth="1"/>
    <col min="48" max="48" width="16.5703125" style="1" bestFit="1" customWidth="1"/>
    <col min="49" max="49" width="10.85546875" style="1" customWidth="1"/>
    <col min="50" max="50" width="17.5703125" style="1" bestFit="1" customWidth="1"/>
    <col min="51" max="51" width="12.5703125" style="1" bestFit="1" customWidth="1"/>
    <col min="52" max="16384" width="11.42578125" style="1"/>
  </cols>
  <sheetData>
    <row r="1" spans="1:14" x14ac:dyDescent="0.25">
      <c r="A1" s="25" t="s">
        <v>71</v>
      </c>
      <c r="B1" s="26" t="s">
        <v>72</v>
      </c>
      <c r="C1" s="26" t="s">
        <v>73</v>
      </c>
      <c r="D1" s="26" t="s">
        <v>74</v>
      </c>
      <c r="E1" s="26" t="s">
        <v>75</v>
      </c>
      <c r="F1" s="26" t="s">
        <v>76</v>
      </c>
      <c r="G1" s="26" t="s">
        <v>77</v>
      </c>
      <c r="H1" s="26" t="s">
        <v>78</v>
      </c>
      <c r="I1" s="26" t="s">
        <v>79</v>
      </c>
      <c r="J1" s="26" t="s">
        <v>80</v>
      </c>
      <c r="K1" s="26" t="s">
        <v>81</v>
      </c>
      <c r="L1" s="26" t="s">
        <v>82</v>
      </c>
      <c r="M1" s="26" t="s">
        <v>83</v>
      </c>
      <c r="N1" s="27" t="s">
        <v>84</v>
      </c>
    </row>
    <row r="2" spans="1:14" x14ac:dyDescent="0.25">
      <c r="A2" s="31" t="s">
        <v>41</v>
      </c>
      <c r="B2" s="28">
        <f>SUMIF(Tableau1[S/CATÉGORIES],A2,Tableau1[DÉBIT])</f>
        <v>0</v>
      </c>
      <c r="C2" s="28">
        <f>SUMIF(Tableau13[S/CATÉGORIES],A2,Tableau13[DÉBIT])</f>
        <v>0</v>
      </c>
      <c r="D2" s="28">
        <f>SUMIF(Tableau134[S/CATÉGORIES],A2,Tableau134[DÉBIT])</f>
        <v>0</v>
      </c>
      <c r="E2" s="28">
        <f>SUMIF(Tableau1345[S/CATÉGORIES],A2,Tableau1345[DÉBIT])</f>
        <v>0</v>
      </c>
      <c r="F2" s="28">
        <f>SUMIF(Tableau13456[S/CATÉGORIES],A2,Tableau13456[DÉBIT])</f>
        <v>0</v>
      </c>
      <c r="G2" s="28">
        <f>SUMIF(Tableau134567[S/CATÉGORIES],A2,Tableau134567[DÉBIT])</f>
        <v>0</v>
      </c>
      <c r="H2" s="28">
        <f>SUMIF(Tableau1345678[S/CATÉGORIES],A2,Tableau1345678[DÉBIT])</f>
        <v>0</v>
      </c>
      <c r="I2" s="28">
        <f>SUMIF(Tableau13456789[S/CATÉGORIES],A2,Tableau13456789[DÉBIT])</f>
        <v>0</v>
      </c>
      <c r="J2" s="28">
        <f>SUMIF(Tableau1345678910[S/CATÉGORIES],A2,Tableau1345678910[DÉBIT])</f>
        <v>0</v>
      </c>
      <c r="K2" s="28">
        <f>SUMIF(Tableau134567891011[S/CATÉGORIES],A2,Tableau134567891011[DÉBIT])</f>
        <v>0</v>
      </c>
      <c r="L2" s="28">
        <f>SUMIF(Tableau13456789101112[S/CATÉGORIES],A2,Tableau13456789101112[DÉBIT])</f>
        <v>0</v>
      </c>
      <c r="M2" s="28">
        <f>SUMIF(Tableau1345678910111213[S/CATÉGORIES],A2,Tableau1345678910111213[DÉBIT])</f>
        <v>0</v>
      </c>
      <c r="N2" s="28">
        <f>SUM(Tableau14[[#This Row],[JANVIER]:[DÉCEMBRE]])</f>
        <v>0</v>
      </c>
    </row>
    <row r="3" spans="1:14" x14ac:dyDescent="0.25">
      <c r="A3" s="32" t="s">
        <v>61</v>
      </c>
      <c r="B3" s="28">
        <f>SUMIF(Tableau1[S/CATÉGORIES],A3,Tableau1[DÉBIT])</f>
        <v>0</v>
      </c>
      <c r="C3" s="28">
        <f>SUMIF(Tableau13[S/CATÉGORIES],A3,Tableau13[DÉBIT])</f>
        <v>0</v>
      </c>
      <c r="D3" s="28">
        <f>SUMIF(Tableau134[S/CATÉGORIES],A3,Tableau134[DÉBIT])</f>
        <v>0</v>
      </c>
      <c r="E3" s="28">
        <f>SUMIF(Tableau1345[S/CATÉGORIES],A3,Tableau1345[DÉBIT])</f>
        <v>0</v>
      </c>
      <c r="F3" s="28">
        <f>SUMIF(Tableau13456[S/CATÉGORIES],A3,Tableau13456[DÉBIT])</f>
        <v>0</v>
      </c>
      <c r="G3" s="28">
        <f>SUMIF(Tableau134567[S/CATÉGORIES],A3,Tableau134567[DÉBIT])</f>
        <v>0</v>
      </c>
      <c r="H3" s="28">
        <f>SUMIF(Tableau1345678[S/CATÉGORIES],A3,Tableau1345678[DÉBIT])</f>
        <v>0</v>
      </c>
      <c r="I3" s="28">
        <f>SUMIF(Tableau13456789[S/CATÉGORIES],A3,Tableau13456789[DÉBIT])</f>
        <v>0</v>
      </c>
      <c r="J3" s="28">
        <f>SUMIF(Tableau1345678910[S/CATÉGORIES],A3,Tableau1345678910[DÉBIT])</f>
        <v>0</v>
      </c>
      <c r="K3" s="28">
        <f>SUMIF(Tableau134567891011[S/CATÉGORIES],A3,Tableau134567891011[DÉBIT])</f>
        <v>0</v>
      </c>
      <c r="L3" s="28">
        <f>SUMIF(Tableau13456789101112[S/CATÉGORIES],A3,Tableau13456789101112[DÉBIT])</f>
        <v>0</v>
      </c>
      <c r="M3" s="28">
        <f>SUMIF(Tableau1345678910111213[S/CATÉGORIES],A3,Tableau1345678910111213[DÉBIT])</f>
        <v>0</v>
      </c>
      <c r="N3" s="28">
        <f>SUM(Tableau14[[#This Row],[JANVIER]:[DÉCEMBRE]])</f>
        <v>0</v>
      </c>
    </row>
    <row r="4" spans="1:14" x14ac:dyDescent="0.25">
      <c r="A4" s="31" t="s">
        <v>42</v>
      </c>
      <c r="B4" s="28">
        <f>SUMIF(Tableau1[S/CATÉGORIES],A4,Tableau1[DÉBIT])</f>
        <v>0</v>
      </c>
      <c r="C4" s="28">
        <f>SUMIF(Tableau13[S/CATÉGORIES],A4,Tableau13[DÉBIT])</f>
        <v>0</v>
      </c>
      <c r="D4" s="28">
        <f>SUMIF(Tableau134[S/CATÉGORIES],A4,Tableau134[DÉBIT])</f>
        <v>0</v>
      </c>
      <c r="E4" s="28">
        <f>SUMIF(Tableau1345[S/CATÉGORIES],A4,Tableau1345[DÉBIT])</f>
        <v>0</v>
      </c>
      <c r="F4" s="28">
        <f>SUMIF(Tableau13456[S/CATÉGORIES],A4,Tableau13456[DÉBIT])</f>
        <v>0</v>
      </c>
      <c r="G4" s="28">
        <f>SUMIF(Tableau134567[S/CATÉGORIES],A4,Tableau134567[DÉBIT])</f>
        <v>0</v>
      </c>
      <c r="H4" s="28">
        <f>SUMIF(Tableau1345678[S/CATÉGORIES],A4,Tableau1345678[DÉBIT])</f>
        <v>0</v>
      </c>
      <c r="I4" s="28">
        <f>SUMIF(Tableau13456789[S/CATÉGORIES],A4,Tableau13456789[DÉBIT])</f>
        <v>0</v>
      </c>
      <c r="J4" s="28">
        <f>SUMIF(Tableau1345678910[S/CATÉGORIES],A4,Tableau1345678910[DÉBIT])</f>
        <v>0</v>
      </c>
      <c r="K4" s="28">
        <f>SUMIF(Tableau134567891011[S/CATÉGORIES],A4,Tableau134567891011[DÉBIT])</f>
        <v>0</v>
      </c>
      <c r="L4" s="28">
        <f>SUMIF(Tableau13456789101112[S/CATÉGORIES],A4,Tableau13456789101112[DÉBIT])</f>
        <v>0</v>
      </c>
      <c r="M4" s="28">
        <f>SUMIF(Tableau1345678910111213[S/CATÉGORIES],A4,Tableau1345678910111213[DÉBIT])</f>
        <v>0</v>
      </c>
      <c r="N4" s="28">
        <f>SUM(Tableau14[[#This Row],[JANVIER]:[DÉCEMBRE]])</f>
        <v>0</v>
      </c>
    </row>
    <row r="5" spans="1:14" x14ac:dyDescent="0.25">
      <c r="A5" s="31" t="s">
        <v>43</v>
      </c>
      <c r="B5" s="28">
        <f>SUMIF(Tableau1[S/CATÉGORIES],A5,Tableau1[DÉBIT])</f>
        <v>0</v>
      </c>
      <c r="C5" s="28">
        <f>SUMIF(Tableau13[S/CATÉGORIES],A5,Tableau13[DÉBIT])</f>
        <v>0</v>
      </c>
      <c r="D5" s="28">
        <f>SUMIF(Tableau134[S/CATÉGORIES],A5,Tableau134[DÉBIT])</f>
        <v>0</v>
      </c>
      <c r="E5" s="28">
        <f>SUMIF(Tableau1345[S/CATÉGORIES],A5,Tableau1345[DÉBIT])</f>
        <v>0</v>
      </c>
      <c r="F5" s="28">
        <f>SUMIF(Tableau13456[S/CATÉGORIES],A5,Tableau13456[DÉBIT])</f>
        <v>0</v>
      </c>
      <c r="G5" s="28">
        <f>SUMIF(Tableau134567[S/CATÉGORIES],A5,Tableau134567[DÉBIT])</f>
        <v>0</v>
      </c>
      <c r="H5" s="28">
        <f>SUMIF(Tableau1345678[S/CATÉGORIES],A5,Tableau1345678[DÉBIT])</f>
        <v>0</v>
      </c>
      <c r="I5" s="28">
        <f>SUMIF(Tableau13456789[S/CATÉGORIES],A5,Tableau13456789[DÉBIT])</f>
        <v>0</v>
      </c>
      <c r="J5" s="28">
        <f>SUMIF(Tableau1345678910[S/CATÉGORIES],A5,Tableau1345678910[DÉBIT])</f>
        <v>0</v>
      </c>
      <c r="K5" s="28">
        <f>SUMIF(Tableau134567891011[S/CATÉGORIES],A5,Tableau134567891011[DÉBIT])</f>
        <v>0</v>
      </c>
      <c r="L5" s="28">
        <f>SUMIF(Tableau13456789101112[S/CATÉGORIES],A5,Tableau13456789101112[DÉBIT])</f>
        <v>0</v>
      </c>
      <c r="M5" s="28">
        <f>SUMIF(Tableau1345678910111213[S/CATÉGORIES],A5,Tableau1345678910111213[DÉBIT])</f>
        <v>0</v>
      </c>
      <c r="N5" s="28">
        <f>SUM(Tableau14[[#This Row],[JANVIER]:[DÉCEMBRE]])</f>
        <v>0</v>
      </c>
    </row>
    <row r="6" spans="1:14" x14ac:dyDescent="0.25">
      <c r="A6" s="31" t="s">
        <v>44</v>
      </c>
      <c r="B6" s="28">
        <f>SUMIF(Tableau1[S/CATÉGORIES],A6,Tableau1[DÉBIT])</f>
        <v>0</v>
      </c>
      <c r="C6" s="28">
        <f>SUMIF(Tableau13[S/CATÉGORIES],A6,Tableau13[DÉBIT])</f>
        <v>0</v>
      </c>
      <c r="D6" s="28">
        <f>SUMIF(Tableau134[S/CATÉGORIES],A6,Tableau134[DÉBIT])</f>
        <v>0</v>
      </c>
      <c r="E6" s="28">
        <f>SUMIF(Tableau1345[S/CATÉGORIES],A6,Tableau1345[DÉBIT])</f>
        <v>0</v>
      </c>
      <c r="F6" s="28">
        <f>SUMIF(Tableau13456[S/CATÉGORIES],A6,Tableau13456[DÉBIT])</f>
        <v>0</v>
      </c>
      <c r="G6" s="28">
        <f>SUMIF(Tableau134567[S/CATÉGORIES],A6,Tableau134567[DÉBIT])</f>
        <v>0</v>
      </c>
      <c r="H6" s="28">
        <f>SUMIF(Tableau1345678[S/CATÉGORIES],A6,Tableau1345678[DÉBIT])</f>
        <v>0</v>
      </c>
      <c r="I6" s="28">
        <f>SUMIF(Tableau13456789[S/CATÉGORIES],A6,Tableau13456789[DÉBIT])</f>
        <v>0</v>
      </c>
      <c r="J6" s="28">
        <f>SUMIF(Tableau1345678910[S/CATÉGORIES],A6,Tableau1345678910[DÉBIT])</f>
        <v>0</v>
      </c>
      <c r="K6" s="28">
        <f>SUMIF(Tableau134567891011[S/CATÉGORIES],A6,Tableau134567891011[DÉBIT])</f>
        <v>0</v>
      </c>
      <c r="L6" s="28">
        <f>SUMIF(Tableau13456789101112[S/CATÉGORIES],A6,Tableau13456789101112[DÉBIT])</f>
        <v>0</v>
      </c>
      <c r="M6" s="28">
        <f>SUMIF(Tableau1345678910111213[S/CATÉGORIES],A6,Tableau1345678910111213[DÉBIT])</f>
        <v>0</v>
      </c>
      <c r="N6" s="28">
        <f>SUM(Tableau14[[#This Row],[JANVIER]:[DÉCEMBRE]])</f>
        <v>0</v>
      </c>
    </row>
    <row r="7" spans="1:14" x14ac:dyDescent="0.25">
      <c r="A7" s="31" t="s">
        <v>45</v>
      </c>
      <c r="B7" s="28">
        <f>SUMIF(Tableau1[S/CATÉGORIES],A7,Tableau1[DÉBIT])</f>
        <v>0</v>
      </c>
      <c r="C7" s="28">
        <f>SUMIF(Tableau13[S/CATÉGORIES],A7,Tableau13[DÉBIT])</f>
        <v>0</v>
      </c>
      <c r="D7" s="28">
        <f>SUMIF(Tableau134[S/CATÉGORIES],A7,Tableau134[DÉBIT])</f>
        <v>0</v>
      </c>
      <c r="E7" s="28">
        <f>SUMIF(Tableau1345[S/CATÉGORIES],A7,Tableau1345[DÉBIT])</f>
        <v>0</v>
      </c>
      <c r="F7" s="28">
        <f>SUMIF(Tableau13456[S/CATÉGORIES],A7,Tableau13456[DÉBIT])</f>
        <v>0</v>
      </c>
      <c r="G7" s="28">
        <f>SUMIF(Tableau134567[S/CATÉGORIES],A7,Tableau134567[DÉBIT])</f>
        <v>0</v>
      </c>
      <c r="H7" s="28">
        <f>SUMIF(Tableau1345678[S/CATÉGORIES],A7,Tableau1345678[DÉBIT])</f>
        <v>0</v>
      </c>
      <c r="I7" s="28">
        <f>SUMIF(Tableau13456789[S/CATÉGORIES],A7,Tableau13456789[DÉBIT])</f>
        <v>0</v>
      </c>
      <c r="J7" s="28">
        <f>SUMIF(Tableau1345678910[S/CATÉGORIES],A7,Tableau1345678910[DÉBIT])</f>
        <v>0</v>
      </c>
      <c r="K7" s="28">
        <f>SUMIF(Tableau134567891011[S/CATÉGORIES],A7,Tableau134567891011[DÉBIT])</f>
        <v>0</v>
      </c>
      <c r="L7" s="28">
        <f>SUMIF(Tableau13456789101112[S/CATÉGORIES],A7,Tableau13456789101112[DÉBIT])</f>
        <v>0</v>
      </c>
      <c r="M7" s="28">
        <f>SUMIF(Tableau1345678910111213[S/CATÉGORIES],A7,Tableau1345678910111213[DÉBIT])</f>
        <v>0</v>
      </c>
      <c r="N7" s="28">
        <f>SUM(Tableau14[[#This Row],[JANVIER]:[DÉCEMBRE]])</f>
        <v>0</v>
      </c>
    </row>
    <row r="8" spans="1:14" x14ac:dyDescent="0.25">
      <c r="A8" s="32" t="s">
        <v>64</v>
      </c>
      <c r="B8" s="28">
        <f>SUMIF(Tableau1[S/CATÉGORIES],A8,Tableau1[DÉBIT])</f>
        <v>0</v>
      </c>
      <c r="C8" s="28">
        <f>SUMIF(Tableau13[S/CATÉGORIES],A8,Tableau13[DÉBIT])</f>
        <v>0</v>
      </c>
      <c r="D8" s="28">
        <f>SUMIF(Tableau134[S/CATÉGORIES],A8,Tableau134[DÉBIT])</f>
        <v>0</v>
      </c>
      <c r="E8" s="28">
        <f>SUMIF(Tableau1345[S/CATÉGORIES],A8,Tableau1345[DÉBIT])</f>
        <v>0</v>
      </c>
      <c r="F8" s="28">
        <f>SUMIF(Tableau13456[S/CATÉGORIES],A8,Tableau13456[DÉBIT])</f>
        <v>0</v>
      </c>
      <c r="G8" s="28">
        <f>SUMIF(Tableau134567[S/CATÉGORIES],A8,Tableau134567[DÉBIT])</f>
        <v>0</v>
      </c>
      <c r="H8" s="28">
        <f>SUMIF(Tableau1345678[S/CATÉGORIES],A8,Tableau1345678[DÉBIT])</f>
        <v>0</v>
      </c>
      <c r="I8" s="28">
        <f>SUMIF(Tableau13456789[S/CATÉGORIES],A8,Tableau13456789[DÉBIT])</f>
        <v>0</v>
      </c>
      <c r="J8" s="28">
        <f>SUMIF(Tableau1345678910[S/CATÉGORIES],A8,Tableau1345678910[DÉBIT])</f>
        <v>0</v>
      </c>
      <c r="K8" s="28">
        <f>SUMIF(Tableau134567891011[S/CATÉGORIES],A8,Tableau134567891011[DÉBIT])</f>
        <v>0</v>
      </c>
      <c r="L8" s="28">
        <f>SUMIF(Tableau13456789101112[S/CATÉGORIES],A8,Tableau13456789101112[DÉBIT])</f>
        <v>0</v>
      </c>
      <c r="M8" s="28">
        <f>SUMIF(Tableau1345678910111213[S/CATÉGORIES],A8,Tableau1345678910111213[DÉBIT])</f>
        <v>0</v>
      </c>
      <c r="N8" s="28">
        <f>SUM(Tableau14[[#This Row],[JANVIER]:[DÉCEMBRE]])</f>
        <v>0</v>
      </c>
    </row>
    <row r="9" spans="1:14" x14ac:dyDescent="0.25">
      <c r="A9" s="31" t="s">
        <v>10</v>
      </c>
      <c r="B9" s="28">
        <f>SUMIF(Tableau1[S/CATÉGORIES],A9,Tableau1[DÉBIT])</f>
        <v>0</v>
      </c>
      <c r="C9" s="28">
        <f>SUMIF(Tableau13[S/CATÉGORIES],A9,Tableau13[DÉBIT])</f>
        <v>0</v>
      </c>
      <c r="D9" s="28">
        <f>SUMIF(Tableau134[S/CATÉGORIES],A9,Tableau134[DÉBIT])</f>
        <v>0</v>
      </c>
      <c r="E9" s="28">
        <f>SUMIF(Tableau1345[S/CATÉGORIES],A9,Tableau1345[DÉBIT])</f>
        <v>0</v>
      </c>
      <c r="F9" s="28">
        <f>SUMIF(Tableau13456[S/CATÉGORIES],A9,Tableau13456[DÉBIT])</f>
        <v>0</v>
      </c>
      <c r="G9" s="28">
        <f>SUMIF(Tableau134567[S/CATÉGORIES],A9,Tableau134567[DÉBIT])</f>
        <v>0</v>
      </c>
      <c r="H9" s="28">
        <f>SUMIF(Tableau1345678[S/CATÉGORIES],A9,Tableau1345678[DÉBIT])</f>
        <v>0</v>
      </c>
      <c r="I9" s="28">
        <f>SUMIF(Tableau13456789[S/CATÉGORIES],A9,Tableau13456789[DÉBIT])</f>
        <v>0</v>
      </c>
      <c r="J9" s="28">
        <f>SUMIF(Tableau1345678910[S/CATÉGORIES],A9,Tableau1345678910[DÉBIT])</f>
        <v>0</v>
      </c>
      <c r="K9" s="28">
        <f>SUMIF(Tableau134567891011[S/CATÉGORIES],A9,Tableau134567891011[DÉBIT])</f>
        <v>0</v>
      </c>
      <c r="L9" s="28">
        <f>SUMIF(Tableau13456789101112[S/CATÉGORIES],A9,Tableau13456789101112[DÉBIT])</f>
        <v>0</v>
      </c>
      <c r="M9" s="28">
        <f>SUMIF(Tableau1345678910111213[S/CATÉGORIES],A9,Tableau1345678910111213[DÉBIT])</f>
        <v>0</v>
      </c>
      <c r="N9" s="28">
        <f>SUM(Tableau14[[#This Row],[JANVIER]:[DÉCEMBRE]])</f>
        <v>0</v>
      </c>
    </row>
    <row r="10" spans="1:14" x14ac:dyDescent="0.25">
      <c r="A10" s="31" t="s">
        <v>70</v>
      </c>
      <c r="B10" s="28">
        <f>SUMIF(Tableau1[S/CATÉGORIES],A10,Tableau1[DÉBIT])</f>
        <v>0</v>
      </c>
      <c r="C10" s="28">
        <f>SUMIF(Tableau13[S/CATÉGORIES],A10,Tableau13[DÉBIT])</f>
        <v>0</v>
      </c>
      <c r="D10" s="28">
        <f>SUMIF(Tableau134[S/CATÉGORIES],A10,Tableau134[DÉBIT])</f>
        <v>0</v>
      </c>
      <c r="E10" s="28">
        <f>SUMIF(Tableau1345[S/CATÉGORIES],A10,Tableau1345[DÉBIT])</f>
        <v>0</v>
      </c>
      <c r="F10" s="28">
        <f>SUMIF(Tableau13456[S/CATÉGORIES],A10,Tableau13456[DÉBIT])</f>
        <v>0</v>
      </c>
      <c r="G10" s="28">
        <f>SUMIF(Tableau134567[S/CATÉGORIES],A10,Tableau134567[DÉBIT])</f>
        <v>0</v>
      </c>
      <c r="H10" s="28">
        <f>SUMIF(Tableau1345678[S/CATÉGORIES],A10,Tableau1345678[DÉBIT])</f>
        <v>0</v>
      </c>
      <c r="I10" s="28">
        <f>SUMIF(Tableau13456789[S/CATÉGORIES],A10,Tableau13456789[DÉBIT])</f>
        <v>0</v>
      </c>
      <c r="J10" s="28">
        <f>SUMIF(Tableau1345678910[S/CATÉGORIES],A10,Tableau1345678910[DÉBIT])</f>
        <v>0</v>
      </c>
      <c r="K10" s="28">
        <f>SUMIF(Tableau134567891011[S/CATÉGORIES],A10,Tableau134567891011[DÉBIT])</f>
        <v>0</v>
      </c>
      <c r="L10" s="28">
        <f>SUMIF(Tableau13456789101112[S/CATÉGORIES],A10,Tableau13456789101112[DÉBIT])</f>
        <v>0</v>
      </c>
      <c r="M10" s="28">
        <f>SUMIF(Tableau1345678910111213[S/CATÉGORIES],A10,Tableau1345678910111213[DÉBIT])</f>
        <v>0</v>
      </c>
      <c r="N10" s="28">
        <f>SUM(Tableau14[[#This Row],[JANVIER]:[DÉCEMBRE]])</f>
        <v>0</v>
      </c>
    </row>
    <row r="11" spans="1:14" x14ac:dyDescent="0.25">
      <c r="A11" s="31" t="s">
        <v>57</v>
      </c>
      <c r="B11" s="28">
        <f>SUMIF(Tableau1[S/CATÉGORIES],A11,Tableau1[DÉBIT])</f>
        <v>0</v>
      </c>
      <c r="C11" s="28">
        <f>SUMIF(Tableau13[S/CATÉGORIES],A11,Tableau13[DÉBIT])</f>
        <v>0</v>
      </c>
      <c r="D11" s="28">
        <f>SUMIF(Tableau134[S/CATÉGORIES],A11,Tableau134[DÉBIT])</f>
        <v>0</v>
      </c>
      <c r="E11" s="28">
        <f>SUMIF(Tableau1345[S/CATÉGORIES],A11,Tableau1345[DÉBIT])</f>
        <v>0</v>
      </c>
      <c r="F11" s="28">
        <f>SUMIF(Tableau13456[S/CATÉGORIES],A11,Tableau13456[DÉBIT])</f>
        <v>0</v>
      </c>
      <c r="G11" s="28">
        <f>SUMIF(Tableau134567[S/CATÉGORIES],A11,Tableau134567[DÉBIT])</f>
        <v>0</v>
      </c>
      <c r="H11" s="28">
        <f>SUMIF(Tableau1345678[S/CATÉGORIES],A11,Tableau1345678[DÉBIT])</f>
        <v>0</v>
      </c>
      <c r="I11" s="28">
        <f>SUMIF(Tableau13456789[S/CATÉGORIES],A11,Tableau13456789[DÉBIT])</f>
        <v>0</v>
      </c>
      <c r="J11" s="28">
        <f>SUMIF(Tableau1345678910[S/CATÉGORIES],A11,Tableau1345678910[DÉBIT])</f>
        <v>0</v>
      </c>
      <c r="K11" s="28">
        <f>SUMIF(Tableau134567891011[S/CATÉGORIES],A11,Tableau134567891011[DÉBIT])</f>
        <v>0</v>
      </c>
      <c r="L11" s="28">
        <f>SUMIF(Tableau13456789101112[S/CATÉGORIES],A11,Tableau13456789101112[DÉBIT])</f>
        <v>0</v>
      </c>
      <c r="M11" s="28">
        <f>SUMIF(Tableau1345678910111213[S/CATÉGORIES],A11,Tableau1345678910111213[DÉBIT])</f>
        <v>0</v>
      </c>
      <c r="N11" s="28">
        <f>SUM(Tableau14[[#This Row],[JANVIER]:[DÉCEMBRE]])</f>
        <v>0</v>
      </c>
    </row>
    <row r="12" spans="1:14" x14ac:dyDescent="0.25">
      <c r="A12" s="32" t="s">
        <v>59</v>
      </c>
      <c r="B12" s="28">
        <f>SUMIF(Tableau1[S/CATÉGORIES],A12,Tableau1[DÉBIT])</f>
        <v>0</v>
      </c>
      <c r="C12" s="28">
        <f>SUMIF(Tableau13[S/CATÉGORIES],A12,Tableau13[DÉBIT])</f>
        <v>0</v>
      </c>
      <c r="D12" s="28">
        <f>SUMIF(Tableau134[S/CATÉGORIES],A12,Tableau134[DÉBIT])</f>
        <v>0</v>
      </c>
      <c r="E12" s="28">
        <f>SUMIF(Tableau1345[S/CATÉGORIES],A12,Tableau1345[DÉBIT])</f>
        <v>0</v>
      </c>
      <c r="F12" s="28">
        <f>SUMIF(Tableau13456[S/CATÉGORIES],A12,Tableau13456[DÉBIT])</f>
        <v>0</v>
      </c>
      <c r="G12" s="28">
        <f>SUMIF(Tableau134567[S/CATÉGORIES],A12,Tableau134567[DÉBIT])</f>
        <v>0</v>
      </c>
      <c r="H12" s="28">
        <f>SUMIF(Tableau1345678[S/CATÉGORIES],A12,Tableau1345678[DÉBIT])</f>
        <v>0</v>
      </c>
      <c r="I12" s="28">
        <f>SUMIF(Tableau13456789[S/CATÉGORIES],A12,Tableau13456789[DÉBIT])</f>
        <v>0</v>
      </c>
      <c r="J12" s="28">
        <f>SUMIF(Tableau1345678910[S/CATÉGORIES],A12,Tableau1345678910[DÉBIT])</f>
        <v>0</v>
      </c>
      <c r="K12" s="28">
        <f>SUMIF(Tableau134567891011[S/CATÉGORIES],A12,Tableau134567891011[DÉBIT])</f>
        <v>0</v>
      </c>
      <c r="L12" s="28">
        <f>SUMIF(Tableau13456789101112[S/CATÉGORIES],A12,Tableau13456789101112[DÉBIT])</f>
        <v>0</v>
      </c>
      <c r="M12" s="28">
        <f>SUMIF(Tableau1345678910111213[S/CATÉGORIES],A12,Tableau1345678910111213[DÉBIT])</f>
        <v>0</v>
      </c>
      <c r="N12" s="28">
        <f>SUM(Tableau14[[#This Row],[JANVIER]:[DÉCEMBRE]])</f>
        <v>0</v>
      </c>
    </row>
    <row r="13" spans="1:14" x14ac:dyDescent="0.25">
      <c r="A13" s="31" t="s">
        <v>46</v>
      </c>
      <c r="B13" s="28">
        <f>SUMIF(Tableau1[S/CATÉGORIES],A13,Tableau1[DÉBIT])</f>
        <v>0</v>
      </c>
      <c r="C13" s="28">
        <f>SUMIF(Tableau13[S/CATÉGORIES],A13,Tableau13[DÉBIT])</f>
        <v>0</v>
      </c>
      <c r="D13" s="28">
        <f>SUMIF(Tableau134[S/CATÉGORIES],A13,Tableau134[DÉBIT])</f>
        <v>0</v>
      </c>
      <c r="E13" s="28">
        <f>SUMIF(Tableau1345[S/CATÉGORIES],A13,Tableau1345[DÉBIT])</f>
        <v>0</v>
      </c>
      <c r="F13" s="28">
        <f>SUMIF(Tableau13456[S/CATÉGORIES],A13,Tableau13456[DÉBIT])</f>
        <v>0</v>
      </c>
      <c r="G13" s="28">
        <f>SUMIF(Tableau134567[S/CATÉGORIES],A13,Tableau134567[DÉBIT])</f>
        <v>0</v>
      </c>
      <c r="H13" s="28">
        <f>SUMIF(Tableau1345678[S/CATÉGORIES],A13,Tableau1345678[DÉBIT])</f>
        <v>0</v>
      </c>
      <c r="I13" s="28">
        <f>SUMIF(Tableau13456789[S/CATÉGORIES],A13,Tableau13456789[DÉBIT])</f>
        <v>0</v>
      </c>
      <c r="J13" s="28">
        <f>SUMIF(Tableau1345678910[S/CATÉGORIES],A13,Tableau1345678910[DÉBIT])</f>
        <v>0</v>
      </c>
      <c r="K13" s="28">
        <f>SUMIF(Tableau134567891011[S/CATÉGORIES],A13,Tableau134567891011[DÉBIT])</f>
        <v>0</v>
      </c>
      <c r="L13" s="28">
        <f>SUMIF(Tableau13456789101112[S/CATÉGORIES],A13,Tableau13456789101112[DÉBIT])</f>
        <v>0</v>
      </c>
      <c r="M13" s="28">
        <f>SUMIF(Tableau1345678910111213[S/CATÉGORIES],A13,Tableau1345678910111213[DÉBIT])</f>
        <v>0</v>
      </c>
      <c r="N13" s="28">
        <f>SUM(Tableau14[[#This Row],[JANVIER]:[DÉCEMBRE]])</f>
        <v>0</v>
      </c>
    </row>
    <row r="14" spans="1:14" x14ac:dyDescent="0.25">
      <c r="A14" s="31" t="s">
        <v>35</v>
      </c>
      <c r="B14" s="28">
        <f>SUMIF(Tableau1[S/CATÉGORIES],A14,Tableau1[DÉBIT])</f>
        <v>0</v>
      </c>
      <c r="C14" s="28">
        <f>SUMIF(Tableau13[S/CATÉGORIES],A14,Tableau13[DÉBIT])</f>
        <v>0</v>
      </c>
      <c r="D14" s="28">
        <f>SUMIF(Tableau134[S/CATÉGORIES],A14,Tableau134[DÉBIT])</f>
        <v>0</v>
      </c>
      <c r="E14" s="28">
        <f>SUMIF(Tableau1345[S/CATÉGORIES],A14,Tableau1345[DÉBIT])</f>
        <v>0</v>
      </c>
      <c r="F14" s="28">
        <f>SUMIF(Tableau13456[S/CATÉGORIES],A14,Tableau13456[DÉBIT])</f>
        <v>0</v>
      </c>
      <c r="G14" s="28">
        <f>SUMIF(Tableau134567[S/CATÉGORIES],A14,Tableau134567[DÉBIT])</f>
        <v>0</v>
      </c>
      <c r="H14" s="28">
        <f>SUMIF(Tableau1345678[S/CATÉGORIES],A14,Tableau1345678[DÉBIT])</f>
        <v>0</v>
      </c>
      <c r="I14" s="28">
        <f>SUMIF(Tableau13456789[S/CATÉGORIES],A14,Tableau13456789[DÉBIT])</f>
        <v>0</v>
      </c>
      <c r="J14" s="28">
        <f>SUMIF(Tableau1345678910[S/CATÉGORIES],A14,Tableau1345678910[DÉBIT])</f>
        <v>0</v>
      </c>
      <c r="K14" s="28">
        <f>SUMIF(Tableau134567891011[S/CATÉGORIES],A14,Tableau134567891011[DÉBIT])</f>
        <v>0</v>
      </c>
      <c r="L14" s="28">
        <f>SUMIF(Tableau13456789101112[S/CATÉGORIES],A14,Tableau13456789101112[DÉBIT])</f>
        <v>0</v>
      </c>
      <c r="M14" s="28">
        <f>SUMIF(Tableau1345678910111213[S/CATÉGORIES],A14,Tableau1345678910111213[DÉBIT])</f>
        <v>0</v>
      </c>
      <c r="N14" s="28">
        <f>SUM(Tableau14[[#This Row],[JANVIER]:[DÉCEMBRE]])</f>
        <v>0</v>
      </c>
    </row>
    <row r="15" spans="1:14" x14ac:dyDescent="0.25">
      <c r="A15" s="31" t="s">
        <v>11</v>
      </c>
      <c r="B15" s="28">
        <f>SUMIF(Tableau1[S/CATÉGORIES],A15,Tableau1[DÉBIT])</f>
        <v>0</v>
      </c>
      <c r="C15" s="28">
        <f>SUMIF(Tableau13[S/CATÉGORIES],A15,Tableau13[DÉBIT])</f>
        <v>0</v>
      </c>
      <c r="D15" s="28">
        <f>SUMIF(Tableau134[S/CATÉGORIES],A15,Tableau134[DÉBIT])</f>
        <v>0</v>
      </c>
      <c r="E15" s="28">
        <f>SUMIF(Tableau1345[S/CATÉGORIES],A15,Tableau1345[DÉBIT])</f>
        <v>0</v>
      </c>
      <c r="F15" s="28">
        <f>SUMIF(Tableau13456[S/CATÉGORIES],A15,Tableau13456[DÉBIT])</f>
        <v>0</v>
      </c>
      <c r="G15" s="28">
        <f>SUMIF(Tableau134567[S/CATÉGORIES],A15,Tableau134567[DÉBIT])</f>
        <v>0</v>
      </c>
      <c r="H15" s="28">
        <f>SUMIF(Tableau1345678[S/CATÉGORIES],A15,Tableau1345678[DÉBIT])</f>
        <v>0</v>
      </c>
      <c r="I15" s="28">
        <f>SUMIF(Tableau13456789[S/CATÉGORIES],A15,Tableau13456789[DÉBIT])</f>
        <v>0</v>
      </c>
      <c r="J15" s="28">
        <f>SUMIF(Tableau1345678910[S/CATÉGORIES],A15,Tableau1345678910[DÉBIT])</f>
        <v>0</v>
      </c>
      <c r="K15" s="28">
        <f>SUMIF(Tableau134567891011[S/CATÉGORIES],A15,Tableau134567891011[DÉBIT])</f>
        <v>0</v>
      </c>
      <c r="L15" s="28">
        <f>SUMIF(Tableau13456789101112[S/CATÉGORIES],A15,Tableau13456789101112[DÉBIT])</f>
        <v>0</v>
      </c>
      <c r="M15" s="28">
        <f>SUMIF(Tableau1345678910111213[S/CATÉGORIES],A15,Tableau1345678910111213[DÉBIT])</f>
        <v>0</v>
      </c>
      <c r="N15" s="28">
        <f>SUM(Tableau14[[#This Row],[JANVIER]:[DÉCEMBRE]])</f>
        <v>0</v>
      </c>
    </row>
    <row r="16" spans="1:14" x14ac:dyDescent="0.25">
      <c r="A16" s="31" t="s">
        <v>37</v>
      </c>
      <c r="B16" s="28">
        <f>SUMIF(Tableau1[S/CATÉGORIES],A16,Tableau1[DÉBIT])</f>
        <v>0</v>
      </c>
      <c r="C16" s="28">
        <f>SUMIF(Tableau13[S/CATÉGORIES],A16,Tableau13[DÉBIT])</f>
        <v>0</v>
      </c>
      <c r="D16" s="28">
        <f>SUMIF(Tableau134[S/CATÉGORIES],A16,Tableau134[DÉBIT])</f>
        <v>0</v>
      </c>
      <c r="E16" s="28">
        <f>SUMIF(Tableau1345[S/CATÉGORIES],A16,Tableau1345[DÉBIT])</f>
        <v>0</v>
      </c>
      <c r="F16" s="28">
        <f>SUMIF(Tableau13456[S/CATÉGORIES],A16,Tableau13456[DÉBIT])</f>
        <v>0</v>
      </c>
      <c r="G16" s="28">
        <f>SUMIF(Tableau134567[S/CATÉGORIES],A16,Tableau134567[DÉBIT])</f>
        <v>0</v>
      </c>
      <c r="H16" s="28">
        <f>SUMIF(Tableau1345678[S/CATÉGORIES],A16,Tableau1345678[DÉBIT])</f>
        <v>0</v>
      </c>
      <c r="I16" s="28">
        <f>SUMIF(Tableau13456789[S/CATÉGORIES],A16,Tableau13456789[DÉBIT])</f>
        <v>0</v>
      </c>
      <c r="J16" s="28">
        <f>SUMIF(Tableau1345678910[S/CATÉGORIES],A16,Tableau1345678910[DÉBIT])</f>
        <v>0</v>
      </c>
      <c r="K16" s="28">
        <f>SUMIF(Tableau134567891011[S/CATÉGORIES],A16,Tableau134567891011[DÉBIT])</f>
        <v>0</v>
      </c>
      <c r="L16" s="28">
        <f>SUMIF(Tableau13456789101112[S/CATÉGORIES],A16,Tableau13456789101112[DÉBIT])</f>
        <v>0</v>
      </c>
      <c r="M16" s="28">
        <f>SUMIF(Tableau1345678910111213[S/CATÉGORIES],A16,Tableau1345678910111213[DÉBIT])</f>
        <v>0</v>
      </c>
      <c r="N16" s="28">
        <f>SUM(Tableau14[[#This Row],[JANVIER]:[DÉCEMBRE]])</f>
        <v>0</v>
      </c>
    </row>
    <row r="17" spans="1:14" x14ac:dyDescent="0.25">
      <c r="A17" s="31" t="s">
        <v>92</v>
      </c>
      <c r="B17" s="28">
        <f>SUMIF(Tableau1[S/CATÉGORIES],A17,Tableau1[DÉBIT])</f>
        <v>0</v>
      </c>
      <c r="C17" s="28">
        <f>SUMIF(Tableau13[S/CATÉGORIES],A17,Tableau13[DÉBIT])</f>
        <v>0</v>
      </c>
      <c r="D17" s="28">
        <f>SUMIF(Tableau134[S/CATÉGORIES],A17,Tableau134[DÉBIT])</f>
        <v>0</v>
      </c>
      <c r="E17" s="28">
        <f>SUMIF(Tableau1345[S/CATÉGORIES],A17,Tableau1345[DÉBIT])</f>
        <v>0</v>
      </c>
      <c r="F17" s="28">
        <f>SUMIF(Tableau13456[S/CATÉGORIES],A17,Tableau13456[DÉBIT])</f>
        <v>0</v>
      </c>
      <c r="G17" s="28">
        <f>SUMIF(Tableau134567[S/CATÉGORIES],A17,Tableau134567[DÉBIT])</f>
        <v>0</v>
      </c>
      <c r="H17" s="28">
        <f>SUMIF(Tableau1345678[S/CATÉGORIES],A17,Tableau1345678[DÉBIT])</f>
        <v>0</v>
      </c>
      <c r="I17" s="28">
        <f>SUMIF(Tableau13456789[S/CATÉGORIES],A17,Tableau13456789[DÉBIT])</f>
        <v>0</v>
      </c>
      <c r="J17" s="28">
        <f>SUMIF(Tableau1345678910[S/CATÉGORIES],A17,Tableau1345678910[DÉBIT])</f>
        <v>0</v>
      </c>
      <c r="K17" s="28">
        <f>SUMIF(Tableau134567891011[S/CATÉGORIES],A17,Tableau134567891011[DÉBIT])</f>
        <v>0</v>
      </c>
      <c r="L17" s="28">
        <f>SUMIF(Tableau13456789101112[S/CATÉGORIES],A17,Tableau13456789101112[DÉBIT])</f>
        <v>0</v>
      </c>
      <c r="M17" s="28">
        <f>SUMIF(Tableau1345678910111213[S/CATÉGORIES],A17,Tableau1345678910111213[DÉBIT])</f>
        <v>0</v>
      </c>
      <c r="N17" s="28">
        <f>SUM(Tableau14[[#This Row],[JANVIER]:[DÉCEMBRE]])</f>
        <v>0</v>
      </c>
    </row>
    <row r="18" spans="1:14" x14ac:dyDescent="0.25">
      <c r="A18" s="31" t="s">
        <v>47</v>
      </c>
      <c r="B18" s="28">
        <f>SUMIF(Tableau1[S/CATÉGORIES],A18,Tableau1[DÉBIT])</f>
        <v>0</v>
      </c>
      <c r="C18" s="28">
        <f>SUMIF(Tableau13[S/CATÉGORIES],A18,Tableau13[DÉBIT])</f>
        <v>0</v>
      </c>
      <c r="D18" s="28">
        <f>SUMIF(Tableau134[S/CATÉGORIES],A18,Tableau134[DÉBIT])</f>
        <v>0</v>
      </c>
      <c r="E18" s="28">
        <f>SUMIF(Tableau1345[S/CATÉGORIES],A18,Tableau1345[DÉBIT])</f>
        <v>0</v>
      </c>
      <c r="F18" s="28">
        <f>SUMIF(Tableau13456[S/CATÉGORIES],A18,Tableau13456[DÉBIT])</f>
        <v>0</v>
      </c>
      <c r="G18" s="28">
        <f>SUMIF(Tableau134567[S/CATÉGORIES],A18,Tableau134567[DÉBIT])</f>
        <v>0</v>
      </c>
      <c r="H18" s="28">
        <f>SUMIF(Tableau1345678[S/CATÉGORIES],A18,Tableau1345678[DÉBIT])</f>
        <v>0</v>
      </c>
      <c r="I18" s="28">
        <f>SUMIF(Tableau13456789[S/CATÉGORIES],A18,Tableau13456789[DÉBIT])</f>
        <v>0</v>
      </c>
      <c r="J18" s="28">
        <f>SUMIF(Tableau1345678910[S/CATÉGORIES],A18,Tableau1345678910[DÉBIT])</f>
        <v>0</v>
      </c>
      <c r="K18" s="28">
        <f>SUMIF(Tableau134567891011[S/CATÉGORIES],A18,Tableau134567891011[DÉBIT])</f>
        <v>0</v>
      </c>
      <c r="L18" s="28">
        <f>SUMIF(Tableau13456789101112[S/CATÉGORIES],A18,Tableau13456789101112[DÉBIT])</f>
        <v>0</v>
      </c>
      <c r="M18" s="28">
        <f>SUMIF(Tableau1345678910111213[S/CATÉGORIES],A18,Tableau1345678910111213[DÉBIT])</f>
        <v>0</v>
      </c>
      <c r="N18" s="28">
        <f>SUM(Tableau14[[#This Row],[JANVIER]:[DÉCEMBRE]])</f>
        <v>0</v>
      </c>
    </row>
    <row r="19" spans="1:14" x14ac:dyDescent="0.25">
      <c r="A19" s="31" t="s">
        <v>98</v>
      </c>
      <c r="B19" s="28">
        <f>SUMIF(Tableau1[S/CATÉGORIES],A19,Tableau1[DÉBIT])</f>
        <v>0</v>
      </c>
      <c r="C19" s="28">
        <f>SUMIF(Tableau13[S/CATÉGORIES],A19,Tableau13[DÉBIT])</f>
        <v>0</v>
      </c>
      <c r="D19" s="28">
        <f>SUMIF(Tableau134[S/CATÉGORIES],A19,Tableau134[DÉBIT])</f>
        <v>0</v>
      </c>
      <c r="E19" s="28">
        <f>SUMIF(Tableau1345[S/CATÉGORIES],A19,Tableau1345[DÉBIT])</f>
        <v>0</v>
      </c>
      <c r="F19" s="28">
        <f>SUMIF(Tableau13456[S/CATÉGORIES],A19,Tableau13456[DÉBIT])</f>
        <v>0</v>
      </c>
      <c r="G19" s="28">
        <f>SUMIF(Tableau134567[S/CATÉGORIES],A19,Tableau134567[DÉBIT])</f>
        <v>0</v>
      </c>
      <c r="H19" s="28">
        <f>SUMIF(Tableau1345678[S/CATÉGORIES],A19,Tableau1345678[DÉBIT])</f>
        <v>0</v>
      </c>
      <c r="I19" s="28">
        <f>SUMIF(Tableau13456789[S/CATÉGORIES],A19,Tableau13456789[DÉBIT])</f>
        <v>0</v>
      </c>
      <c r="J19" s="28">
        <f>SUMIF(Tableau1345678910[S/CATÉGORIES],A19,Tableau1345678910[DÉBIT])</f>
        <v>0</v>
      </c>
      <c r="K19" s="28">
        <f>SUMIF(Tableau134567891011[S/CATÉGORIES],A19,Tableau134567891011[DÉBIT])</f>
        <v>0</v>
      </c>
      <c r="L19" s="28">
        <f>SUMIF(Tableau13456789101112[S/CATÉGORIES],A19,Tableau13456789101112[DÉBIT])</f>
        <v>0</v>
      </c>
      <c r="M19" s="28">
        <f>SUMIF(Tableau1345678910111213[S/CATÉGORIES],A19,Tableau1345678910111213[DÉBIT])</f>
        <v>0</v>
      </c>
      <c r="N19" s="28">
        <f>SUM(Tableau14[[#This Row],[JANVIER]:[DÉCEMBRE]])</f>
        <v>0</v>
      </c>
    </row>
    <row r="20" spans="1:14" x14ac:dyDescent="0.25">
      <c r="A20" s="31" t="s">
        <v>91</v>
      </c>
      <c r="B20" s="28">
        <f>SUMIF(Tableau1[S/CATÉGORIES],A20,Tableau1[DÉBIT])</f>
        <v>0</v>
      </c>
      <c r="C20" s="28">
        <f>SUMIF(Tableau13[S/CATÉGORIES],A20,Tableau13[DÉBIT])</f>
        <v>0</v>
      </c>
      <c r="D20" s="28">
        <f>SUMIF(Tableau134[S/CATÉGORIES],A20,Tableau134[DÉBIT])</f>
        <v>0</v>
      </c>
      <c r="E20" s="28">
        <f>SUMIF(Tableau1345[S/CATÉGORIES],A20,Tableau1345[DÉBIT])</f>
        <v>0</v>
      </c>
      <c r="F20" s="28">
        <f>SUMIF(Tableau13456[S/CATÉGORIES],A20,Tableau13456[DÉBIT])</f>
        <v>0</v>
      </c>
      <c r="G20" s="28">
        <f>SUMIF(Tableau134567[S/CATÉGORIES],A20,Tableau134567[DÉBIT])</f>
        <v>0</v>
      </c>
      <c r="H20" s="28">
        <f>SUMIF(Tableau1345678[S/CATÉGORIES],A20,Tableau1345678[DÉBIT])</f>
        <v>0</v>
      </c>
      <c r="I20" s="28">
        <f>SUMIF(Tableau13456789[S/CATÉGORIES],A20,Tableau13456789[DÉBIT])</f>
        <v>0</v>
      </c>
      <c r="J20" s="28">
        <f>SUMIF(Tableau1345678910[S/CATÉGORIES],A20,Tableau1345678910[DÉBIT])</f>
        <v>0</v>
      </c>
      <c r="K20" s="28">
        <f>SUMIF(Tableau134567891011[S/CATÉGORIES],A20,Tableau134567891011[DÉBIT])</f>
        <v>0</v>
      </c>
      <c r="L20" s="28">
        <f>SUMIF(Tableau13456789101112[S/CATÉGORIES],A20,Tableau13456789101112[DÉBIT])</f>
        <v>0</v>
      </c>
      <c r="M20" s="28">
        <f>SUMIF(Tableau1345678910111213[S/CATÉGORIES],A20,Tableau1345678910111213[DÉBIT])</f>
        <v>0</v>
      </c>
      <c r="N20" s="28">
        <f>SUM(Tableau14[[#This Row],[JANVIER]:[DÉCEMBRE]])</f>
        <v>0</v>
      </c>
    </row>
    <row r="21" spans="1:14" x14ac:dyDescent="0.25">
      <c r="A21" s="31" t="s">
        <v>36</v>
      </c>
      <c r="B21" s="28">
        <f>SUMIF(Tableau1[S/CATÉGORIES],A21,Tableau1[DÉBIT])</f>
        <v>0</v>
      </c>
      <c r="C21" s="28">
        <f>SUMIF(Tableau13[S/CATÉGORIES],A21,Tableau13[DÉBIT])</f>
        <v>0</v>
      </c>
      <c r="D21" s="28">
        <f>SUMIF(Tableau134[S/CATÉGORIES],A21,Tableau134[DÉBIT])</f>
        <v>0</v>
      </c>
      <c r="E21" s="28">
        <f>SUMIF(Tableau1345[S/CATÉGORIES],A21,Tableau1345[DÉBIT])</f>
        <v>0</v>
      </c>
      <c r="F21" s="28">
        <f>SUMIF(Tableau13456[S/CATÉGORIES],A21,Tableau13456[DÉBIT])</f>
        <v>0</v>
      </c>
      <c r="G21" s="28">
        <f>SUMIF(Tableau134567[S/CATÉGORIES],A21,Tableau134567[DÉBIT])</f>
        <v>0</v>
      </c>
      <c r="H21" s="28">
        <f>SUMIF(Tableau1345678[S/CATÉGORIES],A21,Tableau1345678[DÉBIT])</f>
        <v>0</v>
      </c>
      <c r="I21" s="28">
        <f>SUMIF(Tableau13456789[S/CATÉGORIES],A21,Tableau13456789[DÉBIT])</f>
        <v>0</v>
      </c>
      <c r="J21" s="28">
        <f>SUMIF(Tableau1345678910[S/CATÉGORIES],A21,Tableau1345678910[DÉBIT])</f>
        <v>0</v>
      </c>
      <c r="K21" s="28">
        <f>SUMIF(Tableau134567891011[S/CATÉGORIES],A21,Tableau134567891011[DÉBIT])</f>
        <v>0</v>
      </c>
      <c r="L21" s="28">
        <f>SUMIF(Tableau13456789101112[S/CATÉGORIES],A21,Tableau13456789101112[DÉBIT])</f>
        <v>0</v>
      </c>
      <c r="M21" s="28">
        <f>SUMIF(Tableau1345678910111213[S/CATÉGORIES],A21,Tableau1345678910111213[DÉBIT])</f>
        <v>0</v>
      </c>
      <c r="N21" s="28">
        <f>SUM(Tableau14[[#This Row],[JANVIER]:[DÉCEMBRE]])</f>
        <v>0</v>
      </c>
    </row>
    <row r="22" spans="1:14" x14ac:dyDescent="0.25">
      <c r="A22" s="32" t="s">
        <v>60</v>
      </c>
      <c r="B22" s="28">
        <f>SUMIF(Tableau1[S/CATÉGORIES],A22,Tableau1[DÉBIT])</f>
        <v>0</v>
      </c>
      <c r="C22" s="28">
        <f>SUMIF(Tableau13[S/CATÉGORIES],A22,Tableau13[DÉBIT])</f>
        <v>0</v>
      </c>
      <c r="D22" s="28">
        <f>SUMIF(Tableau134[S/CATÉGORIES],A22,Tableau134[DÉBIT])</f>
        <v>0</v>
      </c>
      <c r="E22" s="28">
        <f>SUMIF(Tableau1345[S/CATÉGORIES],A22,Tableau1345[DÉBIT])</f>
        <v>0</v>
      </c>
      <c r="F22" s="28">
        <f>SUMIF(Tableau13456[S/CATÉGORIES],A22,Tableau13456[DÉBIT])</f>
        <v>0</v>
      </c>
      <c r="G22" s="28">
        <f>SUMIF(Tableau134567[S/CATÉGORIES],A22,Tableau134567[DÉBIT])</f>
        <v>0</v>
      </c>
      <c r="H22" s="28">
        <f>SUMIF(Tableau1345678[S/CATÉGORIES],A22,Tableau1345678[DÉBIT])</f>
        <v>0</v>
      </c>
      <c r="I22" s="28">
        <f>SUMIF(Tableau13456789[S/CATÉGORIES],A22,Tableau13456789[DÉBIT])</f>
        <v>0</v>
      </c>
      <c r="J22" s="28">
        <f>SUMIF(Tableau1345678910[S/CATÉGORIES],A22,Tableau1345678910[DÉBIT])</f>
        <v>0</v>
      </c>
      <c r="K22" s="28">
        <f>SUMIF(Tableau134567891011[S/CATÉGORIES],A22,Tableau134567891011[DÉBIT])</f>
        <v>0</v>
      </c>
      <c r="L22" s="28">
        <f>SUMIF(Tableau13456789101112[S/CATÉGORIES],A22,Tableau13456789101112[DÉBIT])</f>
        <v>0</v>
      </c>
      <c r="M22" s="28">
        <f>SUMIF(Tableau1345678910111213[S/CATÉGORIES],A22,Tableau1345678910111213[DÉBIT])</f>
        <v>0</v>
      </c>
      <c r="N22" s="28">
        <f>SUM(Tableau14[[#This Row],[JANVIER]:[DÉCEMBRE]])</f>
        <v>0</v>
      </c>
    </row>
    <row r="23" spans="1:14" x14ac:dyDescent="0.25">
      <c r="A23" s="31" t="s">
        <v>48</v>
      </c>
      <c r="B23" s="28">
        <f>SUMIF(Tableau1[S/CATÉGORIES],A23,Tableau1[DÉBIT])</f>
        <v>0</v>
      </c>
      <c r="C23" s="28">
        <f>SUMIF(Tableau13[S/CATÉGORIES],A23,Tableau13[DÉBIT])</f>
        <v>0</v>
      </c>
      <c r="D23" s="28">
        <f>SUMIF(Tableau134[S/CATÉGORIES],A23,Tableau134[DÉBIT])</f>
        <v>0</v>
      </c>
      <c r="E23" s="28">
        <f>SUMIF(Tableau1345[S/CATÉGORIES],A23,Tableau1345[DÉBIT])</f>
        <v>0</v>
      </c>
      <c r="F23" s="28">
        <f>SUMIF(Tableau13456[S/CATÉGORIES],A23,Tableau13456[DÉBIT])</f>
        <v>0</v>
      </c>
      <c r="G23" s="28">
        <f>SUMIF(Tableau134567[S/CATÉGORIES],A23,Tableau134567[DÉBIT])</f>
        <v>0</v>
      </c>
      <c r="H23" s="28">
        <f>SUMIF(Tableau1345678[S/CATÉGORIES],A23,Tableau1345678[DÉBIT])</f>
        <v>0</v>
      </c>
      <c r="I23" s="28">
        <f>SUMIF(Tableau13456789[S/CATÉGORIES],A23,Tableau13456789[DÉBIT])</f>
        <v>0</v>
      </c>
      <c r="J23" s="28">
        <f>SUMIF(Tableau1345678910[S/CATÉGORIES],A23,Tableau1345678910[DÉBIT])</f>
        <v>0</v>
      </c>
      <c r="K23" s="28">
        <f>SUMIF(Tableau134567891011[S/CATÉGORIES],A23,Tableau134567891011[DÉBIT])</f>
        <v>0</v>
      </c>
      <c r="L23" s="28">
        <f>SUMIF(Tableau13456789101112[S/CATÉGORIES],A23,Tableau13456789101112[DÉBIT])</f>
        <v>0</v>
      </c>
      <c r="M23" s="28">
        <f>SUMIF(Tableau1345678910111213[S/CATÉGORIES],A23,Tableau1345678910111213[DÉBIT])</f>
        <v>0</v>
      </c>
      <c r="N23" s="28">
        <f>SUM(Tableau14[[#This Row],[JANVIER]:[DÉCEMBRE]])</f>
        <v>0</v>
      </c>
    </row>
    <row r="24" spans="1:14" x14ac:dyDescent="0.25">
      <c r="A24" s="31" t="s">
        <v>96</v>
      </c>
      <c r="B24" s="28">
        <f>SUMIF(Tableau1[S/CATÉGORIES],A24,Tableau1[DÉBIT])</f>
        <v>0</v>
      </c>
      <c r="C24" s="28">
        <f>SUMIF(Tableau13[S/CATÉGORIES],A24,Tableau13[DÉBIT])</f>
        <v>0</v>
      </c>
      <c r="D24" s="28">
        <f>SUMIF(Tableau134[S/CATÉGORIES],A24,Tableau134[DÉBIT])</f>
        <v>0</v>
      </c>
      <c r="E24" s="28">
        <f>SUMIF(Tableau1345[S/CATÉGORIES],A24,Tableau1345[DÉBIT])</f>
        <v>0</v>
      </c>
      <c r="F24" s="28">
        <f>SUMIF(Tableau13456[S/CATÉGORIES],A24,Tableau13456[DÉBIT])</f>
        <v>0</v>
      </c>
      <c r="G24" s="28">
        <f>SUMIF(Tableau134567[S/CATÉGORIES],A24,Tableau134567[DÉBIT])</f>
        <v>0</v>
      </c>
      <c r="H24" s="28">
        <f>SUMIF(Tableau1345678[S/CATÉGORIES],A24,Tableau1345678[DÉBIT])</f>
        <v>0</v>
      </c>
      <c r="I24" s="28">
        <f>SUMIF(Tableau13456789[S/CATÉGORIES],A24,Tableau13456789[DÉBIT])</f>
        <v>0</v>
      </c>
      <c r="J24" s="28">
        <f>SUMIF(Tableau1345678910[S/CATÉGORIES],A24,Tableau1345678910[DÉBIT])</f>
        <v>0</v>
      </c>
      <c r="K24" s="28">
        <f>SUMIF(Tableau134567891011[S/CATÉGORIES],A24,Tableau134567891011[DÉBIT])</f>
        <v>0</v>
      </c>
      <c r="L24" s="28">
        <f>SUMIF(Tableau13456789101112[S/CATÉGORIES],A24,Tableau13456789101112[DÉBIT])</f>
        <v>0</v>
      </c>
      <c r="M24" s="28">
        <f>SUMIF(Tableau1345678910111213[S/CATÉGORIES],A24,Tableau1345678910111213[DÉBIT])</f>
        <v>0</v>
      </c>
      <c r="N24" s="28">
        <f>SUM(Tableau14[[#This Row],[JANVIER]:[DÉCEMBRE]])</f>
        <v>0</v>
      </c>
    </row>
    <row r="25" spans="1:14" x14ac:dyDescent="0.25">
      <c r="A25" s="31" t="s">
        <v>27</v>
      </c>
      <c r="B25" s="28">
        <f>SUMIF(Tableau1[S/CATÉGORIES],A25,Tableau1[DÉBIT])</f>
        <v>0</v>
      </c>
      <c r="C25" s="28">
        <f>SUMIF(Tableau13[S/CATÉGORIES],A25,Tableau13[DÉBIT])</f>
        <v>0</v>
      </c>
      <c r="D25" s="28">
        <f>SUMIF(Tableau134[S/CATÉGORIES],A25,Tableau134[DÉBIT])</f>
        <v>0</v>
      </c>
      <c r="E25" s="28">
        <f>SUMIF(Tableau1345[S/CATÉGORIES],A25,Tableau1345[DÉBIT])</f>
        <v>0</v>
      </c>
      <c r="F25" s="28">
        <f>SUMIF(Tableau13456[S/CATÉGORIES],A25,Tableau13456[DÉBIT])</f>
        <v>0</v>
      </c>
      <c r="G25" s="28">
        <f>SUMIF(Tableau134567[S/CATÉGORIES],A25,Tableau134567[DÉBIT])</f>
        <v>0</v>
      </c>
      <c r="H25" s="28">
        <f>SUMIF(Tableau1345678[S/CATÉGORIES],A25,Tableau1345678[DÉBIT])</f>
        <v>0</v>
      </c>
      <c r="I25" s="28">
        <f>SUMIF(Tableau13456789[S/CATÉGORIES],A25,Tableau13456789[DÉBIT])</f>
        <v>0</v>
      </c>
      <c r="J25" s="28">
        <f>SUMIF(Tableau1345678910[S/CATÉGORIES],A25,Tableau1345678910[DÉBIT])</f>
        <v>0</v>
      </c>
      <c r="K25" s="28">
        <f>SUMIF(Tableau134567891011[S/CATÉGORIES],A25,Tableau134567891011[DÉBIT])</f>
        <v>0</v>
      </c>
      <c r="L25" s="28">
        <f>SUMIF(Tableau13456789101112[S/CATÉGORIES],A25,Tableau13456789101112[DÉBIT])</f>
        <v>0</v>
      </c>
      <c r="M25" s="28">
        <f>SUMIF(Tableau1345678910111213[S/CATÉGORIES],A25,Tableau1345678910111213[DÉBIT])</f>
        <v>0</v>
      </c>
      <c r="N25" s="28">
        <f>SUM(Tableau14[[#This Row],[JANVIER]:[DÉCEMBRE]])</f>
        <v>0</v>
      </c>
    </row>
    <row r="26" spans="1:14" x14ac:dyDescent="0.25">
      <c r="A26" s="31" t="s">
        <v>93</v>
      </c>
      <c r="B26" s="28">
        <f>SUMIF(Tableau1[S/CATÉGORIES],A26,Tableau1[DÉBIT])</f>
        <v>0</v>
      </c>
      <c r="C26" s="28">
        <f>SUMIF(Tableau13[S/CATÉGORIES],A26,Tableau13[DÉBIT])</f>
        <v>0</v>
      </c>
      <c r="D26" s="28">
        <f>SUMIF(Tableau134[S/CATÉGORIES],A26,Tableau134[DÉBIT])</f>
        <v>0</v>
      </c>
      <c r="E26" s="28">
        <f>SUMIF(Tableau1345[S/CATÉGORIES],A26,Tableau1345[DÉBIT])</f>
        <v>0</v>
      </c>
      <c r="F26" s="28">
        <f>SUMIF(Tableau13456[S/CATÉGORIES],A26,Tableau13456[DÉBIT])</f>
        <v>0</v>
      </c>
      <c r="G26" s="28">
        <f>SUMIF(Tableau134567[S/CATÉGORIES],A26,Tableau134567[DÉBIT])</f>
        <v>0</v>
      </c>
      <c r="H26" s="28">
        <f>SUMIF(Tableau1345678[S/CATÉGORIES],A26,Tableau1345678[DÉBIT])</f>
        <v>0</v>
      </c>
      <c r="I26" s="28">
        <f>SUMIF(Tableau13456789[S/CATÉGORIES],A26,Tableau13456789[DÉBIT])</f>
        <v>0</v>
      </c>
      <c r="J26" s="28">
        <f>SUMIF(Tableau1345678910[S/CATÉGORIES],A26,Tableau1345678910[DÉBIT])</f>
        <v>0</v>
      </c>
      <c r="K26" s="28">
        <f>SUMIF(Tableau134567891011[S/CATÉGORIES],A26,Tableau134567891011[DÉBIT])</f>
        <v>0</v>
      </c>
      <c r="L26" s="28">
        <f>SUMIF(Tableau13456789101112[S/CATÉGORIES],A26,Tableau13456789101112[DÉBIT])</f>
        <v>0</v>
      </c>
      <c r="M26" s="28">
        <f>SUMIF(Tableau1345678910111213[S/CATÉGORIES],A26,Tableau1345678910111213[DÉBIT])</f>
        <v>0</v>
      </c>
      <c r="N26" s="28">
        <f>SUM(Tableau14[[#This Row],[JANVIER]:[DÉCEMBRE]])</f>
        <v>0</v>
      </c>
    </row>
    <row r="27" spans="1:14" x14ac:dyDescent="0.25">
      <c r="A27" s="31" t="s">
        <v>95</v>
      </c>
      <c r="B27" s="28">
        <f>SUMIF(Tableau1[S/CATÉGORIES],A27,Tableau1[DÉBIT])</f>
        <v>0</v>
      </c>
      <c r="C27" s="28">
        <f>SUMIF(Tableau13[S/CATÉGORIES],A27,Tableau13[DÉBIT])</f>
        <v>0</v>
      </c>
      <c r="D27" s="28">
        <f>SUMIF(Tableau134[S/CATÉGORIES],A27,Tableau134[DÉBIT])</f>
        <v>0</v>
      </c>
      <c r="E27" s="28">
        <f>SUMIF(Tableau1345[S/CATÉGORIES],A27,Tableau1345[DÉBIT])</f>
        <v>0</v>
      </c>
      <c r="F27" s="28">
        <f>SUMIF(Tableau13456[S/CATÉGORIES],A27,Tableau13456[DÉBIT])</f>
        <v>0</v>
      </c>
      <c r="G27" s="28">
        <f>SUMIF(Tableau134567[S/CATÉGORIES],A27,Tableau134567[DÉBIT])</f>
        <v>0</v>
      </c>
      <c r="H27" s="28">
        <f>SUMIF(Tableau1345678[S/CATÉGORIES],A27,Tableau1345678[DÉBIT])</f>
        <v>0</v>
      </c>
      <c r="I27" s="28">
        <f>SUMIF(Tableau13456789[S/CATÉGORIES],A27,Tableau13456789[DÉBIT])</f>
        <v>0</v>
      </c>
      <c r="J27" s="28">
        <f>SUMIF(Tableau1345678910[S/CATÉGORIES],A27,Tableau1345678910[DÉBIT])</f>
        <v>0</v>
      </c>
      <c r="K27" s="28">
        <f>SUMIF(Tableau134567891011[S/CATÉGORIES],A27,Tableau134567891011[DÉBIT])</f>
        <v>0</v>
      </c>
      <c r="L27" s="28">
        <f>SUMIF(Tableau13456789101112[S/CATÉGORIES],A27,Tableau13456789101112[DÉBIT])</f>
        <v>0</v>
      </c>
      <c r="M27" s="28">
        <f>SUMIF(Tableau1345678910111213[S/CATÉGORIES],A27,Tableau1345678910111213[DÉBIT])</f>
        <v>0</v>
      </c>
      <c r="N27" s="28">
        <f>SUM(Tableau14[[#This Row],[JANVIER]:[DÉCEMBRE]])</f>
        <v>0</v>
      </c>
    </row>
    <row r="28" spans="1:14" x14ac:dyDescent="0.25">
      <c r="A28" s="31" t="s">
        <v>28</v>
      </c>
      <c r="B28" s="28">
        <f>SUMIF(Tableau1[S/CATÉGORIES],A28,Tableau1[DÉBIT])</f>
        <v>0</v>
      </c>
      <c r="C28" s="28">
        <f>SUMIF(Tableau13[S/CATÉGORIES],A28,Tableau13[DÉBIT])</f>
        <v>0</v>
      </c>
      <c r="D28" s="28">
        <f>SUMIF(Tableau134[S/CATÉGORIES],A28,Tableau134[DÉBIT])</f>
        <v>0</v>
      </c>
      <c r="E28" s="28">
        <f>SUMIF(Tableau1345[S/CATÉGORIES],A28,Tableau1345[DÉBIT])</f>
        <v>0</v>
      </c>
      <c r="F28" s="28">
        <f>SUMIF(Tableau13456[S/CATÉGORIES],A28,Tableau13456[DÉBIT])</f>
        <v>0</v>
      </c>
      <c r="G28" s="28">
        <f>SUMIF(Tableau134567[S/CATÉGORIES],A28,Tableau134567[DÉBIT])</f>
        <v>0</v>
      </c>
      <c r="H28" s="28">
        <f>SUMIF(Tableau1345678[S/CATÉGORIES],A28,Tableau1345678[DÉBIT])</f>
        <v>0</v>
      </c>
      <c r="I28" s="28">
        <f>SUMIF(Tableau13456789[S/CATÉGORIES],A28,Tableau13456789[DÉBIT])</f>
        <v>0</v>
      </c>
      <c r="J28" s="28">
        <f>SUMIF(Tableau1345678910[S/CATÉGORIES],A28,Tableau1345678910[DÉBIT])</f>
        <v>0</v>
      </c>
      <c r="K28" s="28">
        <f>SUMIF(Tableau134567891011[S/CATÉGORIES],A28,Tableau134567891011[DÉBIT])</f>
        <v>0</v>
      </c>
      <c r="L28" s="28">
        <f>SUMIF(Tableau13456789101112[S/CATÉGORIES],A28,Tableau13456789101112[DÉBIT])</f>
        <v>0</v>
      </c>
      <c r="M28" s="28">
        <f>SUMIF(Tableau1345678910111213[S/CATÉGORIES],A28,Tableau1345678910111213[DÉBIT])</f>
        <v>0</v>
      </c>
      <c r="N28" s="28">
        <f>SUM(Tableau14[[#This Row],[JANVIER]:[DÉCEMBRE]])</f>
        <v>0</v>
      </c>
    </row>
    <row r="29" spans="1:14" x14ac:dyDescent="0.25">
      <c r="A29" s="31" t="s">
        <v>21</v>
      </c>
      <c r="B29" s="28">
        <f>SUMIF(Tableau1[S/CATÉGORIES],A29,Tableau1[DÉBIT])</f>
        <v>0</v>
      </c>
      <c r="C29" s="28">
        <f>SUMIF(Tableau13[S/CATÉGORIES],A29,Tableau13[DÉBIT])</f>
        <v>0</v>
      </c>
      <c r="D29" s="28">
        <f>SUMIF(Tableau134[S/CATÉGORIES],A29,Tableau134[DÉBIT])</f>
        <v>0</v>
      </c>
      <c r="E29" s="28">
        <f>SUMIF(Tableau1345[S/CATÉGORIES],A29,Tableau1345[DÉBIT])</f>
        <v>0</v>
      </c>
      <c r="F29" s="28">
        <f>SUMIF(Tableau13456[S/CATÉGORIES],A29,Tableau13456[DÉBIT])</f>
        <v>0</v>
      </c>
      <c r="G29" s="28">
        <f>SUMIF(Tableau134567[S/CATÉGORIES],A29,Tableau134567[DÉBIT])</f>
        <v>0</v>
      </c>
      <c r="H29" s="28">
        <f>SUMIF(Tableau1345678[S/CATÉGORIES],A29,Tableau1345678[DÉBIT])</f>
        <v>0</v>
      </c>
      <c r="I29" s="28">
        <f>SUMIF(Tableau13456789[S/CATÉGORIES],A29,Tableau13456789[DÉBIT])</f>
        <v>0</v>
      </c>
      <c r="J29" s="28">
        <f>SUMIF(Tableau1345678910[S/CATÉGORIES],A29,Tableau1345678910[DÉBIT])</f>
        <v>0</v>
      </c>
      <c r="K29" s="28">
        <f>SUMIF(Tableau134567891011[S/CATÉGORIES],A29,Tableau134567891011[DÉBIT])</f>
        <v>0</v>
      </c>
      <c r="L29" s="28">
        <f>SUMIF(Tableau13456789101112[S/CATÉGORIES],A29,Tableau13456789101112[DÉBIT])</f>
        <v>0</v>
      </c>
      <c r="M29" s="28">
        <f>SUMIF(Tableau1345678910111213[S/CATÉGORIES],A29,Tableau1345678910111213[DÉBIT])</f>
        <v>0</v>
      </c>
      <c r="N29" s="28">
        <f>SUM(Tableau14[[#This Row],[JANVIER]:[DÉCEMBRE]])</f>
        <v>0</v>
      </c>
    </row>
    <row r="30" spans="1:14" x14ac:dyDescent="0.25">
      <c r="A30" s="31" t="s">
        <v>49</v>
      </c>
      <c r="B30" s="28">
        <f>SUMIF(Tableau1[S/CATÉGORIES],A30,Tableau1[DÉBIT])</f>
        <v>0</v>
      </c>
      <c r="C30" s="28">
        <f>SUMIF(Tableau13[S/CATÉGORIES],A30,Tableau13[DÉBIT])</f>
        <v>0</v>
      </c>
      <c r="D30" s="28">
        <f>SUMIF(Tableau134[S/CATÉGORIES],A30,Tableau134[DÉBIT])</f>
        <v>0</v>
      </c>
      <c r="E30" s="28">
        <f>SUMIF(Tableau1345[S/CATÉGORIES],A30,Tableau1345[DÉBIT])</f>
        <v>0</v>
      </c>
      <c r="F30" s="28">
        <f>SUMIF(Tableau13456[S/CATÉGORIES],A30,Tableau13456[DÉBIT])</f>
        <v>0</v>
      </c>
      <c r="G30" s="28">
        <f>SUMIF(Tableau134567[S/CATÉGORIES],A30,Tableau134567[DÉBIT])</f>
        <v>0</v>
      </c>
      <c r="H30" s="28">
        <f>SUMIF(Tableau1345678[S/CATÉGORIES],A30,Tableau1345678[DÉBIT])</f>
        <v>0</v>
      </c>
      <c r="I30" s="28">
        <f>SUMIF(Tableau13456789[S/CATÉGORIES],A30,Tableau13456789[DÉBIT])</f>
        <v>0</v>
      </c>
      <c r="J30" s="28">
        <f>SUMIF(Tableau1345678910[S/CATÉGORIES],A30,Tableau1345678910[DÉBIT])</f>
        <v>0</v>
      </c>
      <c r="K30" s="28">
        <f>SUMIF(Tableau134567891011[S/CATÉGORIES],A30,Tableau134567891011[DÉBIT])</f>
        <v>0</v>
      </c>
      <c r="L30" s="28">
        <f>SUMIF(Tableau13456789101112[S/CATÉGORIES],A30,Tableau13456789101112[DÉBIT])</f>
        <v>0</v>
      </c>
      <c r="M30" s="28">
        <f>SUMIF(Tableau1345678910111213[S/CATÉGORIES],A30,Tableau1345678910111213[DÉBIT])</f>
        <v>0</v>
      </c>
      <c r="N30" s="28">
        <f>SUM(Tableau14[[#This Row],[JANVIER]:[DÉCEMBRE]])</f>
        <v>0</v>
      </c>
    </row>
    <row r="31" spans="1:14" x14ac:dyDescent="0.25">
      <c r="A31" s="32" t="s">
        <v>62</v>
      </c>
      <c r="B31" s="28">
        <f>SUMIF(Tableau1[S/CATÉGORIES],A31,Tableau1[DÉBIT])</f>
        <v>0</v>
      </c>
      <c r="C31" s="28">
        <f>SUMIF(Tableau13[S/CATÉGORIES],A31,Tableau13[DÉBIT])</f>
        <v>0</v>
      </c>
      <c r="D31" s="28">
        <f>SUMIF(Tableau134[S/CATÉGORIES],A31,Tableau134[DÉBIT])</f>
        <v>0</v>
      </c>
      <c r="E31" s="28">
        <f>SUMIF(Tableau1345[S/CATÉGORIES],A31,Tableau1345[DÉBIT])</f>
        <v>0</v>
      </c>
      <c r="F31" s="28">
        <f>SUMIF(Tableau13456[S/CATÉGORIES],A31,Tableau13456[DÉBIT])</f>
        <v>0</v>
      </c>
      <c r="G31" s="28">
        <f>SUMIF(Tableau134567[S/CATÉGORIES],A31,Tableau134567[DÉBIT])</f>
        <v>0</v>
      </c>
      <c r="H31" s="28">
        <f>SUMIF(Tableau1345678[S/CATÉGORIES],A31,Tableau1345678[DÉBIT])</f>
        <v>0</v>
      </c>
      <c r="I31" s="28">
        <f>SUMIF(Tableau13456789[S/CATÉGORIES],A31,Tableau13456789[DÉBIT])</f>
        <v>0</v>
      </c>
      <c r="J31" s="28">
        <f>SUMIF(Tableau1345678910[S/CATÉGORIES],A31,Tableau1345678910[DÉBIT])</f>
        <v>0</v>
      </c>
      <c r="K31" s="28">
        <f>SUMIF(Tableau134567891011[S/CATÉGORIES],A31,Tableau134567891011[DÉBIT])</f>
        <v>0</v>
      </c>
      <c r="L31" s="28">
        <f>SUMIF(Tableau13456789101112[S/CATÉGORIES],A31,Tableau13456789101112[DÉBIT])</f>
        <v>0</v>
      </c>
      <c r="M31" s="28">
        <f>SUMIF(Tableau1345678910111213[S/CATÉGORIES],A31,Tableau1345678910111213[DÉBIT])</f>
        <v>0</v>
      </c>
      <c r="N31" s="28">
        <f>SUM(Tableau14[[#This Row],[JANVIER]:[DÉCEMBRE]])</f>
        <v>0</v>
      </c>
    </row>
    <row r="32" spans="1:14" x14ac:dyDescent="0.25">
      <c r="A32" s="31" t="s">
        <v>29</v>
      </c>
      <c r="B32" s="28">
        <f>SUMIF(Tableau1[S/CATÉGORIES],A32,Tableau1[DÉBIT])</f>
        <v>0</v>
      </c>
      <c r="C32" s="28">
        <f>SUMIF(Tableau13[S/CATÉGORIES],A32,Tableau13[DÉBIT])</f>
        <v>0</v>
      </c>
      <c r="D32" s="28">
        <f>SUMIF(Tableau134[S/CATÉGORIES],A32,Tableau134[DÉBIT])</f>
        <v>0</v>
      </c>
      <c r="E32" s="28">
        <f>SUMIF(Tableau1345[S/CATÉGORIES],A32,Tableau1345[DÉBIT])</f>
        <v>0</v>
      </c>
      <c r="F32" s="28">
        <f>SUMIF(Tableau13456[S/CATÉGORIES],A32,Tableau13456[DÉBIT])</f>
        <v>0</v>
      </c>
      <c r="G32" s="28">
        <f>SUMIF(Tableau134567[S/CATÉGORIES],A32,Tableau134567[DÉBIT])</f>
        <v>0</v>
      </c>
      <c r="H32" s="28">
        <f>SUMIF(Tableau1345678[S/CATÉGORIES],A32,Tableau1345678[DÉBIT])</f>
        <v>0</v>
      </c>
      <c r="I32" s="28">
        <f>SUMIF(Tableau13456789[S/CATÉGORIES],A32,Tableau13456789[DÉBIT])</f>
        <v>0</v>
      </c>
      <c r="J32" s="28">
        <f>SUMIF(Tableau1345678910[S/CATÉGORIES],A32,Tableau1345678910[DÉBIT])</f>
        <v>0</v>
      </c>
      <c r="K32" s="28">
        <f>SUMIF(Tableau134567891011[S/CATÉGORIES],A32,Tableau134567891011[DÉBIT])</f>
        <v>0</v>
      </c>
      <c r="L32" s="28">
        <f>SUMIF(Tableau13456789101112[S/CATÉGORIES],A32,Tableau13456789101112[DÉBIT])</f>
        <v>0</v>
      </c>
      <c r="M32" s="28">
        <f>SUMIF(Tableau1345678910111213[S/CATÉGORIES],A32,Tableau1345678910111213[DÉBIT])</f>
        <v>0</v>
      </c>
      <c r="N32" s="28">
        <f>SUM(Tableau14[[#This Row],[JANVIER]:[DÉCEMBRE]])</f>
        <v>0</v>
      </c>
    </row>
    <row r="33" spans="1:51" x14ac:dyDescent="0.25">
      <c r="A33" s="31" t="s">
        <v>39</v>
      </c>
      <c r="B33" s="28">
        <f>SUMIF(Tableau1[S/CATÉGORIES],A33,Tableau1[DÉBIT])</f>
        <v>0</v>
      </c>
      <c r="C33" s="28">
        <f>SUMIF(Tableau13[S/CATÉGORIES],A33,Tableau13[DÉBIT])</f>
        <v>0</v>
      </c>
      <c r="D33" s="28">
        <f>SUMIF(Tableau134[S/CATÉGORIES],A33,Tableau134[DÉBIT])</f>
        <v>0</v>
      </c>
      <c r="E33" s="28">
        <f>SUMIF(Tableau1345[S/CATÉGORIES],A33,Tableau1345[DÉBIT])</f>
        <v>0</v>
      </c>
      <c r="F33" s="28">
        <f>SUMIF(Tableau13456[S/CATÉGORIES],A33,Tableau13456[DÉBIT])</f>
        <v>0</v>
      </c>
      <c r="G33" s="28">
        <f>SUMIF(Tableau134567[S/CATÉGORIES],A33,Tableau134567[DÉBIT])</f>
        <v>0</v>
      </c>
      <c r="H33" s="28">
        <f>SUMIF(Tableau1345678[S/CATÉGORIES],A33,Tableau1345678[DÉBIT])</f>
        <v>0</v>
      </c>
      <c r="I33" s="28">
        <f>SUMIF(Tableau13456789[S/CATÉGORIES],A33,Tableau13456789[DÉBIT])</f>
        <v>0</v>
      </c>
      <c r="J33" s="28">
        <f>SUMIF(Tableau1345678910[S/CATÉGORIES],A33,Tableau1345678910[DÉBIT])</f>
        <v>0</v>
      </c>
      <c r="K33" s="28">
        <f>SUMIF(Tableau134567891011[S/CATÉGORIES],A33,Tableau134567891011[DÉBIT])</f>
        <v>0</v>
      </c>
      <c r="L33" s="28">
        <f>SUMIF(Tableau13456789101112[S/CATÉGORIES],A33,Tableau13456789101112[DÉBIT])</f>
        <v>0</v>
      </c>
      <c r="M33" s="28">
        <f>SUMIF(Tableau1345678910111213[S/CATÉGORIES],A33,Tableau1345678910111213[DÉBIT])</f>
        <v>0</v>
      </c>
      <c r="N33" s="28">
        <f>SUM(Tableau14[[#This Row],[JANVIER]:[DÉCEMBRE]])</f>
        <v>0</v>
      </c>
    </row>
    <row r="34" spans="1:51" x14ac:dyDescent="0.25">
      <c r="A34" s="31" t="s">
        <v>25</v>
      </c>
      <c r="B34" s="28">
        <f>SUMIF(Tableau1[S/CATÉGORIES],A34,Tableau1[DÉBIT])</f>
        <v>0</v>
      </c>
      <c r="C34" s="28">
        <f>SUMIF(Tableau13[S/CATÉGORIES],A34,Tableau13[DÉBIT])</f>
        <v>0</v>
      </c>
      <c r="D34" s="28">
        <f>SUMIF(Tableau134[S/CATÉGORIES],A34,Tableau134[DÉBIT])</f>
        <v>0</v>
      </c>
      <c r="E34" s="28">
        <f>SUMIF(Tableau1345[S/CATÉGORIES],A34,Tableau1345[DÉBIT])</f>
        <v>0</v>
      </c>
      <c r="F34" s="28">
        <f>SUMIF(Tableau13456[S/CATÉGORIES],A34,Tableau13456[DÉBIT])</f>
        <v>0</v>
      </c>
      <c r="G34" s="28">
        <f>SUMIF(Tableau134567[S/CATÉGORIES],A34,Tableau134567[DÉBIT])</f>
        <v>0</v>
      </c>
      <c r="H34" s="28">
        <f>SUMIF(Tableau1345678[S/CATÉGORIES],A34,Tableau1345678[DÉBIT])</f>
        <v>0</v>
      </c>
      <c r="I34" s="28">
        <f>SUMIF(Tableau13456789[S/CATÉGORIES],A34,Tableau13456789[DÉBIT])</f>
        <v>0</v>
      </c>
      <c r="J34" s="28">
        <f>SUMIF(Tableau1345678910[S/CATÉGORIES],A34,Tableau1345678910[DÉBIT])</f>
        <v>0</v>
      </c>
      <c r="K34" s="28">
        <f>SUMIF(Tableau134567891011[S/CATÉGORIES],A34,Tableau134567891011[DÉBIT])</f>
        <v>0</v>
      </c>
      <c r="L34" s="28">
        <f>SUMIF(Tableau13456789101112[S/CATÉGORIES],A34,Tableau13456789101112[DÉBIT])</f>
        <v>0</v>
      </c>
      <c r="M34" s="28">
        <f>SUMIF(Tableau1345678910111213[S/CATÉGORIES],A34,Tableau1345678910111213[DÉBIT])</f>
        <v>0</v>
      </c>
      <c r="N34" s="28">
        <f>SUM(Tableau14[[#This Row],[JANVIER]:[DÉCEMBRE]])</f>
        <v>0</v>
      </c>
    </row>
    <row r="35" spans="1:51" x14ac:dyDescent="0.25">
      <c r="A35" s="31" t="s">
        <v>56</v>
      </c>
      <c r="B35" s="28">
        <f>SUMIF(Tableau1[S/CATÉGORIES],A35,Tableau1[DÉBIT])</f>
        <v>0</v>
      </c>
      <c r="C35" s="28">
        <f>SUMIF(Tableau13[S/CATÉGORIES],A35,Tableau13[DÉBIT])</f>
        <v>0</v>
      </c>
      <c r="D35" s="28">
        <f>SUMIF(Tableau134[S/CATÉGORIES],A35,Tableau134[DÉBIT])</f>
        <v>0</v>
      </c>
      <c r="E35" s="28">
        <f>SUMIF(Tableau1345[S/CATÉGORIES],A35,Tableau1345[DÉBIT])</f>
        <v>0</v>
      </c>
      <c r="F35" s="28">
        <f>SUMIF(Tableau13456[S/CATÉGORIES],A35,Tableau13456[DÉBIT])</f>
        <v>0</v>
      </c>
      <c r="G35" s="28">
        <f>SUMIF(Tableau134567[S/CATÉGORIES],A35,Tableau134567[DÉBIT])</f>
        <v>0</v>
      </c>
      <c r="H35" s="28">
        <f>SUMIF(Tableau1345678[S/CATÉGORIES],A35,Tableau1345678[DÉBIT])</f>
        <v>0</v>
      </c>
      <c r="I35" s="28">
        <f>SUMIF(Tableau13456789[S/CATÉGORIES],A35,Tableau13456789[DÉBIT])</f>
        <v>0</v>
      </c>
      <c r="J35" s="28">
        <f>SUMIF(Tableau1345678910[S/CATÉGORIES],A35,Tableau1345678910[DÉBIT])</f>
        <v>0</v>
      </c>
      <c r="K35" s="28">
        <f>SUMIF(Tableau134567891011[S/CATÉGORIES],A35,Tableau134567891011[DÉBIT])</f>
        <v>0</v>
      </c>
      <c r="L35" s="28">
        <f>SUMIF(Tableau13456789101112[S/CATÉGORIES],A35,Tableau13456789101112[DÉBIT])</f>
        <v>0</v>
      </c>
      <c r="M35" s="28">
        <f>SUMIF(Tableau1345678910111213[S/CATÉGORIES],A35,Tableau1345678910111213[DÉBIT])</f>
        <v>0</v>
      </c>
      <c r="N35" s="28">
        <f>SUM(Tableau14[[#This Row],[JANVIER]:[DÉCEMBRE]])</f>
        <v>0</v>
      </c>
    </row>
    <row r="36" spans="1:51" x14ac:dyDescent="0.25">
      <c r="A36" s="31" t="s">
        <v>22</v>
      </c>
      <c r="B36" s="28">
        <f>SUMIF(Tableau1[S/CATÉGORIES],A36,Tableau1[DÉBIT])</f>
        <v>0</v>
      </c>
      <c r="C36" s="28">
        <f>SUMIF(Tableau13[S/CATÉGORIES],A36,Tableau13[DÉBIT])</f>
        <v>0</v>
      </c>
      <c r="D36" s="28">
        <f>SUMIF(Tableau134[S/CATÉGORIES],A36,Tableau134[DÉBIT])</f>
        <v>0</v>
      </c>
      <c r="E36" s="28">
        <f>SUMIF(Tableau1345[S/CATÉGORIES],A36,Tableau1345[DÉBIT])</f>
        <v>0</v>
      </c>
      <c r="F36" s="28">
        <f>SUMIF(Tableau13456[S/CATÉGORIES],A36,Tableau13456[DÉBIT])</f>
        <v>0</v>
      </c>
      <c r="G36" s="28">
        <f>SUMIF(Tableau134567[S/CATÉGORIES],A36,Tableau134567[DÉBIT])</f>
        <v>0</v>
      </c>
      <c r="H36" s="28">
        <f>SUMIF(Tableau1345678[S/CATÉGORIES],A36,Tableau1345678[DÉBIT])</f>
        <v>0</v>
      </c>
      <c r="I36" s="28">
        <f>SUMIF(Tableau13456789[S/CATÉGORIES],A36,Tableau13456789[DÉBIT])</f>
        <v>0</v>
      </c>
      <c r="J36" s="28">
        <f>SUMIF(Tableau1345678910[S/CATÉGORIES],A36,Tableau1345678910[DÉBIT])</f>
        <v>0</v>
      </c>
      <c r="K36" s="28">
        <f>SUMIF(Tableau134567891011[S/CATÉGORIES],A36,Tableau134567891011[DÉBIT])</f>
        <v>0</v>
      </c>
      <c r="L36" s="28">
        <f>SUMIF(Tableau13456789101112[S/CATÉGORIES],A36,Tableau13456789101112[DÉBIT])</f>
        <v>0</v>
      </c>
      <c r="M36" s="28">
        <f>SUMIF(Tableau1345678910111213[S/CATÉGORIES],A36,Tableau1345678910111213[DÉBIT])</f>
        <v>0</v>
      </c>
      <c r="N36" s="28">
        <f>SUM(Tableau14[[#This Row],[JANVIER]:[DÉCEMBRE]])</f>
        <v>0</v>
      </c>
    </row>
    <row r="37" spans="1:51" x14ac:dyDescent="0.25">
      <c r="A37" s="31" t="s">
        <v>50</v>
      </c>
      <c r="B37" s="28">
        <f>SUMIF(Tableau1[S/CATÉGORIES],A37,Tableau1[DÉBIT])</f>
        <v>0</v>
      </c>
      <c r="C37" s="28">
        <f>SUMIF(Tableau13[S/CATÉGORIES],A37,Tableau13[DÉBIT])</f>
        <v>0</v>
      </c>
      <c r="D37" s="28">
        <f>SUMIF(Tableau134[S/CATÉGORIES],A37,Tableau134[DÉBIT])</f>
        <v>0</v>
      </c>
      <c r="E37" s="28">
        <f>SUMIF(Tableau1345[S/CATÉGORIES],A37,Tableau1345[DÉBIT])</f>
        <v>0</v>
      </c>
      <c r="F37" s="28">
        <f>SUMIF(Tableau13456[S/CATÉGORIES],A37,Tableau13456[DÉBIT])</f>
        <v>0</v>
      </c>
      <c r="G37" s="28">
        <f>SUMIF(Tableau134567[S/CATÉGORIES],A37,Tableau134567[DÉBIT])</f>
        <v>0</v>
      </c>
      <c r="H37" s="28">
        <f>SUMIF(Tableau1345678[S/CATÉGORIES],A37,Tableau1345678[DÉBIT])</f>
        <v>0</v>
      </c>
      <c r="I37" s="28">
        <f>SUMIF(Tableau13456789[S/CATÉGORIES],A37,Tableau13456789[DÉBIT])</f>
        <v>0</v>
      </c>
      <c r="J37" s="28">
        <f>SUMIF(Tableau1345678910[S/CATÉGORIES],A37,Tableau1345678910[DÉBIT])</f>
        <v>0</v>
      </c>
      <c r="K37" s="28">
        <f>SUMIF(Tableau134567891011[S/CATÉGORIES],A37,Tableau134567891011[DÉBIT])</f>
        <v>0</v>
      </c>
      <c r="L37" s="28">
        <f>SUMIF(Tableau13456789101112[S/CATÉGORIES],A37,Tableau13456789101112[DÉBIT])</f>
        <v>0</v>
      </c>
      <c r="M37" s="28">
        <f>SUMIF(Tableau1345678910111213[S/CATÉGORIES],A37,Tableau1345678910111213[DÉBIT])</f>
        <v>0</v>
      </c>
      <c r="N37" s="28">
        <f>SUM(Tableau14[[#This Row],[JANVIER]:[DÉCEMBRE]])</f>
        <v>0</v>
      </c>
    </row>
    <row r="38" spans="1:51" x14ac:dyDescent="0.25">
      <c r="A38" s="31" t="s">
        <v>51</v>
      </c>
      <c r="B38" s="28">
        <f>SUMIF(Tableau1[S/CATÉGORIES],A38,Tableau1[DÉBIT])</f>
        <v>0</v>
      </c>
      <c r="C38" s="28">
        <f>SUMIF(Tableau13[S/CATÉGORIES],A38,Tableau13[DÉBIT])</f>
        <v>0</v>
      </c>
      <c r="D38" s="28">
        <f>SUMIF(Tableau134[S/CATÉGORIES],A38,Tableau134[DÉBIT])</f>
        <v>0</v>
      </c>
      <c r="E38" s="28">
        <f>SUMIF(Tableau1345[S/CATÉGORIES],A38,Tableau1345[DÉBIT])</f>
        <v>0</v>
      </c>
      <c r="F38" s="28">
        <f>SUMIF(Tableau13456[S/CATÉGORIES],A38,Tableau13456[DÉBIT])</f>
        <v>0</v>
      </c>
      <c r="G38" s="28">
        <f>SUMIF(Tableau134567[S/CATÉGORIES],A38,Tableau134567[DÉBIT])</f>
        <v>0</v>
      </c>
      <c r="H38" s="28">
        <f>SUMIF(Tableau1345678[S/CATÉGORIES],A38,Tableau1345678[DÉBIT])</f>
        <v>0</v>
      </c>
      <c r="I38" s="28">
        <f>SUMIF(Tableau13456789[S/CATÉGORIES],A38,Tableau13456789[DÉBIT])</f>
        <v>0</v>
      </c>
      <c r="J38" s="28">
        <f>SUMIF(Tableau1345678910[S/CATÉGORIES],A38,Tableau1345678910[DÉBIT])</f>
        <v>0</v>
      </c>
      <c r="K38" s="28">
        <f>SUMIF(Tableau134567891011[S/CATÉGORIES],A38,Tableau134567891011[DÉBIT])</f>
        <v>0</v>
      </c>
      <c r="L38" s="28">
        <f>SUMIF(Tableau13456789101112[S/CATÉGORIES],A38,Tableau13456789101112[DÉBIT])</f>
        <v>0</v>
      </c>
      <c r="M38" s="28">
        <f>SUMIF(Tableau1345678910111213[S/CATÉGORIES],A38,Tableau1345678910111213[DÉBIT])</f>
        <v>0</v>
      </c>
      <c r="N38" s="28">
        <f>SUM(Tableau14[[#This Row],[JANVIER]:[DÉCEMBRE]])</f>
        <v>0</v>
      </c>
    </row>
    <row r="39" spans="1:51" x14ac:dyDescent="0.25">
      <c r="A39" s="31" t="s">
        <v>52</v>
      </c>
      <c r="B39" s="28">
        <f>SUMIF(Tableau1[S/CATÉGORIES],A39,Tableau1[DÉBIT])</f>
        <v>0</v>
      </c>
      <c r="C39" s="28">
        <f>SUMIF(Tableau13[S/CATÉGORIES],A39,Tableau13[DÉBIT])</f>
        <v>0</v>
      </c>
      <c r="D39" s="28">
        <f>SUMIF(Tableau134[S/CATÉGORIES],A39,Tableau134[DÉBIT])</f>
        <v>0</v>
      </c>
      <c r="E39" s="28">
        <f>SUMIF(Tableau1345[S/CATÉGORIES],A39,Tableau1345[DÉBIT])</f>
        <v>0</v>
      </c>
      <c r="F39" s="28">
        <f>SUMIF(Tableau13456[S/CATÉGORIES],A39,Tableau13456[DÉBIT])</f>
        <v>0</v>
      </c>
      <c r="G39" s="28">
        <f>SUMIF(Tableau134567[S/CATÉGORIES],A39,Tableau134567[DÉBIT])</f>
        <v>0</v>
      </c>
      <c r="H39" s="28">
        <f>SUMIF(Tableau1345678[S/CATÉGORIES],A39,Tableau1345678[DÉBIT])</f>
        <v>0</v>
      </c>
      <c r="I39" s="28">
        <f>SUMIF(Tableau13456789[S/CATÉGORIES],A39,Tableau13456789[DÉBIT])</f>
        <v>0</v>
      </c>
      <c r="J39" s="28">
        <f>SUMIF(Tableau1345678910[S/CATÉGORIES],A39,Tableau1345678910[DÉBIT])</f>
        <v>0</v>
      </c>
      <c r="K39" s="28">
        <f>SUMIF(Tableau134567891011[S/CATÉGORIES],A39,Tableau134567891011[DÉBIT])</f>
        <v>0</v>
      </c>
      <c r="L39" s="28">
        <f>SUMIF(Tableau13456789101112[S/CATÉGORIES],A39,Tableau13456789101112[DÉBIT])</f>
        <v>0</v>
      </c>
      <c r="M39" s="28">
        <f>SUMIF(Tableau1345678910111213[S/CATÉGORIES],A39,Tableau1345678910111213[DÉBIT])</f>
        <v>0</v>
      </c>
      <c r="N39" s="28">
        <f>SUM(Tableau14[[#This Row],[JANVIER]:[DÉCEMBRE]])</f>
        <v>0</v>
      </c>
    </row>
    <row r="40" spans="1:51" x14ac:dyDescent="0.25">
      <c r="A40" s="31" t="s">
        <v>94</v>
      </c>
      <c r="B40" s="28">
        <f>SUMIF(Tableau1[S/CATÉGORIES],A40,Tableau1[DÉBIT])</f>
        <v>0</v>
      </c>
      <c r="C40" s="28">
        <f>SUMIF(Tableau13[S/CATÉGORIES],A40,Tableau13[DÉBIT])</f>
        <v>0</v>
      </c>
      <c r="D40" s="28">
        <f>SUMIF(Tableau134[S/CATÉGORIES],A40,Tableau134[DÉBIT])</f>
        <v>0</v>
      </c>
      <c r="E40" s="28">
        <f>SUMIF(Tableau1345[S/CATÉGORIES],A40,Tableau1345[DÉBIT])</f>
        <v>0</v>
      </c>
      <c r="F40" s="28">
        <f>SUMIF(Tableau13456[S/CATÉGORIES],A40,Tableau13456[DÉBIT])</f>
        <v>0</v>
      </c>
      <c r="G40" s="28">
        <f>SUMIF(Tableau134567[S/CATÉGORIES],A40,Tableau134567[DÉBIT])</f>
        <v>0</v>
      </c>
      <c r="H40" s="28">
        <f>SUMIF(Tableau1345678[S/CATÉGORIES],A40,Tableau1345678[DÉBIT])</f>
        <v>0</v>
      </c>
      <c r="I40" s="28">
        <f>SUMIF(Tableau13456789[S/CATÉGORIES],A40,Tableau13456789[DÉBIT])</f>
        <v>0</v>
      </c>
      <c r="J40" s="28">
        <f>SUMIF(Tableau1345678910[S/CATÉGORIES],A40,Tableau1345678910[DÉBIT])</f>
        <v>0</v>
      </c>
      <c r="K40" s="28">
        <f>SUMIF(Tableau134567891011[S/CATÉGORIES],A40,Tableau134567891011[DÉBIT])</f>
        <v>0</v>
      </c>
      <c r="L40" s="28">
        <f>SUMIF(Tableau13456789101112[S/CATÉGORIES],A40,Tableau13456789101112[DÉBIT])</f>
        <v>0</v>
      </c>
      <c r="M40" s="28">
        <f>SUMIF(Tableau1345678910111213[S/CATÉGORIES],A40,Tableau1345678910111213[DÉBIT])</f>
        <v>0</v>
      </c>
      <c r="N40" s="28">
        <f>SUM(Tableau14[[#This Row],[JANVIER]:[DÉCEMBRE]])</f>
        <v>0</v>
      </c>
    </row>
    <row r="41" spans="1:51" x14ac:dyDescent="0.25">
      <c r="A41" s="31" t="s">
        <v>63</v>
      </c>
      <c r="B41" s="28">
        <f>SUMIF(Tableau1[S/CATÉGORIES],A41,Tableau1[DÉBIT])</f>
        <v>0</v>
      </c>
      <c r="C41" s="28">
        <f>SUMIF(Tableau13[S/CATÉGORIES],A41,Tableau13[DÉBIT])</f>
        <v>0</v>
      </c>
      <c r="D41" s="28">
        <f>SUMIF(Tableau134[S/CATÉGORIES],A41,Tableau134[DÉBIT])</f>
        <v>0</v>
      </c>
      <c r="E41" s="28">
        <f>SUMIF(Tableau1345[S/CATÉGORIES],A41,Tableau1345[DÉBIT])</f>
        <v>0</v>
      </c>
      <c r="F41" s="28">
        <f>SUMIF(Tableau13456[S/CATÉGORIES],A41,Tableau13456[DÉBIT])</f>
        <v>0</v>
      </c>
      <c r="G41" s="28">
        <f>SUMIF(Tableau134567[S/CATÉGORIES],A41,Tableau134567[DÉBIT])</f>
        <v>0</v>
      </c>
      <c r="H41" s="28">
        <f>SUMIF(Tableau1345678[S/CATÉGORIES],A41,Tableau1345678[DÉBIT])</f>
        <v>0</v>
      </c>
      <c r="I41" s="28">
        <f>SUMIF(Tableau13456789[S/CATÉGORIES],A41,Tableau13456789[DÉBIT])</f>
        <v>0</v>
      </c>
      <c r="J41" s="28">
        <f>SUMIF(Tableau1345678910[S/CATÉGORIES],A41,Tableau1345678910[DÉBIT])</f>
        <v>0</v>
      </c>
      <c r="K41" s="28">
        <f>SUMIF(Tableau134567891011[S/CATÉGORIES],A41,Tableau134567891011[DÉBIT])</f>
        <v>0</v>
      </c>
      <c r="L41" s="28">
        <f>SUMIF(Tableau13456789101112[S/CATÉGORIES],A41,Tableau13456789101112[DÉBIT])</f>
        <v>0</v>
      </c>
      <c r="M41" s="28">
        <f>SUMIF(Tableau1345678910111213[S/CATÉGORIES],A41,Tableau1345678910111213[DÉBIT])</f>
        <v>0</v>
      </c>
      <c r="N41" s="28">
        <f>SUM(Tableau14[[#This Row],[JANVIER]:[DÉCEMBRE]])</f>
        <v>0</v>
      </c>
    </row>
    <row r="42" spans="1:51" x14ac:dyDescent="0.25">
      <c r="A42" s="31" t="s">
        <v>32</v>
      </c>
      <c r="B42" s="28">
        <f>SUMIF(Tableau1[S/CATÉGORIES],A42,Tableau1[DÉBIT])</f>
        <v>0</v>
      </c>
      <c r="C42" s="28">
        <f>SUMIF(Tableau13[S/CATÉGORIES],A42,Tableau13[DÉBIT])</f>
        <v>0</v>
      </c>
      <c r="D42" s="28">
        <f>SUMIF(Tableau134[S/CATÉGORIES],A42,Tableau134[DÉBIT])</f>
        <v>0</v>
      </c>
      <c r="E42" s="28">
        <f>SUMIF(Tableau1345[S/CATÉGORIES],A42,Tableau1345[DÉBIT])</f>
        <v>0</v>
      </c>
      <c r="F42" s="28">
        <f>SUMIF(Tableau13456[S/CATÉGORIES],A42,Tableau13456[DÉBIT])</f>
        <v>0</v>
      </c>
      <c r="G42" s="28">
        <f>SUMIF(Tableau134567[S/CATÉGORIES],A42,Tableau134567[DÉBIT])</f>
        <v>0</v>
      </c>
      <c r="H42" s="28">
        <f>SUMIF(Tableau1345678[S/CATÉGORIES],A42,Tableau1345678[DÉBIT])</f>
        <v>0</v>
      </c>
      <c r="I42" s="28">
        <f>SUMIF(Tableau13456789[S/CATÉGORIES],A42,Tableau13456789[DÉBIT])</f>
        <v>0</v>
      </c>
      <c r="J42" s="28">
        <f>SUMIF(Tableau1345678910[S/CATÉGORIES],A42,Tableau1345678910[DÉBIT])</f>
        <v>0</v>
      </c>
      <c r="K42" s="28">
        <f>SUMIF(Tableau134567891011[S/CATÉGORIES],A42,Tableau134567891011[DÉBIT])</f>
        <v>0</v>
      </c>
      <c r="L42" s="28">
        <f>SUMIF(Tableau13456789101112[S/CATÉGORIES],A42,Tableau13456789101112[DÉBIT])</f>
        <v>0</v>
      </c>
      <c r="M42" s="28">
        <f>SUMIF(Tableau1345678910111213[S/CATÉGORIES],A42,Tableau1345678910111213[DÉBIT])</f>
        <v>0</v>
      </c>
      <c r="N42" s="28">
        <f>SUM(Tableau14[[#This Row],[JANVIER]:[DÉCEMBRE]])</f>
        <v>0</v>
      </c>
    </row>
    <row r="43" spans="1:51" x14ac:dyDescent="0.25">
      <c r="B43" s="28">
        <f>SUBTOTAL(109,Tableau14[JANVIER])</f>
        <v>0</v>
      </c>
      <c r="C43" s="28">
        <f>SUBTOTAL(109,Tableau14[FEVRIER])</f>
        <v>0</v>
      </c>
      <c r="D43" s="28">
        <f>SUBTOTAL(109,Tableau14[MARS])</f>
        <v>0</v>
      </c>
      <c r="E43" s="28">
        <f>SUBTOTAL(109,Tableau14[AVRIL])</f>
        <v>0</v>
      </c>
      <c r="F43" s="28">
        <f>SUBTOTAL(109,Tableau14[MAI])</f>
        <v>0</v>
      </c>
      <c r="G43" s="28">
        <f>SUBTOTAL(109,Tableau14[JUIN])</f>
        <v>0</v>
      </c>
      <c r="H43" s="28">
        <f>SUBTOTAL(109,Tableau14[JUILLET])</f>
        <v>0</v>
      </c>
      <c r="I43" s="28">
        <f>SUBTOTAL(109,Tableau14[AOÛT])</f>
        <v>0</v>
      </c>
      <c r="J43" s="28">
        <f>SUBTOTAL(109,Tableau14[SEPTEMBRE])</f>
        <v>0</v>
      </c>
      <c r="K43" s="28">
        <f>SUBTOTAL(109,Tableau14[OCTOBRE])</f>
        <v>0</v>
      </c>
      <c r="L43" s="28">
        <f>SUBTOTAL(109,Tableau14[NOVEMBRE])</f>
        <v>0</v>
      </c>
      <c r="M43" s="28">
        <f>SUBTOTAL(109,Tableau14[DÉCEMBRE])</f>
        <v>0</v>
      </c>
      <c r="N43" s="28">
        <f>SUBTOTAL(109,Tableau14[TOTAUX])</f>
        <v>0</v>
      </c>
    </row>
    <row r="44" spans="1:51" x14ac:dyDescent="0.25">
      <c r="A44"/>
      <c r="B44"/>
      <c r="C44"/>
    </row>
    <row r="45" spans="1:51" x14ac:dyDescent="0.25">
      <c r="A45" s="30" t="s">
        <v>85</v>
      </c>
      <c r="B45" t="s">
        <v>87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</row>
    <row r="46" spans="1:51" x14ac:dyDescent="0.25">
      <c r="A46" s="29" t="s">
        <v>41</v>
      </c>
      <c r="B46" s="33">
        <v>0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</row>
    <row r="47" spans="1:51" x14ac:dyDescent="0.25">
      <c r="A47" s="29" t="s">
        <v>61</v>
      </c>
      <c r="B47" s="33">
        <v>0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</row>
    <row r="48" spans="1:51" x14ac:dyDescent="0.25">
      <c r="A48" s="29" t="s">
        <v>42</v>
      </c>
      <c r="B48" s="33">
        <v>0</v>
      </c>
      <c r="C48"/>
    </row>
    <row r="49" spans="1:5" x14ac:dyDescent="0.25">
      <c r="A49" s="29" t="s">
        <v>43</v>
      </c>
      <c r="B49" s="33">
        <v>0</v>
      </c>
      <c r="C49"/>
    </row>
    <row r="50" spans="1:5" x14ac:dyDescent="0.25">
      <c r="A50" s="29" t="s">
        <v>44</v>
      </c>
      <c r="B50" s="33">
        <v>0</v>
      </c>
      <c r="C50"/>
    </row>
    <row r="51" spans="1:5" x14ac:dyDescent="0.25">
      <c r="A51" s="29" t="s">
        <v>45</v>
      </c>
      <c r="B51" s="33">
        <v>0</v>
      </c>
      <c r="C51"/>
      <c r="E51"/>
    </row>
    <row r="52" spans="1:5" x14ac:dyDescent="0.25">
      <c r="A52" s="29" t="s">
        <v>64</v>
      </c>
      <c r="B52" s="33">
        <v>0</v>
      </c>
      <c r="C52"/>
      <c r="E52"/>
    </row>
    <row r="53" spans="1:5" x14ac:dyDescent="0.25">
      <c r="A53" s="29" t="s">
        <v>10</v>
      </c>
      <c r="B53" s="33">
        <v>0</v>
      </c>
      <c r="C53"/>
      <c r="E53"/>
    </row>
    <row r="54" spans="1:5" x14ac:dyDescent="0.25">
      <c r="A54" s="29" t="s">
        <v>70</v>
      </c>
      <c r="B54" s="33">
        <v>0</v>
      </c>
      <c r="C54"/>
      <c r="E54"/>
    </row>
    <row r="55" spans="1:5" x14ac:dyDescent="0.25">
      <c r="A55" s="29" t="s">
        <v>57</v>
      </c>
      <c r="B55" s="33">
        <v>0</v>
      </c>
      <c r="C55"/>
      <c r="E55"/>
    </row>
    <row r="56" spans="1:5" x14ac:dyDescent="0.25">
      <c r="A56" s="29" t="s">
        <v>59</v>
      </c>
      <c r="B56" s="33">
        <v>0</v>
      </c>
      <c r="C56"/>
      <c r="E56"/>
    </row>
    <row r="57" spans="1:5" x14ac:dyDescent="0.25">
      <c r="A57" s="29" t="s">
        <v>46</v>
      </c>
      <c r="B57" s="33">
        <v>0</v>
      </c>
      <c r="C57"/>
      <c r="E57"/>
    </row>
    <row r="58" spans="1:5" x14ac:dyDescent="0.25">
      <c r="A58" s="29" t="s">
        <v>35</v>
      </c>
      <c r="B58" s="33">
        <v>0</v>
      </c>
      <c r="C58"/>
      <c r="E58"/>
    </row>
    <row r="59" spans="1:5" x14ac:dyDescent="0.25">
      <c r="A59" s="29" t="s">
        <v>11</v>
      </c>
      <c r="B59" s="33">
        <v>0</v>
      </c>
      <c r="C59"/>
      <c r="E59"/>
    </row>
    <row r="60" spans="1:5" x14ac:dyDescent="0.25">
      <c r="A60" s="29" t="s">
        <v>37</v>
      </c>
      <c r="B60" s="33">
        <v>0</v>
      </c>
      <c r="C60"/>
      <c r="E60"/>
    </row>
    <row r="61" spans="1:5" x14ac:dyDescent="0.25">
      <c r="A61" s="29" t="s">
        <v>92</v>
      </c>
      <c r="B61" s="33">
        <v>0</v>
      </c>
      <c r="C61"/>
      <c r="E61"/>
    </row>
    <row r="62" spans="1:5" x14ac:dyDescent="0.25">
      <c r="A62" s="29" t="s">
        <v>47</v>
      </c>
      <c r="B62" s="33">
        <v>0</v>
      </c>
      <c r="C62"/>
      <c r="E62"/>
    </row>
    <row r="63" spans="1:5" x14ac:dyDescent="0.25">
      <c r="A63" s="29" t="s">
        <v>98</v>
      </c>
      <c r="B63" s="33">
        <v>0</v>
      </c>
      <c r="C63"/>
      <c r="E63"/>
    </row>
    <row r="64" spans="1:5" x14ac:dyDescent="0.25">
      <c r="A64" s="29" t="s">
        <v>91</v>
      </c>
      <c r="B64" s="33">
        <v>0</v>
      </c>
      <c r="C64"/>
      <c r="E64"/>
    </row>
    <row r="65" spans="1:5" x14ac:dyDescent="0.25">
      <c r="A65" s="29" t="s">
        <v>36</v>
      </c>
      <c r="B65" s="33">
        <v>0</v>
      </c>
      <c r="C65"/>
      <c r="E65"/>
    </row>
    <row r="66" spans="1:5" x14ac:dyDescent="0.25">
      <c r="A66" s="29" t="s">
        <v>60</v>
      </c>
      <c r="B66" s="33">
        <v>0</v>
      </c>
      <c r="C66"/>
      <c r="E66"/>
    </row>
    <row r="67" spans="1:5" x14ac:dyDescent="0.25">
      <c r="A67" s="29" t="s">
        <v>48</v>
      </c>
      <c r="B67" s="33">
        <v>0</v>
      </c>
      <c r="C67"/>
      <c r="E67"/>
    </row>
    <row r="68" spans="1:5" x14ac:dyDescent="0.25">
      <c r="A68" s="29" t="s">
        <v>96</v>
      </c>
      <c r="B68" s="33">
        <v>0</v>
      </c>
      <c r="C68"/>
      <c r="E68"/>
    </row>
    <row r="69" spans="1:5" x14ac:dyDescent="0.25">
      <c r="A69" s="29" t="s">
        <v>27</v>
      </c>
      <c r="B69" s="33">
        <v>0</v>
      </c>
      <c r="C69"/>
    </row>
    <row r="70" spans="1:5" x14ac:dyDescent="0.25">
      <c r="A70" s="29" t="s">
        <v>93</v>
      </c>
      <c r="B70" s="33">
        <v>0</v>
      </c>
      <c r="C70"/>
    </row>
    <row r="71" spans="1:5" x14ac:dyDescent="0.25">
      <c r="A71" s="29" t="s">
        <v>95</v>
      </c>
      <c r="B71" s="33">
        <v>0</v>
      </c>
      <c r="C71"/>
    </row>
    <row r="72" spans="1:5" x14ac:dyDescent="0.25">
      <c r="A72" s="29" t="s">
        <v>28</v>
      </c>
      <c r="B72" s="33">
        <v>0</v>
      </c>
      <c r="C72"/>
    </row>
    <row r="73" spans="1:5" x14ac:dyDescent="0.25">
      <c r="A73" s="29" t="s">
        <v>21</v>
      </c>
      <c r="B73" s="33">
        <v>0</v>
      </c>
      <c r="C73"/>
    </row>
    <row r="74" spans="1:5" x14ac:dyDescent="0.25">
      <c r="A74" s="29" t="s">
        <v>49</v>
      </c>
      <c r="B74" s="33">
        <v>0</v>
      </c>
      <c r="C74"/>
    </row>
    <row r="75" spans="1:5" x14ac:dyDescent="0.25">
      <c r="A75" s="29" t="s">
        <v>62</v>
      </c>
      <c r="B75" s="33">
        <v>0</v>
      </c>
      <c r="C75"/>
    </row>
    <row r="76" spans="1:5" x14ac:dyDescent="0.25">
      <c r="A76" s="29" t="s">
        <v>29</v>
      </c>
      <c r="B76" s="33">
        <v>0</v>
      </c>
      <c r="C76"/>
    </row>
    <row r="77" spans="1:5" x14ac:dyDescent="0.25">
      <c r="A77" s="29" t="s">
        <v>39</v>
      </c>
      <c r="B77" s="33">
        <v>0</v>
      </c>
      <c r="C77"/>
    </row>
    <row r="78" spans="1:5" x14ac:dyDescent="0.25">
      <c r="A78" s="29" t="s">
        <v>25</v>
      </c>
      <c r="B78" s="33">
        <v>0</v>
      </c>
      <c r="C78"/>
    </row>
    <row r="79" spans="1:5" x14ac:dyDescent="0.25">
      <c r="A79" s="29" t="s">
        <v>56</v>
      </c>
      <c r="B79" s="33">
        <v>0</v>
      </c>
      <c r="C79"/>
    </row>
    <row r="80" spans="1:5" x14ac:dyDescent="0.25">
      <c r="A80" s="29" t="s">
        <v>22</v>
      </c>
      <c r="B80" s="33">
        <v>0</v>
      </c>
      <c r="C80"/>
    </row>
    <row r="81" spans="1:3" x14ac:dyDescent="0.25">
      <c r="A81" s="29" t="s">
        <v>50</v>
      </c>
      <c r="B81" s="33">
        <v>0</v>
      </c>
      <c r="C81"/>
    </row>
    <row r="82" spans="1:3" x14ac:dyDescent="0.25">
      <c r="A82" s="29" t="s">
        <v>51</v>
      </c>
      <c r="B82" s="33">
        <v>0</v>
      </c>
      <c r="C82"/>
    </row>
    <row r="83" spans="1:3" x14ac:dyDescent="0.25">
      <c r="A83" s="29" t="s">
        <v>52</v>
      </c>
      <c r="B83" s="33">
        <v>0</v>
      </c>
      <c r="C83"/>
    </row>
    <row r="84" spans="1:3" x14ac:dyDescent="0.25">
      <c r="A84" s="29" t="s">
        <v>94</v>
      </c>
      <c r="B84" s="33">
        <v>0</v>
      </c>
      <c r="C84"/>
    </row>
    <row r="85" spans="1:3" x14ac:dyDescent="0.25">
      <c r="A85" s="29" t="s">
        <v>63</v>
      </c>
      <c r="B85" s="33">
        <v>0</v>
      </c>
      <c r="C85"/>
    </row>
    <row r="86" spans="1:3" x14ac:dyDescent="0.25">
      <c r="A86" s="29" t="s">
        <v>32</v>
      </c>
      <c r="B86" s="33">
        <v>0</v>
      </c>
      <c r="C86"/>
    </row>
    <row r="87" spans="1:3" x14ac:dyDescent="0.25">
      <c r="A87" s="29" t="s">
        <v>86</v>
      </c>
      <c r="B87" s="33">
        <v>0</v>
      </c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</sheetData>
  <sortState ref="A2:A50">
    <sortCondition ref="A2"/>
  </sortState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C13"/>
  <sheetViews>
    <sheetView showGridLines="0" workbookViewId="0">
      <selection activeCell="C14" sqref="C14"/>
    </sheetView>
  </sheetViews>
  <sheetFormatPr baseColWidth="10" defaultRowHeight="15" x14ac:dyDescent="0.25"/>
  <cols>
    <col min="1" max="1" width="22.42578125" style="1" bestFit="1" customWidth="1"/>
    <col min="2" max="2" width="44.28515625" style="1" bestFit="1" customWidth="1"/>
    <col min="3" max="3" width="21.42578125" style="1" bestFit="1" customWidth="1"/>
    <col min="4" max="16384" width="11.42578125" style="1"/>
  </cols>
  <sheetData>
    <row r="1" spans="1:3" ht="18.75" x14ac:dyDescent="0.25">
      <c r="A1" s="36" t="s">
        <v>89</v>
      </c>
      <c r="B1" s="14" t="s">
        <v>14</v>
      </c>
      <c r="C1" s="14" t="s">
        <v>15</v>
      </c>
    </row>
    <row r="2" spans="1:3" x14ac:dyDescent="0.25">
      <c r="A2" s="34" t="s">
        <v>72</v>
      </c>
      <c r="B2" s="28" t="str">
        <f>IF(JANVIER!D1=0,"-",JANVIER!D1)</f>
        <v>-</v>
      </c>
      <c r="C2" s="28" t="str">
        <f>IF(JANVIER!G1=0,"-",JANVIER!G1)</f>
        <v>-</v>
      </c>
    </row>
    <row r="3" spans="1:3" x14ac:dyDescent="0.25">
      <c r="A3" s="35" t="s">
        <v>90</v>
      </c>
      <c r="B3" s="28" t="str">
        <f>IF(FÉVRIER!D1=0,"-",FÉVRIER!D1)</f>
        <v>-</v>
      </c>
      <c r="C3" s="28" t="str">
        <f>IF(FÉVRIER!G1=0,"-",FÉVRIER!G1)</f>
        <v>-</v>
      </c>
    </row>
    <row r="4" spans="1:3" x14ac:dyDescent="0.25">
      <c r="A4" s="34" t="s">
        <v>74</v>
      </c>
      <c r="B4" s="28" t="str">
        <f>IF(MARS!D1=0,"-",MARS!D1)</f>
        <v>-</v>
      </c>
      <c r="C4" s="28" t="str">
        <f>IF(MARS!G1=0,"-",MARS!G1)</f>
        <v>-</v>
      </c>
    </row>
    <row r="5" spans="1:3" x14ac:dyDescent="0.25">
      <c r="A5" s="35" t="s">
        <v>75</v>
      </c>
      <c r="B5" s="28" t="str">
        <f>IF(AVRIL!D1=0,"-",AVRIL!D1)</f>
        <v>-</v>
      </c>
      <c r="C5" s="28" t="str">
        <f>IF(AVRIL!G1=0,"-",AVRIL!G1)</f>
        <v>-</v>
      </c>
    </row>
    <row r="6" spans="1:3" x14ac:dyDescent="0.25">
      <c r="A6" s="34" t="s">
        <v>76</v>
      </c>
      <c r="B6" s="28" t="str">
        <f>IF(MAI!D1=0,"-",MAI!D1)</f>
        <v>-</v>
      </c>
      <c r="C6" s="28" t="str">
        <f>IF(JUIN!G1=0,"-",JUIN!G1)</f>
        <v>-</v>
      </c>
    </row>
    <row r="7" spans="1:3" x14ac:dyDescent="0.25">
      <c r="A7" s="35" t="s">
        <v>77</v>
      </c>
      <c r="B7" s="28" t="str">
        <f>IF(JUIN!D1=0,"-",JUIN!D1)</f>
        <v>-</v>
      </c>
      <c r="C7" s="28" t="str">
        <f>IF(JUIN!G1=0,"-",JUIN!G1)</f>
        <v>-</v>
      </c>
    </row>
    <row r="8" spans="1:3" x14ac:dyDescent="0.25">
      <c r="A8" s="34" t="s">
        <v>78</v>
      </c>
      <c r="B8" s="28" t="str">
        <f>IF(JUILLET!D1=0,"-",JUILLET!D1)</f>
        <v>-</v>
      </c>
      <c r="C8" s="28" t="str">
        <f>IF(JUILLET!G1=0,"-",JUILLET!G1)</f>
        <v>-</v>
      </c>
    </row>
    <row r="9" spans="1:3" x14ac:dyDescent="0.25">
      <c r="A9" s="35" t="s">
        <v>79</v>
      </c>
      <c r="B9" s="28" t="str">
        <f>IF(AOUT!D1=0,"-",AOUT!D1)</f>
        <v>-</v>
      </c>
      <c r="C9" s="28" t="str">
        <f>IF(AOUT!G1=0,"-",AOUT!G1)</f>
        <v>-</v>
      </c>
    </row>
    <row r="10" spans="1:3" x14ac:dyDescent="0.25">
      <c r="A10" s="34" t="s">
        <v>80</v>
      </c>
      <c r="B10" s="28" t="str">
        <f>IF(SEPTEMBRE!D1=0,"-",SEPTEMBRE!D1)</f>
        <v>-</v>
      </c>
      <c r="C10" s="28" t="str">
        <f>IF(SEPTEMBRE!G1=0,"-",SEPTEMBRE!G1)</f>
        <v>-</v>
      </c>
    </row>
    <row r="11" spans="1:3" x14ac:dyDescent="0.25">
      <c r="A11" s="35" t="s">
        <v>81</v>
      </c>
      <c r="B11" s="28" t="str">
        <f>IF(OCTOBRE!D1=0,"-",OCTOBRE!D1)</f>
        <v>-</v>
      </c>
      <c r="C11" s="28" t="str">
        <f>IF(OCTOBRE!G1=0,"-",OCTOBRE!G1)</f>
        <v>-</v>
      </c>
    </row>
    <row r="12" spans="1:3" x14ac:dyDescent="0.25">
      <c r="A12" s="34" t="s">
        <v>82</v>
      </c>
      <c r="B12" s="28" t="str">
        <f>IF(NOVEMBRE!D1=0,"-",NOVEMBRE!D1)</f>
        <v>-</v>
      </c>
      <c r="C12" s="28" t="str">
        <f>IF(NOVEMBRE!G1=0,"-",NOVEMBRE!G1)</f>
        <v>-</v>
      </c>
    </row>
    <row r="13" spans="1:3" x14ac:dyDescent="0.25">
      <c r="A13" s="35" t="s">
        <v>83</v>
      </c>
      <c r="B13" s="28" t="str">
        <f>IF(DÉCEMBRE!D1=0,"-",DÉCEMBRE!D1)</f>
        <v>-</v>
      </c>
      <c r="C13" s="28" t="str">
        <f>IF(DÉCEMBRE!G1=0,"-",DÉCEMBRE!G1)</f>
        <v>-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6"/>
  <sheetViews>
    <sheetView showGridLines="0" workbookViewId="0">
      <selection activeCell="F15" sqref="F15:F17"/>
    </sheetView>
  </sheetViews>
  <sheetFormatPr baseColWidth="10" defaultRowHeight="15" x14ac:dyDescent="0.25"/>
  <cols>
    <col min="1" max="1" width="12" style="1" bestFit="1" customWidth="1"/>
    <col min="2" max="2" width="18.28515625" style="1" bestFit="1" customWidth="1"/>
    <col min="3" max="3" width="17.7109375" style="1" bestFit="1" customWidth="1"/>
    <col min="4" max="4" width="17.42578125" style="1" bestFit="1" customWidth="1"/>
    <col min="5" max="5" width="16.28515625" style="1" bestFit="1" customWidth="1"/>
    <col min="6" max="6" width="20.28515625" style="1" bestFit="1" customWidth="1"/>
    <col min="7" max="7" width="14" style="1" customWidth="1"/>
    <col min="8" max="8" width="19.7109375" style="1" bestFit="1" customWidth="1"/>
    <col min="9" max="9" width="15.5703125" style="1" bestFit="1" customWidth="1"/>
    <col min="10" max="10" width="20.140625" style="1" bestFit="1" customWidth="1"/>
    <col min="11" max="11" width="21.85546875" style="1" bestFit="1" customWidth="1"/>
    <col min="12" max="12" width="25.85546875" style="1" bestFit="1" customWidth="1"/>
    <col min="13" max="13" width="29.5703125" style="1" bestFit="1" customWidth="1"/>
    <col min="14" max="15" width="11.42578125" style="1"/>
    <col min="16" max="16" width="29.5703125" style="1" bestFit="1" customWidth="1"/>
    <col min="17" max="16384" width="11.42578125" style="1"/>
  </cols>
  <sheetData>
    <row r="1" spans="1:16" x14ac:dyDescent="0.25">
      <c r="B1" s="8" t="s">
        <v>8</v>
      </c>
      <c r="C1" s="6" t="s">
        <v>19</v>
      </c>
      <c r="P1" s="24"/>
    </row>
    <row r="2" spans="1:16" x14ac:dyDescent="0.25">
      <c r="B2" s="7"/>
      <c r="P2" s="7"/>
    </row>
    <row r="3" spans="1:16" x14ac:dyDescent="0.25">
      <c r="B3" s="7" t="s">
        <v>88</v>
      </c>
      <c r="C3" s="1" t="s">
        <v>20</v>
      </c>
    </row>
    <row r="4" spans="1:16" x14ac:dyDescent="0.25">
      <c r="B4" s="7" t="s">
        <v>4</v>
      </c>
      <c r="C4" s="1" t="s">
        <v>18</v>
      </c>
    </row>
    <row r="5" spans="1:16" x14ac:dyDescent="0.25">
      <c r="B5" s="7" t="s">
        <v>97</v>
      </c>
    </row>
    <row r="6" spans="1:16" x14ac:dyDescent="0.25">
      <c r="B6" s="7" t="s">
        <v>58</v>
      </c>
    </row>
    <row r="7" spans="1:16" x14ac:dyDescent="0.25">
      <c r="B7" s="7" t="s">
        <v>5</v>
      </c>
    </row>
    <row r="8" spans="1:16" x14ac:dyDescent="0.25">
      <c r="B8" s="7" t="s">
        <v>23</v>
      </c>
    </row>
    <row r="9" spans="1:16" x14ac:dyDescent="0.25">
      <c r="A9" s="7"/>
    </row>
    <row r="10" spans="1:16" x14ac:dyDescent="0.25">
      <c r="A10" s="7"/>
    </row>
    <row r="14" spans="1:16" x14ac:dyDescent="0.25">
      <c r="A14" s="23" t="s">
        <v>9</v>
      </c>
      <c r="B14" s="23" t="s">
        <v>34</v>
      </c>
      <c r="C14" s="23" t="s">
        <v>7</v>
      </c>
      <c r="D14" s="23" t="s">
        <v>24</v>
      </c>
      <c r="E14" s="23" t="s">
        <v>65</v>
      </c>
      <c r="F14" s="23" t="s">
        <v>66</v>
      </c>
      <c r="G14" s="23" t="s">
        <v>26</v>
      </c>
      <c r="H14" s="23" t="s">
        <v>55</v>
      </c>
      <c r="I14" s="23" t="s">
        <v>53</v>
      </c>
      <c r="J14" s="23" t="s">
        <v>67</v>
      </c>
      <c r="K14" s="23" t="s">
        <v>68</v>
      </c>
      <c r="L14" s="23" t="s">
        <v>54</v>
      </c>
      <c r="M14" s="23" t="s">
        <v>12</v>
      </c>
    </row>
    <row r="15" spans="1:16" x14ac:dyDescent="0.25">
      <c r="A15" s="38" t="s">
        <v>69</v>
      </c>
      <c r="B15" s="7" t="s">
        <v>11</v>
      </c>
      <c r="C15" s="7" t="s">
        <v>10</v>
      </c>
      <c r="D15" s="1" t="s">
        <v>61</v>
      </c>
      <c r="E15" s="7" t="s">
        <v>41</v>
      </c>
      <c r="F15" s="7" t="s">
        <v>52</v>
      </c>
      <c r="G15" s="7" t="s">
        <v>57</v>
      </c>
      <c r="H15" s="7" t="s">
        <v>42</v>
      </c>
      <c r="I15" s="7" t="s">
        <v>48</v>
      </c>
      <c r="J15" s="7" t="s">
        <v>21</v>
      </c>
      <c r="K15" s="1" t="s">
        <v>59</v>
      </c>
      <c r="L15" s="7" t="s">
        <v>43</v>
      </c>
      <c r="M15" s="7" t="s">
        <v>13</v>
      </c>
    </row>
    <row r="16" spans="1:16" x14ac:dyDescent="0.25">
      <c r="A16" s="38"/>
      <c r="B16" s="7" t="s">
        <v>32</v>
      </c>
      <c r="C16" s="7" t="s">
        <v>91</v>
      </c>
      <c r="D16" s="7" t="s">
        <v>44</v>
      </c>
      <c r="E16" s="1" t="s">
        <v>62</v>
      </c>
      <c r="G16" s="7" t="s">
        <v>63</v>
      </c>
      <c r="H16" s="7" t="s">
        <v>46</v>
      </c>
      <c r="I16" s="7" t="s">
        <v>50</v>
      </c>
      <c r="J16" s="7" t="s">
        <v>49</v>
      </c>
      <c r="L16" s="7" t="s">
        <v>35</v>
      </c>
      <c r="M16" s="1" t="s">
        <v>60</v>
      </c>
    </row>
    <row r="17" spans="1:13" x14ac:dyDescent="0.25">
      <c r="A17" s="38"/>
      <c r="C17" s="7" t="s">
        <v>25</v>
      </c>
      <c r="D17" s="7" t="s">
        <v>45</v>
      </c>
      <c r="G17" s="7"/>
      <c r="H17" s="7" t="s">
        <v>37</v>
      </c>
      <c r="I17" s="7" t="s">
        <v>51</v>
      </c>
      <c r="L17" s="7" t="s">
        <v>98</v>
      </c>
      <c r="M17" s="7" t="s">
        <v>27</v>
      </c>
    </row>
    <row r="18" spans="1:13" x14ac:dyDescent="0.25">
      <c r="A18" s="38"/>
      <c r="B18" s="7"/>
      <c r="C18" s="7" t="s">
        <v>22</v>
      </c>
      <c r="D18" s="7" t="s">
        <v>70</v>
      </c>
      <c r="H18" s="7" t="s">
        <v>47</v>
      </c>
      <c r="L18" s="7" t="s">
        <v>36</v>
      </c>
      <c r="M18" s="7" t="s">
        <v>28</v>
      </c>
    </row>
    <row r="19" spans="1:13" x14ac:dyDescent="0.25">
      <c r="A19" s="38"/>
      <c r="B19" s="7"/>
      <c r="D19" s="7" t="s">
        <v>92</v>
      </c>
      <c r="H19" s="7" t="s">
        <v>96</v>
      </c>
      <c r="M19" s="7" t="s">
        <v>30</v>
      </c>
    </row>
    <row r="20" spans="1:13" x14ac:dyDescent="0.25">
      <c r="A20" s="38"/>
      <c r="D20" s="7" t="s">
        <v>39</v>
      </c>
      <c r="H20" s="7" t="s">
        <v>93</v>
      </c>
      <c r="M20" s="7" t="s">
        <v>31</v>
      </c>
    </row>
    <row r="21" spans="1:13" x14ac:dyDescent="0.25">
      <c r="A21" s="38"/>
      <c r="D21" s="7" t="s">
        <v>56</v>
      </c>
      <c r="H21" s="7" t="s">
        <v>95</v>
      </c>
      <c r="M21" s="7" t="s">
        <v>29</v>
      </c>
    </row>
    <row r="22" spans="1:13" x14ac:dyDescent="0.25">
      <c r="A22" s="38"/>
      <c r="H22" s="7" t="s">
        <v>94</v>
      </c>
    </row>
    <row r="46" spans="16:16" x14ac:dyDescent="0.25">
      <c r="P46" s="7"/>
    </row>
  </sheetData>
  <sortState ref="H14:H19">
    <sortCondition ref="H14"/>
  </sortState>
  <mergeCells count="1">
    <mergeCell ref="A15:A22"/>
  </mergeCells>
  <dataValidations count="1">
    <dataValidation type="list" allowBlank="1" showInputMessage="1" showErrorMessage="1" sqref="N11 B14:M14">
      <formula1>CATÉGORIES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SYNTHÈSES DÉPENSE</vt:lpstr>
      <vt:lpstr>ÉVOLUTIONS</vt:lpstr>
      <vt:lpstr>Listes</vt:lpstr>
      <vt:lpstr>Abonnement</vt:lpstr>
      <vt:lpstr>Alimentation</vt:lpstr>
      <vt:lpstr>CATÉGORIE</vt:lpstr>
      <vt:lpstr>CATÉGORIES</vt:lpstr>
      <vt:lpstr>Divers</vt:lpstr>
      <vt:lpstr>E_commerce</vt:lpstr>
      <vt:lpstr>Frais_bancaires</vt:lpstr>
      <vt:lpstr>Habillement</vt:lpstr>
      <vt:lpstr>Impôts</vt:lpstr>
      <vt:lpstr>Maison</vt:lpstr>
      <vt:lpstr>Remboursement_prêt</vt:lpstr>
      <vt:lpstr>Salaires_Pensions</vt:lpstr>
      <vt:lpstr>Santé</vt:lpstr>
      <vt:lpstr>Voiture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2018-11-04T10:47:46Z</dcterms:created>
  <dcterms:modified xsi:type="dcterms:W3CDTF">2018-11-11T18:33:58Z</dcterms:modified>
</cp:coreProperties>
</file>