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kicka\Desktop\"/>
    </mc:Choice>
  </mc:AlternateContent>
  <xr:revisionPtr revIDLastSave="0" documentId="13_ncr:1_{54CDF86C-4812-483C-B5A1-9F0E416E694A}" xr6:coauthVersionLast="36" xr6:coauthVersionMax="36" xr10:uidLastSave="{00000000-0000-0000-0000-000000000000}"/>
  <bookViews>
    <workbookView xWindow="0" yWindow="0" windowWidth="23040" windowHeight="8628" xr2:uid="{D893D3E0-DCFE-408E-89A9-2FC0E2B9D44A}"/>
  </bookViews>
  <sheets>
    <sheet name="Parametres" sheetId="2" r:id="rId1"/>
    <sheet name="Pointage" sheetId="1" r:id="rId2"/>
    <sheet name="Synthese annuelle" sheetId="3" r:id="rId3"/>
    <sheet name="Sauvegarde" sheetId="4" r:id="rId4"/>
  </sheets>
  <definedNames>
    <definedName name="Calendier">Pointage!$C$5:$M$36</definedName>
    <definedName name="Feries">T_Feries[]</definedName>
    <definedName name="Mois_Moins">"Image 2"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C31" i="1"/>
  <c r="D31" i="1"/>
  <c r="E31" i="1"/>
  <c r="C32" i="1"/>
  <c r="D32" i="1"/>
  <c r="E32" i="1"/>
  <c r="C33" i="1"/>
  <c r="D33" i="1"/>
  <c r="E33" i="1"/>
  <c r="C34" i="1"/>
  <c r="D34" i="1"/>
  <c r="E34" i="1"/>
  <c r="C35" i="1"/>
  <c r="D35" i="1"/>
  <c r="E35" i="1"/>
  <c r="C36" i="1"/>
  <c r="D36" i="1"/>
  <c r="F36" i="1" s="1"/>
  <c r="E36" i="1"/>
  <c r="K36" i="1"/>
  <c r="L36" i="1" l="1"/>
  <c r="M36" i="1" s="1"/>
  <c r="F35" i="1"/>
  <c r="F34" i="1"/>
  <c r="K34" i="1"/>
  <c r="K35" i="1"/>
  <c r="L35" i="1" l="1"/>
  <c r="M35" i="1" s="1"/>
  <c r="L34" i="1"/>
  <c r="M34" i="1" s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8" i="1"/>
  <c r="L29" i="1"/>
  <c r="L30" i="1"/>
  <c r="L31" i="1"/>
  <c r="L32" i="1"/>
  <c r="L33" i="1"/>
  <c r="L27" i="1"/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M8" i="1" l="1"/>
  <c r="M10" i="1"/>
  <c r="M11" i="1"/>
  <c r="M12" i="1"/>
  <c r="M14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9" i="1"/>
  <c r="M13" i="1"/>
  <c r="M17" i="1"/>
  <c r="M33" i="1"/>
  <c r="M15" i="1"/>
  <c r="M16" i="1"/>
  <c r="M7" i="1"/>
  <c r="M18" i="1"/>
  <c r="K6" i="1"/>
  <c r="N35" i="1" l="1"/>
  <c r="N36" i="1"/>
  <c r="N34" i="1"/>
  <c r="N17" i="1"/>
  <c r="M6" i="1"/>
  <c r="N6" i="1" s="1"/>
  <c r="N26" i="1"/>
  <c r="N25" i="1"/>
  <c r="N27" i="1"/>
  <c r="N21" i="1"/>
  <c r="N22" i="1"/>
  <c r="N24" i="1"/>
  <c r="N23" i="1"/>
  <c r="N15" i="1"/>
  <c r="N16" i="1"/>
  <c r="N14" i="1"/>
  <c r="N18" i="1"/>
  <c r="N20" i="1"/>
  <c r="N19" i="1"/>
  <c r="N28" i="1"/>
  <c r="N29" i="1"/>
  <c r="N33" i="1"/>
  <c r="N32" i="1"/>
  <c r="N30" i="1"/>
  <c r="N31" i="1"/>
  <c r="N13" i="1"/>
  <c r="N12" i="1"/>
  <c r="F12" i="2"/>
  <c r="N11" i="1" l="1"/>
  <c r="N7" i="1"/>
  <c r="N10" i="1"/>
  <c r="N8" i="1"/>
  <c r="N9" i="1"/>
  <c r="F8" i="1"/>
  <c r="F12" i="1"/>
  <c r="F13" i="1"/>
  <c r="F16" i="1"/>
  <c r="F17" i="1"/>
  <c r="F20" i="1"/>
  <c r="F21" i="1"/>
  <c r="F28" i="1"/>
  <c r="F32" i="1"/>
  <c r="F33" i="1"/>
  <c r="F26" i="1"/>
  <c r="C3" i="1"/>
  <c r="F9" i="1"/>
  <c r="F14" i="1"/>
  <c r="F19" i="1"/>
  <c r="F23" i="1"/>
  <c r="F11" i="1"/>
  <c r="F6" i="1"/>
  <c r="F10" i="1"/>
  <c r="F18" i="1"/>
  <c r="F22" i="1"/>
  <c r="F30" i="1"/>
  <c r="F31" i="1" l="1"/>
  <c r="F24" i="1"/>
  <c r="F29" i="1"/>
  <c r="F27" i="1"/>
  <c r="F15" i="1"/>
  <c r="F25" i="1"/>
  <c r="F7" i="1"/>
  <c r="F13" i="2"/>
  <c r="F5" i="2" l="1"/>
  <c r="F7" i="2"/>
  <c r="F16" i="2"/>
  <c r="F14" i="2"/>
  <c r="F15" i="2" s="1"/>
  <c r="F4" i="2"/>
  <c r="F8" i="2"/>
  <c r="F10" i="2" l="1"/>
  <c r="F9" i="2"/>
  <c r="F11" i="2"/>
  <c r="F6" i="2"/>
</calcChain>
</file>

<file path=xl/sharedStrings.xml><?xml version="1.0" encoding="utf-8"?>
<sst xmlns="http://schemas.openxmlformats.org/spreadsheetml/2006/main" count="57" uniqueCount="45">
  <si>
    <t>Jour</t>
  </si>
  <si>
    <t>Date</t>
  </si>
  <si>
    <t>Mois</t>
  </si>
  <si>
    <t>Sem.</t>
  </si>
  <si>
    <t>M. Début</t>
  </si>
  <si>
    <t>M. Fin</t>
  </si>
  <si>
    <t>AM. Début</t>
  </si>
  <si>
    <t>AM. Fin</t>
  </si>
  <si>
    <t>Nb heures</t>
  </si>
  <si>
    <t>H. Supp</t>
  </si>
  <si>
    <t>Année</t>
  </si>
  <si>
    <t>janvier</t>
  </si>
  <si>
    <t>Jour férié</t>
  </si>
  <si>
    <t>février</t>
  </si>
  <si>
    <t>Jour de l’An</t>
  </si>
  <si>
    <t>mars</t>
  </si>
  <si>
    <t>Pâques</t>
  </si>
  <si>
    <t>avril</t>
  </si>
  <si>
    <t>Lundi de Pâques</t>
  </si>
  <si>
    <t>mai</t>
  </si>
  <si>
    <t>Fête du travail</t>
  </si>
  <si>
    <t>juin</t>
  </si>
  <si>
    <t>Armistice 1945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</si>
  <si>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</si>
  <si>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</si>
  <si>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</si>
  <si>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</si>
  <si>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</si>
  <si>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</si>
  <si>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</si>
  <si>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</si>
  <si>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</si>
  <si>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</si>
  <si>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</si>
  <si>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</si>
  <si>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</t>
  </si>
  <si>
    <t>Noël</t>
  </si>
  <si>
    <t>Mois -</t>
  </si>
  <si>
    <t>Mois +</t>
  </si>
  <si>
    <t>H. Norm</t>
  </si>
  <si>
    <t>Cum. H.S.</t>
  </si>
  <si>
    <t>An +</t>
  </si>
  <si>
    <t>An -</t>
  </si>
  <si>
    <t>Heures Norm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</si>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</sst>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mmmm"/>
    <numFmt numFmtId="165" formatCode="d"/>
    <numFmt numFmtId="166" formatCode="dddd"/>
    <numFmt numFmtId="167" formatCode="h:mm;@"/>
    <numFmt numFmtId="168" formatCode="[h]:mm"/>
    <numFmt numFmtId="169" formatCode="[h]:mm;&quot;(négatif)&quot;;"/>
    <numFmt numFmtId="170" formatCode="[$-F400]h:mm:ss\ AM/PM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Segoe UI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 Unicode MS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ck">
        <color rgb="FF66FF66"/>
      </left>
      <right/>
      <top style="thick">
        <color rgb="FF66FF66"/>
      </top>
      <bottom style="thick">
        <color rgb="FF66FF66"/>
      </bottom>
      <diagonal/>
    </border>
    <border>
      <left/>
      <right/>
      <top style="thick">
        <color rgb="FF66FF66"/>
      </top>
      <bottom style="thick">
        <color rgb="FF66FF66"/>
      </bottom>
      <diagonal/>
    </border>
    <border>
      <left/>
      <right style="thick">
        <color rgb="FF66FF66"/>
      </right>
      <top style="thick">
        <color rgb="FF66FF66"/>
      </top>
      <bottom style="thick">
        <color rgb="FF66FF66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2" fillId="0" borderId="2" xfId="0" applyFont="1" applyBorder="1" applyAlignment="1">
      <alignment horizontal="righ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/>
    </xf>
    <xf numFmtId="166" fontId="0" fillId="0" borderId="0" xfId="0" applyNumberFormat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67" fontId="0" fillId="0" borderId="0" xfId="0" applyNumberFormat="1"/>
    <xf numFmtId="167" fontId="0" fillId="0" borderId="0" xfId="0" quotePrefix="1" applyNumberFormat="1"/>
    <xf numFmtId="167" fontId="4" fillId="0" borderId="0" xfId="0" applyNumberFormat="1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8" fontId="0" fillId="0" borderId="0" xfId="0" applyNumberFormat="1"/>
    <xf numFmtId="0" fontId="0" fillId="0" borderId="0" xfId="0" applyAlignment="1">
      <alignment horizontal="center"/>
    </xf>
    <xf numFmtId="169" fontId="4" fillId="0" borderId="0" xfId="0" applyNumberFormat="1" applyFont="1"/>
    <xf numFmtId="14" fontId="0" fillId="0" borderId="0" xfId="0" applyNumberFormat="1"/>
    <xf numFmtId="0" fontId="0" fillId="0" borderId="0" xfId="0" applyNumberFormat="1"/>
    <xf numFmtId="166" fontId="0" fillId="0" borderId="0" xfId="0" applyNumberFormat="1" applyFont="1"/>
    <xf numFmtId="0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/>
    </xf>
    <xf numFmtId="20" fontId="5" fillId="0" borderId="0" xfId="0" applyNumberFormat="1" applyFont="1" applyAlignment="1">
      <alignment vertical="center"/>
    </xf>
    <xf numFmtId="167" fontId="6" fillId="0" borderId="0" xfId="0" applyNumberFormat="1" applyFont="1" applyAlignment="1">
      <alignment horizontal="center"/>
    </xf>
    <xf numFmtId="167" fontId="0" fillId="0" borderId="0" xfId="0" quotePrefix="1" applyNumberFormat="1" applyAlignment="1">
      <alignment horizontal="center" vertical="center"/>
    </xf>
    <xf numFmtId="167" fontId="6" fillId="0" borderId="0" xfId="0" quotePrefix="1" applyNumberFormat="1" applyFont="1" applyAlignment="1">
      <alignment horizontal="center" vertical="center"/>
    </xf>
    <xf numFmtId="2" fontId="0" fillId="0" borderId="0" xfId="0" applyNumberFormat="1"/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0" fillId="0" borderId="0" xfId="0" quotePrefix="1"/>
    <xf numFmtId="170" fontId="0" fillId="0" borderId="0" xfId="0" applyNumberFormat="1" applyAlignment="1">
      <alignment horizontal="right"/>
    </xf>
    <xf numFmtId="170" fontId="0" fillId="0" borderId="0" xfId="0" quotePrefix="1" applyNumberFormat="1" applyAlignment="1">
      <alignment horizontal="right"/>
    </xf>
    <xf numFmtId="2" fontId="0" fillId="0" borderId="0" xfId="0" quotePrefix="1" applyNumberFormat="1"/>
    <xf numFmtId="170" fontId="0" fillId="0" borderId="0" xfId="0" applyNumberForma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</cellXfs>
  <cellStyles count="1">
    <cellStyle name="Normal" xfId="0" builtinId="0"/>
  </cellStyles>
  <dxfs count="43"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67" formatCode="h:mm;@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textRotation="0" wrapText="0" indent="0" justifyLastLine="0" shrinkToFit="0" readingOrder="0"/>
    </dxf>
    <dxf>
      <fill>
        <patternFill>
          <bgColor rgb="FF00FFCC"/>
        </patternFill>
      </fill>
    </dxf>
    <dxf>
      <fill>
        <patternFill>
          <bgColor rgb="FF2CA4D4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67" formatCode="h:mm;@"/>
    </dxf>
    <dxf>
      <numFmt numFmtId="168" formatCode="[h]:mm"/>
    </dxf>
    <dxf>
      <numFmt numFmtId="164" formatCode="mmmm"/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h:mm;@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[h]:mm;&quot;(négatif)&quot;;"/>
    </dxf>
    <dxf>
      <numFmt numFmtId="167" formatCode="h:mm;@"/>
      <alignment horizontal="center" vertical="center" textRotation="0" wrapText="0" indent="0" justifyLastLine="0" shrinkToFit="0" readingOrder="0"/>
    </dxf>
    <dxf>
      <numFmt numFmtId="167" formatCode="h:mm;@"/>
    </dxf>
    <dxf>
      <numFmt numFmtId="167" formatCode="h:mm;@"/>
      <alignment horizontal="center" textRotation="0" wrapText="0" indent="0" justifyLastLine="0" shrinkToFit="0" readingOrder="0"/>
    </dxf>
    <dxf>
      <numFmt numFmtId="167" formatCode="h:mm;@"/>
      <alignment horizontal="center" textRotation="0" wrapText="0" indent="0" justifyLastLine="0" shrinkToFit="0" readingOrder="0"/>
    </dxf>
    <dxf>
      <numFmt numFmtId="167" formatCode="h:mm;@"/>
      <alignment horizontal="center" textRotation="0" wrapText="0" indent="0" justifyLastLine="0" shrinkToFit="0" readingOrder="0"/>
    </dxf>
    <dxf>
      <numFmt numFmtId="167" formatCode="h:mm;@"/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numFmt numFmtId="164" formatCode="mmmm"/>
      <alignment horizontal="center" vertical="bottom" textRotation="0" wrapText="0" indent="0" justifyLastLine="0" shrinkToFit="0" readingOrder="0"/>
    </dxf>
    <dxf>
      <numFmt numFmtId="165" formatCode="d"/>
      <alignment horizontal="center" vertical="center" textRotation="0" wrapText="0" indent="0" justifyLastLine="0" shrinkToFit="0" readingOrder="0"/>
    </dxf>
    <dxf>
      <font>
        <b val="0"/>
      </font>
      <numFmt numFmtId="166" formatCode="dddd"/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textRotation="0" wrapText="0" indent="0" justifyLastLine="0" shrinkToFit="0" readingOrder="0"/>
    </dxf>
    <dxf>
      <numFmt numFmtId="171" formatCode=";;;"/>
      <fill>
        <patternFill patternType="gray0625">
          <fgColor rgb="FFFF0000"/>
        </patternFill>
      </fill>
    </dxf>
    <dxf>
      <numFmt numFmtId="171" formatCode=";;;"/>
      <fill>
        <patternFill patternType="gray0625">
          <fgColor rgb="FFFF0000"/>
        </patternFill>
      </fill>
    </dxf>
    <dxf>
      <fill>
        <patternFill>
          <bgColor rgb="FF00FFCC"/>
        </patternFill>
      </fill>
    </dxf>
    <dxf>
      <fill>
        <patternFill>
          <bgColor rgb="FF2CA4D4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64" formatCode="mmmm"/>
      <alignment horizontal="left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</dxfs>
  <tableStyles count="0" defaultTableStyle="TableStyleMedium2" defaultPivotStyle="PivotStyleLight16"/>
  <colors>
    <mruColors>
      <color rgb="FF2CA4D4"/>
      <color rgb="FF00FFCC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163905</xdr:colOff>
      <xdr:row>8</xdr:row>
      <xdr:rowOff>8648</xdr:rowOff>
    </xdr:from>
    <xdr:to>
      <xdr:col>1</xdr:col>
      <xdr:colOff>131370</xdr:colOff>
      <xdr:row>10</xdr:row>
      <xdr:rowOff>98033</xdr:rowOff>
    </xdr:to>
    <xdr:pic macro="[0]!MoisMoins">
      <xdr:nvPicPr>
        <xdr:cNvPr id="3" name="Image 2">
          <a:extLst>
            <a:ext uri="{FF2B5EF4-FFF2-40B4-BE49-F238E27FC236}">
              <a16:creationId xmlns:a16="http://schemas.microsoft.com/office/drawing/2014/main" id="{AD981B49-FB28-4F29-99B1-306CCD9CE5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63905" y="1542173"/>
          <a:ext cx="487530" cy="455145"/>
        </a:xfrm>
        <a:prstGeom prst="rect">
          <a:avLst/>
        </a:prstGeom>
      </xdr:spPr>
    </xdr:pic>
    <xdr:clientData/>
  </xdr:twoCellAnchor>
  <xdr:twoCellAnchor editAs="oneCell">
    <xdr:from>
      <xdr:col>1</xdr:col>
      <xdr:colOff>77401</xdr:colOff>
      <xdr:row>8</xdr:row>
      <xdr:rowOff>10725</xdr:rowOff>
    </xdr:from>
    <xdr:to>
      <xdr:col>1</xdr:col>
      <xdr:colOff>555059</xdr:colOff>
      <xdr:row>10</xdr:row>
      <xdr:rowOff>97858</xdr:rowOff>
    </xdr:to>
    <xdr:pic macro="[0]!MoisPlus">
      <xdr:nvPicPr>
        <xdr:cNvPr id="5" name="Image 4">
          <a:extLst>
            <a:ext uri="{FF2B5EF4-FFF2-40B4-BE49-F238E27FC236}">
              <a16:creationId xmlns:a16="http://schemas.microsoft.com/office/drawing/2014/main" id="{82176165-8F32-413E-A4FA-9ECAC40A87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601276" y="1544250"/>
          <a:ext cx="481468" cy="452893"/>
        </a:xfrm>
        <a:prstGeom prst="rect">
          <a:avLst/>
        </a:prstGeom>
      </xdr:spPr>
    </xdr:pic>
    <xdr:clientData/>
  </xdr:twoCellAnchor>
  <xdr:twoCellAnchor>
    <xdr:from>
      <xdr:col>1</xdr:col>
      <xdr:colOff>272419</xdr:colOff>
      <xdr:row>3</xdr:row>
      <xdr:rowOff>169335</xdr:rowOff>
    </xdr:from>
    <xdr:to>
      <xdr:col>1</xdr:col>
      <xdr:colOff>493399</xdr:colOff>
      <xdr:row>4</xdr:row>
      <xdr:rowOff>168385</xdr:rowOff>
    </xdr:to>
    <xdr:pic macro="[0]!AnPlus">
      <xdr:nvPicPr>
        <xdr:cNvPr id="6" name="Image 5">
          <a:extLst>
            <a:ext uri="{FF2B5EF4-FFF2-40B4-BE49-F238E27FC236}">
              <a16:creationId xmlns:a16="http://schemas.microsoft.com/office/drawing/2014/main" id="{C03261E9-669F-4477-945E-BA0A1801EC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816771" y="777508"/>
          <a:ext cx="180025" cy="220980"/>
        </a:xfrm>
        <a:prstGeom prst="rect">
          <a:avLst/>
        </a:prstGeom>
      </xdr:spPr>
    </xdr:pic>
    <xdr:clientData/>
  </xdr:twoCellAnchor>
  <xdr:twoCellAnchor>
    <xdr:from>
      <xdr:col>1</xdr:col>
      <xdr:colOff>272416</xdr:colOff>
      <xdr:row>5</xdr:row>
      <xdr:rowOff>26166</xdr:rowOff>
    </xdr:from>
    <xdr:to>
      <xdr:col>1</xdr:col>
      <xdr:colOff>482955</xdr:colOff>
      <xdr:row>6</xdr:row>
      <xdr:rowOff>25283</xdr:rowOff>
    </xdr:to>
    <xdr:pic macro="[0]!AnMoins">
      <xdr:nvPicPr>
        <xdr:cNvPr id="8" name="Image 7">
          <a:extLst>
            <a:ext uri="{FF2B5EF4-FFF2-40B4-BE49-F238E27FC236}">
              <a16:creationId xmlns:a16="http://schemas.microsoft.com/office/drawing/2014/main" id="{AAB2A972-0F40-497A-8465-82073F640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811515" y="1001542"/>
          <a:ext cx="180092" cy="21053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53F75B-A920-49A7-AC87-193BA3D068B2}" name="T_Feries" displayName="T_Feries" ref="D3:F16" totalsRowShown="0" headerRowDxfId="42" dataDxfId="41">
  <autoFilter ref="D3:F16" xr:uid="{EB2A79BD-6FF2-4D3D-9BF0-D7CBEFD1426B}"/>
  <tableColumns count="3">
    <tableColumn id="1" xr3:uid="{AD95BA37-F94C-44A2-910D-7DD8BCD69CF0}" name="Jour férié" dataDxfId="40"/>
    <tableColumn id="3" xr3:uid="{61990C0B-ECCF-4F26-9062-BAA08C83DB55}" name="heures"/>
    <tableColumn id="2" xr3:uid="{701C2E0F-5CA4-420C-805F-2F801081E06F}" name="Date" dataDxfId="39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F75476-C774-4B85-97EB-7C82E10706DF}" name="T_Mois" displayName="T_Mois" ref="B2:B14" totalsRowShown="0" headerRowDxfId="38" dataDxfId="36" headerRowBorderDxfId="37" tableBorderDxfId="35">
  <autoFilter ref="B2:B14" xr:uid="{B97FA9B6-8961-4BEA-AA07-61E213B8FFAF}"/>
  <tableColumns count="1">
    <tableColumn id="1" xr3:uid="{8AB2BC19-77FF-4D13-9B3F-DB6630872CF9}" name="Mois" dataDxfId="34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1C07117-2D6C-41DF-9B9B-9CCD2CCE762B}" name="Tableau5" displayName="Tableau5" ref="I4:I16" totalsRowShown="0" headerRowDxfId="33" headerRowBorderDxfId="32">
  <autoFilter ref="I4:I16" xr:uid="{7A3D7D39-13E9-4F68-A5CF-5E09D28B9186}"/>
  <tableColumns count="1">
    <tableColumn id="1" xr3:uid="{C2B3E428-A8F7-4238-9BCA-65ACD12F0F58}" name="Anné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FD16201-DF6D-4257-89EE-D8838682D5D1}" name="TabPointage" displayName="TabPointage" ref="C5:N36" totalsRowShown="0" headerRowDxfId="27" tableBorderDxfId="26">
  <autoFilter ref="C5:N36" xr:uid="{73C32A21-490B-4BBB-86A0-FA60E2F14E7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4A1B869B-B25D-485D-B198-CE4BB433F455}" name="Jour" dataDxfId="25">
      <calculatedColumnFormula>DATE(2023,12,ROW()-ROW(TabPointage[#Headers]))</calculatedColumnFormula>
    </tableColumn>
    <tableColumn id="2" xr3:uid="{69735480-E24A-4FAD-9BF3-A2CF3F71865F}" name="Date" dataDxfId="24">
      <calculatedColumnFormula>DATE(2023,12,ROW()-ROW(TabPointage[#Headers]))</calculatedColumnFormula>
    </tableColumn>
    <tableColumn id="3" xr3:uid="{DAFBAA55-7472-45D2-BF82-31D778963BD8}" name="Mois" dataDxfId="23">
      <calculatedColumnFormula>DATE(2023,12,ROW()-ROW(TabPointage[#Headers]))</calculatedColumnFormula>
    </tableColumn>
    <tableColumn id="4" xr3:uid="{92145F7A-3D6C-44AB-AC5C-5D0A3FA4E80B}" name="Sem." dataDxfId="22">
      <calculatedColumnFormula>_xlfn.ISOWEEKNUM(TabPointage[[#This Row],[Date]])</calculatedColumnFormula>
    </tableColumn>
    <tableColumn id="5" xr3:uid="{3382E51D-2202-4162-BF85-0A972407B9A5}" name="M. Début" dataDxfId="21"/>
    <tableColumn id="6" xr3:uid="{EDDAFBB2-B6EB-41C1-A3F4-F66434022BEE}" name="M. Fin" dataDxfId="20"/>
    <tableColumn id="7" xr3:uid="{4C0349FA-33CE-4AB2-B603-BF2B301B50ED}" name="AM. Début" dataDxfId="19"/>
    <tableColumn id="8" xr3:uid="{B4ADC1E7-4BEE-43C0-9EAB-B9B289BB4165}" name="AM. Fin" dataDxfId="18"/>
    <tableColumn id="9" xr3:uid="{AFF8F467-F2B9-4159-B0A7-0ECC4E7A0FF8}" name="Nb heures" dataDxfId="17">
      <calculatedColumnFormula>TabPointage[[#This Row],[M. Fin]]-TabPointage[[#This Row],[M. Début]]+TabPointage[[#This Row],[AM. Fin]]-TabPointage[[#This Row],[AM. Début]]</calculatedColumnFormula>
    </tableColumn>
    <tableColumn id="12" xr3:uid="{66D9FD11-4DD7-4C49-A9A1-FEC426FCE814}" name="Heures Norm" dataDxfId="16">
      <calculatedColumnFormula>IF(WEEKDAY(TabPointage[[#This Row],[Date]])=1, "00:00", IF(WEEKDAY(TabPointage[[#This Row],[Date]])&lt;=5, "07:30", IF(WEEKDAY(TabPointage[[#This Row],[Date]])=6, "07:00", "00:00")))</calculatedColumnFormula>
    </tableColumn>
    <tableColumn id="11" xr3:uid="{539142D0-01F3-4544-8438-176D86122375}" name="H. Supp" dataDxfId="15">
      <calculatedColumnFormula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calculatedColumnFormula>
    </tableColumn>
    <tableColumn id="13" xr3:uid="{016282E1-2F06-45D1-B433-D1993F1EF3E5}" name="Cum. H.S." dataDxfId="14">
      <calculatedColumnFormula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calculatedColumnFormula>
    </tableColumn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B2AF15A-B988-40F6-ABF4-28B44873F05F}" name="Tableau6" displayName="Tableau6" ref="B3:E34" totalsRowShown="0">
  <autoFilter ref="B3:E34" xr:uid="{4B2AF15A-B988-40F6-ABF4-28B44873F05F}">
    <filterColumn colId="0" hiddenButton="1"/>
    <filterColumn colId="1" hiddenButton="1"/>
    <filterColumn colId="2" hiddenButton="1"/>
    <filterColumn colId="3" hiddenButton="1"/>
  </autoFilter>
  <tableColumns count="4">
    <tableColumn id="1" xr3:uid="{0739EB42-7229-4F07-99AA-590412DD6592}" name="Année" dataDxfId="13"/>
    <tableColumn id="2" xr3:uid="{366461A2-C54D-4D8B-84BA-FA9129116FFE}" name="Mois" dataDxfId="12"/>
    <tableColumn id="3" xr3:uid="{A7E3ECD5-6F80-47C6-9C96-009036D9698D}" name="H. Norm" dataDxfId="11"/>
    <tableColumn id="4" xr3:uid="{1677FDB0-8998-4DA3-9F51-049A348503AD}" name="H. Supp" dataDxfId="10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50FF60-144D-46B9-93C7-74F94CBF3404}" name="TabSvg" displayName="TabSvg" ref="B2:G398" totalsRowShown="0" headerRowDxfId="7" tableBorderDxfId="6">
  <autoFilter ref="B2:G398" xr:uid="{9350FF60-144D-46B9-93C7-74F94CBF340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2" xr3:uid="{59657E2B-5B67-4B58-8863-DE796029C0B6}" name="Date" dataDxfId="5"/>
    <tableColumn id="5" xr3:uid="{490CB302-089C-42BC-8BD1-836D67906F86}" name="M. Début" dataDxfId="4"/>
    <tableColumn id="6" xr3:uid="{70CE593A-2DA5-436B-86C8-A79EDF58FA6F}" name="M. Fin" dataDxfId="3"/>
    <tableColumn id="7" xr3:uid="{18AB7AC1-8BD3-4E8C-B01F-FAF7D100FC88}" name="AM. Début" dataDxfId="2"/>
    <tableColumn id="8" xr3:uid="{032027BE-2D6B-4176-A93A-04D076357C1F}" name="AM. Fin" dataDxfId="1"/>
    <tableColumn id="11" xr3:uid="{0C580247-4E51-4816-A77B-9558D23B796D}" name="H. Supp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493BF-2455-40C3-B6D8-435885BF7111}">
  <sheetPr codeName="Feuil2"/>
  <dimension ref="B2:I26"/>
  <sheetViews>
    <sheetView tabSelected="1" workbookViewId="0">
      <selection activeCell="H30" sqref="H30"/>
    </sheetView>
  </sheetViews>
  <sheetFormatPr baseColWidth="10" defaultRowHeight="14.4"/>
  <cols>
    <col min="4" max="5" width="22" customWidth="1"/>
    <col min="6" max="6" width="25" bestFit="1" customWidth="1"/>
  </cols>
  <sheetData>
    <row r="2" spans="2:9" ht="16.8">
      <c r="B2" s="1" t="s">
        <v>2</v>
      </c>
      <c r="D2" s="2" t="s">
        <v>10</v>
      </c>
      <c r="E2" s="2"/>
      <c r="F2" s="3">
        <v>2023</v>
      </c>
    </row>
    <row r="3" spans="2:9">
      <c r="B3" s="4" t="s">
        <v>11</v>
      </c>
      <c r="D3" t="s">
        <v>12</v>
      </c>
      <c r="E3" t="s">
        <v>44</v>
      </c>
      <c r="F3" s="5" t="s">
        <v>1</v>
      </c>
    </row>
    <row r="4" spans="2:9" ht="16.8">
      <c r="B4" s="4" t="s">
        <v>13</v>
      </c>
      <c r="D4" t="s">
        <v>14</v>
      </c>
      <c r="E4" s="39">
        <v>0</v>
      </c>
      <c r="F4" s="22">
        <f>DATE(F2,1,1)</f>
        <v>44927</v>
      </c>
      <c r="I4" s="2" t="s">
        <v>10</v>
      </c>
    </row>
    <row r="5" spans="2:9">
      <c r="B5" s="4" t="s">
        <v>15</v>
      </c>
      <c r="D5" t="s">
        <v>16</v>
      </c>
      <c r="E5" s="39">
        <v>0</v>
      </c>
      <c r="F5" s="22">
        <f>ROUND(DATE(F2,4,MOD(234-11*MOD(F2,19),30))/7,0)*7-6</f>
        <v>45025</v>
      </c>
      <c r="I5">
        <v>2023</v>
      </c>
    </row>
    <row r="6" spans="2:9">
      <c r="B6" s="4" t="s">
        <v>17</v>
      </c>
      <c r="D6" t="s">
        <v>18</v>
      </c>
      <c r="E6" s="39">
        <v>0</v>
      </c>
      <c r="F6" s="22">
        <f>F5+1</f>
        <v>45026</v>
      </c>
      <c r="I6">
        <v>2024</v>
      </c>
    </row>
    <row r="7" spans="2:9">
      <c r="B7" s="4" t="s">
        <v>19</v>
      </c>
      <c r="D7" t="s">
        <v>20</v>
      </c>
      <c r="E7" s="39">
        <v>0</v>
      </c>
      <c r="F7" s="22">
        <f>DATE(F2,5,1)</f>
        <v>45047</v>
      </c>
      <c r="I7">
        <v>2025</v>
      </c>
    </row>
    <row r="8" spans="2:9">
      <c r="B8" s="4" t="s">
        <v>21</v>
      </c>
      <c r="D8" t="s">
        <v>22</v>
      </c>
      <c r="E8" s="39">
        <v>0</v>
      </c>
      <c r="F8" s="22">
        <f>DATE(F2,5,8)</f>
        <v>45054</v>
      </c>
      <c r="I8">
        <v>2026</v>
      </c>
    </row>
    <row r="9" spans="2:9">
      <c r="B9" s="4" t="s">
        <v>23</v>
      </c>
      <c r="D9" t="s">
        <v>24</v>
      </c>
      <c r="E9" s="39">
        <v>0</v>
      </c>
      <c r="F9" s="22">
        <f>F5+39</f>
        <v>45064</v>
      </c>
      <c r="I9">
        <v>2027</v>
      </c>
    </row>
    <row r="10" spans="2:9">
      <c r="B10" s="4" t="s">
        <v>25</v>
      </c>
      <c r="D10" t="s">
        <v>26</v>
      </c>
      <c r="E10" s="39">
        <v>0</v>
      </c>
      <c r="F10" s="22">
        <f>F5+49</f>
        <v>45074</v>
      </c>
      <c r="I10">
        <v>2028</v>
      </c>
    </row>
    <row r="11" spans="2:9">
      <c r="B11" s="4" t="s">
        <v>27</v>
      </c>
      <c r="D11" t="s">
        <v>28</v>
      </c>
      <c r="E11" s="39">
        <v>0</v>
      </c>
      <c r="F11" s="22">
        <f>F5+50</f>
        <v>45075</v>
      </c>
      <c r="I11">
        <v>2029</v>
      </c>
    </row>
    <row r="12" spans="2:9">
      <c r="B12" s="4" t="s">
        <v>29</v>
      </c>
      <c r="D12" t="s">
        <v>30</v>
      </c>
      <c r="E12" s="39">
        <v>0</v>
      </c>
      <c r="F12" s="22">
        <f>DATE(F2,7,14)</f>
        <v>45121</v>
      </c>
      <c r="I12">
        <v>2030</v>
      </c>
    </row>
    <row r="13" spans="2:9">
      <c r="B13" s="4" t="s">
        <v>31</v>
      </c>
      <c r="D13" t="s">
        <v>32</v>
      </c>
      <c r="E13" s="39">
        <v>0</v>
      </c>
      <c r="F13" s="22">
        <f>DATE(F2,8,15)</f>
        <v>45153</v>
      </c>
      <c r="I13">
        <v>2031</v>
      </c>
    </row>
    <row r="14" spans="2:9">
      <c r="B14" s="4" t="s">
        <v>33</v>
      </c>
      <c r="D14" t="s">
        <v>34</v>
      </c>
      <c r="E14" s="39">
        <v>0</v>
      </c>
      <c r="F14" s="22">
        <f>DATE(F2,11,1)</f>
        <v>45231</v>
      </c>
      <c r="I14">
        <v>2032</v>
      </c>
    </row>
    <row r="15" spans="2:9">
      <c r="B15" s="4"/>
      <c r="D15" t="s">
        <v>35</v>
      </c>
      <c r="E15" s="39">
        <v>0</v>
      </c>
      <c r="F15" s="22">
        <f>F14+10</f>
        <v>45241</v>
      </c>
      <c r="I15">
        <v>2033</v>
      </c>
    </row>
    <row r="16" spans="2:9">
      <c r="B16" s="4"/>
      <c r="D16" t="s">
        <v>36</v>
      </c>
      <c r="E16" s="39">
        <v>0</v>
      </c>
      <c r="F16" s="22">
        <f>DATE(F2,12,25)</f>
        <v>45285</v>
      </c>
      <c r="I16">
        <v>2034</v>
      </c>
    </row>
    <row r="22" spans="2:3">
      <c r="B22" s="28"/>
    </row>
    <row r="23" spans="2:3">
      <c r="B23" s="15"/>
    </row>
    <row r="24" spans="2:3">
      <c r="B24" s="15"/>
    </row>
    <row r="25" spans="2:3">
      <c r="B25" s="15"/>
    </row>
    <row r="26" spans="2:3">
      <c r="C26" s="35"/>
    </row>
  </sheetData>
  <pageMargins left="0.7" right="0.7" top="0.75" bottom="0.75" header="0.3" footer="0.3"/>
  <pageSetup paperSize="9" orientation="portrait" horizontalDpi="1200" verticalDpi="120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BC1B3-C37D-4CFB-91E0-2617551C0E36}">
  <sheetPr codeName="Feuil1"/>
  <dimension ref="A1:U44"/>
  <sheetViews>
    <sheetView showZeros="0" zoomScaleNormal="100" workbookViewId="0">
      <selection activeCell="K24" sqref="K24"/>
    </sheetView>
  </sheetViews>
  <sheetFormatPr baseColWidth="10" defaultRowHeight="14.4"/>
  <cols>
    <col min="1" max="1" width="7.6640625" customWidth="1"/>
    <col min="2" max="2" width="9.5546875" customWidth="1"/>
    <col min="5" max="5" width="11.5546875" style="33"/>
    <col min="7" max="7" width="11.44140625" style="9" customWidth="1"/>
    <col min="10" max="10" width="11.44140625" customWidth="1"/>
    <col min="11" max="11" width="9.88671875" bestFit="1" customWidth="1"/>
    <col min="12" max="12" width="11.44140625" style="9" customWidth="1"/>
    <col min="13" max="13" width="11.44140625" customWidth="1"/>
    <col min="14" max="14" width="11.5546875" customWidth="1"/>
  </cols>
  <sheetData>
    <row r="1" spans="1:21" ht="8.4" customHeight="1"/>
    <row r="2" spans="1:21" ht="8.4" customHeight="1" thickBot="1"/>
    <row r="3" spans="1:21" ht="19.2" thickTop="1" thickBot="1">
      <c r="C3" s="40">
        <f>YEAR(D6)</f>
        <v>2023</v>
      </c>
      <c r="D3" s="41"/>
      <c r="E3" s="41"/>
      <c r="F3" s="42"/>
      <c r="P3" s="35"/>
    </row>
    <row r="4" spans="1:21" ht="9" customHeight="1" thickTop="1"/>
    <row r="5" spans="1:21">
      <c r="A5" t="s">
        <v>41</v>
      </c>
      <c r="C5" s="17" t="s">
        <v>0</v>
      </c>
      <c r="D5" s="8" t="s">
        <v>1</v>
      </c>
      <c r="E5" s="6" t="s">
        <v>2</v>
      </c>
      <c r="F5" s="8" t="s">
        <v>3</v>
      </c>
      <c r="G5" s="6" t="s">
        <v>4</v>
      </c>
      <c r="H5" s="6" t="s">
        <v>5</v>
      </c>
      <c r="I5" s="6" t="s">
        <v>6</v>
      </c>
      <c r="J5" s="6" t="s">
        <v>7</v>
      </c>
      <c r="K5" s="6" t="s">
        <v>8</v>
      </c>
      <c r="L5" s="8" t="s">
        <v>43</v>
      </c>
      <c r="M5" s="18" t="s">
        <v>9</v>
      </c>
      <c r="N5" s="6" t="s">
        <v>40</v>
      </c>
    </row>
    <row r="6" spans="1:21">
      <c r="A6" t="s">
        <v>42</v>
      </c>
      <c r="C6" s="7">
        <f>DATE(2023,12,ROW()-ROW(TabPointage[#Headers]))</f>
        <v>45261</v>
      </c>
      <c r="D6" s="10">
        <f>DATE(2023,12,ROW()-ROW(TabPointage[#Headers]))</f>
        <v>45261</v>
      </c>
      <c r="E6" s="34">
        <f>DATE(2023,12,ROW()-ROW(TabPointage[#Headers]))</f>
        <v>45261</v>
      </c>
      <c r="F6" s="9">
        <f>_xlfn.ISOWEEKNUM(TabPointage[[#This Row],[Date]])</f>
        <v>48</v>
      </c>
      <c r="G6" s="27">
        <v>0.33333333333333331</v>
      </c>
      <c r="H6" s="27">
        <v>0.5</v>
      </c>
      <c r="I6" s="27">
        <v>0.5625</v>
      </c>
      <c r="J6" s="27">
        <v>0.66666666666666663</v>
      </c>
      <c r="K6" s="13">
        <f>TabPointage[[#This Row],[M. Fin]]-TabPointage[[#This Row],[M. Début]]+TabPointage[[#This Row],[AM. Fin]]-TabPointage[[#This Row],[AM. Début]]</f>
        <v>0.27083333333333326</v>
      </c>
      <c r="L6" s="30" t="str">
        <f>IF(WEEKDAY(TabPointage[[#This Row],[Date]])=1, "00:00", IF(WEEKDAY(TabPointage[[#This Row],[Date]])&lt;=5, "07:30", IF(WEEKDAY(TabPointage[[#This Row],[Date]])=6, "07:00", "00:00")))</f>
        <v>07:00</v>
      </c>
      <c r="M6" s="21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>-2.0833333333333426E-2</v>
      </c>
      <c r="N6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6" s="35"/>
    </row>
    <row r="7" spans="1:21">
      <c r="C7" s="7">
        <f>DATE(2023,12,ROW()-ROW(TabPointage[#Headers]))</f>
        <v>45262</v>
      </c>
      <c r="D7" s="10">
        <f>DATE(2023,12,ROW()-ROW(TabPointage[#Headers]))</f>
        <v>45262</v>
      </c>
      <c r="E7" s="34">
        <f>DATE(2023,12,ROW()-ROW(TabPointage[#Headers]))</f>
        <v>45262</v>
      </c>
      <c r="F7" s="9">
        <f>_xlfn.ISOWEEKNUM(TabPointage[[#This Row],[Date]])</f>
        <v>48</v>
      </c>
      <c r="G7" s="29"/>
      <c r="H7" s="29"/>
      <c r="I7" s="29"/>
      <c r="J7" s="29"/>
      <c r="K7" s="13">
        <f>TabPointage[[#This Row],[M. Fin]]-TabPointage[[#This Row],[M. Début]]+TabPointage[[#This Row],[AM. Fin]]-TabPointage[[#This Row],[AM. Début]]</f>
        <v>0</v>
      </c>
      <c r="L7" s="31" t="str">
        <f>IF(WEEKDAY(TabPointage[[#This Row],[Date]])=1, "00:00", IF(WEEKDAY(TabPointage[[#This Row],[Date]])&lt;=5, "07:30", IF(WEEKDAY(TabPointage[[#This Row],[Date]])=6, "07:00", "00:00")))</f>
        <v>00:00</v>
      </c>
      <c r="M7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7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7" s="36"/>
    </row>
    <row r="8" spans="1:21">
      <c r="A8" s="9" t="s">
        <v>37</v>
      </c>
      <c r="B8" s="20" t="s">
        <v>38</v>
      </c>
      <c r="C8" s="7">
        <f>DATE(2023,12,ROW()-ROW(TabPointage[#Headers]))</f>
        <v>45263</v>
      </c>
      <c r="D8" s="10">
        <f>DATE(2023,12,ROW()-ROW(TabPointage[#Headers]))</f>
        <v>45263</v>
      </c>
      <c r="E8" s="34">
        <f>DATE(2023,12,ROW()-ROW(TabPointage[#Headers]))</f>
        <v>45263</v>
      </c>
      <c r="F8" s="9">
        <f>_xlfn.ISOWEEKNUM(TabPointage[[#This Row],[Date]])</f>
        <v>48</v>
      </c>
      <c r="G8" s="27"/>
      <c r="H8" s="27"/>
      <c r="I8" s="27"/>
      <c r="J8" s="27"/>
      <c r="K8" s="13">
        <f>TabPointage[[#This Row],[M. Fin]]-TabPointage[[#This Row],[M. Début]]+TabPointage[[#This Row],[AM. Fin]]-TabPointage[[#This Row],[AM. Début]]</f>
        <v>0</v>
      </c>
      <c r="L8" s="26" t="str">
        <f>IF(WEEKDAY(TabPointage[[#This Row],[Date]])=1, "00:00", IF(WEEKDAY(TabPointage[[#This Row],[Date]])&lt;=5, "07:30", IF(WEEKDAY(TabPointage[[#This Row],[Date]])=6, "07:00", "00:00")))</f>
        <v>00:00</v>
      </c>
      <c r="M8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8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8" s="36"/>
      <c r="P8" s="32"/>
    </row>
    <row r="9" spans="1:21">
      <c r="C9" s="7">
        <f>DATE(2023,12,ROW()-ROW(TabPointage[#Headers]))</f>
        <v>45264</v>
      </c>
      <c r="D9" s="10">
        <f>DATE(2023,12,ROW()-ROW(TabPointage[#Headers]))</f>
        <v>45264</v>
      </c>
      <c r="E9" s="34">
        <f>DATE(2023,12,ROW()-ROW(TabPointage[#Headers]))</f>
        <v>45264</v>
      </c>
      <c r="F9" s="9">
        <f>_xlfn.ISOWEEKNUM(TabPointage[[#This Row],[Date]])</f>
        <v>49</v>
      </c>
      <c r="G9" s="27">
        <v>0.33333333333333331</v>
      </c>
      <c r="H9" s="27">
        <v>0.5</v>
      </c>
      <c r="I9" s="27">
        <v>0.5625</v>
      </c>
      <c r="J9" s="27">
        <v>0.70833333333333337</v>
      </c>
      <c r="K9" s="13">
        <f>TabPointage[[#This Row],[M. Fin]]-TabPointage[[#This Row],[M. Début]]+TabPointage[[#This Row],[AM. Fin]]-TabPointage[[#This Row],[AM. Début]]</f>
        <v>0.3125</v>
      </c>
      <c r="L9" s="26" t="str">
        <f>IF(WEEKDAY(TabPointage[[#This Row],[Date]])=1, "00:00", IF(WEEKDAY(TabPointage[[#This Row],[Date]])&lt;=5, "07:30", IF(WEEKDAY(TabPointage[[#This Row],[Date]])=6, "07:00", "00:00")))</f>
        <v>07:30</v>
      </c>
      <c r="M9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9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9" s="36"/>
      <c r="P9" s="32"/>
    </row>
    <row r="10" spans="1:21">
      <c r="C10" s="7">
        <f>DATE(2023,12,ROW()-ROW(TabPointage[#Headers]))</f>
        <v>45265</v>
      </c>
      <c r="D10" s="10">
        <f>DATE(2023,12,ROW()-ROW(TabPointage[#Headers]))</f>
        <v>45265</v>
      </c>
      <c r="E10" s="34">
        <f>DATE(2023,12,ROW()-ROW(TabPointage[#Headers]))</f>
        <v>45265</v>
      </c>
      <c r="F10" s="9">
        <f>_xlfn.ISOWEEKNUM(TabPointage[[#This Row],[Date]])</f>
        <v>49</v>
      </c>
      <c r="G10" s="27">
        <v>0.33333333333333331</v>
      </c>
      <c r="H10" s="27">
        <v>0.5</v>
      </c>
      <c r="I10" s="27">
        <v>0.5625</v>
      </c>
      <c r="J10" s="27">
        <v>0.71875</v>
      </c>
      <c r="K10" s="13">
        <f>TabPointage[[#This Row],[M. Fin]]-TabPointage[[#This Row],[M. Début]]+TabPointage[[#This Row],[AM. Fin]]-TabPointage[[#This Row],[AM. Début]]</f>
        <v>0.32291666666666674</v>
      </c>
      <c r="L10" s="26" t="str">
        <f>IF(WEEKDAY(TabPointage[[#This Row],[Date]])=1, "00:00", IF(WEEKDAY(TabPointage[[#This Row],[Date]])&lt;=5, "07:30", IF(WEEKDAY(TabPointage[[#This Row],[Date]])=6, "07:00", "00:00")))</f>
        <v>07:30</v>
      </c>
      <c r="M10" s="21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>1.0416666666666741E-2</v>
      </c>
      <c r="N10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1.0416666666666741E-2</v>
      </c>
      <c r="O10" s="36"/>
      <c r="P10" s="32"/>
    </row>
    <row r="11" spans="1:21">
      <c r="C11" s="7">
        <f>DATE(2023,12,ROW()-ROW(TabPointage[#Headers]))</f>
        <v>45266</v>
      </c>
      <c r="D11" s="10">
        <f>DATE(2023,12,ROW()-ROW(TabPointage[#Headers]))</f>
        <v>45266</v>
      </c>
      <c r="E11" s="34">
        <f>DATE(2023,12,ROW()-ROW(TabPointage[#Headers]))</f>
        <v>45266</v>
      </c>
      <c r="F11" s="9">
        <f>_xlfn.ISOWEEKNUM(TabPointage[[#This Row],[Date]])</f>
        <v>49</v>
      </c>
      <c r="G11" s="27">
        <v>0.33333333333333331</v>
      </c>
      <c r="H11" s="27">
        <v>0.5</v>
      </c>
      <c r="I11" s="27">
        <v>0.5625</v>
      </c>
      <c r="J11" s="27">
        <v>0.72916666666666663</v>
      </c>
      <c r="K11" s="13">
        <f>TabPointage[[#This Row],[M. Fin]]-TabPointage[[#This Row],[M. Début]]+TabPointage[[#This Row],[AM. Fin]]-TabPointage[[#This Row],[AM. Début]]</f>
        <v>0.33333333333333326</v>
      </c>
      <c r="L11" s="26" t="str">
        <f>IF(WEEKDAY(TabPointage[[#This Row],[Date]])=1, "00:00", IF(WEEKDAY(TabPointage[[#This Row],[Date]])&lt;=5, "07:30", IF(WEEKDAY(TabPointage[[#This Row],[Date]])=6, "07:00", "00:00")))</f>
        <v>07:30</v>
      </c>
      <c r="M11" s="21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>2.0833333333333259E-2</v>
      </c>
      <c r="N11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3.125E-2</v>
      </c>
      <c r="O11" s="36"/>
      <c r="P11" s="32"/>
    </row>
    <row r="12" spans="1:21">
      <c r="C12" s="7">
        <f>DATE(2023,12,ROW()-ROW(TabPointage[#Headers]))</f>
        <v>45267</v>
      </c>
      <c r="D12" s="10">
        <f>DATE(2023,12,ROW()-ROW(TabPointage[#Headers]))</f>
        <v>45267</v>
      </c>
      <c r="E12" s="34">
        <f>DATE(2023,12,ROW()-ROW(TabPointage[#Headers]))</f>
        <v>45267</v>
      </c>
      <c r="F12" s="9">
        <f>_xlfn.ISOWEEKNUM(TabPointage[[#This Row],[Date]])</f>
        <v>49</v>
      </c>
      <c r="G12" s="27">
        <v>0.33333333333333331</v>
      </c>
      <c r="H12" s="27">
        <v>0.5</v>
      </c>
      <c r="I12" s="27">
        <v>0.5625</v>
      </c>
      <c r="J12" s="27">
        <v>0.72916666666666663</v>
      </c>
      <c r="K12" s="13">
        <f>TabPointage[[#This Row],[M. Fin]]-TabPointage[[#This Row],[M. Début]]+TabPointage[[#This Row],[AM. Fin]]-TabPointage[[#This Row],[AM. Début]]</f>
        <v>0.33333333333333326</v>
      </c>
      <c r="L12" s="26" t="str">
        <f>IF(WEEKDAY(TabPointage[[#This Row],[Date]])=1, "00:00", IF(WEEKDAY(TabPointage[[#This Row],[Date]])&lt;=5, "07:30", IF(WEEKDAY(TabPointage[[#This Row],[Date]])=6, "07:00", "00:00")))</f>
        <v>07:30</v>
      </c>
      <c r="M12" s="21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>2.0833333333333259E-2</v>
      </c>
      <c r="N12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5.2083333333333259E-2</v>
      </c>
      <c r="O12" s="38"/>
    </row>
    <row r="13" spans="1:21">
      <c r="C13" s="7">
        <f>DATE(2023,12,ROW()-ROW(TabPointage[#Headers]))</f>
        <v>45268</v>
      </c>
      <c r="D13" s="10">
        <f>DATE(2023,12,ROW()-ROW(TabPointage[#Headers]))</f>
        <v>45268</v>
      </c>
      <c r="E13" s="34">
        <f>DATE(2023,12,ROW()-ROW(TabPointage[#Headers]))</f>
        <v>45268</v>
      </c>
      <c r="F13" s="9">
        <f>_xlfn.ISOWEEKNUM(TabPointage[[#This Row],[Date]])</f>
        <v>49</v>
      </c>
      <c r="G13" s="27">
        <v>0.33333333333333331</v>
      </c>
      <c r="H13" s="27">
        <v>0.5</v>
      </c>
      <c r="I13" s="27">
        <v>0.5625</v>
      </c>
      <c r="J13" s="27">
        <v>0.6875</v>
      </c>
      <c r="K13" s="13">
        <f>TabPointage[[#This Row],[M. Fin]]-TabPointage[[#This Row],[M. Début]]+TabPointage[[#This Row],[AM. Fin]]-TabPointage[[#This Row],[AM. Début]]</f>
        <v>0.29166666666666674</v>
      </c>
      <c r="L13" s="26" t="str">
        <f>IF(WEEKDAY(TabPointage[[#This Row],[Date]])=1, "00:00", IF(WEEKDAY(TabPointage[[#This Row],[Date]])&lt;=5, "07:30", IF(WEEKDAY(TabPointage[[#This Row],[Date]])=6, "07:00", "00:00")))</f>
        <v>07:00</v>
      </c>
      <c r="M13" s="21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>5.5511151231257827E-17</v>
      </c>
      <c r="N13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5.2083333333333315E-2</v>
      </c>
      <c r="O13" s="37"/>
      <c r="P13" s="32"/>
    </row>
    <row r="14" spans="1:21">
      <c r="C14" s="7">
        <f>DATE(2023,12,ROW()-ROW(TabPointage[#Headers]))</f>
        <v>45269</v>
      </c>
      <c r="D14" s="10">
        <f>DATE(2023,12,ROW()-ROW(TabPointage[#Headers]))</f>
        <v>45269</v>
      </c>
      <c r="E14" s="34">
        <f>DATE(2023,12,ROW()-ROW(TabPointage[#Headers]))</f>
        <v>45269</v>
      </c>
      <c r="F14" s="9">
        <f>_xlfn.ISOWEEKNUM(TabPointage[[#This Row],[Date]])</f>
        <v>49</v>
      </c>
      <c r="G14" s="27"/>
      <c r="H14" s="27"/>
      <c r="I14" s="27"/>
      <c r="J14" s="27"/>
      <c r="K14" s="13">
        <f>TabPointage[[#This Row],[M. Fin]]-TabPointage[[#This Row],[M. Début]]+TabPointage[[#This Row],[AM. Fin]]-TabPointage[[#This Row],[AM. Début]]</f>
        <v>0</v>
      </c>
      <c r="L14" s="26" t="str">
        <f>IF(WEEKDAY(TabPointage[[#This Row],[Date]])=1, "00:00", IF(WEEKDAY(TabPointage[[#This Row],[Date]])&lt;=5, "07:30", IF(WEEKDAY(TabPointage[[#This Row],[Date]])=6, "07:00", "00:00")))</f>
        <v>00:00</v>
      </c>
      <c r="M14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4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5.2083333333333315E-2</v>
      </c>
      <c r="O14" s="36"/>
      <c r="P14" s="32"/>
    </row>
    <row r="15" spans="1:21">
      <c r="C15" s="7">
        <f>DATE(2023,12,ROW()-ROW(TabPointage[#Headers]))</f>
        <v>45270</v>
      </c>
      <c r="D15" s="10">
        <f>DATE(2023,12,ROW()-ROW(TabPointage[#Headers]))</f>
        <v>45270</v>
      </c>
      <c r="E15" s="34">
        <f>DATE(2023,12,ROW()-ROW(TabPointage[#Headers]))</f>
        <v>45270</v>
      </c>
      <c r="F15" s="9">
        <f>_xlfn.ISOWEEKNUM(TabPointage[[#This Row],[Date]])</f>
        <v>49</v>
      </c>
      <c r="G15" s="27"/>
      <c r="H15" s="27"/>
      <c r="I15" s="27"/>
      <c r="J15" s="27"/>
      <c r="K15" s="13">
        <f>TabPointage[[#This Row],[M. Fin]]-TabPointage[[#This Row],[M. Début]]+TabPointage[[#This Row],[AM. Fin]]-TabPointage[[#This Row],[AM. Début]]</f>
        <v>0</v>
      </c>
      <c r="L15" s="26" t="str">
        <f>IF(WEEKDAY(TabPointage[[#This Row],[Date]])=1, "00:00", IF(WEEKDAY(TabPointage[[#This Row],[Date]])&lt;=5, "07:30", IF(WEEKDAY(TabPointage[[#This Row],[Date]])=6, "07:00", "00:00")))</f>
        <v>00:00</v>
      </c>
      <c r="M15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5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5.2083333333333315E-2</v>
      </c>
      <c r="O15" s="36"/>
      <c r="P15" s="32"/>
    </row>
    <row r="16" spans="1:21">
      <c r="C16" s="7">
        <f>DATE(2023,12,ROW()-ROW(TabPointage[#Headers]))</f>
        <v>45271</v>
      </c>
      <c r="D16" s="10">
        <f>DATE(2023,12,ROW()-ROW(TabPointage[#Headers]))</f>
        <v>45271</v>
      </c>
      <c r="E16" s="34">
        <f>DATE(2023,12,ROW()-ROW(TabPointage[#Headers]))</f>
        <v>45271</v>
      </c>
      <c r="F16" s="9">
        <f>_xlfn.ISOWEEKNUM(TabPointage[[#This Row],[Date]])</f>
        <v>50</v>
      </c>
      <c r="G16" s="27">
        <v>0.33333333333333331</v>
      </c>
      <c r="H16" s="27">
        <v>0.5</v>
      </c>
      <c r="I16" s="27">
        <v>0.5625</v>
      </c>
      <c r="J16" s="27">
        <v>0.6875</v>
      </c>
      <c r="K16" s="13">
        <f>TabPointage[[#This Row],[M. Fin]]-TabPointage[[#This Row],[M. Début]]+TabPointage[[#This Row],[AM. Fin]]-TabPointage[[#This Row],[AM. Début]]</f>
        <v>0.29166666666666674</v>
      </c>
      <c r="L16" s="26" t="str">
        <f>IF(WEEKDAY(TabPointage[[#This Row],[Date]])=1, "00:00", IF(WEEKDAY(TabPointage[[#This Row],[Date]])&lt;=5, "07:30", IF(WEEKDAY(TabPointage[[#This Row],[Date]])=6, "07:00", "00:00")))</f>
        <v>07:30</v>
      </c>
      <c r="M16" s="21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>-2.0833333333333259E-2</v>
      </c>
      <c r="N16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16" s="36"/>
      <c r="P16" s="32"/>
      <c r="U16" s="36"/>
    </row>
    <row r="17" spans="3:21">
      <c r="C17" s="7">
        <f>DATE(2023,12,ROW()-ROW(TabPointage[#Headers]))</f>
        <v>45272</v>
      </c>
      <c r="D17" s="10">
        <f>DATE(2023,12,ROW()-ROW(TabPointage[#Headers]))</f>
        <v>45272</v>
      </c>
      <c r="E17" s="34">
        <f>DATE(2023,12,ROW()-ROW(TabPointage[#Headers]))</f>
        <v>45272</v>
      </c>
      <c r="F17" s="9">
        <f>_xlfn.ISOWEEKNUM(TabPointage[[#This Row],[Date]])</f>
        <v>50</v>
      </c>
      <c r="G17" s="27">
        <v>0.33333333333333331</v>
      </c>
      <c r="H17" s="27">
        <v>0.5</v>
      </c>
      <c r="I17" s="27">
        <v>0.5625</v>
      </c>
      <c r="J17" s="27">
        <v>0.70833333333333337</v>
      </c>
      <c r="K17" s="13">
        <f>TabPointage[[#This Row],[M. Fin]]-TabPointage[[#This Row],[M. Début]]+TabPointage[[#This Row],[AM. Fin]]-TabPointage[[#This Row],[AM. Début]]</f>
        <v>0.3125</v>
      </c>
      <c r="L17" s="26" t="str">
        <f>IF(WEEKDAY(TabPointage[[#This Row],[Date]])=1, "00:00", IF(WEEKDAY(TabPointage[[#This Row],[Date]])&lt;=5, "07:30", IF(WEEKDAY(TabPointage[[#This Row],[Date]])=6, "07:00", "00:00")))</f>
        <v>07:30</v>
      </c>
      <c r="M17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7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17" s="32"/>
      <c r="U17" s="36"/>
    </row>
    <row r="18" spans="3:21">
      <c r="C18" s="7">
        <f>DATE(2023,12,ROW()-ROW(TabPointage[#Headers]))</f>
        <v>45273</v>
      </c>
      <c r="D18" s="10">
        <f>DATE(2023,12,ROW()-ROW(TabPointage[#Headers]))</f>
        <v>45273</v>
      </c>
      <c r="E18" s="34">
        <f>DATE(2023,12,ROW()-ROW(TabPointage[#Headers]))</f>
        <v>45273</v>
      </c>
      <c r="F18" s="9">
        <f>_xlfn.ISOWEEKNUM(TabPointage[[#This Row],[Date]])</f>
        <v>50</v>
      </c>
      <c r="G18" s="27">
        <v>0.33333333333333331</v>
      </c>
      <c r="H18" s="27">
        <v>0.5</v>
      </c>
      <c r="I18" s="27">
        <v>0.5625</v>
      </c>
      <c r="J18" s="27">
        <v>0.71875</v>
      </c>
      <c r="K18" s="13">
        <f>TabPointage[[#This Row],[M. Fin]]-TabPointage[[#This Row],[M. Début]]+TabPointage[[#This Row],[AM. Fin]]-TabPointage[[#This Row],[AM. Début]]</f>
        <v>0.32291666666666674</v>
      </c>
      <c r="L18" s="26" t="str">
        <f>IF(WEEKDAY(TabPointage[[#This Row],[Date]])=1, "00:00", IF(WEEKDAY(TabPointage[[#This Row],[Date]])&lt;=5, "07:30", IF(WEEKDAY(TabPointage[[#This Row],[Date]])=6, "07:00", "00:00")))</f>
        <v>07:30</v>
      </c>
      <c r="M18" s="21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>1.0416666666666741E-2</v>
      </c>
      <c r="N18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1.0416666666666741E-2</v>
      </c>
      <c r="O18" s="35"/>
      <c r="P18" s="32"/>
      <c r="U18" s="36"/>
    </row>
    <row r="19" spans="3:21">
      <c r="C19" s="7">
        <f>DATE(2023,12,ROW()-ROW(TabPointage[#Headers]))</f>
        <v>45274</v>
      </c>
      <c r="D19" s="10">
        <f>DATE(2023,12,ROW()-ROW(TabPointage[#Headers]))</f>
        <v>45274</v>
      </c>
      <c r="E19" s="34">
        <f>DATE(2023,12,ROW()-ROW(TabPointage[#Headers]))</f>
        <v>45274</v>
      </c>
      <c r="F19" s="9">
        <f>_xlfn.ISOWEEKNUM(TabPointage[[#This Row],[Date]])</f>
        <v>50</v>
      </c>
      <c r="G19" s="27">
        <v>0.33333333333333331</v>
      </c>
      <c r="H19" s="27">
        <v>0.5</v>
      </c>
      <c r="I19" s="27">
        <v>0.5625</v>
      </c>
      <c r="J19" s="27">
        <v>0.70833333333333337</v>
      </c>
      <c r="K19" s="13">
        <f>TabPointage[[#This Row],[M. Fin]]-TabPointage[[#This Row],[M. Début]]+TabPointage[[#This Row],[AM. Fin]]-TabPointage[[#This Row],[AM. Début]]</f>
        <v>0.3125</v>
      </c>
      <c r="L19" s="26" t="str">
        <f>IF(WEEKDAY(TabPointage[[#This Row],[Date]])=1, "00:00", IF(WEEKDAY(TabPointage[[#This Row],[Date]])&lt;=5, "07:30", IF(WEEKDAY(TabPointage[[#This Row],[Date]])=6, "07:00", "00:00")))</f>
        <v>07:30</v>
      </c>
      <c r="M19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19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1.0416666666666741E-2</v>
      </c>
      <c r="P19" s="32"/>
      <c r="U19" s="36"/>
    </row>
    <row r="20" spans="3:21">
      <c r="C20" s="7">
        <f>DATE(2023,12,ROW()-ROW(TabPointage[#Headers]))</f>
        <v>45275</v>
      </c>
      <c r="D20" s="10">
        <f>DATE(2023,12,ROW()-ROW(TabPointage[#Headers]))</f>
        <v>45275</v>
      </c>
      <c r="E20" s="34">
        <f>DATE(2023,12,ROW()-ROW(TabPointage[#Headers]))</f>
        <v>45275</v>
      </c>
      <c r="F20" s="9">
        <f>_xlfn.ISOWEEKNUM(TabPointage[[#This Row],[Date]])</f>
        <v>50</v>
      </c>
      <c r="G20" s="27"/>
      <c r="H20" s="27"/>
      <c r="I20" s="27"/>
      <c r="J20" s="27"/>
      <c r="K20" s="13">
        <f>TabPointage[[#This Row],[M. Fin]]-TabPointage[[#This Row],[M. Début]]+TabPointage[[#This Row],[AM. Fin]]-TabPointage[[#This Row],[AM. Début]]</f>
        <v>0</v>
      </c>
      <c r="L20" s="26" t="str">
        <f>IF(WEEKDAY(TabPointage[[#This Row],[Date]])=1, "00:00", IF(WEEKDAY(TabPointage[[#This Row],[Date]])&lt;=5, "07:30", IF(WEEKDAY(TabPointage[[#This Row],[Date]])=6, "07:00", "00:00")))</f>
        <v>07:00</v>
      </c>
      <c r="M20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0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1.0416666666666741E-2</v>
      </c>
      <c r="P20" s="32"/>
      <c r="U20" s="36"/>
    </row>
    <row r="21" spans="3:21">
      <c r="C21" s="7">
        <f>DATE(2023,12,ROW()-ROW(TabPointage[#Headers]))</f>
        <v>45276</v>
      </c>
      <c r="D21" s="10">
        <f>DATE(2023,12,ROW()-ROW(TabPointage[#Headers]))</f>
        <v>45276</v>
      </c>
      <c r="E21" s="34">
        <f>DATE(2023,12,ROW()-ROW(TabPointage[#Headers]))</f>
        <v>45276</v>
      </c>
      <c r="F21" s="9">
        <f>_xlfn.ISOWEEKNUM(TabPointage[[#This Row],[Date]])</f>
        <v>50</v>
      </c>
      <c r="G21" s="27"/>
      <c r="H21" s="27"/>
      <c r="I21" s="27"/>
      <c r="J21" s="27"/>
      <c r="K21" s="13">
        <f>TabPointage[[#This Row],[M. Fin]]-TabPointage[[#This Row],[M. Début]]+TabPointage[[#This Row],[AM. Fin]]-TabPointage[[#This Row],[AM. Début]]</f>
        <v>0</v>
      </c>
      <c r="L21" s="26" t="str">
        <f>IF(WEEKDAY(TabPointage[[#This Row],[Date]])=1, "00:00", IF(WEEKDAY(TabPointage[[#This Row],[Date]])&lt;=5, "07:30", IF(WEEKDAY(TabPointage[[#This Row],[Date]])=6, "07:00", "00:00")))</f>
        <v>00:00</v>
      </c>
      <c r="M21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1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1.0416666666666741E-2</v>
      </c>
      <c r="O21" s="35"/>
      <c r="P21" s="39"/>
      <c r="U21" s="36"/>
    </row>
    <row r="22" spans="3:21">
      <c r="C22" s="7">
        <f>DATE(2023,12,ROW()-ROW(TabPointage[#Headers]))</f>
        <v>45277</v>
      </c>
      <c r="D22" s="10">
        <f>DATE(2023,12,ROW()-ROW(TabPointage[#Headers]))</f>
        <v>45277</v>
      </c>
      <c r="E22" s="34">
        <f>DATE(2023,12,ROW()-ROW(TabPointage[#Headers]))</f>
        <v>45277</v>
      </c>
      <c r="F22" s="9">
        <f>_xlfn.ISOWEEKNUM(TabPointage[[#This Row],[Date]])</f>
        <v>50</v>
      </c>
      <c r="G22" s="27"/>
      <c r="H22" s="27"/>
      <c r="I22" s="27"/>
      <c r="J22" s="27"/>
      <c r="K22" s="13">
        <f>TabPointage[[#This Row],[M. Fin]]-TabPointage[[#This Row],[M. Début]]+TabPointage[[#This Row],[AM. Fin]]-TabPointage[[#This Row],[AM. Début]]</f>
        <v>0</v>
      </c>
      <c r="L22" s="26" t="str">
        <f>IF(WEEKDAY(TabPointage[[#This Row],[Date]])=1, "00:00", IF(WEEKDAY(TabPointage[[#This Row],[Date]])&lt;=5, "07:30", IF(WEEKDAY(TabPointage[[#This Row],[Date]])=6, "07:00", "00:00")))</f>
        <v>00:00</v>
      </c>
      <c r="M22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2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1.0416666666666741E-2</v>
      </c>
      <c r="P22" s="32"/>
      <c r="U22" s="36"/>
    </row>
    <row r="23" spans="3:21">
      <c r="C23" s="7">
        <f>DATE(2023,12,ROW()-ROW(TabPointage[#Headers]))</f>
        <v>45278</v>
      </c>
      <c r="D23" s="10">
        <f>DATE(2023,12,ROW()-ROW(TabPointage[#Headers]))</f>
        <v>45278</v>
      </c>
      <c r="E23" s="34">
        <f>DATE(2023,12,ROW()-ROW(TabPointage[#Headers]))</f>
        <v>45278</v>
      </c>
      <c r="F23" s="9">
        <f>_xlfn.ISOWEEKNUM(TabPointage[[#This Row],[Date]])</f>
        <v>51</v>
      </c>
      <c r="G23" s="27"/>
      <c r="H23" s="27"/>
      <c r="I23" s="27"/>
      <c r="J23" s="27"/>
      <c r="K23" s="13">
        <f>TabPointage[[#This Row],[M. Fin]]-TabPointage[[#This Row],[M. Début]]+TabPointage[[#This Row],[AM. Fin]]-TabPointage[[#This Row],[AM. Début]]</f>
        <v>0</v>
      </c>
      <c r="L23" s="26" t="str">
        <f>IF(WEEKDAY(TabPointage[[#This Row],[Date]])=1, "00:00", IF(WEEKDAY(TabPointage[[#This Row],[Date]])&lt;=5, "07:30", IF(WEEKDAY(TabPointage[[#This Row],[Date]])=6, "07:00", "00:00")))</f>
        <v>07:30</v>
      </c>
      <c r="M23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3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3" s="39"/>
      <c r="U23" s="36"/>
    </row>
    <row r="24" spans="3:21">
      <c r="C24" s="7">
        <f>DATE(2023,12,ROW()-ROW(TabPointage[#Headers]))</f>
        <v>45279</v>
      </c>
      <c r="D24" s="10">
        <f>DATE(2023,12,ROW()-ROW(TabPointage[#Headers]))</f>
        <v>45279</v>
      </c>
      <c r="E24" s="34">
        <f>DATE(2023,12,ROW()-ROW(TabPointage[#Headers]))</f>
        <v>45279</v>
      </c>
      <c r="F24" s="9">
        <f>_xlfn.ISOWEEKNUM(TabPointage[[#This Row],[Date]])</f>
        <v>51</v>
      </c>
      <c r="G24" s="27"/>
      <c r="H24" s="27"/>
      <c r="I24" s="27"/>
      <c r="J24" s="27"/>
      <c r="K24" s="13">
        <f>TabPointage[[#This Row],[M. Fin]]-TabPointage[[#This Row],[M. Début]]+TabPointage[[#This Row],[AM. Fin]]-TabPointage[[#This Row],[AM. Début]]</f>
        <v>0</v>
      </c>
      <c r="L24" s="26" t="str">
        <f>IF(WEEKDAY(TabPointage[[#This Row],[Date]])=1, "00:00", IF(WEEKDAY(TabPointage[[#This Row],[Date]])&lt;=5, "07:30", IF(WEEKDAY(TabPointage[[#This Row],[Date]])=6, "07:00", "00:00")))</f>
        <v>07:30</v>
      </c>
      <c r="M24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4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4" s="32"/>
      <c r="U24" s="36"/>
    </row>
    <row r="25" spans="3:21">
      <c r="C25" s="7">
        <f>DATE(2023,12,ROW()-ROW(TabPointage[#Headers]))</f>
        <v>45280</v>
      </c>
      <c r="D25" s="10">
        <f>DATE(2023,12,ROW()-ROW(TabPointage[#Headers]))</f>
        <v>45280</v>
      </c>
      <c r="E25" s="34">
        <f>DATE(2023,12,ROW()-ROW(TabPointage[#Headers]))</f>
        <v>45280</v>
      </c>
      <c r="F25" s="9">
        <f>_xlfn.ISOWEEKNUM(TabPointage[[#This Row],[Date]])</f>
        <v>51</v>
      </c>
      <c r="G25" s="27"/>
      <c r="H25" s="27"/>
      <c r="I25" s="27"/>
      <c r="J25" s="27"/>
      <c r="K25" s="13">
        <f>TabPointage[[#This Row],[M. Fin]]-TabPointage[[#This Row],[M. Début]]+TabPointage[[#This Row],[AM. Fin]]-TabPointage[[#This Row],[AM. Début]]</f>
        <v>0</v>
      </c>
      <c r="L25" s="26" t="str">
        <f>IF(WEEKDAY(TabPointage[[#This Row],[Date]])=1, "00:00", IF(WEEKDAY(TabPointage[[#This Row],[Date]])&lt;=5, "07:30", IF(WEEKDAY(TabPointage[[#This Row],[Date]])=6, "07:00", "00:00")))</f>
        <v>07:30</v>
      </c>
      <c r="M25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5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5" s="32"/>
      <c r="U25" s="36"/>
    </row>
    <row r="26" spans="3:21">
      <c r="C26" s="7">
        <f>DATE(2023,12,ROW()-ROW(TabPointage[#Headers]))</f>
        <v>45281</v>
      </c>
      <c r="D26" s="10">
        <f>DATE(2023,12,ROW()-ROW(TabPointage[#Headers]))</f>
        <v>45281</v>
      </c>
      <c r="E26" s="34">
        <f>DATE(2023,12,ROW()-ROW(TabPointage[#Headers]))</f>
        <v>45281</v>
      </c>
      <c r="F26" s="9">
        <f>_xlfn.ISOWEEKNUM(TabPointage[[#This Row],[Date]])</f>
        <v>51</v>
      </c>
      <c r="G26" s="27"/>
      <c r="H26" s="27"/>
      <c r="I26" s="27"/>
      <c r="J26" s="27"/>
      <c r="K26" s="13">
        <f>TabPointage[[#This Row],[M. Fin]]-TabPointage[[#This Row],[M. Début]]+TabPointage[[#This Row],[AM. Fin]]-TabPointage[[#This Row],[AM. Début]]</f>
        <v>0</v>
      </c>
      <c r="L26" s="26" t="str">
        <f>IF(WEEKDAY(TabPointage[[#This Row],[Date]])=1, "00:00", IF(WEEKDAY(TabPointage[[#This Row],[Date]])&lt;=5, "07:30", IF(WEEKDAY(TabPointage[[#This Row],[Date]])=6, "07:00", "00:00")))</f>
        <v>07:30</v>
      </c>
      <c r="M26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6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26" s="35"/>
      <c r="P26" s="32"/>
      <c r="U26" s="36"/>
    </row>
    <row r="27" spans="3:21">
      <c r="C27" s="7">
        <f>DATE(2023,12,ROW()-ROW(TabPointage[#Headers]))</f>
        <v>45282</v>
      </c>
      <c r="D27" s="10">
        <f>DATE(2023,12,ROW()-ROW(TabPointage[#Headers]))</f>
        <v>45282</v>
      </c>
      <c r="E27" s="34">
        <f>DATE(2023,12,ROW()-ROW(TabPointage[#Headers]))</f>
        <v>45282</v>
      </c>
      <c r="F27" s="9">
        <f>_xlfn.ISOWEEKNUM(TabPointage[[#This Row],[Date]])</f>
        <v>51</v>
      </c>
      <c r="G27" s="27"/>
      <c r="H27" s="27"/>
      <c r="I27" s="27"/>
      <c r="J27" s="27"/>
      <c r="K27" s="13">
        <f>TabPointage[[#This Row],[M. Fin]]-TabPointage[[#This Row],[M. Début]]+TabPointage[[#This Row],[AM. Fin]]-TabPointage[[#This Row],[AM. Début]]</f>
        <v>0</v>
      </c>
      <c r="L27" s="26" t="str">
        <f>IF(WEEKDAY(TabPointage[[#This Row],[Date]])=1, "00:00", IF(WEEKDAY(TabPointage[[#This Row],[Date]])&lt;=5, "07:30", IF(WEEKDAY(TabPointage[[#This Row],[Date]])=6, "07:00", "00:00")))</f>
        <v>07:00</v>
      </c>
      <c r="M27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7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7" s="32"/>
      <c r="U27" s="36"/>
    </row>
    <row r="28" spans="3:21">
      <c r="C28" s="7">
        <f>DATE(2023,12,ROW()-ROW(TabPointage[#Headers]))</f>
        <v>45283</v>
      </c>
      <c r="D28" s="10">
        <f>DATE(2023,12,ROW()-ROW(TabPointage[#Headers]))</f>
        <v>45283</v>
      </c>
      <c r="E28" s="34">
        <f>DATE(2023,12,ROW()-ROW(TabPointage[#Headers]))</f>
        <v>45283</v>
      </c>
      <c r="F28" s="9">
        <f>_xlfn.ISOWEEKNUM(TabPointage[[#This Row],[Date]])</f>
        <v>51</v>
      </c>
      <c r="G28" s="27"/>
      <c r="H28" s="27"/>
      <c r="I28" s="27"/>
      <c r="J28" s="27"/>
      <c r="K28" s="13">
        <f>TabPointage[[#This Row],[M. Fin]]-TabPointage[[#This Row],[M. Début]]+TabPointage[[#This Row],[AM. Fin]]-TabPointage[[#This Row],[AM. Début]]</f>
        <v>0</v>
      </c>
      <c r="L28" s="26" t="str">
        <f>IF(WEEKDAY(TabPointage[[#This Row],[Date]])=1, "00:00", IF(WEEKDAY(TabPointage[[#This Row],[Date]])&lt;=5, "07:30", IF(WEEKDAY(TabPointage[[#This Row],[Date]])=6, "07:00", "00:00")))</f>
        <v>00:00</v>
      </c>
      <c r="M28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8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8" s="32"/>
      <c r="U28" s="36"/>
    </row>
    <row r="29" spans="3:21">
      <c r="C29" s="7">
        <f>DATE(2023,12,ROW()-ROW(TabPointage[#Headers]))</f>
        <v>45284</v>
      </c>
      <c r="D29" s="10">
        <f>DATE(2023,12,ROW()-ROW(TabPointage[#Headers]))</f>
        <v>45284</v>
      </c>
      <c r="E29" s="34">
        <f>DATE(2023,12,ROW()-ROW(TabPointage[#Headers]))</f>
        <v>45284</v>
      </c>
      <c r="F29" s="9">
        <f>_xlfn.ISOWEEKNUM(TabPointage[[#This Row],[Date]])</f>
        <v>51</v>
      </c>
      <c r="G29" s="27"/>
      <c r="H29" s="27"/>
      <c r="I29" s="27"/>
      <c r="J29" s="27"/>
      <c r="K29" s="13">
        <f>TabPointage[[#This Row],[M. Fin]]-TabPointage[[#This Row],[M. Début]]+TabPointage[[#This Row],[AM. Fin]]-TabPointage[[#This Row],[AM. Début]]</f>
        <v>0</v>
      </c>
      <c r="L29" s="26" t="str">
        <f>IF(WEEKDAY(TabPointage[[#This Row],[Date]])=1, "00:00", IF(WEEKDAY(TabPointage[[#This Row],[Date]])&lt;=5, "07:30", IF(WEEKDAY(TabPointage[[#This Row],[Date]])=6, "07:00", "00:00")))</f>
        <v>00:00</v>
      </c>
      <c r="M29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29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29" s="32"/>
      <c r="U29" s="36"/>
    </row>
    <row r="30" spans="3:21">
      <c r="C30" s="7">
        <f>DATE(2023,12,ROW()-ROW(TabPointage[#Headers]))</f>
        <v>45285</v>
      </c>
      <c r="D30" s="10">
        <f>DATE(2023,12,ROW()-ROW(TabPointage[#Headers]))</f>
        <v>45285</v>
      </c>
      <c r="E30" s="34">
        <f>DATE(2023,12,ROW()-ROW(TabPointage[#Headers]))</f>
        <v>45285</v>
      </c>
      <c r="F30" s="9">
        <f>_xlfn.ISOWEEKNUM(TabPointage[[#This Row],[Date]])</f>
        <v>52</v>
      </c>
      <c r="G30" s="27"/>
      <c r="H30" s="27"/>
      <c r="I30" s="27"/>
      <c r="J30" s="27"/>
      <c r="K30" s="13">
        <f>TabPointage[[#This Row],[M. Fin]]-TabPointage[[#This Row],[M. Début]]+TabPointage[[#This Row],[AM. Fin]]-TabPointage[[#This Row],[AM. Début]]</f>
        <v>0</v>
      </c>
      <c r="L30" s="26" t="str">
        <f>IF(WEEKDAY(TabPointage[[#This Row],[Date]])=1, "00:00", IF(WEEKDAY(TabPointage[[#This Row],[Date]])&lt;=5, "07:30", IF(WEEKDAY(TabPointage[[#This Row],[Date]])=6, "07:00", "00:00")))</f>
        <v>07:30</v>
      </c>
      <c r="M30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0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P30" s="32"/>
    </row>
    <row r="31" spans="3:21">
      <c r="C31" s="7">
        <f>DATE(2023,12,ROW()-ROW(TabPointage[#Headers]))</f>
        <v>45286</v>
      </c>
      <c r="D31" s="10">
        <f>DATE(2023,12,ROW()-ROW(TabPointage[#Headers]))</f>
        <v>45286</v>
      </c>
      <c r="E31" s="34">
        <f>DATE(2023,12,ROW()-ROW(TabPointage[#Headers]))</f>
        <v>45286</v>
      </c>
      <c r="F31" s="9">
        <f>_xlfn.ISOWEEKNUM(TabPointage[[#This Row],[Date]])</f>
        <v>52</v>
      </c>
      <c r="G31" s="27"/>
      <c r="H31" s="27"/>
      <c r="I31" s="27"/>
      <c r="J31" s="27"/>
      <c r="K31" s="13">
        <f>TabPointage[[#This Row],[M. Fin]]-TabPointage[[#This Row],[M. Début]]+TabPointage[[#This Row],[AM. Fin]]-TabPointage[[#This Row],[AM. Début]]</f>
        <v>0</v>
      </c>
      <c r="L31" s="26" t="str">
        <f>IF(WEEKDAY(TabPointage[[#This Row],[Date]])=1, "00:00", IF(WEEKDAY(TabPointage[[#This Row],[Date]])&lt;=5, "07:30", IF(WEEKDAY(TabPointage[[#This Row],[Date]])=6, "07:00", "00:00")))</f>
        <v>07:30</v>
      </c>
      <c r="M31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1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1" s="36"/>
      <c r="P31" s="32"/>
    </row>
    <row r="32" spans="3:21">
      <c r="C32" s="7">
        <f>DATE(2023,12,ROW()-ROW(TabPointage[#Headers]))</f>
        <v>45287</v>
      </c>
      <c r="D32" s="10">
        <f>DATE(2023,12,ROW()-ROW(TabPointage[#Headers]))</f>
        <v>45287</v>
      </c>
      <c r="E32" s="34">
        <f>DATE(2023,12,ROW()-ROW(TabPointage[#Headers]))</f>
        <v>45287</v>
      </c>
      <c r="F32" s="9">
        <f>_xlfn.ISOWEEKNUM(TabPointage[[#This Row],[Date]])</f>
        <v>52</v>
      </c>
      <c r="G32" s="27"/>
      <c r="H32" s="27"/>
      <c r="I32" s="27"/>
      <c r="J32" s="27"/>
      <c r="K32" s="13">
        <f>TabPointage[[#This Row],[M. Fin]]-TabPointage[[#This Row],[M. Début]]+TabPointage[[#This Row],[AM. Fin]]-TabPointage[[#This Row],[AM. Début]]</f>
        <v>0</v>
      </c>
      <c r="L32" s="26" t="str">
        <f>IF(WEEKDAY(TabPointage[[#This Row],[Date]])=1, "00:00", IF(WEEKDAY(TabPointage[[#This Row],[Date]])&lt;=5, "07:30", IF(WEEKDAY(TabPointage[[#This Row],[Date]])=6, "07:00", "00:00")))</f>
        <v>07:30</v>
      </c>
      <c r="M32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2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2" s="36"/>
      <c r="P32" s="32"/>
    </row>
    <row r="33" spans="3:19">
      <c r="C33" s="7">
        <f>DATE(2023,12,ROW()-ROW(TabPointage[#Headers]))</f>
        <v>45288</v>
      </c>
      <c r="D33" s="10">
        <f>DATE(2023,12,ROW()-ROW(TabPointage[#Headers]))</f>
        <v>45288</v>
      </c>
      <c r="E33" s="34">
        <f>DATE(2023,12,ROW()-ROW(TabPointage[#Headers]))</f>
        <v>45288</v>
      </c>
      <c r="F33" s="9">
        <f>_xlfn.ISOWEEKNUM(TabPointage[[#This Row],[Date]])</f>
        <v>52</v>
      </c>
      <c r="G33" s="27"/>
      <c r="H33" s="27"/>
      <c r="I33" s="27"/>
      <c r="J33" s="27"/>
      <c r="K33" s="13">
        <f>TabPointage[[#This Row],[M. Fin]]-TabPointage[[#This Row],[M. Début]]+TabPointage[[#This Row],[AM. Fin]]-TabPointage[[#This Row],[AM. Début]]</f>
        <v>0</v>
      </c>
      <c r="L33" s="26" t="str">
        <f>IF(WEEKDAY(TabPointage[[#This Row],[Date]])=1, "00:00", IF(WEEKDAY(TabPointage[[#This Row],[Date]])&lt;=5, "07:30", IF(WEEKDAY(TabPointage[[#This Row],[Date]])=6, "07:00", "00:00")))</f>
        <v>07:30</v>
      </c>
      <c r="M33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3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3" s="36"/>
      <c r="P33" s="32"/>
    </row>
    <row r="34" spans="3:19">
      <c r="C34" s="24">
        <f>DATE(2023,12,ROW()-ROW(TabPointage[#Headers]))</f>
        <v>45289</v>
      </c>
      <c r="D34" s="10">
        <f>DATE(2023,12,ROW()-ROW(TabPointage[#Headers]))</f>
        <v>45289</v>
      </c>
      <c r="E34" s="34">
        <f>DATE(2023,12,ROW()-ROW(TabPointage[#Headers]))</f>
        <v>45289</v>
      </c>
      <c r="F34" s="25">
        <f>_xlfn.ISOWEEKNUM(TabPointage[[#This Row],[Date]])</f>
        <v>52</v>
      </c>
      <c r="G34" s="26"/>
      <c r="H34" s="27"/>
      <c r="I34" s="27"/>
      <c r="J34" s="27"/>
      <c r="K34" s="12">
        <f>TabPointage[[#This Row],[M. Fin]]-TabPointage[[#This Row],[M. Début]]+TabPointage[[#This Row],[AM. Fin]]-TabPointage[[#This Row],[AM. Début]]</f>
        <v>0</v>
      </c>
      <c r="L34" s="26" t="str">
        <f>IF(WEEKDAY(TabPointage[[#This Row],[Date]])=1, "00:00", IF(WEEKDAY(TabPointage[[#This Row],[Date]])&lt;=5, "07:30", IF(WEEKDAY(TabPointage[[#This Row],[Date]])=6, "07:00", "00:00")))</f>
        <v>07:00</v>
      </c>
      <c r="M34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4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4" s="36"/>
      <c r="P34" s="32"/>
    </row>
    <row r="35" spans="3:19">
      <c r="C35" s="24">
        <f>DATE(2023,12,ROW()-ROW(TabPointage[#Headers]))</f>
        <v>45290</v>
      </c>
      <c r="D35" s="10">
        <f>DATE(2023,12,ROW()-ROW(TabPointage[#Headers]))</f>
        <v>45290</v>
      </c>
      <c r="E35" s="34">
        <f>DATE(2023,12,ROW()-ROW(TabPointage[#Headers]))</f>
        <v>45290</v>
      </c>
      <c r="F35" s="25">
        <f>_xlfn.ISOWEEKNUM(TabPointage[[#This Row],[Date]])</f>
        <v>52</v>
      </c>
      <c r="G35" s="26"/>
      <c r="H35" s="27"/>
      <c r="I35" s="27"/>
      <c r="J35" s="27"/>
      <c r="K35" s="12">
        <f>TabPointage[[#This Row],[M. Fin]]-TabPointage[[#This Row],[M. Début]]+TabPointage[[#This Row],[AM. Fin]]-TabPointage[[#This Row],[AM. Début]]</f>
        <v>0</v>
      </c>
      <c r="L35" s="26" t="str">
        <f>IF(WEEKDAY(TabPointage[[#This Row],[Date]])=1, "00:00", IF(WEEKDAY(TabPointage[[#This Row],[Date]])&lt;=5, "07:30", IF(WEEKDAY(TabPointage[[#This Row],[Date]])=6, "07:00", "00:00")))</f>
        <v>00:00</v>
      </c>
      <c r="M35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5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5" s="36"/>
      <c r="P35" s="32"/>
    </row>
    <row r="36" spans="3:19">
      <c r="C36" s="24">
        <f>DATE(2023,12,ROW()-ROW(TabPointage[#Headers]))</f>
        <v>45291</v>
      </c>
      <c r="D36" s="10">
        <f>DATE(2023,12,ROW()-ROW(TabPointage[#Headers]))</f>
        <v>45291</v>
      </c>
      <c r="E36" s="34">
        <f>DATE(2023,12,ROW()-ROW(TabPointage[#Headers]))</f>
        <v>45291</v>
      </c>
      <c r="F36" s="25">
        <f>_xlfn.ISOWEEKNUM(TabPointage[[#This Row],[Date]])</f>
        <v>52</v>
      </c>
      <c r="G36" s="27"/>
      <c r="H36" s="27"/>
      <c r="I36" s="27"/>
      <c r="J36" s="27"/>
      <c r="K36" s="12">
        <f>TabPointage[[#This Row],[M. Fin]]-TabPointage[[#This Row],[M. Début]]+TabPointage[[#This Row],[AM. Fin]]-TabPointage[[#This Row],[AM. Début]]</f>
        <v>0</v>
      </c>
      <c r="L36" s="26" t="str">
        <f>IF(WEEKDAY(TabPointage[[#This Row],[Date]])=1, "00:00", IF(WEEKDAY(TabPointage[[#This Row],[Date]])&lt;=5, "07:30", IF(WEEKDAY(TabPointage[[#This Row],[Date]])=6, "07:00", "00:00")))</f>
        <v>00:00</v>
      </c>
      <c r="M36" s="21" t="str">
        <f>IF(AND(NOT(ISBLANK(TabPointage[[#This Row],[M. Début]])), NOT(ISBLANK(TabPointage[[#This Row],[M. Fin]])), NOT(ISBLANK(TabPointage[[#This Row],[AM. Début]])), NOT(ISBLANK(TabPointage[[#This Row],[AM. Fin]])), TabPointage[[#This Row],[Nb heures]]&lt;&gt;TabPointage[[#This Row],[Heures Norm]], TabPointage[[#This Row],[Nb heures]] - TabPointage[[#This Row],[Heures Norm]]&lt;&gt;0), TabPointage[[#This Row],[Nb heures]] - TabPointage[[#This Row],[Heures Norm]], "")</f>
        <v/>
      </c>
      <c r="N36" s="12">
        <f ca="1">SUMIFS(OFFSET(TabPointage[[#This Row],[H. Supp]],1-WEEKDAY(TabPointage[[#This Row],[Date]],2),0,WEEKDAY(TabPointage[[#This Row],[Date]],2),1),OFFSET(TabPointage[[#This Row],[H. Supp]],1-WEEKDAY(TabPointage[[#This Row],[Date]],2),0,WEEKDAY(TabPointage[[#This Row],[Date]],2),1),"&gt;=0")</f>
        <v>0</v>
      </c>
      <c r="O36" s="36"/>
      <c r="P36" s="32"/>
      <c r="Q36" s="32"/>
    </row>
    <row r="37" spans="3:19">
      <c r="E37"/>
      <c r="G37"/>
    </row>
    <row r="38" spans="3:19">
      <c r="E38"/>
      <c r="G38"/>
    </row>
    <row r="39" spans="3:19">
      <c r="E39"/>
      <c r="G39"/>
      <c r="S39" s="32"/>
    </row>
    <row r="40" spans="3:19">
      <c r="E40"/>
      <c r="G40"/>
    </row>
    <row r="41" spans="3:19">
      <c r="E41"/>
      <c r="G41"/>
    </row>
    <row r="42" spans="3:19">
      <c r="E42"/>
      <c r="G42"/>
    </row>
    <row r="43" spans="3:19">
      <c r="E43"/>
      <c r="G43"/>
    </row>
    <row r="44" spans="3:19">
      <c r="E44"/>
      <c r="G44"/>
    </row>
  </sheetData>
  <mergeCells count="1">
    <mergeCell ref="C3:F3"/>
  </mergeCells>
  <conditionalFormatting sqref="C6:N36">
    <cfRule type="expression" dxfId="31" priority="3">
      <formula>WEEKDAY($C6,2)&gt;5</formula>
    </cfRule>
    <cfRule type="expression" dxfId="30" priority="4">
      <formula>COUNTIF(Feries,$C6)</formula>
    </cfRule>
  </conditionalFormatting>
  <conditionalFormatting sqref="M6:M36">
    <cfRule type="expression" dxfId="29" priority="2">
      <formula>$K6=0</formula>
    </cfRule>
  </conditionalFormatting>
  <conditionalFormatting sqref="N6:N36">
    <cfRule type="cellIs" dxfId="28" priority="1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7E9FF-4833-4480-8A23-BBEECECDBAC4}">
  <sheetPr codeName="Feuil3"/>
  <dimension ref="B3:E34"/>
  <sheetViews>
    <sheetView workbookViewId="0">
      <selection activeCell="H7" sqref="H7"/>
    </sheetView>
  </sheetViews>
  <sheetFormatPr baseColWidth="10" defaultRowHeight="14.4"/>
  <cols>
    <col min="1" max="4" width="11.5546875" customWidth="1"/>
    <col min="5" max="5" width="24.21875" style="12" customWidth="1"/>
  </cols>
  <sheetData>
    <row r="3" spans="2:5">
      <c r="B3" t="s">
        <v>10</v>
      </c>
      <c r="C3" t="s">
        <v>2</v>
      </c>
      <c r="D3" t="s">
        <v>39</v>
      </c>
      <c r="E3" s="12" t="s">
        <v>9</v>
      </c>
    </row>
    <row r="4" spans="2:5">
      <c r="B4">
        <v>2023</v>
      </c>
      <c r="C4" s="11">
        <v>44927</v>
      </c>
      <c r="D4" s="19">
        <v>6.8750000000000062</v>
      </c>
      <c r="E4" s="12">
        <v>0.39583333333333948</v>
      </c>
    </row>
    <row r="5" spans="2:5">
      <c r="B5">
        <v>2023</v>
      </c>
      <c r="C5" s="11">
        <v>44958</v>
      </c>
      <c r="D5" s="19">
        <v>6.3263888888888937</v>
      </c>
      <c r="E5" s="12">
        <v>0.26388888888889395</v>
      </c>
    </row>
    <row r="6" spans="2:5">
      <c r="B6">
        <v>2023</v>
      </c>
      <c r="C6" s="11">
        <v>44986</v>
      </c>
      <c r="D6" s="19">
        <v>7.6284722222222285</v>
      </c>
      <c r="E6" s="12">
        <v>0.54513888888889417</v>
      </c>
    </row>
    <row r="7" spans="2:5">
      <c r="B7">
        <v>2023</v>
      </c>
      <c r="C7" s="11">
        <v>45017</v>
      </c>
      <c r="D7" s="19">
        <v>6.149305555555558</v>
      </c>
      <c r="E7" s="12">
        <v>0.29513888888889217</v>
      </c>
    </row>
    <row r="8" spans="2:5">
      <c r="B8">
        <v>2023</v>
      </c>
      <c r="C8" s="11">
        <v>45047</v>
      </c>
      <c r="D8" s="19">
        <v>5.5902777777777812</v>
      </c>
      <c r="E8" s="12">
        <v>0.34027777777778173</v>
      </c>
    </row>
    <row r="9" spans="2:5">
      <c r="B9" s="23">
        <v>2023</v>
      </c>
      <c r="C9" s="11">
        <v>45078</v>
      </c>
      <c r="D9" s="19">
        <v>6.5416666666666785</v>
      </c>
      <c r="E9" s="12">
        <v>0.37500000000001177</v>
      </c>
    </row>
    <row r="10" spans="2:5">
      <c r="B10">
        <v>2023</v>
      </c>
      <c r="C10" s="11">
        <v>45108</v>
      </c>
      <c r="D10" s="19">
        <v>5.5729166666666767</v>
      </c>
      <c r="E10" s="12">
        <v>0.32291666666667668</v>
      </c>
    </row>
    <row r="11" spans="2:5">
      <c r="B11">
        <v>2023</v>
      </c>
      <c r="C11" s="11">
        <v>45139</v>
      </c>
      <c r="D11" s="19">
        <v>5.5034722222222276</v>
      </c>
      <c r="E11" s="12">
        <v>7.6388888888893391E-2</v>
      </c>
    </row>
    <row r="12" spans="2:5">
      <c r="B12">
        <v>2023</v>
      </c>
      <c r="C12" s="11">
        <v>45170</v>
      </c>
      <c r="D12" s="19">
        <v>5.9826388888888919</v>
      </c>
      <c r="E12" s="12">
        <v>0.12847222222222598</v>
      </c>
    </row>
    <row r="13" spans="2:5">
      <c r="B13">
        <v>2023</v>
      </c>
      <c r="C13" s="11">
        <v>45200</v>
      </c>
      <c r="D13" s="19">
        <v>6.2708333333333357</v>
      </c>
      <c r="E13" s="12">
        <v>0.10416666666666896</v>
      </c>
    </row>
    <row r="14" spans="2:5">
      <c r="B14">
        <v>2023</v>
      </c>
      <c r="C14" s="11">
        <v>45231</v>
      </c>
      <c r="D14" s="19">
        <v>6.1736111111111143</v>
      </c>
      <c r="E14" s="12">
        <v>6.9444444444484166E-3</v>
      </c>
    </row>
    <row r="15" spans="2:5">
      <c r="B15" s="23">
        <v>2023</v>
      </c>
      <c r="C15" s="11">
        <v>45261</v>
      </c>
      <c r="D15" s="19">
        <v>3.104166666666667</v>
      </c>
      <c r="E15" s="12">
        <v>2.083333333333337E-2</v>
      </c>
    </row>
    <row r="16" spans="2:5">
      <c r="B16" s="23">
        <v>2024</v>
      </c>
      <c r="C16" s="11">
        <v>45292</v>
      </c>
      <c r="D16" s="19">
        <v>0</v>
      </c>
      <c r="E16" s="12">
        <v>0</v>
      </c>
    </row>
    <row r="17" spans="2:4">
      <c r="B17" s="23"/>
      <c r="C17" s="11"/>
      <c r="D17" s="19"/>
    </row>
    <row r="18" spans="2:4">
      <c r="B18" s="23"/>
      <c r="C18" s="11"/>
      <c r="D18" s="19"/>
    </row>
    <row r="19" spans="2:4">
      <c r="B19" s="23"/>
      <c r="C19" s="11"/>
      <c r="D19" s="19"/>
    </row>
    <row r="20" spans="2:4">
      <c r="B20" s="23"/>
      <c r="C20" s="11"/>
      <c r="D20" s="19"/>
    </row>
    <row r="21" spans="2:4">
      <c r="B21" s="23"/>
      <c r="C21" s="11"/>
      <c r="D21" s="19"/>
    </row>
    <row r="22" spans="2:4">
      <c r="B22" s="23"/>
      <c r="C22" s="11"/>
      <c r="D22" s="19"/>
    </row>
    <row r="23" spans="2:4">
      <c r="B23" s="23"/>
      <c r="C23" s="11"/>
      <c r="D23" s="19"/>
    </row>
    <row r="24" spans="2:4">
      <c r="B24" s="23"/>
      <c r="C24" s="11"/>
      <c r="D24" s="19"/>
    </row>
    <row r="25" spans="2:4">
      <c r="B25" s="23"/>
      <c r="C25" s="11"/>
      <c r="D25" s="19"/>
    </row>
    <row r="26" spans="2:4">
      <c r="B26" s="23"/>
      <c r="C26" s="11"/>
      <c r="D26" s="19"/>
    </row>
    <row r="27" spans="2:4">
      <c r="B27" s="23"/>
      <c r="C27" s="11"/>
      <c r="D27" s="19"/>
    </row>
    <row r="28" spans="2:4">
      <c r="B28" s="23"/>
      <c r="C28" s="11"/>
      <c r="D28" s="19"/>
    </row>
    <row r="29" spans="2:4">
      <c r="B29" s="23"/>
      <c r="C29" s="11"/>
      <c r="D29" s="19"/>
    </row>
    <row r="30" spans="2:4">
      <c r="B30" s="23"/>
      <c r="C30" s="11"/>
      <c r="D30" s="19"/>
    </row>
    <row r="31" spans="2:4">
      <c r="B31" s="23"/>
      <c r="C31" s="11"/>
      <c r="D31" s="19"/>
    </row>
    <row r="32" spans="2:4">
      <c r="B32" s="23"/>
      <c r="C32" s="11"/>
      <c r="D32" s="19"/>
    </row>
    <row r="33" spans="2:4">
      <c r="B33" s="23"/>
      <c r="C33" s="11"/>
      <c r="D33" s="19"/>
    </row>
    <row r="34" spans="2:4">
      <c r="B34" s="23"/>
      <c r="C34" s="11"/>
      <c r="D34" s="19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E23A13-F525-4F68-BAA3-A47C10CC463A}">
  <sheetPr codeName="Feuil4"/>
  <dimension ref="B2:G1129"/>
  <sheetViews>
    <sheetView showZeros="0" topLeftCell="A319" workbookViewId="0">
      <selection activeCell="G337" sqref="G337"/>
    </sheetView>
  </sheetViews>
  <sheetFormatPr baseColWidth="10" defaultRowHeight="14.4"/>
  <cols>
    <col min="7" max="7" width="15.88671875" customWidth="1"/>
  </cols>
  <sheetData>
    <row r="2" spans="2:7">
      <c r="B2" s="8" t="s">
        <v>1</v>
      </c>
      <c r="C2" s="6" t="s">
        <v>4</v>
      </c>
      <c r="D2" s="6" t="s">
        <v>5</v>
      </c>
      <c r="E2" s="6" t="s">
        <v>6</v>
      </c>
      <c r="F2" s="6" t="s">
        <v>7</v>
      </c>
      <c r="G2" s="18" t="s">
        <v>9</v>
      </c>
    </row>
    <row r="3" spans="2:7">
      <c r="B3" s="16">
        <v>44927</v>
      </c>
      <c r="C3" s="12"/>
      <c r="D3" s="12"/>
      <c r="E3" s="12"/>
      <c r="F3" s="12"/>
      <c r="G3" s="14"/>
    </row>
    <row r="4" spans="2:7">
      <c r="B4" s="16">
        <v>44928</v>
      </c>
      <c r="C4" s="12"/>
      <c r="D4" s="12"/>
      <c r="E4" s="12"/>
      <c r="F4" s="12"/>
      <c r="G4" s="14"/>
    </row>
    <row r="5" spans="2:7">
      <c r="B5" s="16">
        <v>44929</v>
      </c>
      <c r="C5" s="12">
        <v>0.33333333333333298</v>
      </c>
      <c r="D5" s="12">
        <v>0.5</v>
      </c>
      <c r="E5" s="12">
        <v>0.5625</v>
      </c>
      <c r="F5" s="12">
        <v>0.73958333333333304</v>
      </c>
      <c r="G5" s="14">
        <v>3.125E-2</v>
      </c>
    </row>
    <row r="6" spans="2:7">
      <c r="B6" s="16">
        <v>44930</v>
      </c>
      <c r="C6" s="12">
        <v>0.33333333333333298</v>
      </c>
      <c r="D6" s="12">
        <v>0.5</v>
      </c>
      <c r="E6" s="12">
        <v>0.5625</v>
      </c>
      <c r="F6" s="12">
        <v>0.73958333333333304</v>
      </c>
      <c r="G6" s="14">
        <v>3.125E-2</v>
      </c>
    </row>
    <row r="7" spans="2:7">
      <c r="B7" s="16">
        <v>44931</v>
      </c>
      <c r="C7" s="12">
        <v>0.33333333333333298</v>
      </c>
      <c r="D7" s="12">
        <v>0.5</v>
      </c>
      <c r="E7" s="12">
        <v>0.5625</v>
      </c>
      <c r="F7" s="12">
        <v>0.73958333333333304</v>
      </c>
      <c r="G7" s="14">
        <v>3.125E-2</v>
      </c>
    </row>
    <row r="8" spans="2:7">
      <c r="B8" s="16">
        <v>44932</v>
      </c>
      <c r="C8" s="12">
        <v>0.33333333333333298</v>
      </c>
      <c r="D8" s="12">
        <v>0.5</v>
      </c>
      <c r="E8" s="12">
        <v>0.5625</v>
      </c>
      <c r="F8" s="12">
        <v>0.70833333333333304</v>
      </c>
      <c r="G8" s="14">
        <v>2.0833333333333315E-2</v>
      </c>
    </row>
    <row r="9" spans="2:7">
      <c r="B9" s="16">
        <v>44933</v>
      </c>
      <c r="C9" s="12"/>
      <c r="D9" s="12"/>
      <c r="E9" s="12"/>
      <c r="F9" s="12"/>
      <c r="G9" s="14"/>
    </row>
    <row r="10" spans="2:7">
      <c r="B10" s="16">
        <v>44934</v>
      </c>
      <c r="C10" s="12"/>
      <c r="D10" s="12"/>
      <c r="E10" s="12"/>
      <c r="F10" s="12"/>
      <c r="G10" s="14"/>
    </row>
    <row r="11" spans="2:7">
      <c r="B11" s="16">
        <v>44935</v>
      </c>
      <c r="C11" s="12">
        <v>0.33333333333333298</v>
      </c>
      <c r="D11" s="12">
        <v>0.5</v>
      </c>
      <c r="E11" s="12">
        <v>0.5625</v>
      </c>
      <c r="F11" s="12">
        <v>0.72916666666666696</v>
      </c>
      <c r="G11" s="14">
        <v>2.0833333333333925E-2</v>
      </c>
    </row>
    <row r="12" spans="2:7">
      <c r="B12" s="16">
        <v>44936</v>
      </c>
      <c r="C12" s="12">
        <v>0.33333333333333298</v>
      </c>
      <c r="D12" s="12">
        <v>0.5</v>
      </c>
      <c r="E12" s="12">
        <v>0.5625</v>
      </c>
      <c r="F12" s="12">
        <v>0.71875</v>
      </c>
      <c r="G12" s="14">
        <v>1.0416666666666963E-2</v>
      </c>
    </row>
    <row r="13" spans="2:7">
      <c r="B13" s="16">
        <v>44937</v>
      </c>
      <c r="C13" s="12">
        <v>0.33333333333333298</v>
      </c>
      <c r="D13" s="12">
        <v>0.5</v>
      </c>
      <c r="E13" s="12">
        <v>0.5625</v>
      </c>
      <c r="F13" s="12">
        <v>0.71875</v>
      </c>
      <c r="G13" s="14">
        <v>1.0416666666666963E-2</v>
      </c>
    </row>
    <row r="14" spans="2:7">
      <c r="B14" s="16">
        <v>44938</v>
      </c>
      <c r="C14" s="12">
        <v>0.33333333333333298</v>
      </c>
      <c r="D14" s="12">
        <v>0.5</v>
      </c>
      <c r="E14" s="12">
        <v>0.5625</v>
      </c>
      <c r="F14" s="12">
        <v>0.71875</v>
      </c>
      <c r="G14" s="14">
        <v>1.0416666666666963E-2</v>
      </c>
    </row>
    <row r="15" spans="2:7">
      <c r="B15" s="16">
        <v>44939</v>
      </c>
      <c r="C15" s="12">
        <v>0.33333333333333298</v>
      </c>
      <c r="D15" s="12">
        <v>0.5</v>
      </c>
      <c r="E15" s="12">
        <v>0.5625</v>
      </c>
      <c r="F15" s="12">
        <v>0.72916666666666696</v>
      </c>
      <c r="G15" s="14">
        <v>4.166666666666724E-2</v>
      </c>
    </row>
    <row r="16" spans="2:7">
      <c r="B16" s="16">
        <v>44940</v>
      </c>
      <c r="C16" s="12"/>
      <c r="D16" s="12"/>
      <c r="E16" s="12"/>
      <c r="F16" s="12"/>
      <c r="G16" s="14"/>
    </row>
    <row r="17" spans="2:7">
      <c r="B17" s="16">
        <v>44941</v>
      </c>
      <c r="C17" s="12"/>
      <c r="D17" s="12"/>
      <c r="E17" s="12"/>
      <c r="F17" s="12"/>
      <c r="G17" s="14"/>
    </row>
    <row r="18" spans="2:7">
      <c r="B18" s="16">
        <v>44942</v>
      </c>
      <c r="C18" s="12">
        <v>0.33333333333333298</v>
      </c>
      <c r="D18" s="12">
        <v>0.5</v>
      </c>
      <c r="E18" s="12">
        <v>0.5625</v>
      </c>
      <c r="F18" s="12">
        <v>0.72916666666666696</v>
      </c>
      <c r="G18" s="14">
        <v>2.0833333333333925E-2</v>
      </c>
    </row>
    <row r="19" spans="2:7">
      <c r="B19" s="16">
        <v>44943</v>
      </c>
      <c r="C19" s="12">
        <v>0.33333333333333298</v>
      </c>
      <c r="D19" s="12">
        <v>0.5</v>
      </c>
      <c r="E19" s="12">
        <v>0.5625</v>
      </c>
      <c r="F19" s="12">
        <v>0.71875</v>
      </c>
      <c r="G19" s="14">
        <v>1.0416666666666963E-2</v>
      </c>
    </row>
    <row r="20" spans="2:7">
      <c r="B20" s="16">
        <v>44944</v>
      </c>
      <c r="C20" s="12">
        <v>0.33333333333333298</v>
      </c>
      <c r="D20" s="12">
        <v>0.5</v>
      </c>
      <c r="E20" s="12">
        <v>0.5625</v>
      </c>
      <c r="F20" s="12">
        <v>0.71875</v>
      </c>
      <c r="G20" s="14">
        <v>1.0416666666666963E-2</v>
      </c>
    </row>
    <row r="21" spans="2:7">
      <c r="B21" s="16">
        <v>44945</v>
      </c>
      <c r="C21" s="12">
        <v>0.33333333333333298</v>
      </c>
      <c r="D21" s="12">
        <v>0.5</v>
      </c>
      <c r="E21" s="12">
        <v>0.5625</v>
      </c>
      <c r="F21" s="12">
        <v>0.71875</v>
      </c>
      <c r="G21" s="14">
        <v>1.0416666666666963E-2</v>
      </c>
    </row>
    <row r="22" spans="2:7">
      <c r="B22" s="16">
        <v>44946</v>
      </c>
      <c r="C22" s="12">
        <v>0.33333333333333298</v>
      </c>
      <c r="D22" s="12">
        <v>0.5</v>
      </c>
      <c r="E22" s="12">
        <v>0.5625</v>
      </c>
      <c r="F22" s="12">
        <v>0.70833333333333304</v>
      </c>
      <c r="G22" s="14">
        <v>2.0833333333333315E-2</v>
      </c>
    </row>
    <row r="23" spans="2:7">
      <c r="B23" s="16">
        <v>44947</v>
      </c>
      <c r="C23" s="12"/>
      <c r="D23" s="12"/>
      <c r="E23" s="12"/>
      <c r="F23" s="12"/>
      <c r="G23" s="14"/>
    </row>
    <row r="24" spans="2:7">
      <c r="B24" s="16">
        <v>44948</v>
      </c>
      <c r="C24" s="12"/>
      <c r="D24" s="12"/>
      <c r="E24" s="12"/>
      <c r="F24" s="12"/>
      <c r="G24" s="14"/>
    </row>
    <row r="25" spans="2:7">
      <c r="B25" s="16">
        <v>44949</v>
      </c>
      <c r="C25" s="12">
        <v>0.33333333333333298</v>
      </c>
      <c r="D25" s="12">
        <v>0.5</v>
      </c>
      <c r="E25" s="12">
        <v>0.5625</v>
      </c>
      <c r="F25" s="12">
        <v>0.72916666666666696</v>
      </c>
      <c r="G25" s="14">
        <v>2.0833333333333925E-2</v>
      </c>
    </row>
    <row r="26" spans="2:7">
      <c r="B26" s="16">
        <v>44950</v>
      </c>
      <c r="C26" s="12">
        <v>0.33333333333333298</v>
      </c>
      <c r="D26" s="12">
        <v>0.5</v>
      </c>
      <c r="E26" s="12">
        <v>0.5625</v>
      </c>
      <c r="F26" s="12">
        <v>0.71875</v>
      </c>
      <c r="G26" s="14">
        <v>1.0416666666666963E-2</v>
      </c>
    </row>
    <row r="27" spans="2:7">
      <c r="B27" s="16">
        <v>44951</v>
      </c>
      <c r="C27" s="12">
        <v>0.33333333333333298</v>
      </c>
      <c r="D27" s="12">
        <v>0.5</v>
      </c>
      <c r="E27" s="12">
        <v>0.5625</v>
      </c>
      <c r="F27" s="12">
        <v>0.71875</v>
      </c>
      <c r="G27" s="14">
        <v>1.0416666666666963E-2</v>
      </c>
    </row>
    <row r="28" spans="2:7">
      <c r="B28" s="16">
        <v>44952</v>
      </c>
      <c r="C28" s="12">
        <v>0.33333333333333298</v>
      </c>
      <c r="D28" s="12">
        <v>0.5</v>
      </c>
      <c r="E28" s="12">
        <v>0.5625</v>
      </c>
      <c r="F28" s="12">
        <v>0.72916666666666696</v>
      </c>
      <c r="G28" s="14">
        <v>2.0833333333333925E-2</v>
      </c>
    </row>
    <row r="29" spans="2:7">
      <c r="B29" s="16">
        <v>44953</v>
      </c>
      <c r="C29" s="12">
        <v>0.33333333333333298</v>
      </c>
      <c r="D29" s="12">
        <v>0.5</v>
      </c>
      <c r="E29" s="12">
        <v>0.5625</v>
      </c>
      <c r="F29" s="12">
        <v>0.70833333333333304</v>
      </c>
      <c r="G29" s="14">
        <v>2.0833333333333315E-2</v>
      </c>
    </row>
    <row r="30" spans="2:7">
      <c r="B30" s="16">
        <v>44954</v>
      </c>
      <c r="C30" s="12"/>
      <c r="D30" s="12"/>
      <c r="E30" s="12"/>
      <c r="F30" s="12"/>
      <c r="G30" s="14"/>
    </row>
    <row r="31" spans="2:7">
      <c r="B31" s="16">
        <v>44955</v>
      </c>
      <c r="C31" s="12"/>
      <c r="D31" s="12"/>
      <c r="E31" s="12"/>
      <c r="F31" s="12"/>
      <c r="G31" s="14"/>
    </row>
    <row r="32" spans="2:7">
      <c r="B32" s="16">
        <v>44956</v>
      </c>
      <c r="C32" s="12">
        <v>0.33333333333333298</v>
      </c>
      <c r="D32" s="12">
        <v>0.5</v>
      </c>
      <c r="E32" s="12">
        <v>0.5625</v>
      </c>
      <c r="F32" s="12">
        <v>0.72916666666666696</v>
      </c>
      <c r="G32" s="14">
        <v>2.0833333333333925E-2</v>
      </c>
    </row>
    <row r="33" spans="2:7">
      <c r="B33" s="16">
        <v>44957</v>
      </c>
      <c r="C33" s="12">
        <v>0.33333333333333298</v>
      </c>
      <c r="D33" s="12">
        <v>0.5</v>
      </c>
      <c r="E33" s="12">
        <v>0.5625</v>
      </c>
      <c r="F33" s="12">
        <v>0.71875</v>
      </c>
      <c r="G33" s="14">
        <v>1.0416666666666963E-2</v>
      </c>
    </row>
    <row r="34" spans="2:7">
      <c r="B34" s="16">
        <v>44958</v>
      </c>
      <c r="C34" s="12">
        <v>0.33333333333333298</v>
      </c>
      <c r="D34" s="12">
        <v>0.5</v>
      </c>
      <c r="E34" s="12">
        <v>0.5625</v>
      </c>
      <c r="F34" s="12">
        <v>0.71875</v>
      </c>
      <c r="G34" s="14">
        <v>1.0416666666666963E-2</v>
      </c>
    </row>
    <row r="35" spans="2:7">
      <c r="B35" s="16">
        <v>44959</v>
      </c>
      <c r="C35" s="12">
        <v>0.33333333333333298</v>
      </c>
      <c r="D35" s="12">
        <v>0.5</v>
      </c>
      <c r="E35" s="12">
        <v>0.5625</v>
      </c>
      <c r="F35" s="12">
        <v>0.71875</v>
      </c>
      <c r="G35" s="14">
        <v>1.0416666666666963E-2</v>
      </c>
    </row>
    <row r="36" spans="2:7">
      <c r="B36" s="16">
        <v>44960</v>
      </c>
      <c r="C36" s="12">
        <v>0.33333333333333298</v>
      </c>
      <c r="D36" s="12">
        <v>0.5</v>
      </c>
      <c r="E36" s="12">
        <v>0.5625</v>
      </c>
      <c r="F36" s="12">
        <v>0.70833333333333304</v>
      </c>
      <c r="G36" s="14">
        <v>2.0833333333333315E-2</v>
      </c>
    </row>
    <row r="37" spans="2:7">
      <c r="B37" s="16">
        <v>44961</v>
      </c>
      <c r="C37" s="12"/>
      <c r="D37" s="12"/>
      <c r="E37" s="12"/>
      <c r="F37" s="12"/>
      <c r="G37" s="14"/>
    </row>
    <row r="38" spans="2:7">
      <c r="B38" s="16">
        <v>44962</v>
      </c>
      <c r="C38" s="12"/>
      <c r="D38" s="12"/>
      <c r="E38" s="12"/>
      <c r="F38" s="12"/>
      <c r="G38" s="14"/>
    </row>
    <row r="39" spans="2:7">
      <c r="B39" s="16">
        <v>44963</v>
      </c>
      <c r="C39" s="12">
        <v>0.33333333333333298</v>
      </c>
      <c r="D39" s="12">
        <v>0.5</v>
      </c>
      <c r="E39" s="12">
        <v>0.5625</v>
      </c>
      <c r="F39" s="12">
        <v>0.72916666666666696</v>
      </c>
      <c r="G39" s="14">
        <v>2.0833333333333925E-2</v>
      </c>
    </row>
    <row r="40" spans="2:7">
      <c r="B40" s="16">
        <v>44964</v>
      </c>
      <c r="C40" s="12">
        <v>0.33333333333333298</v>
      </c>
      <c r="D40" s="12">
        <v>0.5</v>
      </c>
      <c r="E40" s="12">
        <v>0.5625</v>
      </c>
      <c r="F40" s="12">
        <v>0.71875</v>
      </c>
      <c r="G40" s="14">
        <v>1.0416666666666963E-2</v>
      </c>
    </row>
    <row r="41" spans="2:7">
      <c r="B41" s="16">
        <v>44965</v>
      </c>
      <c r="C41" s="12">
        <v>0.33333333333333298</v>
      </c>
      <c r="D41" s="12">
        <v>0.5</v>
      </c>
      <c r="E41" s="12">
        <v>0.5625</v>
      </c>
      <c r="F41" s="12">
        <v>0.71875</v>
      </c>
      <c r="G41" s="14">
        <v>1.0416666666666963E-2</v>
      </c>
    </row>
    <row r="42" spans="2:7">
      <c r="B42" s="16">
        <v>44966</v>
      </c>
      <c r="C42" s="12">
        <v>0.33333333333333298</v>
      </c>
      <c r="D42" s="12">
        <v>0.5</v>
      </c>
      <c r="E42" s="12">
        <v>0.5625</v>
      </c>
      <c r="F42" s="12">
        <v>0.71875</v>
      </c>
      <c r="G42" s="14">
        <v>1.0416666666666963E-2</v>
      </c>
    </row>
    <row r="43" spans="2:7">
      <c r="B43" s="16">
        <v>44967</v>
      </c>
      <c r="C43" s="12">
        <v>0.33333333333333298</v>
      </c>
      <c r="D43" s="12">
        <v>0.5</v>
      </c>
      <c r="E43" s="12">
        <v>0.5625</v>
      </c>
      <c r="F43" s="12">
        <v>0.70833333333333304</v>
      </c>
      <c r="G43" s="14">
        <v>2.0833333333333315E-2</v>
      </c>
    </row>
    <row r="44" spans="2:7">
      <c r="B44" s="16">
        <v>44968</v>
      </c>
      <c r="C44" s="12"/>
      <c r="D44" s="12"/>
      <c r="E44" s="12"/>
      <c r="F44" s="12"/>
      <c r="G44" s="14"/>
    </row>
    <row r="45" spans="2:7">
      <c r="B45" s="16">
        <v>44969</v>
      </c>
      <c r="C45" s="12"/>
      <c r="D45" s="12"/>
      <c r="E45" s="12"/>
      <c r="F45" s="12"/>
      <c r="G45" s="14"/>
    </row>
    <row r="46" spans="2:7">
      <c r="B46" s="16">
        <v>44970</v>
      </c>
      <c r="C46" s="12">
        <v>0.33333333333333298</v>
      </c>
      <c r="D46" s="12">
        <v>0.5</v>
      </c>
      <c r="E46" s="12">
        <v>0.5625</v>
      </c>
      <c r="F46" s="12">
        <v>0.71875</v>
      </c>
      <c r="G46" s="14">
        <v>1.0416666666666963E-2</v>
      </c>
    </row>
    <row r="47" spans="2:7">
      <c r="B47" s="16">
        <v>44971</v>
      </c>
      <c r="C47" s="12">
        <v>0.33333333333333298</v>
      </c>
      <c r="D47" s="12">
        <v>0.5</v>
      </c>
      <c r="E47" s="12">
        <v>0.5625</v>
      </c>
      <c r="F47" s="12">
        <v>0.71875</v>
      </c>
      <c r="G47" s="14">
        <v>1.0416666666666963E-2</v>
      </c>
    </row>
    <row r="48" spans="2:7">
      <c r="B48" s="16">
        <v>44972</v>
      </c>
      <c r="C48" s="12">
        <v>0.33333333333333298</v>
      </c>
      <c r="D48" s="12">
        <v>0.5</v>
      </c>
      <c r="E48" s="12">
        <v>0.5625</v>
      </c>
      <c r="F48" s="12">
        <v>0.71875</v>
      </c>
      <c r="G48" s="14">
        <v>1.0416666666666963E-2</v>
      </c>
    </row>
    <row r="49" spans="2:7">
      <c r="B49" s="16">
        <v>44973</v>
      </c>
      <c r="C49" s="12">
        <v>0.33333333333333298</v>
      </c>
      <c r="D49" s="12">
        <v>0.54166666666666696</v>
      </c>
      <c r="E49" s="12"/>
      <c r="F49" s="12"/>
      <c r="G49" s="14"/>
    </row>
    <row r="50" spans="2:7">
      <c r="B50" s="16">
        <v>44974</v>
      </c>
      <c r="C50" s="12">
        <v>0.33333333333333298</v>
      </c>
      <c r="D50" s="12">
        <v>0.5</v>
      </c>
      <c r="E50" s="12">
        <v>0.5625</v>
      </c>
      <c r="F50" s="12">
        <v>0.70833333333333304</v>
      </c>
      <c r="G50" s="14">
        <v>2.0833333333333315E-2</v>
      </c>
    </row>
    <row r="51" spans="2:7">
      <c r="B51" s="16">
        <v>44975</v>
      </c>
      <c r="C51" s="12"/>
      <c r="D51" s="12"/>
      <c r="E51" s="12"/>
      <c r="F51" s="12"/>
      <c r="G51" s="14"/>
    </row>
    <row r="52" spans="2:7">
      <c r="B52" s="16">
        <v>44976</v>
      </c>
      <c r="C52" s="12"/>
      <c r="D52" s="12"/>
      <c r="E52" s="12"/>
      <c r="F52" s="12"/>
      <c r="G52" s="14"/>
    </row>
    <row r="53" spans="2:7">
      <c r="B53" s="16">
        <v>44977</v>
      </c>
      <c r="C53" s="12">
        <v>0.33333333333333298</v>
      </c>
      <c r="D53" s="12">
        <v>0.5</v>
      </c>
      <c r="E53" s="12">
        <v>0.5625</v>
      </c>
      <c r="F53" s="12">
        <v>0.73958333333333304</v>
      </c>
      <c r="G53" s="14">
        <v>3.125E-2</v>
      </c>
    </row>
    <row r="54" spans="2:7">
      <c r="B54" s="16">
        <v>44978</v>
      </c>
      <c r="C54" s="12">
        <v>0.33333333333333298</v>
      </c>
      <c r="D54" s="12">
        <v>0.5</v>
      </c>
      <c r="E54" s="12">
        <v>0.5625</v>
      </c>
      <c r="F54" s="12">
        <v>0.70833333333333304</v>
      </c>
      <c r="G54" s="14"/>
    </row>
    <row r="55" spans="2:7">
      <c r="B55" s="16">
        <v>44979</v>
      </c>
      <c r="C55" s="12">
        <v>0.33333333333333298</v>
      </c>
      <c r="D55" s="12">
        <v>0.5</v>
      </c>
      <c r="E55" s="12">
        <v>0.5625</v>
      </c>
      <c r="F55" s="12">
        <v>0.71527777777777801</v>
      </c>
      <c r="G55" s="14">
        <v>6.9444444444450859E-3</v>
      </c>
    </row>
    <row r="56" spans="2:7">
      <c r="B56" s="16">
        <v>44980</v>
      </c>
      <c r="C56" s="12">
        <v>0.33333333333333298</v>
      </c>
      <c r="D56" s="12">
        <v>0.5</v>
      </c>
      <c r="E56" s="12">
        <v>0.5625</v>
      </c>
      <c r="F56" s="12">
        <v>0.71527777777777801</v>
      </c>
      <c r="G56" s="14">
        <v>6.9444444444450859E-3</v>
      </c>
    </row>
    <row r="57" spans="2:7">
      <c r="B57" s="16">
        <v>44981</v>
      </c>
      <c r="C57" s="12">
        <v>0.33333333333333298</v>
      </c>
      <c r="D57" s="12">
        <v>0.5</v>
      </c>
      <c r="E57" s="12">
        <v>0.5625</v>
      </c>
      <c r="F57" s="12">
        <v>0.71875</v>
      </c>
      <c r="G57" s="14">
        <v>3.1250000000000278E-2</v>
      </c>
    </row>
    <row r="58" spans="2:7">
      <c r="B58" s="16">
        <v>44982</v>
      </c>
      <c r="C58" s="12"/>
      <c r="D58" s="12"/>
      <c r="E58" s="12"/>
      <c r="F58" s="12"/>
      <c r="G58" s="14"/>
    </row>
    <row r="59" spans="2:7">
      <c r="B59" s="16">
        <v>44983</v>
      </c>
      <c r="C59" s="12"/>
      <c r="D59" s="12"/>
      <c r="E59" s="12"/>
      <c r="F59" s="12"/>
      <c r="G59" s="14"/>
    </row>
    <row r="60" spans="2:7">
      <c r="B60" s="16">
        <v>44984</v>
      </c>
      <c r="C60" s="12">
        <v>0.33333333333333298</v>
      </c>
      <c r="D60" s="12">
        <v>0.5</v>
      </c>
      <c r="E60" s="12">
        <v>0.5625</v>
      </c>
      <c r="F60" s="12">
        <v>0.71875</v>
      </c>
      <c r="G60" s="14">
        <v>1.0416666666666963E-2</v>
      </c>
    </row>
    <row r="61" spans="2:7">
      <c r="B61" s="16">
        <v>44985</v>
      </c>
      <c r="C61" s="12">
        <v>0.33333333333333298</v>
      </c>
      <c r="D61" s="12">
        <v>0.5</v>
      </c>
      <c r="E61" s="12">
        <v>0.5625</v>
      </c>
      <c r="F61" s="12">
        <v>0.71875</v>
      </c>
      <c r="G61" s="14">
        <v>1.0416666666666963E-2</v>
      </c>
    </row>
    <row r="62" spans="2:7">
      <c r="B62" s="16">
        <v>44986</v>
      </c>
      <c r="C62" s="12">
        <v>0.33333333333333298</v>
      </c>
      <c r="D62" s="12">
        <v>0.5</v>
      </c>
      <c r="E62" s="12">
        <v>0.5625</v>
      </c>
      <c r="F62" s="12">
        <v>0.71875</v>
      </c>
      <c r="G62" s="14">
        <v>1.0416666666666963E-2</v>
      </c>
    </row>
    <row r="63" spans="2:7">
      <c r="B63" s="16">
        <v>44987</v>
      </c>
      <c r="C63" s="12">
        <v>0.33333333333333298</v>
      </c>
      <c r="D63" s="12">
        <v>0.5</v>
      </c>
      <c r="E63" s="12">
        <v>0.5625</v>
      </c>
      <c r="F63" s="12">
        <v>0.71875</v>
      </c>
      <c r="G63" s="14">
        <v>1.0416666666666963E-2</v>
      </c>
    </row>
    <row r="64" spans="2:7">
      <c r="B64" s="16">
        <v>44988</v>
      </c>
      <c r="C64" s="12">
        <v>0.33333333333333298</v>
      </c>
      <c r="D64" s="12">
        <v>0.5</v>
      </c>
      <c r="E64" s="12">
        <v>0.5625</v>
      </c>
      <c r="F64" s="12">
        <v>0.70833333333333304</v>
      </c>
      <c r="G64" s="14">
        <v>2.0833333333333315E-2</v>
      </c>
    </row>
    <row r="65" spans="2:7">
      <c r="B65" s="16">
        <v>44989</v>
      </c>
      <c r="C65" s="12"/>
      <c r="D65" s="12"/>
      <c r="E65" s="12"/>
      <c r="F65" s="12"/>
      <c r="G65" s="14"/>
    </row>
    <row r="66" spans="2:7">
      <c r="B66" s="16">
        <v>44990</v>
      </c>
      <c r="C66" s="12"/>
      <c r="D66" s="12"/>
      <c r="E66" s="12"/>
      <c r="F66" s="12"/>
      <c r="G66" s="14"/>
    </row>
    <row r="67" spans="2:7">
      <c r="B67" s="16">
        <v>44991</v>
      </c>
      <c r="C67" s="12">
        <v>0.33333333333333298</v>
      </c>
      <c r="D67" s="12">
        <v>0.5</v>
      </c>
      <c r="E67" s="12">
        <v>0.5625</v>
      </c>
      <c r="F67" s="12">
        <v>0.72916666666666696</v>
      </c>
      <c r="G67" s="14">
        <v>2.0833333333333925E-2</v>
      </c>
    </row>
    <row r="68" spans="2:7">
      <c r="B68" s="16">
        <v>44992</v>
      </c>
      <c r="C68" s="12">
        <v>0.33333333333333298</v>
      </c>
      <c r="D68" s="12">
        <v>0.5</v>
      </c>
      <c r="E68" s="12">
        <v>0.5625</v>
      </c>
      <c r="F68" s="12">
        <v>0.72916666666666696</v>
      </c>
      <c r="G68" s="14">
        <v>2.0833333333333925E-2</v>
      </c>
    </row>
    <row r="69" spans="2:7">
      <c r="B69" s="16">
        <v>44993</v>
      </c>
      <c r="C69" s="12">
        <v>0.3125</v>
      </c>
      <c r="D69" s="12">
        <v>0.5</v>
      </c>
      <c r="E69" s="12">
        <v>0.5625</v>
      </c>
      <c r="F69" s="12">
        <v>0.71875</v>
      </c>
      <c r="G69" s="14">
        <v>3.125E-2</v>
      </c>
    </row>
    <row r="70" spans="2:7">
      <c r="B70" s="16">
        <v>44994</v>
      </c>
      <c r="C70" s="12">
        <v>0.33333333333333298</v>
      </c>
      <c r="D70" s="12">
        <v>0.5</v>
      </c>
      <c r="E70" s="12">
        <v>0.5625</v>
      </c>
      <c r="F70" s="12">
        <v>0.70833333333333304</v>
      </c>
      <c r="G70" s="14"/>
    </row>
    <row r="71" spans="2:7">
      <c r="B71" s="16">
        <v>44995</v>
      </c>
      <c r="C71" s="12">
        <v>0.31944444444444398</v>
      </c>
      <c r="D71" s="12">
        <v>0.5</v>
      </c>
      <c r="E71" s="12">
        <v>0.5625</v>
      </c>
      <c r="F71" s="12">
        <v>0.69791666666666696</v>
      </c>
      <c r="G71" s="14">
        <v>2.4305555555556302E-2</v>
      </c>
    </row>
    <row r="72" spans="2:7">
      <c r="B72" s="16">
        <v>44996</v>
      </c>
      <c r="C72" s="12"/>
      <c r="D72" s="12"/>
      <c r="E72" s="12"/>
      <c r="F72" s="12"/>
      <c r="G72" s="14"/>
    </row>
    <row r="73" spans="2:7">
      <c r="B73" s="16">
        <v>44997</v>
      </c>
      <c r="C73" s="12"/>
      <c r="D73" s="12"/>
      <c r="E73" s="12"/>
      <c r="F73" s="12"/>
      <c r="G73" s="14"/>
    </row>
    <row r="74" spans="2:7">
      <c r="B74" s="16">
        <v>44998</v>
      </c>
      <c r="C74" s="12">
        <v>0.33333333333333298</v>
      </c>
      <c r="D74" s="12">
        <v>0.5</v>
      </c>
      <c r="E74" s="12">
        <v>0.5625</v>
      </c>
      <c r="F74" s="12">
        <v>0.71875</v>
      </c>
      <c r="G74" s="14">
        <v>1.0416666666666963E-2</v>
      </c>
    </row>
    <row r="75" spans="2:7">
      <c r="B75" s="16">
        <v>44999</v>
      </c>
      <c r="C75" s="12">
        <v>0.31944444444444398</v>
      </c>
      <c r="D75" s="12">
        <v>0.5</v>
      </c>
      <c r="E75" s="12">
        <v>0.55208333333333304</v>
      </c>
      <c r="F75" s="12">
        <v>0.72222222222222199</v>
      </c>
      <c r="G75" s="14">
        <v>3.8194444444444975E-2</v>
      </c>
    </row>
    <row r="76" spans="2:7">
      <c r="B76" s="16">
        <v>45000</v>
      </c>
      <c r="C76" s="12">
        <v>0.31944444444444398</v>
      </c>
      <c r="D76" s="12">
        <v>0.5</v>
      </c>
      <c r="E76" s="12">
        <v>0.55555555555555602</v>
      </c>
      <c r="F76" s="12">
        <v>0.71527777777777801</v>
      </c>
      <c r="G76" s="14">
        <v>2.7777777777778012E-2</v>
      </c>
    </row>
    <row r="77" spans="2:7">
      <c r="B77" s="16">
        <v>45001</v>
      </c>
      <c r="C77" s="12">
        <v>0.31597222222222199</v>
      </c>
      <c r="D77" s="12">
        <v>0.5</v>
      </c>
      <c r="E77" s="12">
        <v>0.5625</v>
      </c>
      <c r="F77" s="12">
        <v>0.70833333333333304</v>
      </c>
      <c r="G77" s="14">
        <v>1.7361111111111049E-2</v>
      </c>
    </row>
    <row r="78" spans="2:7">
      <c r="B78" s="16">
        <v>45002</v>
      </c>
      <c r="C78" s="12">
        <v>0.32291666666666702</v>
      </c>
      <c r="D78" s="12">
        <v>0.5</v>
      </c>
      <c r="E78" s="12">
        <v>0.5625</v>
      </c>
      <c r="F78" s="12">
        <v>0.71527777777777801</v>
      </c>
      <c r="G78" s="14">
        <v>3.8194444444444253E-2</v>
      </c>
    </row>
    <row r="79" spans="2:7">
      <c r="B79" s="16">
        <v>45003</v>
      </c>
      <c r="C79" s="12"/>
      <c r="D79" s="12"/>
      <c r="E79" s="12"/>
      <c r="F79" s="12"/>
      <c r="G79" s="14"/>
    </row>
    <row r="80" spans="2:7">
      <c r="B80" s="16">
        <v>45004</v>
      </c>
      <c r="C80" s="12"/>
      <c r="D80" s="12"/>
      <c r="E80" s="12"/>
      <c r="F80" s="12"/>
      <c r="G80" s="14"/>
    </row>
    <row r="81" spans="2:7">
      <c r="B81" s="16">
        <v>45005</v>
      </c>
      <c r="C81" s="12">
        <v>0.31944444444444398</v>
      </c>
      <c r="D81" s="12">
        <v>0.5</v>
      </c>
      <c r="E81" s="12">
        <v>0.55208333333333304</v>
      </c>
      <c r="F81" s="12">
        <v>0.72916666666666696</v>
      </c>
      <c r="G81" s="14">
        <v>4.513888888888995E-2</v>
      </c>
    </row>
    <row r="82" spans="2:7">
      <c r="B82" s="16">
        <v>45006</v>
      </c>
      <c r="C82" s="12">
        <v>0.31944444444444398</v>
      </c>
      <c r="D82" s="12">
        <v>0.5</v>
      </c>
      <c r="E82" s="12">
        <v>0.5625</v>
      </c>
      <c r="F82" s="12">
        <v>0.72222222222222199</v>
      </c>
      <c r="G82" s="14">
        <v>2.7777777777778012E-2</v>
      </c>
    </row>
    <row r="83" spans="2:7">
      <c r="B83" s="16">
        <v>45007</v>
      </c>
      <c r="C83" s="12">
        <v>0.31944444444444398</v>
      </c>
      <c r="D83" s="12">
        <v>0.5</v>
      </c>
      <c r="E83" s="12">
        <v>0.5625</v>
      </c>
      <c r="F83" s="12">
        <v>0.72916666666666696</v>
      </c>
      <c r="G83" s="14">
        <v>3.4722222222222987E-2</v>
      </c>
    </row>
    <row r="84" spans="2:7">
      <c r="B84" s="16">
        <v>45008</v>
      </c>
      <c r="C84" s="12">
        <v>0.3125</v>
      </c>
      <c r="D84" s="12">
        <v>0.5</v>
      </c>
      <c r="E84" s="12">
        <v>0.5625</v>
      </c>
      <c r="F84" s="12">
        <v>0.71875</v>
      </c>
      <c r="G84" s="14">
        <v>3.125E-2</v>
      </c>
    </row>
    <row r="85" spans="2:7">
      <c r="B85" s="16">
        <v>45009</v>
      </c>
      <c r="C85" s="12">
        <v>0.32291666666666702</v>
      </c>
      <c r="D85" s="12">
        <v>0.5</v>
      </c>
      <c r="E85" s="12">
        <v>0.5625</v>
      </c>
      <c r="F85" s="12">
        <v>0.70833333333333304</v>
      </c>
      <c r="G85" s="14">
        <v>3.1249999999999389E-2</v>
      </c>
    </row>
    <row r="86" spans="2:7">
      <c r="B86" s="16">
        <v>45010</v>
      </c>
      <c r="C86" s="12"/>
      <c r="D86" s="12"/>
      <c r="E86" s="12"/>
      <c r="F86" s="12"/>
      <c r="G86" s="14"/>
    </row>
    <row r="87" spans="2:7">
      <c r="B87" s="16">
        <v>45011</v>
      </c>
      <c r="C87" s="12"/>
      <c r="D87" s="12"/>
      <c r="E87" s="12"/>
      <c r="F87" s="12"/>
      <c r="G87" s="14"/>
    </row>
    <row r="88" spans="2:7">
      <c r="B88" s="16">
        <v>45012</v>
      </c>
      <c r="C88" s="12">
        <v>0.33333333333333298</v>
      </c>
      <c r="D88" s="12">
        <v>0.5</v>
      </c>
      <c r="E88" s="12">
        <v>0.5625</v>
      </c>
      <c r="F88" s="12">
        <v>0.72916666666666696</v>
      </c>
      <c r="G88" s="14">
        <v>2.0833333333333925E-2</v>
      </c>
    </row>
    <row r="89" spans="2:7">
      <c r="B89" s="16">
        <v>45013</v>
      </c>
      <c r="C89" s="12">
        <v>0.3125</v>
      </c>
      <c r="D89" s="12">
        <v>0.5</v>
      </c>
      <c r="E89" s="12">
        <v>0.5625</v>
      </c>
      <c r="F89" s="12">
        <v>0.71875</v>
      </c>
      <c r="G89" s="14">
        <v>3.125E-2</v>
      </c>
    </row>
    <row r="90" spans="2:7">
      <c r="B90" s="16">
        <v>45014</v>
      </c>
      <c r="C90" s="12">
        <v>0.33333333333333298</v>
      </c>
      <c r="D90" s="12">
        <v>0.5</v>
      </c>
      <c r="E90" s="12">
        <v>0.5625</v>
      </c>
      <c r="F90" s="12">
        <v>0.71875</v>
      </c>
      <c r="G90" s="14">
        <v>1.0416666666666963E-2</v>
      </c>
    </row>
    <row r="91" spans="2:7">
      <c r="B91" s="16">
        <v>45015</v>
      </c>
      <c r="C91" s="12">
        <v>0.3125</v>
      </c>
      <c r="D91" s="12">
        <v>0.5</v>
      </c>
      <c r="E91" s="12">
        <v>0.5625</v>
      </c>
      <c r="F91" s="12">
        <v>0.70833333333333304</v>
      </c>
      <c r="G91" s="14">
        <v>2.0833333333333037E-2</v>
      </c>
    </row>
    <row r="92" spans="2:7">
      <c r="B92" s="16">
        <v>45016</v>
      </c>
      <c r="C92" s="12">
        <v>0.33333333333333298</v>
      </c>
      <c r="D92" s="12">
        <v>0.5</v>
      </c>
      <c r="E92" s="12">
        <v>0.5625</v>
      </c>
      <c r="F92" s="12">
        <v>0.70833333333333304</v>
      </c>
      <c r="G92" s="14">
        <v>2.0833333333333315E-2</v>
      </c>
    </row>
    <row r="93" spans="2:7">
      <c r="B93" s="16">
        <v>45017</v>
      </c>
      <c r="C93" s="12"/>
      <c r="D93" s="12"/>
      <c r="E93" s="12"/>
      <c r="F93" s="12"/>
      <c r="G93" s="14"/>
    </row>
    <row r="94" spans="2:7">
      <c r="B94" s="16">
        <v>45018</v>
      </c>
      <c r="C94" s="12"/>
      <c r="D94" s="12"/>
      <c r="E94" s="12"/>
      <c r="F94" s="12"/>
      <c r="G94" s="14"/>
    </row>
    <row r="95" spans="2:7">
      <c r="B95" s="16">
        <v>45019</v>
      </c>
      <c r="C95" s="12">
        <v>0.33333333333333298</v>
      </c>
      <c r="D95" s="12">
        <v>0.5</v>
      </c>
      <c r="E95" s="12">
        <v>0.5625</v>
      </c>
      <c r="F95" s="12">
        <v>0.70833333333333304</v>
      </c>
      <c r="G95" s="14"/>
    </row>
    <row r="96" spans="2:7">
      <c r="B96" s="16">
        <v>45020</v>
      </c>
      <c r="C96" s="12">
        <v>0.25</v>
      </c>
      <c r="D96" s="12">
        <v>0.5</v>
      </c>
      <c r="E96" s="12">
        <v>0.5625</v>
      </c>
      <c r="F96" s="12">
        <v>0.70833333333333304</v>
      </c>
      <c r="G96" s="14">
        <v>8.3333333333333037E-2</v>
      </c>
    </row>
    <row r="97" spans="2:7">
      <c r="B97" s="16">
        <v>45021</v>
      </c>
      <c r="C97" s="12">
        <v>0.33333333333333298</v>
      </c>
      <c r="D97" s="12">
        <v>0.5</v>
      </c>
      <c r="E97" s="12">
        <v>0.5625</v>
      </c>
      <c r="F97" s="12">
        <v>0.70833333333333304</v>
      </c>
      <c r="G97" s="14"/>
    </row>
    <row r="98" spans="2:7">
      <c r="B98" s="16">
        <v>45022</v>
      </c>
      <c r="C98" s="12">
        <v>0.33333333333333298</v>
      </c>
      <c r="D98" s="12">
        <v>0.5</v>
      </c>
      <c r="E98" s="12">
        <v>0.5625</v>
      </c>
      <c r="F98" s="12">
        <v>0.70833333333333304</v>
      </c>
      <c r="G98" s="14"/>
    </row>
    <row r="99" spans="2:7">
      <c r="B99" s="16">
        <v>45023</v>
      </c>
      <c r="C99" s="12">
        <v>0.33333333333333298</v>
      </c>
      <c r="D99" s="12">
        <v>0.5</v>
      </c>
      <c r="E99" s="12">
        <v>0.5625</v>
      </c>
      <c r="F99" s="12">
        <v>0.69791666666666696</v>
      </c>
      <c r="G99" s="14">
        <v>1.041666666666724E-2</v>
      </c>
    </row>
    <row r="100" spans="2:7">
      <c r="B100" s="16">
        <v>45024</v>
      </c>
      <c r="C100" s="12"/>
      <c r="D100" s="12"/>
      <c r="E100" s="12"/>
      <c r="F100" s="12"/>
      <c r="G100" s="14"/>
    </row>
    <row r="101" spans="2:7">
      <c r="B101" s="16">
        <v>45025</v>
      </c>
      <c r="C101" s="12"/>
      <c r="D101" s="12"/>
      <c r="E101" s="12"/>
      <c r="F101" s="12"/>
      <c r="G101" s="14"/>
    </row>
    <row r="102" spans="2:7">
      <c r="B102" s="16">
        <v>45026</v>
      </c>
      <c r="C102" s="12"/>
      <c r="D102" s="12"/>
      <c r="E102" s="12"/>
      <c r="F102" s="12"/>
      <c r="G102" s="14"/>
    </row>
    <row r="103" spans="2:7">
      <c r="B103" s="16">
        <v>45027</v>
      </c>
      <c r="C103" s="12">
        <v>0.33333333333333298</v>
      </c>
      <c r="D103" s="12">
        <v>0.5</v>
      </c>
      <c r="E103" s="12">
        <v>0.5625</v>
      </c>
      <c r="F103" s="12">
        <v>0.71875</v>
      </c>
      <c r="G103" s="14">
        <v>1.0416666666666963E-2</v>
      </c>
    </row>
    <row r="104" spans="2:7">
      <c r="B104" s="16">
        <v>45028</v>
      </c>
      <c r="C104" s="12">
        <v>0.33333333333333298</v>
      </c>
      <c r="D104" s="12">
        <v>0.5</v>
      </c>
      <c r="E104" s="12">
        <v>0.5625</v>
      </c>
      <c r="F104" s="12">
        <v>0.71875</v>
      </c>
      <c r="G104" s="14">
        <v>1.0416666666666963E-2</v>
      </c>
    </row>
    <row r="105" spans="2:7">
      <c r="B105" s="16">
        <v>45029</v>
      </c>
      <c r="C105" s="12">
        <v>0.33333333333333298</v>
      </c>
      <c r="D105" s="12">
        <v>0.5</v>
      </c>
      <c r="E105" s="12">
        <v>0.5625</v>
      </c>
      <c r="F105" s="12">
        <v>0.72222222222222199</v>
      </c>
      <c r="G105" s="14">
        <v>1.3888888888889062E-2</v>
      </c>
    </row>
    <row r="106" spans="2:7">
      <c r="B106" s="16">
        <v>45030</v>
      </c>
      <c r="C106" s="12">
        <v>0.33333333333333298</v>
      </c>
      <c r="D106" s="12">
        <v>0.5</v>
      </c>
      <c r="E106" s="12">
        <v>0.5625</v>
      </c>
      <c r="F106" s="12">
        <v>0.69791666666666696</v>
      </c>
      <c r="G106" s="14">
        <v>1.041666666666724E-2</v>
      </c>
    </row>
    <row r="107" spans="2:7">
      <c r="B107" s="16">
        <v>45031</v>
      </c>
      <c r="C107" s="12"/>
      <c r="D107" s="12"/>
      <c r="E107" s="12"/>
      <c r="F107" s="12"/>
      <c r="G107" s="14"/>
    </row>
    <row r="108" spans="2:7">
      <c r="B108" s="16">
        <v>45032</v>
      </c>
      <c r="C108" s="12"/>
      <c r="D108" s="12"/>
      <c r="E108" s="12"/>
      <c r="F108" s="12"/>
      <c r="G108" s="14"/>
    </row>
    <row r="109" spans="2:7">
      <c r="B109" s="16">
        <v>45033</v>
      </c>
      <c r="C109" s="12">
        <v>0.33333333333333298</v>
      </c>
      <c r="D109" s="12">
        <v>0.5</v>
      </c>
      <c r="E109" s="12">
        <v>0.5625</v>
      </c>
      <c r="F109" s="12">
        <v>0.72222222222222199</v>
      </c>
      <c r="G109" s="14">
        <v>1.3888888888889062E-2</v>
      </c>
    </row>
    <row r="110" spans="2:7">
      <c r="B110" s="16">
        <v>45034</v>
      </c>
      <c r="C110" s="12">
        <v>0.33333333333333298</v>
      </c>
      <c r="D110" s="12">
        <v>0.5</v>
      </c>
      <c r="E110" s="12">
        <v>0.5625</v>
      </c>
      <c r="F110" s="12">
        <v>0.71527777777777801</v>
      </c>
      <c r="G110" s="14">
        <v>6.9444444444450859E-3</v>
      </c>
    </row>
    <row r="111" spans="2:7">
      <c r="B111" s="16">
        <v>45035</v>
      </c>
      <c r="C111" s="12">
        <v>0.33333333333333298</v>
      </c>
      <c r="D111" s="12">
        <v>0.5</v>
      </c>
      <c r="E111" s="12">
        <v>0.5625</v>
      </c>
      <c r="F111" s="12">
        <v>0.71875</v>
      </c>
      <c r="G111" s="14">
        <v>1.0416666666666963E-2</v>
      </c>
    </row>
    <row r="112" spans="2:7">
      <c r="B112" s="16">
        <v>45036</v>
      </c>
      <c r="C112" s="12">
        <v>0.33333333333333298</v>
      </c>
      <c r="D112" s="12">
        <v>0.5</v>
      </c>
      <c r="E112" s="12">
        <v>0.5625</v>
      </c>
      <c r="F112" s="12">
        <v>0.71875</v>
      </c>
      <c r="G112" s="14">
        <v>1.0416666666666963E-2</v>
      </c>
    </row>
    <row r="113" spans="2:7">
      <c r="B113" s="16">
        <v>45037</v>
      </c>
      <c r="C113" s="12">
        <v>0.33333333333333298</v>
      </c>
      <c r="D113" s="12">
        <v>0.5</v>
      </c>
      <c r="E113" s="12">
        <v>0.5625</v>
      </c>
      <c r="F113" s="12">
        <v>0.73958333333333304</v>
      </c>
      <c r="G113" s="14">
        <v>5.2083333333333315E-2</v>
      </c>
    </row>
    <row r="114" spans="2:7">
      <c r="B114" s="16">
        <v>45038</v>
      </c>
      <c r="C114" s="12"/>
      <c r="D114" s="12"/>
      <c r="E114" s="12"/>
      <c r="F114" s="12"/>
      <c r="G114" s="14"/>
    </row>
    <row r="115" spans="2:7">
      <c r="B115" s="16">
        <v>45039</v>
      </c>
      <c r="C115" s="12"/>
      <c r="D115" s="12"/>
      <c r="E115" s="12"/>
      <c r="F115" s="12"/>
      <c r="G115" s="14"/>
    </row>
    <row r="116" spans="2:7">
      <c r="B116" s="16">
        <v>45040</v>
      </c>
      <c r="C116" s="12">
        <v>0.33333333333333298</v>
      </c>
      <c r="D116" s="12">
        <v>0.5</v>
      </c>
      <c r="E116" s="12">
        <v>0.5625</v>
      </c>
      <c r="F116" s="12">
        <v>0.70833333333333304</v>
      </c>
      <c r="G116" s="14"/>
    </row>
    <row r="117" spans="2:7">
      <c r="B117" s="16">
        <v>45041</v>
      </c>
      <c r="C117" s="12">
        <v>0.33333333333333298</v>
      </c>
      <c r="D117" s="12">
        <v>0.5</v>
      </c>
      <c r="E117" s="12">
        <v>0.5625</v>
      </c>
      <c r="F117" s="12">
        <v>0.75</v>
      </c>
      <c r="G117" s="14">
        <v>4.1666666666666963E-2</v>
      </c>
    </row>
    <row r="118" spans="2:7">
      <c r="B118" s="16">
        <v>45042</v>
      </c>
      <c r="C118" s="12">
        <v>0.33333333333333298</v>
      </c>
      <c r="D118" s="12">
        <v>0.5</v>
      </c>
      <c r="E118" s="12">
        <v>0.5625</v>
      </c>
      <c r="F118" s="12">
        <v>0.70833333333333304</v>
      </c>
      <c r="G118" s="14"/>
    </row>
    <row r="119" spans="2:7">
      <c r="B119" s="16">
        <v>45043</v>
      </c>
      <c r="C119" s="12">
        <v>0.33333333333333298</v>
      </c>
      <c r="D119" s="12">
        <v>0.5</v>
      </c>
      <c r="E119" s="12">
        <v>0.5625</v>
      </c>
      <c r="F119" s="12">
        <v>0.70833333333333304</v>
      </c>
      <c r="G119" s="14"/>
    </row>
    <row r="120" spans="2:7">
      <c r="B120" s="16">
        <v>45044</v>
      </c>
      <c r="C120" s="12">
        <v>0.33333333333333298</v>
      </c>
      <c r="D120" s="12">
        <v>0.5</v>
      </c>
      <c r="E120" s="12">
        <v>0.5625</v>
      </c>
      <c r="F120" s="12">
        <v>0.70833333333333304</v>
      </c>
      <c r="G120" s="14">
        <v>2.0833333333333315E-2</v>
      </c>
    </row>
    <row r="121" spans="2:7">
      <c r="B121" s="16">
        <v>45045</v>
      </c>
      <c r="C121" s="12"/>
      <c r="D121" s="12"/>
      <c r="E121" s="12"/>
      <c r="F121" s="12"/>
      <c r="G121" s="14"/>
    </row>
    <row r="122" spans="2:7">
      <c r="B122" s="16">
        <v>45046</v>
      </c>
      <c r="C122" s="12"/>
      <c r="D122" s="12"/>
      <c r="E122" s="12"/>
      <c r="F122" s="12"/>
      <c r="G122" s="14"/>
    </row>
    <row r="123" spans="2:7">
      <c r="B123" s="16">
        <v>45047</v>
      </c>
      <c r="C123" s="12"/>
      <c r="D123" s="12"/>
      <c r="E123" s="12"/>
      <c r="F123" s="12"/>
      <c r="G123" s="14"/>
    </row>
    <row r="124" spans="2:7">
      <c r="B124" s="16">
        <v>45048</v>
      </c>
      <c r="C124" s="12">
        <v>0.33333333333333298</v>
      </c>
      <c r="D124" s="12">
        <v>0.5</v>
      </c>
      <c r="E124" s="12">
        <v>0.5625</v>
      </c>
      <c r="F124" s="12">
        <v>0.71180555555555503</v>
      </c>
      <c r="G124" s="14">
        <v>3.4722222222220989E-3</v>
      </c>
    </row>
    <row r="125" spans="2:7">
      <c r="B125" s="16">
        <v>45049</v>
      </c>
      <c r="C125" s="12">
        <v>0.33333333333333298</v>
      </c>
      <c r="D125" s="12">
        <v>0.5</v>
      </c>
      <c r="E125" s="12">
        <v>0.5625</v>
      </c>
      <c r="F125" s="12">
        <v>0.71527777777777801</v>
      </c>
      <c r="G125" s="14">
        <v>6.9444444444450859E-3</v>
      </c>
    </row>
    <row r="126" spans="2:7">
      <c r="B126" s="16">
        <v>45050</v>
      </c>
      <c r="C126" s="12">
        <v>0.33333333333333298</v>
      </c>
      <c r="D126" s="12">
        <v>0.5</v>
      </c>
      <c r="E126" s="12">
        <v>0.5625</v>
      </c>
      <c r="F126" s="12">
        <v>0.71875</v>
      </c>
      <c r="G126" s="14">
        <v>1.0416666666666963E-2</v>
      </c>
    </row>
    <row r="127" spans="2:7">
      <c r="B127" s="16">
        <v>45051</v>
      </c>
      <c r="C127" s="12">
        <v>0.33333333333333298</v>
      </c>
      <c r="D127" s="12">
        <v>0.5</v>
      </c>
      <c r="E127" s="12">
        <v>0.5625</v>
      </c>
      <c r="F127" s="12">
        <v>0.69444444444444497</v>
      </c>
      <c r="G127" s="14">
        <v>6.9444444444453635E-3</v>
      </c>
    </row>
    <row r="128" spans="2:7">
      <c r="B128" s="16">
        <v>45052</v>
      </c>
      <c r="C128" s="12"/>
      <c r="D128" s="12"/>
      <c r="E128" s="12"/>
      <c r="F128" s="12"/>
      <c r="G128" s="14"/>
    </row>
    <row r="129" spans="2:7">
      <c r="B129" s="16">
        <v>45053</v>
      </c>
      <c r="C129" s="12"/>
      <c r="D129" s="12"/>
      <c r="E129" s="12"/>
      <c r="F129" s="12"/>
      <c r="G129" s="14"/>
    </row>
    <row r="130" spans="2:7">
      <c r="B130" s="16">
        <v>45054</v>
      </c>
      <c r="C130" s="12"/>
      <c r="D130" s="12"/>
      <c r="E130" s="12"/>
      <c r="F130" s="12"/>
      <c r="G130" s="14"/>
    </row>
    <row r="131" spans="2:7">
      <c r="B131" s="16">
        <v>45055</v>
      </c>
      <c r="C131" s="12">
        <v>0.32291666666666702</v>
      </c>
      <c r="D131" s="12">
        <v>0.5</v>
      </c>
      <c r="E131" s="12">
        <v>0.55208333333333304</v>
      </c>
      <c r="F131" s="12">
        <v>0.72222222222222199</v>
      </c>
      <c r="G131" s="14">
        <v>3.4722222222221877E-2</v>
      </c>
    </row>
    <row r="132" spans="2:7">
      <c r="B132" s="16">
        <v>45056</v>
      </c>
      <c r="C132" s="12">
        <v>0.32291666666666702</v>
      </c>
      <c r="D132" s="12">
        <v>0.5</v>
      </c>
      <c r="E132" s="12">
        <v>0.5625</v>
      </c>
      <c r="F132" s="12">
        <v>0.70833333333333304</v>
      </c>
      <c r="G132" s="14">
        <v>1.0416666666666075E-2</v>
      </c>
    </row>
    <row r="133" spans="2:7">
      <c r="B133" s="16">
        <v>45057</v>
      </c>
      <c r="C133" s="12">
        <v>0.32291666666666702</v>
      </c>
      <c r="D133" s="12">
        <v>0.5</v>
      </c>
      <c r="E133" s="12">
        <v>0.55208333333333304</v>
      </c>
      <c r="F133" s="12">
        <v>0.71875</v>
      </c>
      <c r="G133" s="14">
        <v>3.125E-2</v>
      </c>
    </row>
    <row r="134" spans="2:7">
      <c r="B134" s="16">
        <v>45058</v>
      </c>
      <c r="C134" s="12">
        <v>0.3125</v>
      </c>
      <c r="D134" s="12">
        <v>0.5</v>
      </c>
      <c r="E134" s="12">
        <v>0.5625</v>
      </c>
      <c r="F134" s="12">
        <v>0.72916666666666696</v>
      </c>
      <c r="G134" s="14">
        <v>6.2500000000000278E-2</v>
      </c>
    </row>
    <row r="135" spans="2:7">
      <c r="B135" s="16">
        <v>45059</v>
      </c>
      <c r="C135" s="12"/>
      <c r="D135" s="12"/>
      <c r="E135" s="12"/>
      <c r="F135" s="12"/>
      <c r="G135" s="14"/>
    </row>
    <row r="136" spans="2:7">
      <c r="B136" s="16">
        <v>45060</v>
      </c>
      <c r="C136" s="12"/>
      <c r="D136" s="12"/>
      <c r="E136" s="12"/>
      <c r="F136" s="12"/>
      <c r="G136" s="14"/>
    </row>
    <row r="137" spans="2:7">
      <c r="B137" s="16">
        <v>45061</v>
      </c>
      <c r="C137" s="12">
        <v>0.31944444444444398</v>
      </c>
      <c r="D137" s="12">
        <v>0.5</v>
      </c>
      <c r="E137" s="12">
        <v>0.5625</v>
      </c>
      <c r="F137" s="12">
        <v>0.72222222222222199</v>
      </c>
      <c r="G137" s="14">
        <v>2.7777777777778012E-2</v>
      </c>
    </row>
    <row r="138" spans="2:7">
      <c r="B138" s="16">
        <v>45062</v>
      </c>
      <c r="C138" s="12">
        <v>0.3125</v>
      </c>
      <c r="D138" s="12">
        <v>0.5</v>
      </c>
      <c r="E138" s="12">
        <v>0.5625</v>
      </c>
      <c r="F138" s="12">
        <v>0.71875</v>
      </c>
      <c r="G138" s="14">
        <v>3.125E-2</v>
      </c>
    </row>
    <row r="139" spans="2:7">
      <c r="B139" s="16">
        <v>45063</v>
      </c>
      <c r="C139" s="12">
        <v>0.3125</v>
      </c>
      <c r="D139" s="12">
        <v>0.5</v>
      </c>
      <c r="E139" s="12">
        <v>0.5625</v>
      </c>
      <c r="F139" s="12">
        <v>0.71875</v>
      </c>
      <c r="G139" s="14">
        <v>3.125E-2</v>
      </c>
    </row>
    <row r="140" spans="2:7">
      <c r="B140" s="16">
        <v>45064</v>
      </c>
      <c r="C140" s="12"/>
      <c r="D140" s="12"/>
      <c r="E140" s="12"/>
      <c r="F140" s="12"/>
      <c r="G140" s="14"/>
    </row>
    <row r="141" spans="2:7">
      <c r="B141" s="16">
        <v>45065</v>
      </c>
      <c r="C141" s="12"/>
      <c r="D141" s="12"/>
      <c r="E141" s="12"/>
      <c r="F141" s="12"/>
      <c r="G141" s="14"/>
    </row>
    <row r="142" spans="2:7">
      <c r="B142" s="16">
        <v>45066</v>
      </c>
      <c r="C142" s="12"/>
      <c r="D142" s="12"/>
      <c r="E142" s="12"/>
      <c r="F142" s="12"/>
      <c r="G142" s="14"/>
    </row>
    <row r="143" spans="2:7">
      <c r="B143" s="16">
        <v>45067</v>
      </c>
      <c r="C143" s="12"/>
      <c r="D143" s="12"/>
      <c r="E143" s="12"/>
      <c r="F143" s="12"/>
      <c r="G143" s="14"/>
    </row>
    <row r="144" spans="2:7">
      <c r="B144" s="16">
        <v>45068</v>
      </c>
      <c r="C144" s="12"/>
      <c r="D144" s="12"/>
      <c r="E144" s="12"/>
      <c r="F144" s="12"/>
      <c r="G144" s="14"/>
    </row>
    <row r="145" spans="2:7">
      <c r="B145" s="16">
        <v>45069</v>
      </c>
      <c r="C145" s="12">
        <v>0.33333333333333298</v>
      </c>
      <c r="D145" s="12">
        <v>0.5</v>
      </c>
      <c r="E145" s="12">
        <v>0.5625</v>
      </c>
      <c r="F145" s="12">
        <v>0.72916666666666696</v>
      </c>
      <c r="G145" s="14">
        <v>2.0833333333333925E-2</v>
      </c>
    </row>
    <row r="146" spans="2:7">
      <c r="B146" s="16">
        <v>45070</v>
      </c>
      <c r="C146" s="12">
        <v>0.33333333333333298</v>
      </c>
      <c r="D146" s="12">
        <v>0.5</v>
      </c>
      <c r="E146" s="12">
        <v>0.5625</v>
      </c>
      <c r="F146" s="12">
        <v>0.72916666666666696</v>
      </c>
      <c r="G146" s="14">
        <v>2.0833333333333925E-2</v>
      </c>
    </row>
    <row r="147" spans="2:7">
      <c r="B147" s="16">
        <v>45071</v>
      </c>
      <c r="C147" s="12">
        <v>0.33333333333333298</v>
      </c>
      <c r="D147" s="12">
        <v>0.5</v>
      </c>
      <c r="E147" s="12">
        <v>0.5625</v>
      </c>
      <c r="F147" s="12">
        <v>0.71875</v>
      </c>
      <c r="G147" s="14">
        <v>1.0416666666666963E-2</v>
      </c>
    </row>
    <row r="148" spans="2:7">
      <c r="B148" s="16">
        <v>45072</v>
      </c>
      <c r="C148" s="12">
        <v>0.33333333333333298</v>
      </c>
      <c r="D148" s="12">
        <v>0.5</v>
      </c>
      <c r="E148" s="12">
        <v>0.5625</v>
      </c>
      <c r="F148" s="12">
        <v>0.69791666666666696</v>
      </c>
      <c r="G148" s="14">
        <v>1.041666666666724E-2</v>
      </c>
    </row>
    <row r="149" spans="2:7">
      <c r="B149" s="16">
        <v>45073</v>
      </c>
      <c r="C149" s="12"/>
      <c r="D149" s="12"/>
      <c r="E149" s="12"/>
      <c r="F149" s="12"/>
      <c r="G149" s="14"/>
    </row>
    <row r="150" spans="2:7">
      <c r="B150" s="16">
        <v>45074</v>
      </c>
      <c r="C150" s="12"/>
      <c r="D150" s="12"/>
      <c r="E150" s="12"/>
      <c r="F150" s="12"/>
      <c r="G150" s="14"/>
    </row>
    <row r="151" spans="2:7">
      <c r="B151" s="16">
        <v>45075</v>
      </c>
      <c r="C151" s="12"/>
      <c r="D151" s="12"/>
      <c r="E151" s="12"/>
      <c r="F151" s="12"/>
      <c r="G151" s="14"/>
    </row>
    <row r="152" spans="2:7">
      <c r="B152" s="16">
        <v>45076</v>
      </c>
      <c r="C152" s="12">
        <v>0.33333333333333298</v>
      </c>
      <c r="D152" s="12">
        <v>0.5</v>
      </c>
      <c r="E152" s="12">
        <v>0.5625</v>
      </c>
      <c r="F152" s="12">
        <v>0.72916666666666696</v>
      </c>
      <c r="G152" s="14">
        <v>2.0833333333333925E-2</v>
      </c>
    </row>
    <row r="153" spans="2:7">
      <c r="B153" s="16">
        <v>45077</v>
      </c>
      <c r="C153" s="12">
        <v>0.33333333333333298</v>
      </c>
      <c r="D153" s="12">
        <v>0.5</v>
      </c>
      <c r="E153" s="12">
        <v>0.5625</v>
      </c>
      <c r="F153" s="12">
        <v>0.70833333333333304</v>
      </c>
      <c r="G153" s="14"/>
    </row>
    <row r="154" spans="2:7">
      <c r="B154" s="16">
        <v>45078</v>
      </c>
      <c r="C154" s="12">
        <v>0.33333333333333298</v>
      </c>
      <c r="D154" s="12">
        <v>0.5</v>
      </c>
      <c r="E154" s="12">
        <v>0.5625</v>
      </c>
      <c r="F154" s="12">
        <v>0.72916666666666696</v>
      </c>
      <c r="G154" s="14">
        <v>2.0833333333333925E-2</v>
      </c>
    </row>
    <row r="155" spans="2:7">
      <c r="B155" s="16">
        <v>45079</v>
      </c>
      <c r="C155" s="12">
        <v>0.33333333333333298</v>
      </c>
      <c r="D155" s="12">
        <v>0.5</v>
      </c>
      <c r="E155" s="12">
        <v>0.5625</v>
      </c>
      <c r="F155" s="12">
        <v>0.69791666666666696</v>
      </c>
      <c r="G155" s="14">
        <v>1.041666666666724E-2</v>
      </c>
    </row>
    <row r="156" spans="2:7">
      <c r="B156" s="16">
        <v>45080</v>
      </c>
      <c r="C156" s="12"/>
      <c r="D156" s="12"/>
      <c r="E156" s="12"/>
      <c r="F156" s="12"/>
      <c r="G156" s="14"/>
    </row>
    <row r="157" spans="2:7">
      <c r="B157" s="16">
        <v>45081</v>
      </c>
      <c r="C157" s="12"/>
      <c r="D157" s="12"/>
      <c r="E157" s="12"/>
      <c r="F157" s="12"/>
      <c r="G157" s="14"/>
    </row>
    <row r="158" spans="2:7">
      <c r="B158" s="16">
        <v>45082</v>
      </c>
      <c r="C158" s="12">
        <v>0.33333333333333298</v>
      </c>
      <c r="D158" s="12">
        <v>0.5</v>
      </c>
      <c r="E158" s="12">
        <v>0.5625</v>
      </c>
      <c r="F158" s="12">
        <v>0.72916666666666696</v>
      </c>
      <c r="G158" s="14">
        <v>2.0833333333333925E-2</v>
      </c>
    </row>
    <row r="159" spans="2:7">
      <c r="B159" s="16">
        <v>45083</v>
      </c>
      <c r="C159" s="12">
        <v>0.33333333333333298</v>
      </c>
      <c r="D159" s="12">
        <v>0.5</v>
      </c>
      <c r="E159" s="12">
        <v>0.5625</v>
      </c>
      <c r="F159" s="12">
        <v>0.72916666666666696</v>
      </c>
      <c r="G159" s="14">
        <v>2.0833333333333925E-2</v>
      </c>
    </row>
    <row r="160" spans="2:7">
      <c r="B160" s="16">
        <v>45084</v>
      </c>
      <c r="C160" s="12">
        <v>0.33333333333333298</v>
      </c>
      <c r="D160" s="12">
        <v>0.5</v>
      </c>
      <c r="E160" s="12">
        <v>0.5625</v>
      </c>
      <c r="F160" s="12">
        <v>0.72916666666666696</v>
      </c>
      <c r="G160" s="14">
        <v>2.0833333333333925E-2</v>
      </c>
    </row>
    <row r="161" spans="2:7">
      <c r="B161" s="16">
        <v>45085</v>
      </c>
      <c r="C161" s="12">
        <v>0.33333333333333298</v>
      </c>
      <c r="D161" s="12">
        <v>0.5</v>
      </c>
      <c r="E161" s="12">
        <v>0.5625</v>
      </c>
      <c r="F161" s="12">
        <v>0.72916666666666696</v>
      </c>
      <c r="G161" s="14">
        <v>2.0833333333333925E-2</v>
      </c>
    </row>
    <row r="162" spans="2:7">
      <c r="B162" s="16">
        <v>45086</v>
      </c>
      <c r="C162" s="12">
        <v>0.33333333333333298</v>
      </c>
      <c r="D162" s="12">
        <v>0.5</v>
      </c>
      <c r="E162" s="12">
        <v>0.5625</v>
      </c>
      <c r="F162" s="12">
        <v>0.69791666666666696</v>
      </c>
      <c r="G162" s="14">
        <v>1.041666666666724E-2</v>
      </c>
    </row>
    <row r="163" spans="2:7">
      <c r="B163" s="16">
        <v>45087</v>
      </c>
      <c r="C163" s="12"/>
      <c r="D163" s="12"/>
      <c r="E163" s="12"/>
      <c r="F163" s="12"/>
      <c r="G163" s="14"/>
    </row>
    <row r="164" spans="2:7">
      <c r="B164" s="16">
        <v>45088</v>
      </c>
      <c r="C164" s="12"/>
      <c r="D164" s="12"/>
      <c r="E164" s="12"/>
      <c r="F164" s="12"/>
      <c r="G164" s="14"/>
    </row>
    <row r="165" spans="2:7">
      <c r="B165" s="16">
        <v>45089</v>
      </c>
      <c r="C165" s="12">
        <v>0.33333333333333298</v>
      </c>
      <c r="D165" s="12">
        <v>0.5</v>
      </c>
      <c r="E165" s="12">
        <v>0.5625</v>
      </c>
      <c r="F165" s="12">
        <v>0.72916666666666696</v>
      </c>
      <c r="G165" s="14">
        <v>2.0833333333333925E-2</v>
      </c>
    </row>
    <row r="166" spans="2:7">
      <c r="B166" s="16">
        <v>45090</v>
      </c>
      <c r="C166" s="12">
        <v>0.33333333333333298</v>
      </c>
      <c r="D166" s="12">
        <v>0.5</v>
      </c>
      <c r="E166" s="12">
        <v>0.5625</v>
      </c>
      <c r="F166" s="12">
        <v>0.72916666666666696</v>
      </c>
      <c r="G166" s="14">
        <v>2.0833333333333925E-2</v>
      </c>
    </row>
    <row r="167" spans="2:7">
      <c r="B167" s="16">
        <v>45091</v>
      </c>
      <c r="C167" s="12">
        <v>0.33333333333333298</v>
      </c>
      <c r="D167" s="12">
        <v>0.5</v>
      </c>
      <c r="E167" s="12">
        <v>0.5625</v>
      </c>
      <c r="F167" s="12">
        <v>0.72916666666666696</v>
      </c>
      <c r="G167" s="14">
        <v>2.0833333333333925E-2</v>
      </c>
    </row>
    <row r="168" spans="2:7">
      <c r="B168" s="16">
        <v>45092</v>
      </c>
      <c r="C168" s="12">
        <v>0.33333333333333298</v>
      </c>
      <c r="D168" s="12">
        <v>0.5</v>
      </c>
      <c r="E168" s="12">
        <v>0.5625</v>
      </c>
      <c r="F168" s="12">
        <v>0.72916666666666696</v>
      </c>
      <c r="G168" s="14">
        <v>2.0833333333333925E-2</v>
      </c>
    </row>
    <row r="169" spans="2:7">
      <c r="B169" s="16">
        <v>45093</v>
      </c>
      <c r="C169" s="12"/>
      <c r="D169" s="12"/>
      <c r="E169" s="12"/>
      <c r="F169" s="12"/>
      <c r="G169" s="14"/>
    </row>
    <row r="170" spans="2:7">
      <c r="B170" s="16">
        <v>45094</v>
      </c>
      <c r="C170" s="12"/>
      <c r="D170" s="12"/>
      <c r="E170" s="12"/>
      <c r="F170" s="12"/>
      <c r="G170" s="14"/>
    </row>
    <row r="171" spans="2:7">
      <c r="B171" s="16">
        <v>45095</v>
      </c>
      <c r="C171" s="12"/>
      <c r="D171" s="12"/>
      <c r="E171" s="12"/>
      <c r="F171" s="12"/>
      <c r="G171" s="14"/>
    </row>
    <row r="172" spans="2:7">
      <c r="B172" s="16">
        <v>45096</v>
      </c>
      <c r="C172" s="12"/>
      <c r="D172" s="12"/>
      <c r="E172" s="12"/>
      <c r="F172" s="12"/>
      <c r="G172" s="14"/>
    </row>
    <row r="173" spans="2:7">
      <c r="B173" s="16">
        <v>45097</v>
      </c>
      <c r="C173" s="12">
        <v>0.33333333333333298</v>
      </c>
      <c r="D173" s="12">
        <v>0.5</v>
      </c>
      <c r="E173" s="12">
        <v>0.5625</v>
      </c>
      <c r="F173" s="12">
        <v>0.72916666666666696</v>
      </c>
      <c r="G173" s="14">
        <v>2.0833333333333925E-2</v>
      </c>
    </row>
    <row r="174" spans="2:7">
      <c r="B174" s="16">
        <v>45098</v>
      </c>
      <c r="C174" s="12">
        <v>0.33333333333333298</v>
      </c>
      <c r="D174" s="12">
        <v>0.5</v>
      </c>
      <c r="E174" s="12">
        <v>0.5625</v>
      </c>
      <c r="F174" s="12">
        <v>0.72916666666666696</v>
      </c>
      <c r="G174" s="14">
        <v>2.0833333333333925E-2</v>
      </c>
    </row>
    <row r="175" spans="2:7">
      <c r="B175" s="16">
        <v>45099</v>
      </c>
      <c r="C175" s="12">
        <v>0.33333333333333298</v>
      </c>
      <c r="D175" s="12">
        <v>0.5</v>
      </c>
      <c r="E175" s="12">
        <v>0.5625</v>
      </c>
      <c r="F175" s="12">
        <v>0.72916666666666696</v>
      </c>
      <c r="G175" s="14">
        <v>2.0833333333333925E-2</v>
      </c>
    </row>
    <row r="176" spans="2:7">
      <c r="B176" s="16">
        <v>45100</v>
      </c>
      <c r="C176" s="12">
        <v>0.33333333333333298</v>
      </c>
      <c r="D176" s="12">
        <v>0.5</v>
      </c>
      <c r="E176" s="12">
        <v>0.5625</v>
      </c>
      <c r="F176" s="12">
        <v>0.69791666666666696</v>
      </c>
      <c r="G176" s="14">
        <v>1.041666666666724E-2</v>
      </c>
    </row>
    <row r="177" spans="2:7">
      <c r="B177" s="16">
        <v>45101</v>
      </c>
      <c r="C177" s="12"/>
      <c r="D177" s="12"/>
      <c r="E177" s="12"/>
      <c r="F177" s="12"/>
      <c r="G177" s="14"/>
    </row>
    <row r="178" spans="2:7">
      <c r="B178" s="16">
        <v>45102</v>
      </c>
      <c r="C178" s="12"/>
      <c r="D178" s="12"/>
      <c r="E178" s="12"/>
      <c r="F178" s="12"/>
      <c r="G178" s="14"/>
    </row>
    <row r="179" spans="2:7">
      <c r="B179" s="16">
        <v>45103</v>
      </c>
      <c r="C179" s="12">
        <v>0.33333333333333298</v>
      </c>
      <c r="D179" s="12">
        <v>0.5</v>
      </c>
      <c r="E179" s="12">
        <v>0.5625</v>
      </c>
      <c r="F179" s="12">
        <v>0.72916666666666696</v>
      </c>
      <c r="G179" s="14">
        <v>2.0833333333333925E-2</v>
      </c>
    </row>
    <row r="180" spans="2:7">
      <c r="B180" s="16">
        <v>45104</v>
      </c>
      <c r="C180" s="12">
        <v>0.33333333333333298</v>
      </c>
      <c r="D180" s="12">
        <v>0.5</v>
      </c>
      <c r="E180" s="12">
        <v>0.5625</v>
      </c>
      <c r="F180" s="12">
        <v>0.72916666666666696</v>
      </c>
      <c r="G180" s="14">
        <v>2.0833333333333925E-2</v>
      </c>
    </row>
    <row r="181" spans="2:7">
      <c r="B181" s="16">
        <v>45105</v>
      </c>
      <c r="C181" s="12">
        <v>0.33333333333333298</v>
      </c>
      <c r="D181" s="12">
        <v>0.5</v>
      </c>
      <c r="E181" s="12">
        <v>0.5625</v>
      </c>
      <c r="F181" s="12">
        <v>0.72916666666666696</v>
      </c>
      <c r="G181" s="14">
        <v>2.0833333333333925E-2</v>
      </c>
    </row>
    <row r="182" spans="2:7">
      <c r="B182" s="16">
        <v>45106</v>
      </c>
      <c r="C182" s="12">
        <v>0.33333333333333298</v>
      </c>
      <c r="D182" s="12">
        <v>0.5</v>
      </c>
      <c r="E182" s="12">
        <v>0.5625</v>
      </c>
      <c r="F182" s="12">
        <v>0.72916666666666696</v>
      </c>
      <c r="G182" s="14">
        <v>2.0833333333333925E-2</v>
      </c>
    </row>
    <row r="183" spans="2:7">
      <c r="B183" s="16">
        <v>45107</v>
      </c>
      <c r="C183" s="12">
        <v>0.33333333333333298</v>
      </c>
      <c r="D183" s="12">
        <v>0.5</v>
      </c>
      <c r="E183" s="12">
        <v>0.5625</v>
      </c>
      <c r="F183" s="12">
        <v>0.69791666666666696</v>
      </c>
      <c r="G183" s="14">
        <v>1.041666666666724E-2</v>
      </c>
    </row>
    <row r="184" spans="2:7">
      <c r="B184" s="16">
        <v>45108</v>
      </c>
      <c r="C184" s="12"/>
      <c r="D184" s="12"/>
      <c r="E184" s="12"/>
      <c r="F184" s="12"/>
      <c r="G184" s="14"/>
    </row>
    <row r="185" spans="2:7">
      <c r="B185" s="16">
        <v>45109</v>
      </c>
      <c r="C185" s="12"/>
      <c r="D185" s="12"/>
      <c r="E185" s="12"/>
      <c r="F185" s="12"/>
      <c r="G185" s="14"/>
    </row>
    <row r="186" spans="2:7">
      <c r="B186" s="16">
        <v>45110</v>
      </c>
      <c r="C186" s="12">
        <v>0.33333333333333298</v>
      </c>
      <c r="D186" s="12">
        <v>0.5</v>
      </c>
      <c r="E186" s="12">
        <v>0.5625</v>
      </c>
      <c r="F186" s="12">
        <v>0.72916666666666696</v>
      </c>
      <c r="G186" s="14">
        <v>2.0833333333333925E-2</v>
      </c>
    </row>
    <row r="187" spans="2:7">
      <c r="B187" s="16">
        <v>45111</v>
      </c>
      <c r="C187" s="12">
        <v>0.33333333333333298</v>
      </c>
      <c r="D187" s="12">
        <v>0.5</v>
      </c>
      <c r="E187" s="12">
        <v>0.5625</v>
      </c>
      <c r="F187" s="12">
        <v>0.72916666666666696</v>
      </c>
      <c r="G187" s="14">
        <v>2.0833333333333925E-2</v>
      </c>
    </row>
    <row r="188" spans="2:7">
      <c r="B188" s="16">
        <v>45112</v>
      </c>
      <c r="C188" s="12">
        <v>0.33333333333333298</v>
      </c>
      <c r="D188" s="12">
        <v>0.5</v>
      </c>
      <c r="E188" s="12">
        <v>0.5625</v>
      </c>
      <c r="F188" s="12">
        <v>0.72916666666666696</v>
      </c>
      <c r="G188" s="14">
        <v>2.0833333333333925E-2</v>
      </c>
    </row>
    <row r="189" spans="2:7">
      <c r="B189" s="16">
        <v>45113</v>
      </c>
      <c r="C189" s="12">
        <v>0.33333333333333298</v>
      </c>
      <c r="D189" s="12">
        <v>0.5</v>
      </c>
      <c r="E189" s="12">
        <v>0.5625</v>
      </c>
      <c r="F189" s="12">
        <v>0.72916666666666696</v>
      </c>
      <c r="G189" s="14">
        <v>2.0833333333333925E-2</v>
      </c>
    </row>
    <row r="190" spans="2:7">
      <c r="B190" s="16">
        <v>45114</v>
      </c>
      <c r="C190" s="12">
        <v>0.33333333333333298</v>
      </c>
      <c r="D190" s="12">
        <v>0.5</v>
      </c>
      <c r="E190" s="12">
        <v>0.5625</v>
      </c>
      <c r="F190" s="12">
        <v>0.69791666666666696</v>
      </c>
      <c r="G190" s="14">
        <v>1.041666666666724E-2</v>
      </c>
    </row>
    <row r="191" spans="2:7">
      <c r="B191" s="16">
        <v>45115</v>
      </c>
      <c r="C191" s="12"/>
      <c r="D191" s="12"/>
      <c r="E191" s="12"/>
      <c r="F191" s="12"/>
      <c r="G191" s="14"/>
    </row>
    <row r="192" spans="2:7">
      <c r="B192" s="16">
        <v>45116</v>
      </c>
      <c r="C192" s="12"/>
      <c r="D192" s="12"/>
      <c r="E192" s="12"/>
      <c r="F192" s="12"/>
      <c r="G192" s="14"/>
    </row>
    <row r="193" spans="2:7">
      <c r="B193" s="16">
        <v>45117</v>
      </c>
      <c r="C193" s="12">
        <v>0.33333333333333298</v>
      </c>
      <c r="D193" s="12">
        <v>0.5</v>
      </c>
      <c r="E193" s="12">
        <v>0.5625</v>
      </c>
      <c r="F193" s="12">
        <v>0.72916666666666696</v>
      </c>
      <c r="G193" s="14">
        <v>2.0833333333333925E-2</v>
      </c>
    </row>
    <row r="194" spans="2:7">
      <c r="B194" s="16">
        <v>45118</v>
      </c>
      <c r="C194" s="12">
        <v>0.33333333333333298</v>
      </c>
      <c r="D194" s="12">
        <v>0.5</v>
      </c>
      <c r="E194" s="12">
        <v>0.5625</v>
      </c>
      <c r="F194" s="12">
        <v>0.72916666666666696</v>
      </c>
      <c r="G194" s="14">
        <v>2.0833333333333925E-2</v>
      </c>
    </row>
    <row r="195" spans="2:7">
      <c r="B195" s="16">
        <v>45119</v>
      </c>
      <c r="C195" s="12">
        <v>0.33333333333333298</v>
      </c>
      <c r="D195" s="12">
        <v>0.5</v>
      </c>
      <c r="E195" s="12">
        <v>0.5625</v>
      </c>
      <c r="F195" s="12">
        <v>0.72916666666666696</v>
      </c>
      <c r="G195" s="14">
        <v>2.0833333333333925E-2</v>
      </c>
    </row>
    <row r="196" spans="2:7">
      <c r="B196" s="16">
        <v>45120</v>
      </c>
      <c r="C196" s="12">
        <v>0.33333333333333298</v>
      </c>
      <c r="D196" s="12">
        <v>0.5</v>
      </c>
      <c r="E196" s="12">
        <v>0.5625</v>
      </c>
      <c r="F196" s="12">
        <v>0.72916666666666696</v>
      </c>
      <c r="G196" s="14">
        <v>2.0833333333333925E-2</v>
      </c>
    </row>
    <row r="197" spans="2:7">
      <c r="B197" s="16">
        <v>45121</v>
      </c>
      <c r="C197" s="12"/>
      <c r="D197" s="12"/>
      <c r="E197" s="12"/>
      <c r="F197" s="12"/>
      <c r="G197" s="14"/>
    </row>
    <row r="198" spans="2:7">
      <c r="B198" s="16">
        <v>45122</v>
      </c>
      <c r="C198" s="12"/>
      <c r="D198" s="12"/>
      <c r="E198" s="12"/>
      <c r="F198" s="12"/>
      <c r="G198" s="14"/>
    </row>
    <row r="199" spans="2:7">
      <c r="B199" s="16">
        <v>45123</v>
      </c>
      <c r="C199" s="12"/>
      <c r="D199" s="12"/>
      <c r="E199" s="12"/>
      <c r="F199" s="12"/>
      <c r="G199" s="14"/>
    </row>
    <row r="200" spans="2:7">
      <c r="B200" s="16">
        <v>45124</v>
      </c>
      <c r="C200" s="12"/>
      <c r="D200" s="12"/>
      <c r="E200" s="12"/>
      <c r="F200" s="12"/>
      <c r="G200" s="14"/>
    </row>
    <row r="201" spans="2:7">
      <c r="B201" s="16">
        <v>45125</v>
      </c>
      <c r="C201" s="12"/>
      <c r="D201" s="12"/>
      <c r="E201" s="12"/>
      <c r="F201" s="12"/>
      <c r="G201" s="14"/>
    </row>
    <row r="202" spans="2:7">
      <c r="B202" s="16">
        <v>45126</v>
      </c>
      <c r="C202" s="12"/>
      <c r="D202" s="12"/>
      <c r="E202" s="12"/>
      <c r="F202" s="12"/>
      <c r="G202" s="14"/>
    </row>
    <row r="203" spans="2:7">
      <c r="B203" s="16">
        <v>45127</v>
      </c>
      <c r="C203" s="12">
        <v>0.33333333333333298</v>
      </c>
      <c r="D203" s="12">
        <v>0.5</v>
      </c>
      <c r="E203" s="12">
        <v>0.5625</v>
      </c>
      <c r="F203" s="12">
        <v>0.72916666666666696</v>
      </c>
      <c r="G203" s="14">
        <v>2.0833333333333925E-2</v>
      </c>
    </row>
    <row r="204" spans="2:7">
      <c r="B204" s="16">
        <v>45128</v>
      </c>
      <c r="C204" s="12">
        <v>0.33333333333333298</v>
      </c>
      <c r="D204" s="12">
        <v>0.5</v>
      </c>
      <c r="E204" s="12">
        <v>0.5625</v>
      </c>
      <c r="F204" s="12">
        <v>0.69791666666666696</v>
      </c>
      <c r="G204" s="14">
        <v>1.041666666666724E-2</v>
      </c>
    </row>
    <row r="205" spans="2:7">
      <c r="B205" s="16">
        <v>45129</v>
      </c>
      <c r="C205" s="12"/>
      <c r="D205" s="12"/>
      <c r="E205" s="12"/>
      <c r="F205" s="12"/>
      <c r="G205" s="14"/>
    </row>
    <row r="206" spans="2:7">
      <c r="B206" s="16">
        <v>45130</v>
      </c>
      <c r="C206" s="12"/>
      <c r="D206" s="12"/>
      <c r="E206" s="12"/>
      <c r="F206" s="12"/>
      <c r="G206" s="14"/>
    </row>
    <row r="207" spans="2:7">
      <c r="B207" s="16">
        <v>45131</v>
      </c>
      <c r="C207" s="12">
        <v>0.33333333333333298</v>
      </c>
      <c r="D207" s="12">
        <v>0.5</v>
      </c>
      <c r="E207" s="12">
        <v>0.5625</v>
      </c>
      <c r="F207" s="12">
        <v>0.72916666666666696</v>
      </c>
      <c r="G207" s="14">
        <v>2.0833333333333925E-2</v>
      </c>
    </row>
    <row r="208" spans="2:7">
      <c r="B208" s="16">
        <v>45132</v>
      </c>
      <c r="C208" s="12">
        <v>0.33333333333333298</v>
      </c>
      <c r="D208" s="12">
        <v>0.5</v>
      </c>
      <c r="E208" s="12">
        <v>0.5625</v>
      </c>
      <c r="F208" s="12">
        <v>0.72916666666666696</v>
      </c>
      <c r="G208" s="14">
        <v>2.0833333333333925E-2</v>
      </c>
    </row>
    <row r="209" spans="2:7">
      <c r="B209" s="16">
        <v>45133</v>
      </c>
      <c r="C209" s="12">
        <v>0.33333333333333298</v>
      </c>
      <c r="D209" s="12">
        <v>0.5</v>
      </c>
      <c r="E209" s="12">
        <v>0.5625</v>
      </c>
      <c r="F209" s="12">
        <v>0.72916666666666696</v>
      </c>
      <c r="G209" s="14">
        <v>2.0833333333333925E-2</v>
      </c>
    </row>
    <row r="210" spans="2:7">
      <c r="B210" s="16">
        <v>45134</v>
      </c>
      <c r="C210" s="12">
        <v>0.33333333333333298</v>
      </c>
      <c r="D210" s="12">
        <v>0.5</v>
      </c>
      <c r="E210" s="12">
        <v>0.5625</v>
      </c>
      <c r="F210" s="12">
        <v>0.72916666666666696</v>
      </c>
      <c r="G210" s="14">
        <v>2.0833333333333925E-2</v>
      </c>
    </row>
    <row r="211" spans="2:7">
      <c r="B211" s="16">
        <v>45135</v>
      </c>
      <c r="C211" s="12">
        <v>0.33333333333333298</v>
      </c>
      <c r="D211" s="12">
        <v>0.5</v>
      </c>
      <c r="E211" s="12">
        <v>0.5625</v>
      </c>
      <c r="F211" s="12">
        <v>0.69791666666666696</v>
      </c>
      <c r="G211" s="14">
        <v>1.041666666666724E-2</v>
      </c>
    </row>
    <row r="212" spans="2:7">
      <c r="B212" s="16">
        <v>45136</v>
      </c>
      <c r="C212" s="12"/>
      <c r="D212" s="12"/>
      <c r="E212" s="12"/>
      <c r="F212" s="12"/>
      <c r="G212" s="14"/>
    </row>
    <row r="213" spans="2:7">
      <c r="B213" s="16">
        <v>45137</v>
      </c>
      <c r="C213" s="12"/>
      <c r="D213" s="12"/>
      <c r="E213" s="12"/>
      <c r="F213" s="12"/>
      <c r="G213" s="14"/>
    </row>
    <row r="214" spans="2:7">
      <c r="B214" s="16">
        <v>45138</v>
      </c>
      <c r="C214" s="12">
        <v>0.33333333333333298</v>
      </c>
      <c r="D214" s="12">
        <v>0.5</v>
      </c>
      <c r="E214" s="12">
        <v>0.5625</v>
      </c>
      <c r="F214" s="12">
        <v>0.72916666666666696</v>
      </c>
      <c r="G214" s="14">
        <v>2.0833333333333925E-2</v>
      </c>
    </row>
    <row r="215" spans="2:7">
      <c r="B215" s="16">
        <v>45139</v>
      </c>
      <c r="C215" s="12">
        <v>0.33333333333333298</v>
      </c>
      <c r="D215" s="12">
        <v>0.5</v>
      </c>
      <c r="E215" s="12">
        <v>0.5625</v>
      </c>
      <c r="F215" s="12">
        <v>0.73263888888888895</v>
      </c>
      <c r="G215" s="14">
        <v>2.4305555555556024E-2</v>
      </c>
    </row>
    <row r="216" spans="2:7">
      <c r="B216" s="16">
        <v>45140</v>
      </c>
      <c r="C216" s="12">
        <v>0.33333333333333298</v>
      </c>
      <c r="D216" s="12">
        <v>0.5</v>
      </c>
      <c r="E216" s="12">
        <v>0.5625</v>
      </c>
      <c r="F216" s="12">
        <v>0.72916666666666696</v>
      </c>
      <c r="G216" s="14">
        <v>2.0833333333333925E-2</v>
      </c>
    </row>
    <row r="217" spans="2:7">
      <c r="B217" s="16">
        <v>45141</v>
      </c>
      <c r="C217" s="12">
        <v>0.33333333333333298</v>
      </c>
      <c r="D217" s="12">
        <v>0.5</v>
      </c>
      <c r="E217" s="12">
        <v>0.5625</v>
      </c>
      <c r="F217" s="12">
        <v>0.72916666666666696</v>
      </c>
      <c r="G217" s="14">
        <v>2.0833333333333925E-2</v>
      </c>
    </row>
    <row r="218" spans="2:7">
      <c r="B218" s="16">
        <v>45142</v>
      </c>
      <c r="C218" s="12">
        <v>0.33333333333333298</v>
      </c>
      <c r="D218" s="12">
        <v>0.5</v>
      </c>
      <c r="E218" s="12">
        <v>0.5625</v>
      </c>
      <c r="F218" s="12">
        <v>0.69791666666666696</v>
      </c>
      <c r="G218" s="14">
        <v>1.041666666666724E-2</v>
      </c>
    </row>
    <row r="219" spans="2:7">
      <c r="B219" s="16">
        <v>45143</v>
      </c>
      <c r="C219" s="12"/>
      <c r="D219" s="12"/>
      <c r="E219" s="12"/>
      <c r="F219" s="12"/>
      <c r="G219" s="14"/>
    </row>
    <row r="220" spans="2:7">
      <c r="B220" s="16">
        <v>45144</v>
      </c>
      <c r="C220" s="12"/>
      <c r="D220" s="12"/>
      <c r="E220" s="12"/>
      <c r="F220" s="12"/>
      <c r="G220" s="14"/>
    </row>
    <row r="221" spans="2:7">
      <c r="B221" s="16">
        <v>45145</v>
      </c>
      <c r="C221" s="12">
        <v>0.33333333333333298</v>
      </c>
      <c r="D221" s="12">
        <v>0.5</v>
      </c>
      <c r="E221" s="12">
        <v>0.5625</v>
      </c>
      <c r="F221" s="12">
        <v>0.72916666666666696</v>
      </c>
      <c r="G221" s="14">
        <v>2.0833333333333925E-2</v>
      </c>
    </row>
    <row r="222" spans="2:7">
      <c r="B222" s="16">
        <v>45146</v>
      </c>
      <c r="C222" s="12">
        <v>0.33333333333333298</v>
      </c>
      <c r="D222" s="12">
        <v>0.5</v>
      </c>
      <c r="E222" s="12">
        <v>0.5625</v>
      </c>
      <c r="F222" s="12">
        <v>0.75</v>
      </c>
      <c r="G222" s="14">
        <v>4.1666666666666963E-2</v>
      </c>
    </row>
    <row r="223" spans="2:7">
      <c r="B223" s="16">
        <v>45147</v>
      </c>
      <c r="C223" s="12">
        <v>0.33333333333333298</v>
      </c>
      <c r="D223" s="12">
        <v>0.5</v>
      </c>
      <c r="E223" s="12">
        <v>0.5625</v>
      </c>
      <c r="F223" s="12">
        <v>0.70833333333333304</v>
      </c>
      <c r="G223" s="14"/>
    </row>
    <row r="224" spans="2:7">
      <c r="B224" s="16">
        <v>45148</v>
      </c>
      <c r="C224" s="12">
        <v>0.33333333333333298</v>
      </c>
      <c r="D224" s="12">
        <v>0.5</v>
      </c>
      <c r="E224" s="12">
        <v>0.5625</v>
      </c>
      <c r="F224" s="12">
        <v>0.70833333333333304</v>
      </c>
      <c r="G224" s="14"/>
    </row>
    <row r="225" spans="2:7">
      <c r="B225" s="16">
        <v>45149</v>
      </c>
      <c r="C225" s="12">
        <v>0.35416666666666702</v>
      </c>
      <c r="D225" s="12">
        <v>0.5</v>
      </c>
      <c r="E225" s="12">
        <v>0</v>
      </c>
      <c r="F225" s="12">
        <v>0</v>
      </c>
      <c r="G225" s="14">
        <v>-0.1458333333333337</v>
      </c>
    </row>
    <row r="226" spans="2:7">
      <c r="B226" s="16">
        <v>45150</v>
      </c>
      <c r="C226" s="12"/>
      <c r="D226" s="12"/>
      <c r="E226" s="12"/>
      <c r="F226" s="12"/>
      <c r="G226" s="14"/>
    </row>
    <row r="227" spans="2:7">
      <c r="B227" s="16">
        <v>45151</v>
      </c>
      <c r="C227" s="12"/>
      <c r="D227" s="12"/>
      <c r="E227" s="12"/>
      <c r="F227" s="12"/>
      <c r="G227" s="14"/>
    </row>
    <row r="228" spans="2:7">
      <c r="B228" s="16">
        <v>45152</v>
      </c>
      <c r="C228" s="12"/>
      <c r="D228" s="12"/>
      <c r="E228" s="12"/>
      <c r="F228" s="12"/>
      <c r="G228" s="14"/>
    </row>
    <row r="229" spans="2:7">
      <c r="B229" s="16">
        <v>45153</v>
      </c>
      <c r="C229" s="12"/>
      <c r="D229" s="12"/>
      <c r="E229" s="12"/>
      <c r="F229" s="12"/>
      <c r="G229" s="14"/>
    </row>
    <row r="230" spans="2:7">
      <c r="B230" s="16">
        <v>45154</v>
      </c>
      <c r="C230" s="12"/>
      <c r="D230" s="12"/>
      <c r="E230" s="12"/>
      <c r="F230" s="12"/>
      <c r="G230" s="14"/>
    </row>
    <row r="231" spans="2:7">
      <c r="B231" s="16">
        <v>45155</v>
      </c>
      <c r="C231" s="12"/>
      <c r="D231" s="12"/>
      <c r="E231" s="12"/>
      <c r="F231" s="12"/>
      <c r="G231" s="14"/>
    </row>
    <row r="232" spans="2:7">
      <c r="B232" s="16">
        <v>45156</v>
      </c>
      <c r="C232" s="12"/>
      <c r="D232" s="12"/>
      <c r="E232" s="12"/>
      <c r="F232" s="12"/>
      <c r="G232" s="14"/>
    </row>
    <row r="233" spans="2:7">
      <c r="B233" s="16">
        <v>45157</v>
      </c>
      <c r="C233" s="12"/>
      <c r="D233" s="12"/>
      <c r="E233" s="12"/>
      <c r="F233" s="12"/>
      <c r="G233" s="14"/>
    </row>
    <row r="234" spans="2:7">
      <c r="B234" s="16">
        <v>45158</v>
      </c>
      <c r="C234" s="12"/>
      <c r="D234" s="12"/>
      <c r="E234" s="12"/>
      <c r="F234" s="12"/>
      <c r="G234" s="14"/>
    </row>
    <row r="235" spans="2:7">
      <c r="B235" s="16">
        <v>45159</v>
      </c>
      <c r="C235" s="12">
        <v>0.33333333333333298</v>
      </c>
      <c r="D235" s="12">
        <v>0.5</v>
      </c>
      <c r="E235" s="12">
        <v>0.5625</v>
      </c>
      <c r="F235" s="12">
        <v>0.70833333333333304</v>
      </c>
      <c r="G235" s="14"/>
    </row>
    <row r="236" spans="2:7">
      <c r="B236" s="16">
        <v>45160</v>
      </c>
      <c r="C236" s="12"/>
      <c r="D236" s="12"/>
      <c r="E236" s="12">
        <v>0.52083333333333304</v>
      </c>
      <c r="F236" s="12">
        <v>0.69791666666666696</v>
      </c>
      <c r="G236" s="14"/>
    </row>
    <row r="237" spans="2:7">
      <c r="B237" s="16">
        <v>45161</v>
      </c>
      <c r="C237" s="12">
        <v>0.33333333333333298</v>
      </c>
      <c r="D237" s="12">
        <v>0.5</v>
      </c>
      <c r="E237" s="12">
        <v>0.5625</v>
      </c>
      <c r="F237" s="12">
        <v>0.70833333333333304</v>
      </c>
      <c r="G237" s="14"/>
    </row>
    <row r="238" spans="2:7">
      <c r="B238" s="16">
        <v>45162</v>
      </c>
      <c r="C238" s="12">
        <v>0.33333333333333298</v>
      </c>
      <c r="D238" s="12">
        <v>0.5</v>
      </c>
      <c r="E238" s="12">
        <v>0.5625</v>
      </c>
      <c r="F238" s="12">
        <v>0.70833333333333304</v>
      </c>
      <c r="G238" s="14"/>
    </row>
    <row r="239" spans="2:7">
      <c r="B239" s="16">
        <v>45163</v>
      </c>
      <c r="C239" s="12">
        <v>0.33333333333333298</v>
      </c>
      <c r="D239" s="12">
        <v>0.5</v>
      </c>
      <c r="E239" s="12">
        <v>0.5625</v>
      </c>
      <c r="F239" s="12">
        <v>0.69791666666666696</v>
      </c>
      <c r="G239" s="14">
        <v>1.041666666666724E-2</v>
      </c>
    </row>
    <row r="240" spans="2:7">
      <c r="B240" s="16">
        <v>45164</v>
      </c>
      <c r="C240" s="12"/>
      <c r="D240" s="12"/>
      <c r="E240" s="12"/>
      <c r="F240" s="12"/>
      <c r="G240" s="14"/>
    </row>
    <row r="241" spans="2:7">
      <c r="B241" s="16">
        <v>45165</v>
      </c>
      <c r="C241" s="12"/>
      <c r="D241" s="12"/>
      <c r="E241" s="12"/>
      <c r="F241" s="12"/>
      <c r="G241" s="14"/>
    </row>
    <row r="242" spans="2:7">
      <c r="B242" s="16">
        <v>45166</v>
      </c>
      <c r="C242" s="12">
        <v>0.33333333333333298</v>
      </c>
      <c r="D242" s="12">
        <v>0.5</v>
      </c>
      <c r="E242" s="12">
        <v>0.5625</v>
      </c>
      <c r="F242" s="12">
        <v>0.70833333333333304</v>
      </c>
      <c r="G242" s="14"/>
    </row>
    <row r="243" spans="2:7">
      <c r="B243" s="16">
        <v>45167</v>
      </c>
      <c r="C243" s="12">
        <v>0.33333333333333298</v>
      </c>
      <c r="D243" s="12">
        <v>0.5</v>
      </c>
      <c r="E243" s="12">
        <v>0.5625</v>
      </c>
      <c r="F243" s="12">
        <v>0.70833333333333304</v>
      </c>
      <c r="G243" s="14"/>
    </row>
    <row r="244" spans="2:7">
      <c r="B244" s="16">
        <v>45168</v>
      </c>
      <c r="C244" s="12">
        <v>0.33333333333333298</v>
      </c>
      <c r="D244" s="12">
        <v>0.5</v>
      </c>
      <c r="E244" s="12">
        <v>0.5625</v>
      </c>
      <c r="F244" s="12">
        <v>0.76041666666666696</v>
      </c>
      <c r="G244" s="14">
        <v>5.2083333333333925E-2</v>
      </c>
    </row>
    <row r="245" spans="2:7">
      <c r="B245" s="16">
        <v>45169</v>
      </c>
      <c r="C245" s="12">
        <v>0.33333333333333298</v>
      </c>
      <c r="D245" s="12">
        <v>0.5</v>
      </c>
      <c r="E245" s="12">
        <v>0.5625</v>
      </c>
      <c r="F245" s="12">
        <v>0.72916666666666696</v>
      </c>
      <c r="G245" s="14">
        <v>2.0833333333333925E-2</v>
      </c>
    </row>
    <row r="246" spans="2:7">
      <c r="B246" s="16">
        <v>45170</v>
      </c>
      <c r="C246" s="12">
        <v>0.33333333333333298</v>
      </c>
      <c r="D246" s="12">
        <v>0.5</v>
      </c>
      <c r="E246" s="12">
        <v>0.5625</v>
      </c>
      <c r="F246" s="12">
        <v>0.6875</v>
      </c>
      <c r="G246" s="14">
        <v>2.7755575615628914E-16</v>
      </c>
    </row>
    <row r="247" spans="2:7">
      <c r="B247" s="16">
        <v>45171</v>
      </c>
      <c r="C247" s="12"/>
      <c r="D247" s="12"/>
      <c r="E247" s="12"/>
      <c r="F247" s="12"/>
      <c r="G247" s="14"/>
    </row>
    <row r="248" spans="2:7">
      <c r="B248" s="16">
        <v>45172</v>
      </c>
      <c r="C248" s="12"/>
      <c r="D248" s="12"/>
      <c r="E248" s="12"/>
      <c r="F248" s="12"/>
      <c r="G248" s="14"/>
    </row>
    <row r="249" spans="2:7">
      <c r="B249" s="16">
        <v>45173</v>
      </c>
      <c r="C249" s="12">
        <v>0.33333333333333298</v>
      </c>
      <c r="D249" s="12">
        <v>0.5</v>
      </c>
      <c r="E249" s="12">
        <v>0.5625</v>
      </c>
      <c r="F249" s="12">
        <v>0.71527777777777801</v>
      </c>
      <c r="G249" s="14">
        <v>6.9444444444450859E-3</v>
      </c>
    </row>
    <row r="250" spans="2:7">
      <c r="B250" s="16">
        <v>45174</v>
      </c>
      <c r="C250" s="12">
        <v>0.33333333333333298</v>
      </c>
      <c r="D250" s="12">
        <v>0.5</v>
      </c>
      <c r="E250" s="12">
        <v>0.5625</v>
      </c>
      <c r="F250" s="12">
        <v>0.72916666666666696</v>
      </c>
      <c r="G250" s="14">
        <v>2.0833333333333925E-2</v>
      </c>
    </row>
    <row r="251" spans="2:7">
      <c r="B251" s="16">
        <v>45175</v>
      </c>
      <c r="C251" s="12">
        <v>0.33333333333333298</v>
      </c>
      <c r="D251" s="12">
        <v>0.5</v>
      </c>
      <c r="E251" s="12">
        <v>0.5625</v>
      </c>
      <c r="F251" s="12">
        <v>0.70833333333333304</v>
      </c>
      <c r="G251" s="14"/>
    </row>
    <row r="252" spans="2:7">
      <c r="B252" s="16">
        <v>45176</v>
      </c>
      <c r="C252" s="12">
        <v>0.33333333333333298</v>
      </c>
      <c r="D252" s="12">
        <v>0.5</v>
      </c>
      <c r="E252" s="12">
        <v>0.5625</v>
      </c>
      <c r="F252" s="12">
        <v>0.72916666666666696</v>
      </c>
      <c r="G252" s="14">
        <v>2.0833333333333925E-2</v>
      </c>
    </row>
    <row r="253" spans="2:7">
      <c r="B253" s="16">
        <v>45177</v>
      </c>
      <c r="C253" s="12">
        <v>0.33333333333333298</v>
      </c>
      <c r="D253" s="12">
        <v>0.5</v>
      </c>
      <c r="E253" s="12">
        <v>0.5625</v>
      </c>
      <c r="F253" s="12">
        <v>0.6875</v>
      </c>
      <c r="G253" s="14">
        <v>2.7755575615628914E-16</v>
      </c>
    </row>
    <row r="254" spans="2:7">
      <c r="B254" s="16">
        <v>45178</v>
      </c>
      <c r="C254" s="12"/>
      <c r="D254" s="12"/>
      <c r="E254" s="12"/>
      <c r="F254" s="12"/>
      <c r="G254" s="14"/>
    </row>
    <row r="255" spans="2:7">
      <c r="B255" s="16">
        <v>45179</v>
      </c>
      <c r="C255" s="12"/>
      <c r="D255" s="12"/>
      <c r="E255" s="12"/>
      <c r="F255" s="12"/>
      <c r="G255" s="14"/>
    </row>
    <row r="256" spans="2:7">
      <c r="B256" s="16">
        <v>45180</v>
      </c>
      <c r="C256" s="12"/>
      <c r="D256" s="12"/>
      <c r="E256" s="12"/>
      <c r="F256" s="12"/>
      <c r="G256" s="14"/>
    </row>
    <row r="257" spans="2:7">
      <c r="B257" s="16">
        <v>45181</v>
      </c>
      <c r="C257" s="12">
        <v>0.33333333333333298</v>
      </c>
      <c r="D257" s="12">
        <v>0.5</v>
      </c>
      <c r="E257" s="12">
        <v>0.5625</v>
      </c>
      <c r="F257" s="12">
        <v>0.70833333333333304</v>
      </c>
      <c r="G257" s="14"/>
    </row>
    <row r="258" spans="2:7">
      <c r="B258" s="16">
        <v>45182</v>
      </c>
      <c r="C258" s="12">
        <v>0.33333333333333298</v>
      </c>
      <c r="D258" s="12">
        <v>0.5</v>
      </c>
      <c r="E258" s="12">
        <v>0.5625</v>
      </c>
      <c r="F258" s="12">
        <v>0.70833333333333304</v>
      </c>
      <c r="G258" s="14"/>
    </row>
    <row r="259" spans="2:7">
      <c r="B259" s="16">
        <v>45183</v>
      </c>
      <c r="C259" s="12">
        <v>0.33333333333333298</v>
      </c>
      <c r="D259" s="12">
        <v>0.5</v>
      </c>
      <c r="E259" s="12">
        <v>0.5625</v>
      </c>
      <c r="F259" s="12">
        <v>0.70833333333333304</v>
      </c>
      <c r="G259" s="14"/>
    </row>
    <row r="260" spans="2:7">
      <c r="B260" s="16">
        <v>45184</v>
      </c>
      <c r="C260" s="12"/>
      <c r="D260" s="12"/>
      <c r="E260" s="12"/>
      <c r="F260" s="12"/>
      <c r="G260" s="14"/>
    </row>
    <row r="261" spans="2:7">
      <c r="B261" s="16">
        <v>45185</v>
      </c>
      <c r="C261" s="12"/>
      <c r="D261" s="12"/>
      <c r="E261" s="12"/>
      <c r="F261" s="12"/>
      <c r="G261" s="14"/>
    </row>
    <row r="262" spans="2:7">
      <c r="B262" s="16">
        <v>45186</v>
      </c>
      <c r="C262" s="12"/>
      <c r="D262" s="12"/>
      <c r="E262" s="12"/>
      <c r="F262" s="12"/>
      <c r="G262" s="14"/>
    </row>
    <row r="263" spans="2:7">
      <c r="B263" s="16">
        <v>45187</v>
      </c>
      <c r="C263" s="12">
        <v>0.33333333333333298</v>
      </c>
      <c r="D263" s="12">
        <v>0.5</v>
      </c>
      <c r="E263" s="12">
        <v>0.5625</v>
      </c>
      <c r="F263" s="12">
        <v>0.72916666666666696</v>
      </c>
      <c r="G263" s="14">
        <v>2.0833333333333925E-2</v>
      </c>
    </row>
    <row r="264" spans="2:7">
      <c r="B264" s="16">
        <v>45188</v>
      </c>
      <c r="C264" s="12">
        <v>0.33333333333333298</v>
      </c>
      <c r="D264" s="12">
        <v>0.5</v>
      </c>
      <c r="E264" s="12">
        <v>0.5625</v>
      </c>
      <c r="F264" s="12">
        <v>0.72916666666666696</v>
      </c>
      <c r="G264" s="14">
        <v>2.0833333333333925E-2</v>
      </c>
    </row>
    <row r="265" spans="2:7">
      <c r="B265" s="16">
        <v>45189</v>
      </c>
      <c r="C265" s="12">
        <v>0.33333333333333298</v>
      </c>
      <c r="D265" s="12">
        <v>0.5</v>
      </c>
      <c r="E265" s="12">
        <v>0.5625</v>
      </c>
      <c r="F265" s="12">
        <v>0.70833333333333304</v>
      </c>
      <c r="G265" s="14"/>
    </row>
    <row r="266" spans="2:7">
      <c r="B266" s="16">
        <v>45190</v>
      </c>
      <c r="C266" s="12">
        <v>0.33333333333333298</v>
      </c>
      <c r="D266" s="12">
        <v>0.5</v>
      </c>
      <c r="E266" s="12">
        <v>0.5625</v>
      </c>
      <c r="F266" s="12">
        <v>0.70833333333333304</v>
      </c>
      <c r="G266" s="14"/>
    </row>
    <row r="267" spans="2:7">
      <c r="B267" s="16">
        <v>45191</v>
      </c>
      <c r="C267" s="12">
        <v>0.33333333333333298</v>
      </c>
      <c r="D267" s="12">
        <v>0.5</v>
      </c>
      <c r="E267" s="12">
        <v>0.5625</v>
      </c>
      <c r="F267" s="12">
        <v>0.70833333333333304</v>
      </c>
      <c r="G267" s="14">
        <v>2.0833333333333315E-2</v>
      </c>
    </row>
    <row r="268" spans="2:7">
      <c r="B268" s="16">
        <v>45192</v>
      </c>
      <c r="C268" s="12"/>
      <c r="D268" s="12"/>
      <c r="E268" s="12"/>
      <c r="F268" s="12"/>
      <c r="G268" s="14"/>
    </row>
    <row r="269" spans="2:7">
      <c r="B269" s="16">
        <v>45193</v>
      </c>
      <c r="C269" s="12"/>
      <c r="D269" s="12"/>
      <c r="E269" s="12"/>
      <c r="F269" s="12"/>
      <c r="G269" s="14"/>
    </row>
    <row r="270" spans="2:7">
      <c r="B270" s="16">
        <v>45194</v>
      </c>
      <c r="C270" s="12">
        <v>0.33333333333333298</v>
      </c>
      <c r="D270" s="12">
        <v>0.5</v>
      </c>
      <c r="E270" s="12">
        <v>0.5625</v>
      </c>
      <c r="F270" s="12">
        <v>0.70833333333333304</v>
      </c>
      <c r="G270" s="14"/>
    </row>
    <row r="271" spans="2:7">
      <c r="B271" s="16">
        <v>45195</v>
      </c>
      <c r="C271" s="12">
        <v>0.33333333333333298</v>
      </c>
      <c r="D271" s="12">
        <v>0.5</v>
      </c>
      <c r="E271" s="12">
        <v>0.5625</v>
      </c>
      <c r="F271" s="12">
        <v>0.70833333333333304</v>
      </c>
      <c r="G271" s="14"/>
    </row>
    <row r="272" spans="2:7">
      <c r="B272" s="16">
        <v>45196</v>
      </c>
      <c r="C272" s="12">
        <v>0.33333333333333298</v>
      </c>
      <c r="D272" s="12">
        <v>0.5</v>
      </c>
      <c r="E272" s="12">
        <v>0.5625</v>
      </c>
      <c r="F272" s="12">
        <v>0.70833333333333304</v>
      </c>
      <c r="G272" s="14"/>
    </row>
    <row r="273" spans="2:7">
      <c r="B273" s="16">
        <v>45197</v>
      </c>
      <c r="C273" s="12">
        <v>0.33333333333333298</v>
      </c>
      <c r="D273" s="12">
        <v>0.5</v>
      </c>
      <c r="E273" s="12">
        <v>0.5625</v>
      </c>
      <c r="F273" s="12">
        <v>0.70833333333333304</v>
      </c>
      <c r="G273" s="14"/>
    </row>
    <row r="274" spans="2:7">
      <c r="B274" s="16">
        <v>45198</v>
      </c>
      <c r="C274" s="12">
        <v>0.33333333333333298</v>
      </c>
      <c r="D274" s="12">
        <v>0.5</v>
      </c>
      <c r="E274" s="12">
        <v>0.54513888888888895</v>
      </c>
      <c r="F274" s="12">
        <v>0.6875</v>
      </c>
      <c r="G274" s="14">
        <v>1.7361111111111327E-2</v>
      </c>
    </row>
    <row r="275" spans="2:7">
      <c r="B275" s="16">
        <v>45199</v>
      </c>
      <c r="C275" s="12"/>
      <c r="D275" s="12"/>
      <c r="E275" s="12"/>
      <c r="F275" s="12"/>
      <c r="G275" s="14"/>
    </row>
    <row r="276" spans="2:7">
      <c r="B276" s="16">
        <v>45200</v>
      </c>
      <c r="C276" s="12"/>
      <c r="D276" s="12"/>
      <c r="E276" s="12"/>
      <c r="F276" s="12"/>
      <c r="G276" s="14"/>
    </row>
    <row r="277" spans="2:7">
      <c r="B277" s="16">
        <v>45201</v>
      </c>
      <c r="C277" s="12">
        <v>0.33333333333333298</v>
      </c>
      <c r="D277" s="12">
        <v>0.5</v>
      </c>
      <c r="E277" s="12">
        <v>0.5625</v>
      </c>
      <c r="F277" s="12">
        <v>0.72916666666666696</v>
      </c>
      <c r="G277" s="14">
        <v>2.0833333333333925E-2</v>
      </c>
    </row>
    <row r="278" spans="2:7">
      <c r="B278" s="16">
        <v>45202</v>
      </c>
      <c r="C278" s="12">
        <v>0.33333333333333298</v>
      </c>
      <c r="D278" s="12">
        <v>0.51041666666666696</v>
      </c>
      <c r="E278" s="12">
        <v>0.55208333333333304</v>
      </c>
      <c r="F278" s="12">
        <v>0.64583333333333304</v>
      </c>
      <c r="G278" s="14">
        <v>-4.1666666666666075E-2</v>
      </c>
    </row>
    <row r="279" spans="2:7">
      <c r="B279" s="16">
        <v>45203</v>
      </c>
      <c r="C279" s="12">
        <v>0.33333333333333298</v>
      </c>
      <c r="D279" s="12">
        <v>0.5</v>
      </c>
      <c r="E279" s="12">
        <v>0.54166666666666696</v>
      </c>
      <c r="F279" s="12">
        <v>0.70833333333333304</v>
      </c>
      <c r="G279" s="14">
        <v>2.0833333333333037E-2</v>
      </c>
    </row>
    <row r="280" spans="2:7">
      <c r="B280" s="16">
        <v>45204</v>
      </c>
      <c r="C280" s="12">
        <v>0.33333333333333298</v>
      </c>
      <c r="D280" s="12">
        <v>0.5</v>
      </c>
      <c r="E280" s="12">
        <v>0.54166666666666696</v>
      </c>
      <c r="F280" s="12">
        <v>0.70833333333333304</v>
      </c>
      <c r="G280" s="14">
        <v>2.0833333333333037E-2</v>
      </c>
    </row>
    <row r="281" spans="2:7">
      <c r="B281" s="16">
        <v>45205</v>
      </c>
      <c r="C281" s="12">
        <v>0.33333333333333298</v>
      </c>
      <c r="D281" s="12">
        <v>0.5</v>
      </c>
      <c r="E281" s="12">
        <v>0.5625</v>
      </c>
      <c r="F281" s="12">
        <v>0.6875</v>
      </c>
      <c r="G281" s="14">
        <v>2.7755575615628914E-16</v>
      </c>
    </row>
    <row r="282" spans="2:7">
      <c r="B282" s="16">
        <v>45206</v>
      </c>
      <c r="C282" s="12"/>
      <c r="D282" s="12"/>
      <c r="E282" s="12"/>
      <c r="F282" s="12"/>
      <c r="G282" s="14"/>
    </row>
    <row r="283" spans="2:7">
      <c r="B283" s="16">
        <v>45207</v>
      </c>
      <c r="C283" s="12"/>
      <c r="D283" s="12"/>
      <c r="E283" s="12"/>
      <c r="F283" s="12"/>
      <c r="G283" s="14"/>
    </row>
    <row r="284" spans="2:7">
      <c r="B284" s="16">
        <v>45208</v>
      </c>
      <c r="C284" s="12">
        <v>0.33333333333333298</v>
      </c>
      <c r="D284" s="12">
        <v>0.5</v>
      </c>
      <c r="E284" s="12">
        <v>0.5625</v>
      </c>
      <c r="F284" s="12">
        <v>0.70833333333333304</v>
      </c>
      <c r="G284" s="14"/>
    </row>
    <row r="285" spans="2:7">
      <c r="B285" s="16">
        <v>45209</v>
      </c>
      <c r="C285" s="12">
        <v>0.33333333333333298</v>
      </c>
      <c r="D285" s="12">
        <v>0.5</v>
      </c>
      <c r="E285" s="12">
        <v>0.5625</v>
      </c>
      <c r="F285" s="12">
        <v>0.70833333333333304</v>
      </c>
      <c r="G285" s="14"/>
    </row>
    <row r="286" spans="2:7">
      <c r="B286" s="16">
        <v>45210</v>
      </c>
      <c r="C286" s="12">
        <v>0.33333333333333298</v>
      </c>
      <c r="D286" s="12">
        <v>0.5</v>
      </c>
      <c r="E286" s="12">
        <v>0.5625</v>
      </c>
      <c r="F286" s="12">
        <v>0.72916666666666696</v>
      </c>
      <c r="G286" s="14">
        <v>2.0833333333333925E-2</v>
      </c>
    </row>
    <row r="287" spans="2:7">
      <c r="B287" s="16">
        <v>45211</v>
      </c>
      <c r="C287" s="12">
        <v>0.33333333333333298</v>
      </c>
      <c r="D287" s="12">
        <v>0.5</v>
      </c>
      <c r="E287" s="12">
        <v>0.5625</v>
      </c>
      <c r="F287" s="12">
        <v>0.70833333333333304</v>
      </c>
      <c r="G287" s="14"/>
    </row>
    <row r="288" spans="2:7">
      <c r="B288" s="16">
        <v>45212</v>
      </c>
      <c r="C288" s="12">
        <v>0.33333333333333298</v>
      </c>
      <c r="D288" s="12">
        <v>0.5</v>
      </c>
      <c r="E288" s="12">
        <v>0.5625</v>
      </c>
      <c r="F288" s="12">
        <v>0.6875</v>
      </c>
      <c r="G288" s="14">
        <v>2.7755575615628914E-16</v>
      </c>
    </row>
    <row r="289" spans="2:7">
      <c r="B289" s="16">
        <v>45213</v>
      </c>
      <c r="C289" s="12"/>
      <c r="D289" s="12"/>
      <c r="E289" s="12"/>
      <c r="F289" s="12"/>
      <c r="G289" s="14"/>
    </row>
    <row r="290" spans="2:7">
      <c r="B290" s="16">
        <v>45214</v>
      </c>
      <c r="C290" s="12"/>
      <c r="D290" s="12"/>
      <c r="E290" s="12"/>
      <c r="F290" s="12"/>
      <c r="G290" s="14"/>
    </row>
    <row r="291" spans="2:7">
      <c r="B291" s="16">
        <v>45215</v>
      </c>
      <c r="C291" s="12">
        <v>0.33333333333333298</v>
      </c>
      <c r="D291" s="12">
        <v>0.5</v>
      </c>
      <c r="E291" s="12">
        <v>0.5625</v>
      </c>
      <c r="F291" s="12">
        <v>0.72916666666666696</v>
      </c>
      <c r="G291" s="14">
        <v>2.0833333333333925E-2</v>
      </c>
    </row>
    <row r="292" spans="2:7">
      <c r="B292" s="16">
        <v>45216</v>
      </c>
      <c r="C292" s="12">
        <v>0.33333333333333298</v>
      </c>
      <c r="D292" s="12">
        <v>0.5</v>
      </c>
      <c r="E292" s="12">
        <v>0.5625</v>
      </c>
      <c r="F292" s="12">
        <v>0.70833333333333304</v>
      </c>
      <c r="G292" s="14"/>
    </row>
    <row r="293" spans="2:7">
      <c r="B293" s="16">
        <v>45217</v>
      </c>
      <c r="C293" s="12">
        <v>0.33333333333333298</v>
      </c>
      <c r="D293" s="12">
        <v>0.5</v>
      </c>
      <c r="E293" s="12">
        <v>0.5625</v>
      </c>
      <c r="F293" s="12">
        <v>0.70833333333333304</v>
      </c>
      <c r="G293" s="14"/>
    </row>
    <row r="294" spans="2:7">
      <c r="B294" s="16">
        <v>45218</v>
      </c>
      <c r="C294" s="12">
        <v>0.33333333333333298</v>
      </c>
      <c r="D294" s="12">
        <v>0.5</v>
      </c>
      <c r="E294" s="12">
        <v>0.5625</v>
      </c>
      <c r="F294" s="12">
        <v>0.70833333333333304</v>
      </c>
      <c r="G294" s="14"/>
    </row>
    <row r="295" spans="2:7">
      <c r="B295" s="16">
        <v>45219</v>
      </c>
      <c r="C295" s="12">
        <v>0.33333333333333298</v>
      </c>
      <c r="D295" s="12">
        <v>0.5</v>
      </c>
      <c r="E295" s="12">
        <v>0.5625</v>
      </c>
      <c r="F295" s="12">
        <v>0.6875</v>
      </c>
      <c r="G295" s="14">
        <v>2.7755575615628914E-16</v>
      </c>
    </row>
    <row r="296" spans="2:7">
      <c r="B296" s="16">
        <v>45220</v>
      </c>
      <c r="C296" s="12"/>
      <c r="D296" s="12"/>
      <c r="E296" s="12"/>
      <c r="F296" s="12"/>
      <c r="G296" s="14"/>
    </row>
    <row r="297" spans="2:7">
      <c r="B297" s="16">
        <v>45221</v>
      </c>
      <c r="C297" s="12"/>
      <c r="D297" s="12"/>
      <c r="E297" s="12"/>
      <c r="F297" s="12"/>
      <c r="G297" s="14"/>
    </row>
    <row r="298" spans="2:7">
      <c r="B298" s="16">
        <v>45222</v>
      </c>
      <c r="C298" s="12">
        <v>0.33333333333333298</v>
      </c>
      <c r="D298" s="12">
        <v>0.5</v>
      </c>
      <c r="E298" s="12">
        <v>0.5625</v>
      </c>
      <c r="F298" s="12">
        <v>0.70833333333333304</v>
      </c>
      <c r="G298" s="14"/>
    </row>
    <row r="299" spans="2:7">
      <c r="B299" s="16">
        <v>45223</v>
      </c>
      <c r="C299" s="12">
        <v>0.33333333333333298</v>
      </c>
      <c r="D299" s="12">
        <v>0.5</v>
      </c>
      <c r="E299" s="12">
        <v>0.5625</v>
      </c>
      <c r="F299" s="12">
        <v>0.70833333333333304</v>
      </c>
      <c r="G299" s="14"/>
    </row>
    <row r="300" spans="2:7">
      <c r="B300" s="16">
        <v>45224</v>
      </c>
      <c r="C300" s="12">
        <v>0.33333333333333298</v>
      </c>
      <c r="D300" s="12">
        <v>0.5</v>
      </c>
      <c r="E300" s="12">
        <v>0.5625</v>
      </c>
      <c r="F300" s="12">
        <v>0.70833333333333304</v>
      </c>
      <c r="G300" s="14"/>
    </row>
    <row r="301" spans="2:7">
      <c r="B301" s="16">
        <v>45225</v>
      </c>
      <c r="C301" s="12">
        <v>0.33333333333333298</v>
      </c>
      <c r="D301" s="12">
        <v>0.5</v>
      </c>
      <c r="E301" s="12">
        <v>0.5625</v>
      </c>
      <c r="F301" s="12">
        <v>0.70833333333333304</v>
      </c>
      <c r="G301" s="14"/>
    </row>
    <row r="302" spans="2:7">
      <c r="B302" s="16">
        <v>45226</v>
      </c>
      <c r="C302" s="12">
        <v>0.33333333333333298</v>
      </c>
      <c r="D302" s="12">
        <v>0.5</v>
      </c>
      <c r="E302" s="12">
        <v>0.54166666666666696</v>
      </c>
      <c r="F302" s="12">
        <v>0.70833333333333304</v>
      </c>
      <c r="G302" s="14">
        <v>4.1666666666666352E-2</v>
      </c>
    </row>
    <row r="303" spans="2:7">
      <c r="B303" s="16">
        <v>45227</v>
      </c>
      <c r="C303" s="12"/>
      <c r="D303" s="12"/>
      <c r="E303" s="12"/>
      <c r="F303" s="12"/>
      <c r="G303" s="14"/>
    </row>
    <row r="304" spans="2:7">
      <c r="B304" s="16">
        <v>45228</v>
      </c>
      <c r="C304" s="12"/>
      <c r="D304" s="12"/>
      <c r="E304" s="12"/>
      <c r="F304" s="12"/>
      <c r="G304" s="14"/>
    </row>
    <row r="305" spans="2:7">
      <c r="B305" s="16">
        <v>45229</v>
      </c>
      <c r="C305" s="12"/>
      <c r="D305" s="12"/>
      <c r="E305" s="12"/>
      <c r="F305" s="12"/>
      <c r="G305" s="14"/>
    </row>
    <row r="306" spans="2:7">
      <c r="B306" s="16">
        <v>45230</v>
      </c>
      <c r="C306" s="12"/>
      <c r="D306" s="12"/>
      <c r="E306" s="12"/>
      <c r="F306" s="12"/>
      <c r="G306" s="14"/>
    </row>
    <row r="307" spans="2:7">
      <c r="B307" s="16">
        <v>45231</v>
      </c>
      <c r="C307" s="12">
        <v>0</v>
      </c>
      <c r="D307" s="12"/>
      <c r="E307" s="12"/>
      <c r="F307" s="12"/>
      <c r="G307" s="14"/>
    </row>
    <row r="308" spans="2:7">
      <c r="B308" s="16">
        <v>45232</v>
      </c>
      <c r="C308" s="12">
        <v>0.33333333333333298</v>
      </c>
      <c r="D308" s="12">
        <v>0.5</v>
      </c>
      <c r="E308" s="12">
        <v>0.5625</v>
      </c>
      <c r="F308" s="12">
        <v>0.66666666666666696</v>
      </c>
      <c r="G308" s="14">
        <v>-4.1666666666666075E-2</v>
      </c>
    </row>
    <row r="309" spans="2:7">
      <c r="B309" s="16">
        <v>45233</v>
      </c>
      <c r="C309" s="12">
        <v>0.33333333333333298</v>
      </c>
      <c r="D309" s="12">
        <v>0.5</v>
      </c>
      <c r="E309" s="12">
        <v>0.5625</v>
      </c>
      <c r="F309" s="12">
        <v>0.66666666666666696</v>
      </c>
      <c r="G309" s="14">
        <v>-2.083333333333276E-2</v>
      </c>
    </row>
    <row r="310" spans="2:7">
      <c r="B310" s="16">
        <v>45234</v>
      </c>
      <c r="C310" s="12"/>
      <c r="D310" s="12"/>
      <c r="E310" s="12"/>
      <c r="F310" s="12"/>
      <c r="G310" s="14"/>
    </row>
    <row r="311" spans="2:7">
      <c r="B311" s="16">
        <v>45235</v>
      </c>
      <c r="C311" s="12"/>
      <c r="D311" s="12"/>
      <c r="E311" s="12"/>
      <c r="F311" s="12"/>
      <c r="G311" s="14"/>
    </row>
    <row r="312" spans="2:7">
      <c r="B312" s="16">
        <v>45236</v>
      </c>
      <c r="C312" s="12">
        <v>0.33333333333333298</v>
      </c>
      <c r="D312" s="12">
        <v>0.5</v>
      </c>
      <c r="E312" s="12">
        <v>0.5625</v>
      </c>
      <c r="F312" s="12">
        <v>0.70833333333333304</v>
      </c>
      <c r="G312" s="14"/>
    </row>
    <row r="313" spans="2:7">
      <c r="B313" s="16">
        <v>45237</v>
      </c>
      <c r="C313" s="12">
        <v>0.33333333333333298</v>
      </c>
      <c r="D313" s="12">
        <v>0.5</v>
      </c>
      <c r="E313" s="12">
        <v>0.5625</v>
      </c>
      <c r="F313" s="12">
        <v>0.70833333333333304</v>
      </c>
      <c r="G313" s="14"/>
    </row>
    <row r="314" spans="2:7">
      <c r="B314" s="16">
        <v>45238</v>
      </c>
      <c r="C314" s="12">
        <v>0.33333333333333298</v>
      </c>
      <c r="D314" s="12">
        <v>0.5</v>
      </c>
      <c r="E314" s="12">
        <v>0.5625</v>
      </c>
      <c r="F314" s="12">
        <v>0.70833333333333304</v>
      </c>
      <c r="G314" s="14"/>
    </row>
    <row r="315" spans="2:7">
      <c r="B315" s="16">
        <v>45239</v>
      </c>
      <c r="C315" s="12">
        <v>0.33333333333333298</v>
      </c>
      <c r="D315" s="12">
        <v>0.5</v>
      </c>
      <c r="E315" s="12">
        <v>0.5625</v>
      </c>
      <c r="F315" s="12">
        <v>0.73958333333333304</v>
      </c>
      <c r="G315" s="14">
        <v>3.125E-2</v>
      </c>
    </row>
    <row r="316" spans="2:7">
      <c r="B316" s="16">
        <v>45240</v>
      </c>
      <c r="C316" s="12">
        <v>0.33333333333333298</v>
      </c>
      <c r="D316" s="12">
        <v>0.5</v>
      </c>
      <c r="E316" s="12">
        <v>0.5625</v>
      </c>
      <c r="F316" s="12">
        <v>0.70833333333333304</v>
      </c>
      <c r="G316" s="14">
        <v>2.0833333333333315E-2</v>
      </c>
    </row>
    <row r="317" spans="2:7">
      <c r="B317" s="16">
        <v>45241</v>
      </c>
      <c r="C317" s="12"/>
      <c r="D317" s="12"/>
      <c r="E317" s="12"/>
      <c r="F317" s="12"/>
      <c r="G317" s="14"/>
    </row>
    <row r="318" spans="2:7">
      <c r="B318" s="16">
        <v>45242</v>
      </c>
      <c r="C318" s="12"/>
      <c r="D318" s="12"/>
      <c r="E318" s="12"/>
      <c r="F318" s="12"/>
      <c r="G318" s="14"/>
    </row>
    <row r="319" spans="2:7">
      <c r="B319" s="16">
        <v>45243</v>
      </c>
      <c r="C319" s="12">
        <v>0.39583333333333298</v>
      </c>
      <c r="D319" s="12">
        <v>0.5</v>
      </c>
      <c r="E319" s="12">
        <v>0.5625</v>
      </c>
      <c r="F319" s="12">
        <v>0.72916666666666696</v>
      </c>
      <c r="G319" s="14">
        <v>-4.1666666666666075E-2</v>
      </c>
    </row>
    <row r="320" spans="2:7">
      <c r="B320" s="16">
        <v>45244</v>
      </c>
      <c r="C320" s="12">
        <v>0.33333333333333298</v>
      </c>
      <c r="D320" s="12">
        <v>0.5</v>
      </c>
      <c r="E320" s="12">
        <v>0.5625</v>
      </c>
      <c r="F320" s="12">
        <v>0.70833333333333304</v>
      </c>
      <c r="G320" s="14"/>
    </row>
    <row r="321" spans="2:7">
      <c r="B321" s="16">
        <v>45245</v>
      </c>
      <c r="C321" s="12">
        <v>0.33333333333333298</v>
      </c>
      <c r="D321" s="12">
        <v>0.5</v>
      </c>
      <c r="E321" s="12">
        <v>0.5625</v>
      </c>
      <c r="F321" s="12">
        <v>0.71875</v>
      </c>
      <c r="G321" s="14">
        <v>1.0416666666666963E-2</v>
      </c>
    </row>
    <row r="322" spans="2:7">
      <c r="B322" s="16">
        <v>45246</v>
      </c>
      <c r="C322" s="12">
        <v>0.33333333333333298</v>
      </c>
      <c r="D322" s="12">
        <v>0.5</v>
      </c>
      <c r="E322" s="12">
        <v>0.5625</v>
      </c>
      <c r="F322" s="12">
        <v>0.70833333333333304</v>
      </c>
      <c r="G322" s="14"/>
    </row>
    <row r="323" spans="2:7">
      <c r="B323" s="16">
        <v>45247</v>
      </c>
      <c r="C323" s="12">
        <v>0.33333333333333298</v>
      </c>
      <c r="D323" s="12">
        <v>0.5</v>
      </c>
      <c r="E323" s="12">
        <v>0.5625</v>
      </c>
      <c r="F323" s="12">
        <v>0.66666666666666696</v>
      </c>
      <c r="G323" s="14">
        <v>-2.083333333333276E-2</v>
      </c>
    </row>
    <row r="324" spans="2:7">
      <c r="B324" s="16">
        <v>45248</v>
      </c>
      <c r="C324" s="12"/>
      <c r="D324" s="12"/>
      <c r="E324" s="12"/>
      <c r="F324" s="12"/>
      <c r="G324" s="14"/>
    </row>
    <row r="325" spans="2:7">
      <c r="B325" s="16">
        <v>45249</v>
      </c>
      <c r="C325" s="12"/>
      <c r="D325" s="12"/>
      <c r="E325" s="12"/>
      <c r="F325" s="12"/>
      <c r="G325" s="14"/>
    </row>
    <row r="326" spans="2:7">
      <c r="B326" s="16">
        <v>45250</v>
      </c>
      <c r="C326" s="12">
        <v>0.33333333333333298</v>
      </c>
      <c r="D326" s="12">
        <v>0.5</v>
      </c>
      <c r="E326" s="12">
        <v>0.5625</v>
      </c>
      <c r="F326" s="12">
        <v>0.71875</v>
      </c>
      <c r="G326" s="14">
        <v>1.0416666666666963E-2</v>
      </c>
    </row>
    <row r="327" spans="2:7">
      <c r="B327" s="16">
        <v>45251</v>
      </c>
      <c r="C327" s="12">
        <v>0.33333333333333298</v>
      </c>
      <c r="D327" s="12">
        <v>0.5</v>
      </c>
      <c r="E327" s="12">
        <v>0.5625</v>
      </c>
      <c r="F327" s="12">
        <v>0.70833333333333304</v>
      </c>
      <c r="G327" s="14"/>
    </row>
    <row r="328" spans="2:7">
      <c r="B328" s="16">
        <v>45252</v>
      </c>
      <c r="C328" s="12">
        <v>0.33333333333333298</v>
      </c>
      <c r="D328" s="12">
        <v>0.5</v>
      </c>
      <c r="E328" s="12">
        <v>0.5625</v>
      </c>
      <c r="F328" s="12">
        <v>0.72569444444444497</v>
      </c>
      <c r="G328" s="14">
        <v>1.7361111111112049E-2</v>
      </c>
    </row>
    <row r="329" spans="2:7">
      <c r="B329" s="16">
        <v>45253</v>
      </c>
      <c r="C329" s="12">
        <v>0.33333333333333298</v>
      </c>
      <c r="D329" s="12">
        <v>0.5</v>
      </c>
      <c r="E329" s="12">
        <v>0.5625</v>
      </c>
      <c r="F329" s="12">
        <v>0.70833333333333304</v>
      </c>
      <c r="G329" s="14"/>
    </row>
    <row r="330" spans="2:7">
      <c r="B330" s="16">
        <v>45254</v>
      </c>
      <c r="C330" s="12">
        <v>0.33333333333333298</v>
      </c>
      <c r="D330" s="12">
        <v>0.5</v>
      </c>
      <c r="E330" s="12">
        <v>0.5625</v>
      </c>
      <c r="F330" s="12">
        <v>0.6875</v>
      </c>
      <c r="G330" s="14">
        <v>2.7755575615628914E-16</v>
      </c>
    </row>
    <row r="331" spans="2:7">
      <c r="B331" s="16">
        <v>45255</v>
      </c>
      <c r="C331" s="12"/>
      <c r="D331" s="12"/>
      <c r="E331" s="12"/>
      <c r="F331" s="12"/>
      <c r="G331" s="14"/>
    </row>
    <row r="332" spans="2:7">
      <c r="B332" s="16">
        <v>45256</v>
      </c>
      <c r="C332" s="12"/>
      <c r="D332" s="12"/>
      <c r="E332" s="12"/>
      <c r="F332" s="12"/>
      <c r="G332" s="14"/>
    </row>
    <row r="333" spans="2:7">
      <c r="B333" s="16">
        <v>45257</v>
      </c>
      <c r="C333" s="12">
        <v>0.33333333333333298</v>
      </c>
      <c r="D333" s="12">
        <v>0.5</v>
      </c>
      <c r="E333" s="12">
        <v>0.54166666666666696</v>
      </c>
      <c r="F333" s="12">
        <v>0.70833333333333304</v>
      </c>
      <c r="G333" s="14">
        <v>2.0833333333333037E-2</v>
      </c>
    </row>
    <row r="334" spans="2:7">
      <c r="B334" s="16">
        <v>45258</v>
      </c>
      <c r="C334" s="12"/>
      <c r="D334" s="12"/>
      <c r="E334" s="12"/>
      <c r="F334" s="12"/>
      <c r="G334" s="14"/>
    </row>
    <row r="335" spans="2:7">
      <c r="B335" s="16">
        <v>45259</v>
      </c>
      <c r="C335" s="12">
        <v>0.33333333333333298</v>
      </c>
      <c r="D335" s="12">
        <v>0.5</v>
      </c>
      <c r="E335" s="12">
        <v>0.54166666666666696</v>
      </c>
      <c r="F335" s="12">
        <v>0.70833333333333304</v>
      </c>
      <c r="G335" s="14">
        <v>2.0833333333333037E-2</v>
      </c>
    </row>
    <row r="336" spans="2:7">
      <c r="B336" s="16">
        <v>45260</v>
      </c>
      <c r="C336" s="12">
        <v>0.33333333333333298</v>
      </c>
      <c r="D336" s="12">
        <v>0.5</v>
      </c>
      <c r="E336" s="12">
        <v>0.5625</v>
      </c>
      <c r="F336" s="12">
        <v>0.70833333333333337</v>
      </c>
      <c r="G336" s="14">
        <v>4.4408920985006262E-16</v>
      </c>
    </row>
    <row r="337" spans="2:7">
      <c r="B337" s="16">
        <v>45261</v>
      </c>
      <c r="C337" s="12">
        <v>0.33333333333333331</v>
      </c>
      <c r="D337" s="12">
        <v>0.5</v>
      </c>
      <c r="E337" s="12">
        <v>0.5625</v>
      </c>
      <c r="F337" s="12">
        <v>0.66666666666666663</v>
      </c>
      <c r="G337" s="14">
        <v>-2.0833333333333426E-2</v>
      </c>
    </row>
    <row r="338" spans="2:7">
      <c r="B338" s="16">
        <v>45262</v>
      </c>
      <c r="C338" s="12"/>
      <c r="D338" s="12"/>
      <c r="E338" s="12"/>
      <c r="F338" s="12"/>
      <c r="G338" s="14"/>
    </row>
    <row r="339" spans="2:7">
      <c r="B339" s="16">
        <v>45263</v>
      </c>
      <c r="C339" s="12"/>
      <c r="D339" s="12"/>
      <c r="E339" s="12"/>
      <c r="F339" s="12"/>
      <c r="G339" s="14"/>
    </row>
    <row r="340" spans="2:7">
      <c r="B340" s="16">
        <v>45264</v>
      </c>
      <c r="C340" s="12">
        <v>0.33333333333333331</v>
      </c>
      <c r="D340" s="12">
        <v>0.5</v>
      </c>
      <c r="E340" s="12">
        <v>0.5625</v>
      </c>
      <c r="F340" s="12">
        <v>0.70833333333333337</v>
      </c>
      <c r="G340" s="14"/>
    </row>
    <row r="341" spans="2:7">
      <c r="B341" s="16">
        <v>45265</v>
      </c>
      <c r="C341" s="12">
        <v>0.33333333333333331</v>
      </c>
      <c r="D341" s="12">
        <v>0.5</v>
      </c>
      <c r="E341" s="12">
        <v>0.5625</v>
      </c>
      <c r="F341" s="12">
        <v>0.71875</v>
      </c>
      <c r="G341" s="14">
        <v>1.0416666666666741E-2</v>
      </c>
    </row>
    <row r="342" spans="2:7">
      <c r="B342" s="16">
        <v>45266</v>
      </c>
      <c r="C342" s="12">
        <v>0.33333333333333331</v>
      </c>
      <c r="D342" s="12">
        <v>0.5</v>
      </c>
      <c r="E342" s="12">
        <v>0.5625</v>
      </c>
      <c r="F342" s="12">
        <v>0.72916666666666663</v>
      </c>
      <c r="G342" s="14">
        <v>2.0833333333333259E-2</v>
      </c>
    </row>
    <row r="343" spans="2:7">
      <c r="B343" s="16">
        <v>45267</v>
      </c>
      <c r="C343" s="12">
        <v>0.33333333333333331</v>
      </c>
      <c r="D343" s="12">
        <v>0.5</v>
      </c>
      <c r="E343" s="12">
        <v>0.5625</v>
      </c>
      <c r="F343" s="12">
        <v>0.72916666666666663</v>
      </c>
      <c r="G343" s="14">
        <v>2.0833333333333259E-2</v>
      </c>
    </row>
    <row r="344" spans="2:7">
      <c r="B344" s="16">
        <v>45268</v>
      </c>
      <c r="C344" s="12">
        <v>0.33333333333333331</v>
      </c>
      <c r="D344" s="12">
        <v>0.5</v>
      </c>
      <c r="E344" s="12">
        <v>0.5625</v>
      </c>
      <c r="F344" s="12">
        <v>0.6875</v>
      </c>
      <c r="G344" s="14">
        <v>5.5511151231257827E-17</v>
      </c>
    </row>
    <row r="345" spans="2:7">
      <c r="B345" s="16">
        <v>45269</v>
      </c>
      <c r="C345" s="12"/>
      <c r="D345" s="12"/>
      <c r="E345" s="12"/>
      <c r="F345" s="12"/>
      <c r="G345" s="14"/>
    </row>
    <row r="346" spans="2:7">
      <c r="B346" s="16">
        <v>45270</v>
      </c>
      <c r="C346" s="12"/>
      <c r="D346" s="12"/>
      <c r="E346" s="12"/>
      <c r="F346" s="12"/>
      <c r="G346" s="14"/>
    </row>
    <row r="347" spans="2:7">
      <c r="B347" s="16">
        <v>45271</v>
      </c>
      <c r="C347" s="12">
        <v>0.33333333333333331</v>
      </c>
      <c r="D347" s="12">
        <v>0.5</v>
      </c>
      <c r="E347" s="12">
        <v>0.5625</v>
      </c>
      <c r="F347" s="12">
        <v>0.6875</v>
      </c>
      <c r="G347" s="14">
        <v>-2.0833333333333259E-2</v>
      </c>
    </row>
    <row r="348" spans="2:7">
      <c r="B348" s="16">
        <v>45272</v>
      </c>
      <c r="C348" s="12">
        <v>0.33333333333333331</v>
      </c>
      <c r="D348" s="12">
        <v>0.5</v>
      </c>
      <c r="E348" s="12">
        <v>0.5625</v>
      </c>
      <c r="F348" s="12">
        <v>0.70833333333333337</v>
      </c>
      <c r="G348" s="14"/>
    </row>
    <row r="349" spans="2:7">
      <c r="B349" s="16">
        <v>45273</v>
      </c>
      <c r="C349" s="12">
        <v>0.33333333333333331</v>
      </c>
      <c r="D349" s="12">
        <v>0.5</v>
      </c>
      <c r="E349" s="12">
        <v>0.5625</v>
      </c>
      <c r="F349" s="12">
        <v>0.71875</v>
      </c>
      <c r="G349" s="14">
        <v>1.0416666666666741E-2</v>
      </c>
    </row>
    <row r="350" spans="2:7">
      <c r="B350" s="16">
        <v>45274</v>
      </c>
      <c r="C350" s="12">
        <v>0.33333333333333331</v>
      </c>
      <c r="D350" s="12">
        <v>0.5</v>
      </c>
      <c r="E350" s="12">
        <v>0.5625</v>
      </c>
      <c r="F350" s="12">
        <v>0.70833333333333337</v>
      </c>
      <c r="G350" s="14"/>
    </row>
    <row r="351" spans="2:7">
      <c r="B351" s="16">
        <v>45275</v>
      </c>
      <c r="C351" s="12"/>
      <c r="D351" s="12"/>
      <c r="E351" s="12"/>
      <c r="F351" s="12"/>
      <c r="G351" s="14"/>
    </row>
    <row r="352" spans="2:7">
      <c r="B352" s="16">
        <v>45276</v>
      </c>
      <c r="C352" s="12"/>
      <c r="D352" s="12"/>
      <c r="E352" s="12"/>
      <c r="F352" s="12"/>
      <c r="G352" s="14"/>
    </row>
    <row r="353" spans="2:7">
      <c r="B353" s="16">
        <v>45277</v>
      </c>
      <c r="C353" s="12"/>
      <c r="D353" s="12"/>
      <c r="E353" s="12"/>
      <c r="F353" s="12"/>
      <c r="G353" s="14"/>
    </row>
    <row r="354" spans="2:7">
      <c r="B354" s="16">
        <v>45278</v>
      </c>
      <c r="C354" s="12"/>
      <c r="D354" s="12"/>
      <c r="E354" s="12"/>
      <c r="F354" s="12"/>
      <c r="G354" s="14"/>
    </row>
    <row r="355" spans="2:7">
      <c r="B355" s="16">
        <v>45279</v>
      </c>
      <c r="C355" s="12"/>
      <c r="D355" s="12"/>
      <c r="E355" s="12"/>
      <c r="F355" s="12"/>
      <c r="G355" s="14"/>
    </row>
    <row r="356" spans="2:7">
      <c r="B356" s="16">
        <v>45280</v>
      </c>
      <c r="C356" s="12"/>
      <c r="D356" s="12"/>
      <c r="E356" s="12"/>
      <c r="F356" s="12"/>
      <c r="G356" s="14"/>
    </row>
    <row r="357" spans="2:7">
      <c r="B357" s="16">
        <v>45281</v>
      </c>
      <c r="C357" s="12"/>
      <c r="D357" s="12"/>
      <c r="E357" s="12"/>
      <c r="F357" s="12"/>
      <c r="G357" s="14"/>
    </row>
    <row r="358" spans="2:7">
      <c r="B358" s="16">
        <v>45282</v>
      </c>
      <c r="C358" s="12"/>
      <c r="D358" s="12"/>
      <c r="E358" s="12"/>
      <c r="F358" s="12"/>
      <c r="G358" s="14"/>
    </row>
    <row r="359" spans="2:7">
      <c r="B359" s="16">
        <v>45283</v>
      </c>
      <c r="C359" s="12"/>
      <c r="D359" s="12"/>
      <c r="E359" s="12"/>
      <c r="F359" s="12"/>
      <c r="G359" s="14"/>
    </row>
    <row r="360" spans="2:7">
      <c r="B360" s="16">
        <v>45284</v>
      </c>
      <c r="C360" s="12"/>
      <c r="D360" s="12"/>
      <c r="E360" s="12"/>
      <c r="F360" s="12"/>
      <c r="G360" s="14"/>
    </row>
    <row r="361" spans="2:7">
      <c r="B361" s="16">
        <v>45285</v>
      </c>
      <c r="C361" s="12"/>
      <c r="D361" s="12"/>
      <c r="E361" s="12"/>
      <c r="F361" s="12"/>
      <c r="G361" s="14"/>
    </row>
    <row r="362" spans="2:7">
      <c r="B362" s="16">
        <v>45286</v>
      </c>
      <c r="C362" s="12"/>
      <c r="D362" s="12"/>
      <c r="E362" s="12"/>
      <c r="F362" s="12"/>
      <c r="G362" s="14"/>
    </row>
    <row r="363" spans="2:7">
      <c r="B363" s="16">
        <v>45287</v>
      </c>
      <c r="C363" s="12"/>
      <c r="D363" s="12"/>
      <c r="E363" s="12"/>
      <c r="F363" s="12"/>
      <c r="G363" s="14"/>
    </row>
    <row r="364" spans="2:7">
      <c r="B364" s="16">
        <v>45288</v>
      </c>
      <c r="C364" s="12"/>
      <c r="D364" s="12"/>
      <c r="E364" s="12"/>
      <c r="F364" s="12"/>
      <c r="G364" s="14"/>
    </row>
    <row r="365" spans="2:7">
      <c r="B365" s="16">
        <v>45289</v>
      </c>
      <c r="C365" s="12"/>
      <c r="D365" s="12"/>
      <c r="E365" s="12"/>
      <c r="F365" s="12"/>
      <c r="G365" s="14"/>
    </row>
    <row r="366" spans="2:7">
      <c r="B366" s="16">
        <v>45290</v>
      </c>
      <c r="C366" s="12"/>
      <c r="D366" s="12"/>
      <c r="E366" s="12"/>
      <c r="F366" s="12"/>
      <c r="G366" s="14"/>
    </row>
    <row r="367" spans="2:7">
      <c r="B367" s="16">
        <v>45291</v>
      </c>
      <c r="C367" s="12"/>
      <c r="D367" s="12"/>
      <c r="E367" s="12"/>
      <c r="F367" s="12"/>
      <c r="G367" s="14"/>
    </row>
    <row r="368" spans="2:7">
      <c r="B368" s="16">
        <v>45292</v>
      </c>
      <c r="C368" s="12"/>
      <c r="D368" s="12"/>
      <c r="E368" s="12"/>
      <c r="F368" s="12"/>
      <c r="G368" s="14"/>
    </row>
    <row r="369" spans="2:7">
      <c r="B369" s="16">
        <v>45293</v>
      </c>
      <c r="C369" s="12"/>
      <c r="D369" s="12"/>
      <c r="E369" s="12"/>
      <c r="F369" s="12"/>
      <c r="G369" s="14"/>
    </row>
    <row r="370" spans="2:7">
      <c r="B370" s="16">
        <v>45294</v>
      </c>
      <c r="C370" s="12"/>
      <c r="D370" s="12"/>
      <c r="E370" s="12"/>
      <c r="F370" s="12"/>
      <c r="G370" s="14"/>
    </row>
    <row r="371" spans="2:7">
      <c r="B371" s="16">
        <v>45295</v>
      </c>
      <c r="C371" s="12"/>
      <c r="D371" s="12"/>
      <c r="E371" s="12"/>
      <c r="F371" s="12"/>
      <c r="G371" s="14"/>
    </row>
    <row r="372" spans="2:7">
      <c r="B372" s="16">
        <v>45296</v>
      </c>
      <c r="C372" s="12"/>
      <c r="D372" s="12"/>
      <c r="E372" s="12"/>
      <c r="F372" s="12"/>
      <c r="G372" s="14"/>
    </row>
    <row r="373" spans="2:7">
      <c r="B373" s="16">
        <v>45297</v>
      </c>
      <c r="C373" s="12"/>
      <c r="D373" s="12"/>
      <c r="E373" s="12"/>
      <c r="F373" s="12"/>
      <c r="G373" s="14"/>
    </row>
    <row r="374" spans="2:7">
      <c r="B374" s="16">
        <v>45298</v>
      </c>
      <c r="C374" s="12"/>
      <c r="D374" s="12"/>
      <c r="E374" s="12"/>
      <c r="F374" s="12"/>
      <c r="G374" s="14"/>
    </row>
    <row r="375" spans="2:7">
      <c r="B375" s="16">
        <v>45299</v>
      </c>
      <c r="C375" s="12"/>
      <c r="D375" s="12"/>
      <c r="E375" s="12"/>
      <c r="F375" s="12"/>
      <c r="G375" s="14"/>
    </row>
    <row r="376" spans="2:7">
      <c r="B376" s="16">
        <v>45300</v>
      </c>
      <c r="C376" s="12"/>
      <c r="D376" s="12"/>
      <c r="E376" s="12"/>
      <c r="F376" s="12"/>
      <c r="G376" s="14"/>
    </row>
    <row r="377" spans="2:7">
      <c r="B377" s="16">
        <v>45301</v>
      </c>
      <c r="C377" s="12"/>
      <c r="D377" s="12"/>
      <c r="E377" s="12"/>
      <c r="F377" s="12"/>
      <c r="G377" s="14"/>
    </row>
    <row r="378" spans="2:7">
      <c r="B378" s="16">
        <v>45302</v>
      </c>
      <c r="C378" s="12"/>
      <c r="D378" s="12"/>
      <c r="E378" s="12"/>
      <c r="F378" s="12"/>
      <c r="G378" s="14"/>
    </row>
    <row r="379" spans="2:7">
      <c r="B379" s="16">
        <v>45303</v>
      </c>
      <c r="C379" s="12"/>
      <c r="D379" s="12"/>
      <c r="E379" s="12"/>
      <c r="F379" s="12"/>
      <c r="G379" s="14"/>
    </row>
    <row r="380" spans="2:7">
      <c r="B380" s="16">
        <v>45304</v>
      </c>
      <c r="C380" s="12"/>
      <c r="D380" s="12"/>
      <c r="E380" s="12"/>
      <c r="F380" s="12"/>
      <c r="G380" s="14"/>
    </row>
    <row r="381" spans="2:7">
      <c r="B381" s="16">
        <v>45305</v>
      </c>
      <c r="C381" s="12"/>
      <c r="D381" s="12"/>
      <c r="E381" s="12"/>
      <c r="F381" s="12"/>
      <c r="G381" s="14"/>
    </row>
    <row r="382" spans="2:7">
      <c r="B382" s="16">
        <v>45306</v>
      </c>
      <c r="C382" s="12"/>
      <c r="D382" s="12"/>
      <c r="E382" s="12"/>
      <c r="F382" s="12"/>
      <c r="G382" s="14"/>
    </row>
    <row r="383" spans="2:7">
      <c r="B383" s="16">
        <v>45307</v>
      </c>
      <c r="C383" s="12"/>
      <c r="D383" s="12"/>
      <c r="E383" s="12"/>
      <c r="F383" s="12"/>
      <c r="G383" s="14"/>
    </row>
    <row r="384" spans="2:7">
      <c r="B384" s="16">
        <v>45308</v>
      </c>
      <c r="C384" s="12"/>
      <c r="D384" s="12"/>
      <c r="E384" s="12"/>
      <c r="F384" s="12"/>
      <c r="G384" s="14"/>
    </row>
    <row r="385" spans="2:7">
      <c r="B385" s="16">
        <v>45309</v>
      </c>
      <c r="C385" s="12"/>
      <c r="D385" s="12"/>
      <c r="E385" s="12"/>
      <c r="F385" s="12"/>
      <c r="G385" s="14"/>
    </row>
    <row r="386" spans="2:7">
      <c r="B386" s="16">
        <v>45310</v>
      </c>
      <c r="C386" s="12"/>
      <c r="D386" s="12"/>
      <c r="E386" s="12"/>
      <c r="F386" s="12"/>
      <c r="G386" s="14"/>
    </row>
    <row r="387" spans="2:7">
      <c r="B387" s="16">
        <v>45311</v>
      </c>
      <c r="C387" s="12"/>
      <c r="D387" s="12"/>
      <c r="E387" s="12"/>
      <c r="F387" s="12"/>
      <c r="G387" s="14"/>
    </row>
    <row r="388" spans="2:7">
      <c r="B388" s="16">
        <v>45312</v>
      </c>
      <c r="C388" s="12"/>
      <c r="D388" s="12"/>
      <c r="E388" s="12"/>
      <c r="F388" s="12"/>
      <c r="G388" s="14"/>
    </row>
    <row r="389" spans="2:7">
      <c r="B389" s="16">
        <v>45313</v>
      </c>
      <c r="C389" s="12"/>
      <c r="D389" s="12"/>
      <c r="E389" s="12"/>
      <c r="F389" s="12"/>
      <c r="G389" s="14"/>
    </row>
    <row r="390" spans="2:7">
      <c r="B390" s="16">
        <v>45314</v>
      </c>
      <c r="C390" s="12"/>
      <c r="D390" s="12"/>
      <c r="E390" s="12"/>
      <c r="F390" s="12"/>
      <c r="G390" s="14"/>
    </row>
    <row r="391" spans="2:7">
      <c r="B391" s="16">
        <v>45315</v>
      </c>
      <c r="C391" s="12"/>
      <c r="D391" s="12"/>
      <c r="E391" s="12"/>
      <c r="F391" s="12"/>
      <c r="G391" s="14"/>
    </row>
    <row r="392" spans="2:7">
      <c r="B392" s="16">
        <v>45316</v>
      </c>
      <c r="C392" s="12"/>
      <c r="D392" s="12"/>
      <c r="E392" s="12"/>
      <c r="F392" s="12"/>
      <c r="G392" s="14"/>
    </row>
    <row r="393" spans="2:7">
      <c r="B393" s="16">
        <v>45317</v>
      </c>
      <c r="C393" s="12"/>
      <c r="D393" s="12"/>
      <c r="E393" s="12"/>
      <c r="F393" s="12"/>
      <c r="G393" s="14"/>
    </row>
    <row r="394" spans="2:7">
      <c r="B394" s="16">
        <v>45318</v>
      </c>
      <c r="C394" s="12"/>
      <c r="D394" s="12"/>
      <c r="E394" s="12"/>
      <c r="F394" s="12"/>
      <c r="G394" s="14"/>
    </row>
    <row r="395" spans="2:7">
      <c r="B395" s="16">
        <v>45319</v>
      </c>
      <c r="C395" s="12"/>
      <c r="D395" s="12"/>
      <c r="E395" s="12"/>
      <c r="F395" s="12"/>
      <c r="G395" s="14"/>
    </row>
    <row r="396" spans="2:7">
      <c r="B396" s="16">
        <v>45320</v>
      </c>
      <c r="C396" s="12"/>
      <c r="D396" s="12"/>
      <c r="E396" s="12"/>
      <c r="F396" s="12"/>
      <c r="G396" s="14"/>
    </row>
    <row r="397" spans="2:7">
      <c r="B397" s="16">
        <v>45321</v>
      </c>
      <c r="C397" s="12"/>
      <c r="D397" s="12"/>
      <c r="E397" s="12"/>
      <c r="F397" s="12"/>
      <c r="G397" s="14"/>
    </row>
    <row r="398" spans="2:7">
      <c r="B398" s="16">
        <v>45322</v>
      </c>
      <c r="C398" s="12"/>
      <c r="D398" s="12"/>
      <c r="E398" s="12"/>
      <c r="F398" s="12"/>
      <c r="G398" s="14"/>
    </row>
    <row r="399" spans="2:7">
      <c r="B399" s="22">
        <v>45323</v>
      </c>
      <c r="G399">
        <v>-0.3125</v>
      </c>
    </row>
    <row r="400" spans="2:7">
      <c r="B400" s="22">
        <v>45324</v>
      </c>
      <c r="G400">
        <v>-0.29166666666666669</v>
      </c>
    </row>
    <row r="401" spans="2:7">
      <c r="B401" s="22">
        <v>45325</v>
      </c>
      <c r="G401">
        <v>0</v>
      </c>
    </row>
    <row r="402" spans="2:7">
      <c r="B402" s="22">
        <v>45326</v>
      </c>
      <c r="G402">
        <v>0</v>
      </c>
    </row>
    <row r="403" spans="2:7">
      <c r="B403" s="22">
        <v>45327</v>
      </c>
      <c r="G403">
        <v>-0.3125</v>
      </c>
    </row>
    <row r="404" spans="2:7">
      <c r="B404" s="22">
        <v>45328</v>
      </c>
      <c r="G404">
        <v>-0.3125</v>
      </c>
    </row>
    <row r="405" spans="2:7">
      <c r="B405" s="22">
        <v>45329</v>
      </c>
      <c r="G405">
        <v>-0.3125</v>
      </c>
    </row>
    <row r="406" spans="2:7">
      <c r="B406" s="22">
        <v>45330</v>
      </c>
      <c r="G406">
        <v>-0.3125</v>
      </c>
    </row>
    <row r="407" spans="2:7">
      <c r="B407" s="22">
        <v>45331</v>
      </c>
      <c r="G407">
        <v>-0.29166666666666669</v>
      </c>
    </row>
    <row r="408" spans="2:7">
      <c r="B408" s="22">
        <v>45332</v>
      </c>
      <c r="G408">
        <v>0</v>
      </c>
    </row>
    <row r="409" spans="2:7">
      <c r="B409" s="22">
        <v>45333</v>
      </c>
      <c r="G409">
        <v>0</v>
      </c>
    </row>
    <row r="410" spans="2:7">
      <c r="B410" s="22">
        <v>45334</v>
      </c>
      <c r="G410">
        <v>-0.3125</v>
      </c>
    </row>
    <row r="411" spans="2:7">
      <c r="B411" s="22">
        <v>45335</v>
      </c>
      <c r="G411">
        <v>-0.3125</v>
      </c>
    </row>
    <row r="412" spans="2:7">
      <c r="B412" s="22">
        <v>45336</v>
      </c>
      <c r="G412">
        <v>-0.3125</v>
      </c>
    </row>
    <row r="413" spans="2:7">
      <c r="B413" s="22">
        <v>45337</v>
      </c>
      <c r="G413">
        <v>-0.3125</v>
      </c>
    </row>
    <row r="414" spans="2:7">
      <c r="B414" s="22">
        <v>45338</v>
      </c>
      <c r="G414">
        <v>-0.29166666666666669</v>
      </c>
    </row>
    <row r="415" spans="2:7">
      <c r="B415" s="22">
        <v>45339</v>
      </c>
      <c r="G415">
        <v>0</v>
      </c>
    </row>
    <row r="416" spans="2:7">
      <c r="B416" s="22">
        <v>45340</v>
      </c>
      <c r="G416">
        <v>0</v>
      </c>
    </row>
    <row r="417" spans="2:7">
      <c r="B417" s="22">
        <v>45341</v>
      </c>
      <c r="G417">
        <v>-0.3125</v>
      </c>
    </row>
    <row r="418" spans="2:7">
      <c r="B418" s="22">
        <v>45342</v>
      </c>
      <c r="G418">
        <v>-0.3125</v>
      </c>
    </row>
    <row r="419" spans="2:7">
      <c r="B419" s="22">
        <v>45343</v>
      </c>
      <c r="G419">
        <v>-0.3125</v>
      </c>
    </row>
    <row r="420" spans="2:7">
      <c r="B420" s="22">
        <v>45344</v>
      </c>
      <c r="G420">
        <v>-0.3125</v>
      </c>
    </row>
    <row r="421" spans="2:7">
      <c r="B421" s="22">
        <v>45345</v>
      </c>
      <c r="G421">
        <v>-0.29166666666666669</v>
      </c>
    </row>
    <row r="422" spans="2:7">
      <c r="B422" s="22">
        <v>45346</v>
      </c>
      <c r="G422">
        <v>0</v>
      </c>
    </row>
    <row r="423" spans="2:7">
      <c r="B423" s="22">
        <v>45347</v>
      </c>
      <c r="G423">
        <v>0</v>
      </c>
    </row>
    <row r="424" spans="2:7">
      <c r="B424" s="22">
        <v>45348</v>
      </c>
      <c r="G424">
        <v>-0.3125</v>
      </c>
    </row>
    <row r="425" spans="2:7">
      <c r="B425" s="22">
        <v>45349</v>
      </c>
      <c r="G425">
        <v>-0.3125</v>
      </c>
    </row>
    <row r="426" spans="2:7">
      <c r="B426" s="22">
        <v>45350</v>
      </c>
      <c r="G426">
        <v>-0.3125</v>
      </c>
    </row>
    <row r="427" spans="2:7">
      <c r="B427" s="22">
        <v>45351</v>
      </c>
      <c r="G427">
        <v>-0.3125</v>
      </c>
    </row>
    <row r="428" spans="2:7">
      <c r="B428" s="22">
        <v>45352</v>
      </c>
      <c r="G428">
        <v>-0.29166666666666669</v>
      </c>
    </row>
    <row r="429" spans="2:7">
      <c r="B429" s="22">
        <v>45353</v>
      </c>
      <c r="G429">
        <v>0</v>
      </c>
    </row>
    <row r="430" spans="2:7">
      <c r="B430" s="22">
        <v>45354</v>
      </c>
      <c r="G430">
        <v>0</v>
      </c>
    </row>
    <row r="431" spans="2:7">
      <c r="B431" s="22">
        <v>45355</v>
      </c>
      <c r="G431">
        <v>-0.3125</v>
      </c>
    </row>
    <row r="432" spans="2:7">
      <c r="B432" s="22">
        <v>45356</v>
      </c>
      <c r="G432">
        <v>-0.3125</v>
      </c>
    </row>
    <row r="433" spans="2:7">
      <c r="B433" s="22">
        <v>45357</v>
      </c>
      <c r="G433">
        <v>-0.3125</v>
      </c>
    </row>
    <row r="434" spans="2:7">
      <c r="B434" s="22">
        <v>45358</v>
      </c>
      <c r="G434">
        <v>-0.3125</v>
      </c>
    </row>
    <row r="435" spans="2:7">
      <c r="B435" s="22">
        <v>45359</v>
      </c>
      <c r="G435">
        <v>-0.29166666666666669</v>
      </c>
    </row>
    <row r="436" spans="2:7">
      <c r="B436" s="22">
        <v>45360</v>
      </c>
      <c r="G436">
        <v>0</v>
      </c>
    </row>
    <row r="437" spans="2:7">
      <c r="B437" s="22">
        <v>45361</v>
      </c>
      <c r="G437">
        <v>0</v>
      </c>
    </row>
    <row r="438" spans="2:7">
      <c r="B438" s="22">
        <v>45362</v>
      </c>
      <c r="G438">
        <v>-0.3125</v>
      </c>
    </row>
    <row r="439" spans="2:7">
      <c r="B439" s="22">
        <v>45363</v>
      </c>
      <c r="G439">
        <v>-0.3125</v>
      </c>
    </row>
    <row r="440" spans="2:7">
      <c r="B440" s="22">
        <v>45364</v>
      </c>
      <c r="G440">
        <v>-0.3125</v>
      </c>
    </row>
    <row r="441" spans="2:7">
      <c r="B441" s="22">
        <v>45365</v>
      </c>
      <c r="G441">
        <v>-0.3125</v>
      </c>
    </row>
    <row r="442" spans="2:7">
      <c r="B442" s="22">
        <v>45366</v>
      </c>
      <c r="G442">
        <v>-0.29166666666666669</v>
      </c>
    </row>
    <row r="443" spans="2:7">
      <c r="B443" s="22">
        <v>45367</v>
      </c>
      <c r="G443">
        <v>0</v>
      </c>
    </row>
    <row r="444" spans="2:7">
      <c r="B444" s="22">
        <v>45368</v>
      </c>
      <c r="G444">
        <v>0</v>
      </c>
    </row>
    <row r="445" spans="2:7">
      <c r="B445" s="22">
        <v>45369</v>
      </c>
      <c r="G445">
        <v>-0.3125</v>
      </c>
    </row>
    <row r="446" spans="2:7">
      <c r="B446" s="22">
        <v>45370</v>
      </c>
      <c r="G446">
        <v>-0.3125</v>
      </c>
    </row>
    <row r="447" spans="2:7">
      <c r="B447" s="22">
        <v>45371</v>
      </c>
      <c r="G447">
        <v>-0.3125</v>
      </c>
    </row>
    <row r="448" spans="2:7">
      <c r="B448" s="22">
        <v>45372</v>
      </c>
      <c r="G448">
        <v>-0.3125</v>
      </c>
    </row>
    <row r="449" spans="2:7">
      <c r="B449" s="22">
        <v>45373</v>
      </c>
      <c r="G449">
        <v>-0.29166666666666669</v>
      </c>
    </row>
    <row r="450" spans="2:7">
      <c r="B450" s="22">
        <v>45374</v>
      </c>
      <c r="G450">
        <v>0</v>
      </c>
    </row>
    <row r="451" spans="2:7">
      <c r="B451" s="22">
        <v>45375</v>
      </c>
      <c r="G451">
        <v>0</v>
      </c>
    </row>
    <row r="452" spans="2:7">
      <c r="B452" s="22">
        <v>45376</v>
      </c>
      <c r="G452">
        <v>-0.3125</v>
      </c>
    </row>
    <row r="453" spans="2:7">
      <c r="B453" s="22">
        <v>45377</v>
      </c>
      <c r="G453">
        <v>-0.3125</v>
      </c>
    </row>
    <row r="454" spans="2:7">
      <c r="B454" s="22">
        <v>45378</v>
      </c>
      <c r="G454">
        <v>-0.3125</v>
      </c>
    </row>
    <row r="455" spans="2:7">
      <c r="B455" s="22">
        <v>45379</v>
      </c>
      <c r="G455">
        <v>-0.3125</v>
      </c>
    </row>
    <row r="456" spans="2:7">
      <c r="B456" s="22">
        <v>45380</v>
      </c>
      <c r="G456">
        <v>-0.29166666666666669</v>
      </c>
    </row>
    <row r="457" spans="2:7">
      <c r="B457" s="22">
        <v>45381</v>
      </c>
      <c r="G457">
        <v>0</v>
      </c>
    </row>
    <row r="458" spans="2:7">
      <c r="B458" s="22">
        <v>45382</v>
      </c>
      <c r="G458">
        <v>0</v>
      </c>
    </row>
    <row r="459" spans="2:7">
      <c r="B459" s="22">
        <v>45383</v>
      </c>
      <c r="G459">
        <v>-0.3125</v>
      </c>
    </row>
    <row r="460" spans="2:7">
      <c r="B460" s="22">
        <v>45384</v>
      </c>
      <c r="G460">
        <v>-0.3125</v>
      </c>
    </row>
    <row r="461" spans="2:7">
      <c r="B461" s="22">
        <v>45385</v>
      </c>
      <c r="G461">
        <v>-0.3125</v>
      </c>
    </row>
    <row r="462" spans="2:7">
      <c r="B462" s="22">
        <v>45386</v>
      </c>
      <c r="G462">
        <v>-0.3125</v>
      </c>
    </row>
    <row r="463" spans="2:7">
      <c r="B463" s="22">
        <v>45387</v>
      </c>
      <c r="G463">
        <v>-0.29166666666666669</v>
      </c>
    </row>
    <row r="464" spans="2:7">
      <c r="B464" s="22">
        <v>45388</v>
      </c>
      <c r="G464">
        <v>0</v>
      </c>
    </row>
    <row r="465" spans="2:7">
      <c r="B465" s="22">
        <v>45389</v>
      </c>
      <c r="G465">
        <v>0</v>
      </c>
    </row>
    <row r="466" spans="2:7">
      <c r="B466" s="22">
        <v>45390</v>
      </c>
      <c r="G466">
        <v>-0.3125</v>
      </c>
    </row>
    <row r="467" spans="2:7">
      <c r="B467" s="22">
        <v>45391</v>
      </c>
      <c r="G467">
        <v>-0.3125</v>
      </c>
    </row>
    <row r="468" spans="2:7">
      <c r="B468" s="22">
        <v>45392</v>
      </c>
      <c r="G468">
        <v>-0.3125</v>
      </c>
    </row>
    <row r="469" spans="2:7">
      <c r="B469" s="22">
        <v>45393</v>
      </c>
      <c r="G469">
        <v>-0.3125</v>
      </c>
    </row>
    <row r="470" spans="2:7">
      <c r="B470" s="22">
        <v>45394</v>
      </c>
      <c r="G470">
        <v>-0.29166666666666669</v>
      </c>
    </row>
    <row r="471" spans="2:7">
      <c r="B471" s="22">
        <v>45395</v>
      </c>
      <c r="G471">
        <v>0</v>
      </c>
    </row>
    <row r="472" spans="2:7">
      <c r="B472" s="22">
        <v>45396</v>
      </c>
      <c r="G472">
        <v>0</v>
      </c>
    </row>
    <row r="473" spans="2:7">
      <c r="B473" s="22">
        <v>45397</v>
      </c>
      <c r="G473">
        <v>-0.3125</v>
      </c>
    </row>
    <row r="474" spans="2:7">
      <c r="B474" s="22">
        <v>45398</v>
      </c>
      <c r="G474">
        <v>-0.3125</v>
      </c>
    </row>
    <row r="475" spans="2:7">
      <c r="B475" s="22">
        <v>45399</v>
      </c>
      <c r="G475">
        <v>-0.3125</v>
      </c>
    </row>
    <row r="476" spans="2:7">
      <c r="B476" s="22">
        <v>45400</v>
      </c>
      <c r="G476">
        <v>-0.3125</v>
      </c>
    </row>
    <row r="477" spans="2:7">
      <c r="B477" s="22">
        <v>45401</v>
      </c>
      <c r="G477">
        <v>-0.29166666666666669</v>
      </c>
    </row>
    <row r="478" spans="2:7">
      <c r="B478" s="22">
        <v>45402</v>
      </c>
      <c r="G478">
        <v>0</v>
      </c>
    </row>
    <row r="479" spans="2:7">
      <c r="B479" s="22">
        <v>45403</v>
      </c>
      <c r="G479">
        <v>0</v>
      </c>
    </row>
    <row r="480" spans="2:7">
      <c r="B480" s="22">
        <v>45404</v>
      </c>
      <c r="G480">
        <v>-0.3125</v>
      </c>
    </row>
    <row r="481" spans="2:7">
      <c r="B481" s="22">
        <v>45405</v>
      </c>
      <c r="G481">
        <v>-0.3125</v>
      </c>
    </row>
    <row r="482" spans="2:7">
      <c r="B482" s="22">
        <v>45406</v>
      </c>
      <c r="G482">
        <v>-0.3125</v>
      </c>
    </row>
    <row r="483" spans="2:7">
      <c r="B483" s="22">
        <v>45407</v>
      </c>
      <c r="G483">
        <v>-0.3125</v>
      </c>
    </row>
    <row r="484" spans="2:7">
      <c r="B484" s="22">
        <v>45408</v>
      </c>
      <c r="G484">
        <v>-0.29166666666666669</v>
      </c>
    </row>
    <row r="485" spans="2:7">
      <c r="B485" s="22">
        <v>45409</v>
      </c>
      <c r="G485">
        <v>0</v>
      </c>
    </row>
    <row r="486" spans="2:7">
      <c r="B486" s="22">
        <v>45410</v>
      </c>
      <c r="G486">
        <v>0</v>
      </c>
    </row>
    <row r="487" spans="2:7">
      <c r="B487" s="22">
        <v>45411</v>
      </c>
      <c r="G487">
        <v>-0.3125</v>
      </c>
    </row>
    <row r="488" spans="2:7">
      <c r="B488" s="22">
        <v>45412</v>
      </c>
      <c r="G488">
        <v>-0.3125</v>
      </c>
    </row>
    <row r="489" spans="2:7">
      <c r="B489" s="22">
        <v>45413</v>
      </c>
      <c r="G489">
        <v>-0.3125</v>
      </c>
    </row>
    <row r="490" spans="2:7">
      <c r="B490" s="22">
        <v>45414</v>
      </c>
      <c r="G490">
        <v>-0.3125</v>
      </c>
    </row>
    <row r="491" spans="2:7">
      <c r="B491" s="22">
        <v>45415</v>
      </c>
      <c r="G491">
        <v>-0.29166666666666669</v>
      </c>
    </row>
    <row r="492" spans="2:7">
      <c r="B492" s="22">
        <v>45416</v>
      </c>
      <c r="G492">
        <v>0</v>
      </c>
    </row>
    <row r="493" spans="2:7">
      <c r="B493" s="22">
        <v>45417</v>
      </c>
      <c r="G493">
        <v>0</v>
      </c>
    </row>
    <row r="494" spans="2:7">
      <c r="B494" s="22">
        <v>45418</v>
      </c>
      <c r="G494">
        <v>-0.3125</v>
      </c>
    </row>
    <row r="495" spans="2:7">
      <c r="B495" s="22">
        <v>45419</v>
      </c>
      <c r="G495">
        <v>-0.3125</v>
      </c>
    </row>
    <row r="496" spans="2:7">
      <c r="B496" s="22">
        <v>45420</v>
      </c>
      <c r="G496">
        <v>-0.3125</v>
      </c>
    </row>
    <row r="497" spans="2:7">
      <c r="B497" s="22">
        <v>45421</v>
      </c>
      <c r="G497">
        <v>-0.3125</v>
      </c>
    </row>
    <row r="498" spans="2:7">
      <c r="B498" s="22">
        <v>45422</v>
      </c>
      <c r="G498">
        <v>-0.29166666666666669</v>
      </c>
    </row>
    <row r="499" spans="2:7">
      <c r="B499" s="22">
        <v>45423</v>
      </c>
      <c r="G499">
        <v>0</v>
      </c>
    </row>
    <row r="500" spans="2:7">
      <c r="B500" s="22">
        <v>45424</v>
      </c>
      <c r="G500">
        <v>0</v>
      </c>
    </row>
    <row r="501" spans="2:7">
      <c r="B501" s="22">
        <v>45425</v>
      </c>
      <c r="G501">
        <v>-0.3125</v>
      </c>
    </row>
    <row r="502" spans="2:7">
      <c r="B502" s="22">
        <v>45426</v>
      </c>
      <c r="G502">
        <v>-0.3125</v>
      </c>
    </row>
    <row r="503" spans="2:7">
      <c r="B503" s="22">
        <v>45427</v>
      </c>
      <c r="G503">
        <v>-0.3125</v>
      </c>
    </row>
    <row r="504" spans="2:7">
      <c r="B504" s="22">
        <v>45428</v>
      </c>
      <c r="G504">
        <v>-0.3125</v>
      </c>
    </row>
    <row r="505" spans="2:7">
      <c r="B505" s="22">
        <v>45429</v>
      </c>
      <c r="G505">
        <v>-0.29166666666666669</v>
      </c>
    </row>
    <row r="506" spans="2:7">
      <c r="B506" s="22">
        <v>45430</v>
      </c>
      <c r="G506">
        <v>0</v>
      </c>
    </row>
    <row r="507" spans="2:7">
      <c r="B507" s="22">
        <v>45431</v>
      </c>
      <c r="G507">
        <v>0</v>
      </c>
    </row>
    <row r="508" spans="2:7">
      <c r="B508" s="22">
        <v>45432</v>
      </c>
      <c r="G508">
        <v>-0.3125</v>
      </c>
    </row>
    <row r="509" spans="2:7">
      <c r="B509" s="22">
        <v>45433</v>
      </c>
      <c r="G509">
        <v>-0.3125</v>
      </c>
    </row>
    <row r="510" spans="2:7">
      <c r="B510" s="22">
        <v>45434</v>
      </c>
      <c r="G510">
        <v>-0.3125</v>
      </c>
    </row>
    <row r="511" spans="2:7">
      <c r="B511" s="22">
        <v>45435</v>
      </c>
      <c r="G511">
        <v>-0.3125</v>
      </c>
    </row>
    <row r="512" spans="2:7">
      <c r="B512" s="22">
        <v>45436</v>
      </c>
      <c r="G512">
        <v>-0.29166666666666669</v>
      </c>
    </row>
    <row r="513" spans="2:7">
      <c r="B513" s="22">
        <v>45437</v>
      </c>
      <c r="G513">
        <v>0</v>
      </c>
    </row>
    <row r="514" spans="2:7">
      <c r="B514" s="22">
        <v>45438</v>
      </c>
      <c r="G514">
        <v>0</v>
      </c>
    </row>
    <row r="515" spans="2:7">
      <c r="B515" s="22">
        <v>45439</v>
      </c>
      <c r="G515">
        <v>-0.3125</v>
      </c>
    </row>
    <row r="516" spans="2:7">
      <c r="B516" s="22">
        <v>45440</v>
      </c>
      <c r="G516">
        <v>-0.3125</v>
      </c>
    </row>
    <row r="517" spans="2:7">
      <c r="B517" s="22">
        <v>45441</v>
      </c>
      <c r="G517">
        <v>-0.3125</v>
      </c>
    </row>
    <row r="518" spans="2:7">
      <c r="B518" s="22">
        <v>45442</v>
      </c>
      <c r="G518">
        <v>-0.3125</v>
      </c>
    </row>
    <row r="519" spans="2:7">
      <c r="B519" s="22">
        <v>45443</v>
      </c>
      <c r="G519">
        <v>-0.29166666666666669</v>
      </c>
    </row>
    <row r="520" spans="2:7">
      <c r="B520" s="22">
        <v>45444</v>
      </c>
      <c r="G520">
        <v>0</v>
      </c>
    </row>
    <row r="521" spans="2:7">
      <c r="B521" s="22">
        <v>45445</v>
      </c>
      <c r="G521">
        <v>0</v>
      </c>
    </row>
    <row r="522" spans="2:7">
      <c r="B522" s="22">
        <v>45446</v>
      </c>
      <c r="G522">
        <v>-0.3125</v>
      </c>
    </row>
    <row r="523" spans="2:7">
      <c r="B523" s="22">
        <v>45447</v>
      </c>
      <c r="G523">
        <v>-0.3125</v>
      </c>
    </row>
    <row r="524" spans="2:7">
      <c r="B524" s="22">
        <v>45448</v>
      </c>
      <c r="G524">
        <v>-0.3125</v>
      </c>
    </row>
    <row r="525" spans="2:7">
      <c r="B525" s="22">
        <v>45449</v>
      </c>
      <c r="G525">
        <v>-0.3125</v>
      </c>
    </row>
    <row r="526" spans="2:7">
      <c r="B526" s="22">
        <v>45450</v>
      </c>
      <c r="G526">
        <v>-0.29166666666666669</v>
      </c>
    </row>
    <row r="527" spans="2:7">
      <c r="B527" s="22">
        <v>45451</v>
      </c>
      <c r="G527">
        <v>0</v>
      </c>
    </row>
    <row r="528" spans="2:7">
      <c r="B528" s="22">
        <v>45452</v>
      </c>
      <c r="G528">
        <v>0</v>
      </c>
    </row>
    <row r="529" spans="2:7">
      <c r="B529" s="22">
        <v>45453</v>
      </c>
      <c r="G529">
        <v>-0.3125</v>
      </c>
    </row>
    <row r="530" spans="2:7">
      <c r="B530" s="22">
        <v>45454</v>
      </c>
      <c r="G530">
        <v>-0.3125</v>
      </c>
    </row>
    <row r="531" spans="2:7">
      <c r="B531" s="22">
        <v>45455</v>
      </c>
      <c r="G531">
        <v>-0.3125</v>
      </c>
    </row>
    <row r="532" spans="2:7">
      <c r="B532" s="22">
        <v>45456</v>
      </c>
      <c r="G532">
        <v>-0.3125</v>
      </c>
    </row>
    <row r="533" spans="2:7">
      <c r="B533" s="22">
        <v>45457</v>
      </c>
      <c r="G533">
        <v>-0.29166666666666669</v>
      </c>
    </row>
    <row r="534" spans="2:7">
      <c r="B534" s="22">
        <v>45458</v>
      </c>
      <c r="G534">
        <v>0</v>
      </c>
    </row>
    <row r="535" spans="2:7">
      <c r="B535" s="22">
        <v>45459</v>
      </c>
      <c r="G535">
        <v>0</v>
      </c>
    </row>
    <row r="536" spans="2:7">
      <c r="B536" s="22">
        <v>45460</v>
      </c>
      <c r="G536">
        <v>-0.3125</v>
      </c>
    </row>
    <row r="537" spans="2:7">
      <c r="B537" s="22">
        <v>45461</v>
      </c>
      <c r="G537">
        <v>-0.3125</v>
      </c>
    </row>
    <row r="538" spans="2:7">
      <c r="B538" s="22">
        <v>45462</v>
      </c>
      <c r="G538">
        <v>-0.3125</v>
      </c>
    </row>
    <row r="539" spans="2:7">
      <c r="B539" s="22">
        <v>45463</v>
      </c>
      <c r="G539">
        <v>-0.3125</v>
      </c>
    </row>
    <row r="540" spans="2:7">
      <c r="B540" s="22">
        <v>45464</v>
      </c>
      <c r="G540">
        <v>-0.29166666666666669</v>
      </c>
    </row>
    <row r="541" spans="2:7">
      <c r="B541" s="22">
        <v>45465</v>
      </c>
      <c r="G541">
        <v>0</v>
      </c>
    </row>
    <row r="542" spans="2:7">
      <c r="B542" s="22">
        <v>45466</v>
      </c>
      <c r="G542">
        <v>0</v>
      </c>
    </row>
    <row r="543" spans="2:7">
      <c r="B543" s="22">
        <v>45467</v>
      </c>
      <c r="G543">
        <v>-0.3125</v>
      </c>
    </row>
    <row r="544" spans="2:7">
      <c r="B544" s="22">
        <v>45468</v>
      </c>
      <c r="G544">
        <v>-0.3125</v>
      </c>
    </row>
    <row r="545" spans="2:7">
      <c r="B545" s="22">
        <v>45469</v>
      </c>
      <c r="G545">
        <v>-0.3125</v>
      </c>
    </row>
    <row r="546" spans="2:7">
      <c r="B546" s="22">
        <v>45470</v>
      </c>
      <c r="G546">
        <v>-0.3125</v>
      </c>
    </row>
    <row r="547" spans="2:7">
      <c r="B547" s="22">
        <v>45471</v>
      </c>
      <c r="G547">
        <v>-0.29166666666666669</v>
      </c>
    </row>
    <row r="548" spans="2:7">
      <c r="B548" s="22">
        <v>45472</v>
      </c>
      <c r="G548">
        <v>0</v>
      </c>
    </row>
    <row r="549" spans="2:7">
      <c r="B549" s="22">
        <v>45473</v>
      </c>
      <c r="G549">
        <v>0</v>
      </c>
    </row>
    <row r="550" spans="2:7">
      <c r="B550" s="22">
        <v>45474</v>
      </c>
      <c r="G550">
        <v>-0.3125</v>
      </c>
    </row>
    <row r="551" spans="2:7">
      <c r="B551" s="22">
        <v>45475</v>
      </c>
      <c r="G551">
        <v>-0.3125</v>
      </c>
    </row>
    <row r="552" spans="2:7">
      <c r="B552" s="22">
        <v>45476</v>
      </c>
      <c r="G552">
        <v>-0.3125</v>
      </c>
    </row>
    <row r="553" spans="2:7">
      <c r="B553" s="22">
        <v>45477</v>
      </c>
      <c r="G553">
        <v>-0.3125</v>
      </c>
    </row>
    <row r="554" spans="2:7">
      <c r="B554" s="22">
        <v>45478</v>
      </c>
      <c r="G554">
        <v>-0.29166666666666669</v>
      </c>
    </row>
    <row r="555" spans="2:7">
      <c r="B555" s="22">
        <v>45479</v>
      </c>
      <c r="G555">
        <v>0</v>
      </c>
    </row>
    <row r="556" spans="2:7">
      <c r="B556" s="22">
        <v>45480</v>
      </c>
      <c r="G556">
        <v>0</v>
      </c>
    </row>
    <row r="557" spans="2:7">
      <c r="B557" s="22">
        <v>45481</v>
      </c>
      <c r="G557">
        <v>-0.3125</v>
      </c>
    </row>
    <row r="558" spans="2:7">
      <c r="B558" s="22">
        <v>45482</v>
      </c>
      <c r="G558">
        <v>-0.3125</v>
      </c>
    </row>
    <row r="559" spans="2:7">
      <c r="B559" s="22">
        <v>45483</v>
      </c>
      <c r="G559">
        <v>-0.3125</v>
      </c>
    </row>
    <row r="560" spans="2:7">
      <c r="B560" s="22">
        <v>45484</v>
      </c>
      <c r="G560">
        <v>-0.3125</v>
      </c>
    </row>
    <row r="561" spans="2:7">
      <c r="B561" s="22">
        <v>45485</v>
      </c>
      <c r="G561">
        <v>-0.29166666666666669</v>
      </c>
    </row>
    <row r="562" spans="2:7">
      <c r="B562" s="22">
        <v>45486</v>
      </c>
      <c r="G562">
        <v>0</v>
      </c>
    </row>
    <row r="563" spans="2:7">
      <c r="B563" s="22">
        <v>45487</v>
      </c>
      <c r="G563">
        <v>0</v>
      </c>
    </row>
    <row r="564" spans="2:7">
      <c r="B564" s="22">
        <v>45488</v>
      </c>
      <c r="G564">
        <v>-0.3125</v>
      </c>
    </row>
    <row r="565" spans="2:7">
      <c r="B565" s="22">
        <v>45489</v>
      </c>
      <c r="G565">
        <v>-0.3125</v>
      </c>
    </row>
    <row r="566" spans="2:7">
      <c r="B566" s="22">
        <v>45490</v>
      </c>
      <c r="G566">
        <v>-0.3125</v>
      </c>
    </row>
    <row r="567" spans="2:7">
      <c r="B567" s="22">
        <v>45491</v>
      </c>
      <c r="G567">
        <v>-0.3125</v>
      </c>
    </row>
    <row r="568" spans="2:7">
      <c r="B568" s="22">
        <v>45492</v>
      </c>
      <c r="G568">
        <v>-0.29166666666666669</v>
      </c>
    </row>
    <row r="569" spans="2:7">
      <c r="B569" s="22">
        <v>45493</v>
      </c>
      <c r="G569">
        <v>0</v>
      </c>
    </row>
    <row r="570" spans="2:7">
      <c r="B570" s="22">
        <v>45494</v>
      </c>
      <c r="G570">
        <v>0</v>
      </c>
    </row>
    <row r="571" spans="2:7">
      <c r="B571" s="22">
        <v>45495</v>
      </c>
      <c r="G571">
        <v>-0.3125</v>
      </c>
    </row>
    <row r="572" spans="2:7">
      <c r="B572" s="22">
        <v>45496</v>
      </c>
      <c r="G572">
        <v>-0.3125</v>
      </c>
    </row>
    <row r="573" spans="2:7">
      <c r="B573" s="22">
        <v>45497</v>
      </c>
      <c r="G573">
        <v>-0.3125</v>
      </c>
    </row>
    <row r="574" spans="2:7">
      <c r="B574" s="22">
        <v>45498</v>
      </c>
      <c r="G574">
        <v>-0.3125</v>
      </c>
    </row>
    <row r="575" spans="2:7">
      <c r="B575" s="22">
        <v>45499</v>
      </c>
      <c r="G575">
        <v>-0.29166666666666669</v>
      </c>
    </row>
    <row r="576" spans="2:7">
      <c r="B576" s="22">
        <v>45500</v>
      </c>
      <c r="G576">
        <v>0</v>
      </c>
    </row>
    <row r="577" spans="2:7">
      <c r="B577" s="22">
        <v>45501</v>
      </c>
      <c r="G577">
        <v>0</v>
      </c>
    </row>
    <row r="578" spans="2:7">
      <c r="B578" s="22">
        <v>45502</v>
      </c>
      <c r="G578">
        <v>-0.3125</v>
      </c>
    </row>
    <row r="579" spans="2:7">
      <c r="B579" s="22">
        <v>45503</v>
      </c>
      <c r="G579">
        <v>-0.3125</v>
      </c>
    </row>
    <row r="580" spans="2:7">
      <c r="B580" s="22">
        <v>45504</v>
      </c>
      <c r="G580">
        <v>-0.3125</v>
      </c>
    </row>
    <row r="581" spans="2:7">
      <c r="B581" s="22">
        <v>45505</v>
      </c>
      <c r="G581">
        <v>-0.3125</v>
      </c>
    </row>
    <row r="582" spans="2:7">
      <c r="B582" s="22">
        <v>45506</v>
      </c>
      <c r="G582">
        <v>-0.29166666666666669</v>
      </c>
    </row>
    <row r="583" spans="2:7">
      <c r="B583" s="22">
        <v>45507</v>
      </c>
      <c r="G583">
        <v>0</v>
      </c>
    </row>
    <row r="584" spans="2:7">
      <c r="B584" s="22">
        <v>45508</v>
      </c>
      <c r="G584">
        <v>0</v>
      </c>
    </row>
    <row r="585" spans="2:7">
      <c r="B585" s="22">
        <v>45509</v>
      </c>
      <c r="G585">
        <v>-0.3125</v>
      </c>
    </row>
    <row r="586" spans="2:7">
      <c r="B586" s="22">
        <v>45510</v>
      </c>
      <c r="G586">
        <v>-0.3125</v>
      </c>
    </row>
    <row r="587" spans="2:7">
      <c r="B587" s="22">
        <v>45511</v>
      </c>
      <c r="G587">
        <v>-0.3125</v>
      </c>
    </row>
    <row r="588" spans="2:7">
      <c r="B588" s="22">
        <v>45512</v>
      </c>
      <c r="G588">
        <v>-0.3125</v>
      </c>
    </row>
    <row r="589" spans="2:7">
      <c r="B589" s="22">
        <v>45513</v>
      </c>
      <c r="G589">
        <v>-0.29166666666666669</v>
      </c>
    </row>
    <row r="590" spans="2:7">
      <c r="B590" s="22">
        <v>45514</v>
      </c>
      <c r="G590">
        <v>0</v>
      </c>
    </row>
    <row r="591" spans="2:7">
      <c r="B591" s="22">
        <v>45515</v>
      </c>
      <c r="G591">
        <v>0</v>
      </c>
    </row>
    <row r="592" spans="2:7">
      <c r="B592" s="22">
        <v>45516</v>
      </c>
      <c r="G592">
        <v>-0.3125</v>
      </c>
    </row>
    <row r="593" spans="2:7">
      <c r="B593" s="22">
        <v>45517</v>
      </c>
      <c r="G593">
        <v>-0.3125</v>
      </c>
    </row>
    <row r="594" spans="2:7">
      <c r="B594" s="22">
        <v>45518</v>
      </c>
      <c r="G594">
        <v>-0.3125</v>
      </c>
    </row>
    <row r="595" spans="2:7">
      <c r="B595" s="22">
        <v>45519</v>
      </c>
      <c r="G595">
        <v>-0.3125</v>
      </c>
    </row>
    <row r="596" spans="2:7">
      <c r="B596" s="22">
        <v>45520</v>
      </c>
      <c r="G596">
        <v>-0.29166666666666669</v>
      </c>
    </row>
    <row r="597" spans="2:7">
      <c r="B597" s="22">
        <v>45521</v>
      </c>
      <c r="G597">
        <v>0</v>
      </c>
    </row>
    <row r="598" spans="2:7">
      <c r="B598" s="22">
        <v>45522</v>
      </c>
      <c r="G598">
        <v>0</v>
      </c>
    </row>
    <row r="599" spans="2:7">
      <c r="B599" s="22">
        <v>45523</v>
      </c>
      <c r="G599">
        <v>-0.3125</v>
      </c>
    </row>
    <row r="600" spans="2:7">
      <c r="B600" s="22">
        <v>45524</v>
      </c>
      <c r="G600">
        <v>-0.3125</v>
      </c>
    </row>
    <row r="601" spans="2:7">
      <c r="B601" s="22">
        <v>45525</v>
      </c>
      <c r="G601">
        <v>-0.3125</v>
      </c>
    </row>
    <row r="602" spans="2:7">
      <c r="B602" s="22">
        <v>45526</v>
      </c>
      <c r="G602">
        <v>-0.3125</v>
      </c>
    </row>
    <row r="603" spans="2:7">
      <c r="B603" s="22">
        <v>45527</v>
      </c>
      <c r="G603">
        <v>-0.29166666666666669</v>
      </c>
    </row>
    <row r="604" spans="2:7">
      <c r="B604" s="22">
        <v>45528</v>
      </c>
      <c r="G604">
        <v>0</v>
      </c>
    </row>
    <row r="605" spans="2:7">
      <c r="B605" s="22">
        <v>45529</v>
      </c>
      <c r="G605">
        <v>0</v>
      </c>
    </row>
    <row r="606" spans="2:7">
      <c r="B606" s="22">
        <v>45530</v>
      </c>
      <c r="G606">
        <v>-0.3125</v>
      </c>
    </row>
    <row r="607" spans="2:7">
      <c r="B607" s="22">
        <v>45531</v>
      </c>
      <c r="G607">
        <v>-0.3125</v>
      </c>
    </row>
    <row r="608" spans="2:7">
      <c r="B608" s="22">
        <v>45532</v>
      </c>
      <c r="G608">
        <v>-0.3125</v>
      </c>
    </row>
    <row r="609" spans="2:7">
      <c r="B609" s="22">
        <v>45533</v>
      </c>
      <c r="G609">
        <v>-0.3125</v>
      </c>
    </row>
    <row r="610" spans="2:7">
      <c r="B610" s="22">
        <v>45534</v>
      </c>
      <c r="G610">
        <v>-0.29166666666666669</v>
      </c>
    </row>
    <row r="611" spans="2:7">
      <c r="B611" s="22">
        <v>45535</v>
      </c>
      <c r="G611">
        <v>0</v>
      </c>
    </row>
    <row r="612" spans="2:7">
      <c r="B612" s="22">
        <v>45536</v>
      </c>
      <c r="G612">
        <v>0</v>
      </c>
    </row>
    <row r="613" spans="2:7">
      <c r="B613" s="22">
        <v>45537</v>
      </c>
      <c r="G613">
        <v>-0.3125</v>
      </c>
    </row>
    <row r="614" spans="2:7">
      <c r="B614" s="22">
        <v>45538</v>
      </c>
      <c r="G614">
        <v>-0.3125</v>
      </c>
    </row>
    <row r="615" spans="2:7">
      <c r="B615" s="22">
        <v>45539</v>
      </c>
      <c r="G615">
        <v>-0.3125</v>
      </c>
    </row>
    <row r="616" spans="2:7">
      <c r="B616" s="22">
        <v>45540</v>
      </c>
      <c r="G616">
        <v>-0.3125</v>
      </c>
    </row>
    <row r="617" spans="2:7">
      <c r="B617" s="22">
        <v>45541</v>
      </c>
      <c r="G617">
        <v>-0.29166666666666669</v>
      </c>
    </row>
    <row r="618" spans="2:7">
      <c r="B618" s="22">
        <v>45542</v>
      </c>
      <c r="G618">
        <v>0</v>
      </c>
    </row>
    <row r="619" spans="2:7">
      <c r="B619" s="22">
        <v>45543</v>
      </c>
      <c r="G619">
        <v>0</v>
      </c>
    </row>
    <row r="620" spans="2:7">
      <c r="B620" s="22">
        <v>45544</v>
      </c>
      <c r="G620">
        <v>-0.3125</v>
      </c>
    </row>
    <row r="621" spans="2:7">
      <c r="B621" s="22">
        <v>45545</v>
      </c>
      <c r="G621">
        <v>-0.3125</v>
      </c>
    </row>
    <row r="622" spans="2:7">
      <c r="B622" s="22">
        <v>45546</v>
      </c>
      <c r="G622">
        <v>-0.3125</v>
      </c>
    </row>
    <row r="623" spans="2:7">
      <c r="B623" s="22">
        <v>45547</v>
      </c>
      <c r="G623">
        <v>-0.3125</v>
      </c>
    </row>
    <row r="624" spans="2:7">
      <c r="B624" s="22">
        <v>45548</v>
      </c>
      <c r="G624">
        <v>-0.29166666666666669</v>
      </c>
    </row>
    <row r="625" spans="2:7">
      <c r="B625" s="22">
        <v>45549</v>
      </c>
      <c r="G625">
        <v>0</v>
      </c>
    </row>
    <row r="626" spans="2:7">
      <c r="B626" s="22">
        <v>45550</v>
      </c>
      <c r="G626">
        <v>0</v>
      </c>
    </row>
    <row r="627" spans="2:7">
      <c r="B627" s="22">
        <v>45551</v>
      </c>
      <c r="G627">
        <v>-0.3125</v>
      </c>
    </row>
    <row r="628" spans="2:7">
      <c r="B628" s="22">
        <v>45552</v>
      </c>
      <c r="G628">
        <v>-0.3125</v>
      </c>
    </row>
    <row r="629" spans="2:7">
      <c r="B629" s="22">
        <v>45553</v>
      </c>
      <c r="G629">
        <v>-0.3125</v>
      </c>
    </row>
    <row r="630" spans="2:7">
      <c r="B630" s="22">
        <v>45554</v>
      </c>
      <c r="G630">
        <v>-0.3125</v>
      </c>
    </row>
    <row r="631" spans="2:7">
      <c r="B631" s="22">
        <v>45555</v>
      </c>
      <c r="G631">
        <v>-0.29166666666666669</v>
      </c>
    </row>
    <row r="632" spans="2:7">
      <c r="B632" s="22">
        <v>45556</v>
      </c>
      <c r="G632">
        <v>0</v>
      </c>
    </row>
    <row r="633" spans="2:7">
      <c r="B633" s="22">
        <v>45557</v>
      </c>
      <c r="G633">
        <v>0</v>
      </c>
    </row>
    <row r="634" spans="2:7">
      <c r="B634" s="22">
        <v>45558</v>
      </c>
      <c r="G634">
        <v>-0.3125</v>
      </c>
    </row>
    <row r="635" spans="2:7">
      <c r="B635" s="22">
        <v>45559</v>
      </c>
      <c r="G635">
        <v>-0.3125</v>
      </c>
    </row>
    <row r="636" spans="2:7">
      <c r="B636" s="22">
        <v>45560</v>
      </c>
      <c r="G636">
        <v>-0.3125</v>
      </c>
    </row>
    <row r="637" spans="2:7">
      <c r="B637" s="22">
        <v>45561</v>
      </c>
      <c r="G637">
        <v>-0.3125</v>
      </c>
    </row>
    <row r="638" spans="2:7">
      <c r="B638" s="22">
        <v>45562</v>
      </c>
      <c r="G638">
        <v>-0.29166666666666669</v>
      </c>
    </row>
    <row r="639" spans="2:7">
      <c r="B639" s="22">
        <v>45563</v>
      </c>
      <c r="G639">
        <v>0</v>
      </c>
    </row>
    <row r="640" spans="2:7">
      <c r="B640" s="22">
        <v>45564</v>
      </c>
      <c r="G640">
        <v>0</v>
      </c>
    </row>
    <row r="641" spans="2:7">
      <c r="B641" s="22">
        <v>45565</v>
      </c>
      <c r="G641">
        <v>-0.3125</v>
      </c>
    </row>
    <row r="642" spans="2:7">
      <c r="B642" s="22">
        <v>45566</v>
      </c>
      <c r="G642">
        <v>-0.3125</v>
      </c>
    </row>
    <row r="643" spans="2:7">
      <c r="B643" s="22">
        <v>45567</v>
      </c>
      <c r="G643">
        <v>-0.3125</v>
      </c>
    </row>
    <row r="644" spans="2:7">
      <c r="B644" s="22">
        <v>45568</v>
      </c>
      <c r="G644">
        <v>-0.3125</v>
      </c>
    </row>
    <row r="645" spans="2:7">
      <c r="B645" s="22">
        <v>45569</v>
      </c>
      <c r="G645">
        <v>-0.29166666666666669</v>
      </c>
    </row>
    <row r="646" spans="2:7">
      <c r="B646" s="22">
        <v>45570</v>
      </c>
      <c r="G646">
        <v>0</v>
      </c>
    </row>
    <row r="647" spans="2:7">
      <c r="B647" s="22">
        <v>45571</v>
      </c>
      <c r="G647">
        <v>0</v>
      </c>
    </row>
    <row r="648" spans="2:7">
      <c r="B648" s="22">
        <v>45572</v>
      </c>
      <c r="G648">
        <v>-0.3125</v>
      </c>
    </row>
    <row r="649" spans="2:7">
      <c r="B649" s="22">
        <v>45573</v>
      </c>
      <c r="G649">
        <v>-0.3125</v>
      </c>
    </row>
    <row r="650" spans="2:7">
      <c r="B650" s="22">
        <v>45574</v>
      </c>
      <c r="G650">
        <v>-0.3125</v>
      </c>
    </row>
    <row r="651" spans="2:7">
      <c r="B651" s="22">
        <v>45575</v>
      </c>
      <c r="G651">
        <v>-0.3125</v>
      </c>
    </row>
    <row r="652" spans="2:7">
      <c r="B652" s="22">
        <v>45576</v>
      </c>
      <c r="G652">
        <v>-0.29166666666666669</v>
      </c>
    </row>
    <row r="653" spans="2:7">
      <c r="B653" s="22">
        <v>45577</v>
      </c>
      <c r="G653">
        <v>0</v>
      </c>
    </row>
    <row r="654" spans="2:7">
      <c r="B654" s="22">
        <v>45578</v>
      </c>
      <c r="G654">
        <v>0</v>
      </c>
    </row>
    <row r="655" spans="2:7">
      <c r="B655" s="22">
        <v>45579</v>
      </c>
      <c r="G655">
        <v>-0.3125</v>
      </c>
    </row>
    <row r="656" spans="2:7">
      <c r="B656" s="22">
        <v>45580</v>
      </c>
      <c r="G656">
        <v>-0.3125</v>
      </c>
    </row>
    <row r="657" spans="2:7">
      <c r="B657" s="22">
        <v>45581</v>
      </c>
      <c r="G657">
        <v>-0.3125</v>
      </c>
    </row>
    <row r="658" spans="2:7">
      <c r="B658" s="22">
        <v>45582</v>
      </c>
      <c r="G658">
        <v>-0.3125</v>
      </c>
    </row>
    <row r="659" spans="2:7">
      <c r="B659" s="22">
        <v>45583</v>
      </c>
      <c r="G659">
        <v>-0.29166666666666669</v>
      </c>
    </row>
    <row r="660" spans="2:7">
      <c r="B660" s="22">
        <v>45584</v>
      </c>
      <c r="G660">
        <v>0</v>
      </c>
    </row>
    <row r="661" spans="2:7">
      <c r="B661" s="22">
        <v>45585</v>
      </c>
      <c r="G661">
        <v>0</v>
      </c>
    </row>
    <row r="662" spans="2:7">
      <c r="B662" s="22">
        <v>45586</v>
      </c>
      <c r="G662">
        <v>-0.3125</v>
      </c>
    </row>
    <row r="663" spans="2:7">
      <c r="B663" s="22">
        <v>45587</v>
      </c>
      <c r="G663">
        <v>-0.3125</v>
      </c>
    </row>
    <row r="664" spans="2:7">
      <c r="B664" s="22">
        <v>45588</v>
      </c>
      <c r="G664">
        <v>-0.3125</v>
      </c>
    </row>
    <row r="665" spans="2:7">
      <c r="B665" s="22">
        <v>45589</v>
      </c>
      <c r="G665">
        <v>-0.3125</v>
      </c>
    </row>
    <row r="666" spans="2:7">
      <c r="B666" s="22">
        <v>45590</v>
      </c>
      <c r="G666">
        <v>-0.29166666666666669</v>
      </c>
    </row>
    <row r="667" spans="2:7">
      <c r="B667" s="22">
        <v>45591</v>
      </c>
      <c r="G667">
        <v>0</v>
      </c>
    </row>
    <row r="668" spans="2:7">
      <c r="B668" s="22">
        <v>45592</v>
      </c>
      <c r="G668">
        <v>0</v>
      </c>
    </row>
    <row r="669" spans="2:7">
      <c r="B669" s="22">
        <v>45593</v>
      </c>
      <c r="G669">
        <v>-0.3125</v>
      </c>
    </row>
    <row r="670" spans="2:7">
      <c r="B670" s="22">
        <v>45594</v>
      </c>
      <c r="G670">
        <v>-0.3125</v>
      </c>
    </row>
    <row r="671" spans="2:7">
      <c r="B671" s="22">
        <v>45595</v>
      </c>
      <c r="G671">
        <v>-0.3125</v>
      </c>
    </row>
    <row r="672" spans="2:7">
      <c r="B672" s="22">
        <v>45596</v>
      </c>
      <c r="G672">
        <v>-0.3125</v>
      </c>
    </row>
    <row r="673" spans="2:2">
      <c r="B673" s="22">
        <v>45597</v>
      </c>
    </row>
    <row r="674" spans="2:2">
      <c r="B674" s="22">
        <v>45598</v>
      </c>
    </row>
    <row r="675" spans="2:2">
      <c r="B675" s="22">
        <v>45599</v>
      </c>
    </row>
    <row r="676" spans="2:2">
      <c r="B676" s="22">
        <v>45600</v>
      </c>
    </row>
    <row r="677" spans="2:2">
      <c r="B677" s="22">
        <v>45601</v>
      </c>
    </row>
    <row r="678" spans="2:2">
      <c r="B678" s="22">
        <v>45602</v>
      </c>
    </row>
    <row r="679" spans="2:2">
      <c r="B679" s="22">
        <v>45603</v>
      </c>
    </row>
    <row r="680" spans="2:2">
      <c r="B680" s="22">
        <v>45604</v>
      </c>
    </row>
    <row r="681" spans="2:2">
      <c r="B681" s="22">
        <v>45605</v>
      </c>
    </row>
    <row r="682" spans="2:2">
      <c r="B682" s="22">
        <v>45606</v>
      </c>
    </row>
    <row r="683" spans="2:2">
      <c r="B683" s="22">
        <v>45607</v>
      </c>
    </row>
    <row r="684" spans="2:2">
      <c r="B684" s="22">
        <v>45608</v>
      </c>
    </row>
    <row r="685" spans="2:2">
      <c r="B685" s="22">
        <v>45609</v>
      </c>
    </row>
    <row r="686" spans="2:2">
      <c r="B686" s="22">
        <v>45610</v>
      </c>
    </row>
    <row r="687" spans="2:2">
      <c r="B687" s="22">
        <v>45611</v>
      </c>
    </row>
    <row r="688" spans="2:2">
      <c r="B688" s="22">
        <v>45612</v>
      </c>
    </row>
    <row r="689" spans="2:2">
      <c r="B689" s="22">
        <v>45613</v>
      </c>
    </row>
    <row r="690" spans="2:2">
      <c r="B690" s="22">
        <v>45614</v>
      </c>
    </row>
    <row r="691" spans="2:2">
      <c r="B691" s="22">
        <v>45615</v>
      </c>
    </row>
    <row r="692" spans="2:2">
      <c r="B692" s="22">
        <v>45616</v>
      </c>
    </row>
    <row r="693" spans="2:2">
      <c r="B693" s="22">
        <v>45617</v>
      </c>
    </row>
    <row r="694" spans="2:2">
      <c r="B694" s="22">
        <v>45618</v>
      </c>
    </row>
    <row r="695" spans="2:2">
      <c r="B695" s="22">
        <v>45619</v>
      </c>
    </row>
    <row r="696" spans="2:2">
      <c r="B696" s="22">
        <v>45620</v>
      </c>
    </row>
    <row r="697" spans="2:2">
      <c r="B697" s="22">
        <v>45621</v>
      </c>
    </row>
    <row r="698" spans="2:2">
      <c r="B698" s="22">
        <v>45622</v>
      </c>
    </row>
    <row r="699" spans="2:2">
      <c r="B699" s="22">
        <v>45623</v>
      </c>
    </row>
    <row r="700" spans="2:2">
      <c r="B700" s="22">
        <v>45624</v>
      </c>
    </row>
    <row r="701" spans="2:2">
      <c r="B701" s="22">
        <v>45625</v>
      </c>
    </row>
    <row r="702" spans="2:2">
      <c r="B702" s="22">
        <v>45626</v>
      </c>
    </row>
    <row r="703" spans="2:2">
      <c r="B703" s="22">
        <v>45627</v>
      </c>
    </row>
    <row r="704" spans="2:2">
      <c r="B704" s="22">
        <v>45628</v>
      </c>
    </row>
    <row r="705" spans="2:2">
      <c r="B705" s="22">
        <v>45629</v>
      </c>
    </row>
    <row r="706" spans="2:2">
      <c r="B706" s="22">
        <v>45630</v>
      </c>
    </row>
    <row r="707" spans="2:2">
      <c r="B707" s="22">
        <v>45631</v>
      </c>
    </row>
    <row r="708" spans="2:2">
      <c r="B708" s="22">
        <v>45632</v>
      </c>
    </row>
    <row r="709" spans="2:2">
      <c r="B709" s="22">
        <v>45633</v>
      </c>
    </row>
    <row r="710" spans="2:2">
      <c r="B710" s="22">
        <v>45634</v>
      </c>
    </row>
    <row r="711" spans="2:2">
      <c r="B711" s="22">
        <v>45635</v>
      </c>
    </row>
    <row r="712" spans="2:2">
      <c r="B712" s="22">
        <v>45636</v>
      </c>
    </row>
    <row r="713" spans="2:2">
      <c r="B713" s="22">
        <v>45637</v>
      </c>
    </row>
    <row r="714" spans="2:2">
      <c r="B714" s="22">
        <v>45638</v>
      </c>
    </row>
    <row r="715" spans="2:2">
      <c r="B715" s="22">
        <v>45639</v>
      </c>
    </row>
    <row r="716" spans="2:2">
      <c r="B716" s="22">
        <v>45640</v>
      </c>
    </row>
    <row r="717" spans="2:2">
      <c r="B717" s="22">
        <v>45641</v>
      </c>
    </row>
    <row r="718" spans="2:2">
      <c r="B718" s="22">
        <v>45642</v>
      </c>
    </row>
    <row r="719" spans="2:2">
      <c r="B719" s="22">
        <v>45643</v>
      </c>
    </row>
    <row r="720" spans="2:2">
      <c r="B720" s="22">
        <v>45644</v>
      </c>
    </row>
    <row r="721" spans="2:7">
      <c r="B721" s="22">
        <v>45645</v>
      </c>
    </row>
    <row r="722" spans="2:7">
      <c r="B722" s="22">
        <v>45646</v>
      </c>
    </row>
    <row r="723" spans="2:7">
      <c r="B723" s="22">
        <v>45647</v>
      </c>
    </row>
    <row r="724" spans="2:7">
      <c r="B724" s="22">
        <v>45648</v>
      </c>
    </row>
    <row r="725" spans="2:7">
      <c r="B725" s="22">
        <v>45649</v>
      </c>
    </row>
    <row r="726" spans="2:7">
      <c r="B726" s="22">
        <v>45650</v>
      </c>
    </row>
    <row r="727" spans="2:7">
      <c r="B727" s="22">
        <v>45651</v>
      </c>
    </row>
    <row r="728" spans="2:7">
      <c r="B728" s="22">
        <v>45652</v>
      </c>
    </row>
    <row r="729" spans="2:7">
      <c r="B729" s="22">
        <v>45653</v>
      </c>
    </row>
    <row r="730" spans="2:7">
      <c r="B730" s="22">
        <v>45654</v>
      </c>
    </row>
    <row r="731" spans="2:7">
      <c r="B731" s="22">
        <v>45655</v>
      </c>
    </row>
    <row r="732" spans="2:7">
      <c r="B732" s="22">
        <v>45656</v>
      </c>
    </row>
    <row r="733" spans="2:7">
      <c r="B733" s="22">
        <v>45657</v>
      </c>
    </row>
    <row r="734" spans="2:7">
      <c r="B734" s="22">
        <v>45658</v>
      </c>
      <c r="G734">
        <v>-0.3125</v>
      </c>
    </row>
    <row r="735" spans="2:7">
      <c r="B735" s="22">
        <v>45659</v>
      </c>
      <c r="G735">
        <v>-0.3125</v>
      </c>
    </row>
    <row r="736" spans="2:7">
      <c r="B736" s="22">
        <v>45660</v>
      </c>
      <c r="G736">
        <v>-0.29166666666666669</v>
      </c>
    </row>
    <row r="737" spans="2:7">
      <c r="B737" s="22">
        <v>45661</v>
      </c>
      <c r="G737">
        <v>0</v>
      </c>
    </row>
    <row r="738" spans="2:7">
      <c r="B738" s="22">
        <v>45662</v>
      </c>
      <c r="G738">
        <v>0</v>
      </c>
    </row>
    <row r="739" spans="2:7">
      <c r="B739" s="22">
        <v>45663</v>
      </c>
      <c r="G739">
        <v>-0.3125</v>
      </c>
    </row>
    <row r="740" spans="2:7">
      <c r="B740" s="22">
        <v>45664</v>
      </c>
      <c r="G740">
        <v>-0.3125</v>
      </c>
    </row>
    <row r="741" spans="2:7">
      <c r="B741" s="22">
        <v>45665</v>
      </c>
      <c r="G741">
        <v>-0.3125</v>
      </c>
    </row>
    <row r="742" spans="2:7">
      <c r="B742" s="22">
        <v>45666</v>
      </c>
      <c r="G742">
        <v>-0.3125</v>
      </c>
    </row>
    <row r="743" spans="2:7">
      <c r="B743" s="22">
        <v>45667</v>
      </c>
      <c r="G743">
        <v>-0.29166666666666669</v>
      </c>
    </row>
    <row r="744" spans="2:7">
      <c r="B744" s="22">
        <v>45668</v>
      </c>
      <c r="G744">
        <v>0</v>
      </c>
    </row>
    <row r="745" spans="2:7">
      <c r="B745" s="22">
        <v>45669</v>
      </c>
      <c r="G745">
        <v>0</v>
      </c>
    </row>
    <row r="746" spans="2:7">
      <c r="B746" s="22">
        <v>45670</v>
      </c>
      <c r="G746">
        <v>-0.3125</v>
      </c>
    </row>
    <row r="747" spans="2:7">
      <c r="B747" s="22">
        <v>45671</v>
      </c>
      <c r="G747">
        <v>-0.3125</v>
      </c>
    </row>
    <row r="748" spans="2:7">
      <c r="B748" s="22">
        <v>45672</v>
      </c>
      <c r="G748">
        <v>-0.3125</v>
      </c>
    </row>
    <row r="749" spans="2:7">
      <c r="B749" s="22">
        <v>45673</v>
      </c>
      <c r="G749">
        <v>-0.3125</v>
      </c>
    </row>
    <row r="750" spans="2:7">
      <c r="B750" s="22">
        <v>45674</v>
      </c>
      <c r="G750">
        <v>-0.29166666666666669</v>
      </c>
    </row>
    <row r="751" spans="2:7">
      <c r="B751" s="22">
        <v>45675</v>
      </c>
      <c r="G751">
        <v>0</v>
      </c>
    </row>
    <row r="752" spans="2:7">
      <c r="B752" s="22">
        <v>45676</v>
      </c>
      <c r="G752">
        <v>0</v>
      </c>
    </row>
    <row r="753" spans="2:7">
      <c r="B753" s="22">
        <v>45677</v>
      </c>
      <c r="G753">
        <v>-0.3125</v>
      </c>
    </row>
    <row r="754" spans="2:7">
      <c r="B754" s="22">
        <v>45678</v>
      </c>
      <c r="G754">
        <v>-0.3125</v>
      </c>
    </row>
    <row r="755" spans="2:7">
      <c r="B755" s="22">
        <v>45679</v>
      </c>
      <c r="G755">
        <v>-0.3125</v>
      </c>
    </row>
    <row r="756" spans="2:7">
      <c r="B756" s="22">
        <v>45680</v>
      </c>
      <c r="G756">
        <v>-0.3125</v>
      </c>
    </row>
    <row r="757" spans="2:7">
      <c r="B757" s="22">
        <v>45681</v>
      </c>
      <c r="G757">
        <v>-0.29166666666666669</v>
      </c>
    </row>
    <row r="758" spans="2:7">
      <c r="B758" s="22">
        <v>45682</v>
      </c>
      <c r="G758">
        <v>0</v>
      </c>
    </row>
    <row r="759" spans="2:7">
      <c r="B759" s="22">
        <v>45683</v>
      </c>
      <c r="G759">
        <v>0</v>
      </c>
    </row>
    <row r="760" spans="2:7">
      <c r="B760" s="22">
        <v>45684</v>
      </c>
      <c r="G760">
        <v>-0.3125</v>
      </c>
    </row>
    <row r="761" spans="2:7">
      <c r="B761" s="22">
        <v>45685</v>
      </c>
      <c r="G761">
        <v>-0.3125</v>
      </c>
    </row>
    <row r="762" spans="2:7">
      <c r="B762" s="22">
        <v>45686</v>
      </c>
      <c r="G762">
        <v>-0.3125</v>
      </c>
    </row>
    <row r="763" spans="2:7">
      <c r="B763" s="22">
        <v>45687</v>
      </c>
      <c r="G763">
        <v>-0.3125</v>
      </c>
    </row>
    <row r="764" spans="2:7">
      <c r="B764" s="22">
        <v>45688</v>
      </c>
      <c r="G764">
        <v>-0.29166666666666669</v>
      </c>
    </row>
    <row r="765" spans="2:7">
      <c r="B765" s="22">
        <v>45689</v>
      </c>
      <c r="G765">
        <v>0</v>
      </c>
    </row>
    <row r="766" spans="2:7">
      <c r="B766" s="22">
        <v>45690</v>
      </c>
      <c r="G766">
        <v>0</v>
      </c>
    </row>
    <row r="767" spans="2:7">
      <c r="B767" s="22">
        <v>45691</v>
      </c>
      <c r="G767">
        <v>-0.3125</v>
      </c>
    </row>
    <row r="768" spans="2:7">
      <c r="B768" s="22">
        <v>45692</v>
      </c>
      <c r="G768">
        <v>-0.3125</v>
      </c>
    </row>
    <row r="769" spans="2:7">
      <c r="B769" s="22">
        <v>45693</v>
      </c>
      <c r="G769">
        <v>-0.3125</v>
      </c>
    </row>
    <row r="770" spans="2:7">
      <c r="B770" s="22">
        <v>45694</v>
      </c>
      <c r="G770">
        <v>-0.3125</v>
      </c>
    </row>
    <row r="771" spans="2:7">
      <c r="B771" s="22">
        <v>45695</v>
      </c>
      <c r="G771">
        <v>-0.29166666666666669</v>
      </c>
    </row>
    <row r="772" spans="2:7">
      <c r="B772" s="22">
        <v>45696</v>
      </c>
      <c r="G772">
        <v>0</v>
      </c>
    </row>
    <row r="773" spans="2:7">
      <c r="B773" s="22">
        <v>45697</v>
      </c>
      <c r="G773">
        <v>0</v>
      </c>
    </row>
    <row r="774" spans="2:7">
      <c r="B774" s="22">
        <v>45698</v>
      </c>
      <c r="G774">
        <v>-0.3125</v>
      </c>
    </row>
    <row r="775" spans="2:7">
      <c r="B775" s="22">
        <v>45699</v>
      </c>
      <c r="G775">
        <v>-0.3125</v>
      </c>
    </row>
    <row r="776" spans="2:7">
      <c r="B776" s="22">
        <v>45700</v>
      </c>
      <c r="G776">
        <v>-0.3125</v>
      </c>
    </row>
    <row r="777" spans="2:7">
      <c r="B777" s="22">
        <v>45701</v>
      </c>
      <c r="G777">
        <v>-0.3125</v>
      </c>
    </row>
    <row r="778" spans="2:7">
      <c r="B778" s="22">
        <v>45702</v>
      </c>
      <c r="G778">
        <v>-0.29166666666666669</v>
      </c>
    </row>
    <row r="779" spans="2:7">
      <c r="B779" s="22">
        <v>45703</v>
      </c>
      <c r="G779">
        <v>0</v>
      </c>
    </row>
    <row r="780" spans="2:7">
      <c r="B780" s="22">
        <v>45704</v>
      </c>
      <c r="G780">
        <v>0</v>
      </c>
    </row>
    <row r="781" spans="2:7">
      <c r="B781" s="22">
        <v>45705</v>
      </c>
      <c r="G781">
        <v>-0.3125</v>
      </c>
    </row>
    <row r="782" spans="2:7">
      <c r="B782" s="22">
        <v>45706</v>
      </c>
      <c r="G782">
        <v>-0.3125</v>
      </c>
    </row>
    <row r="783" spans="2:7">
      <c r="B783" s="22">
        <v>45707</v>
      </c>
      <c r="G783">
        <v>-0.3125</v>
      </c>
    </row>
    <row r="784" spans="2:7">
      <c r="B784" s="22">
        <v>45708</v>
      </c>
      <c r="G784">
        <v>-0.3125</v>
      </c>
    </row>
    <row r="785" spans="2:7">
      <c r="B785" s="22">
        <v>45709</v>
      </c>
      <c r="G785">
        <v>-0.29166666666666669</v>
      </c>
    </row>
    <row r="786" spans="2:7">
      <c r="B786" s="22">
        <v>45710</v>
      </c>
      <c r="G786">
        <v>0</v>
      </c>
    </row>
    <row r="787" spans="2:7">
      <c r="B787" s="22">
        <v>45711</v>
      </c>
      <c r="G787">
        <v>0</v>
      </c>
    </row>
    <row r="788" spans="2:7">
      <c r="B788" s="22">
        <v>45712</v>
      </c>
      <c r="G788">
        <v>-0.3125</v>
      </c>
    </row>
    <row r="789" spans="2:7">
      <c r="B789" s="22">
        <v>45713</v>
      </c>
      <c r="G789">
        <v>-0.3125</v>
      </c>
    </row>
    <row r="790" spans="2:7">
      <c r="B790" s="22">
        <v>45714</v>
      </c>
      <c r="G790">
        <v>-0.3125</v>
      </c>
    </row>
    <row r="791" spans="2:7">
      <c r="B791" s="22">
        <v>45715</v>
      </c>
      <c r="G791">
        <v>-0.3125</v>
      </c>
    </row>
    <row r="792" spans="2:7">
      <c r="B792" s="22">
        <v>45716</v>
      </c>
      <c r="G792">
        <v>-0.29166666666666669</v>
      </c>
    </row>
    <row r="793" spans="2:7">
      <c r="B793" s="22">
        <v>45717</v>
      </c>
      <c r="G793">
        <v>0</v>
      </c>
    </row>
    <row r="794" spans="2:7">
      <c r="B794" s="22">
        <v>45718</v>
      </c>
      <c r="G794">
        <v>0</v>
      </c>
    </row>
    <row r="795" spans="2:7">
      <c r="B795" s="22">
        <v>45719</v>
      </c>
      <c r="G795">
        <v>-0.3125</v>
      </c>
    </row>
    <row r="796" spans="2:7">
      <c r="B796" s="22">
        <v>45720</v>
      </c>
      <c r="G796">
        <v>-0.3125</v>
      </c>
    </row>
    <row r="797" spans="2:7">
      <c r="B797" s="22">
        <v>45721</v>
      </c>
      <c r="G797">
        <v>-0.3125</v>
      </c>
    </row>
    <row r="798" spans="2:7">
      <c r="B798" s="22">
        <v>45722</v>
      </c>
      <c r="G798">
        <v>-0.3125</v>
      </c>
    </row>
    <row r="799" spans="2:7">
      <c r="B799" s="22">
        <v>45723</v>
      </c>
      <c r="G799">
        <v>-0.29166666666666669</v>
      </c>
    </row>
    <row r="800" spans="2:7">
      <c r="B800" s="22">
        <v>45724</v>
      </c>
      <c r="G800">
        <v>0</v>
      </c>
    </row>
    <row r="801" spans="2:7">
      <c r="B801" s="22">
        <v>45725</v>
      </c>
      <c r="G801">
        <v>0</v>
      </c>
    </row>
    <row r="802" spans="2:7">
      <c r="B802" s="22">
        <v>45726</v>
      </c>
      <c r="G802">
        <v>-0.3125</v>
      </c>
    </row>
    <row r="803" spans="2:7">
      <c r="B803" s="22">
        <v>45727</v>
      </c>
      <c r="G803">
        <v>-0.3125</v>
      </c>
    </row>
    <row r="804" spans="2:7">
      <c r="B804" s="22">
        <v>45728</v>
      </c>
      <c r="G804">
        <v>-0.3125</v>
      </c>
    </row>
    <row r="805" spans="2:7">
      <c r="B805" s="22">
        <v>45729</v>
      </c>
      <c r="G805">
        <v>-0.3125</v>
      </c>
    </row>
    <row r="806" spans="2:7">
      <c r="B806" s="22">
        <v>45730</v>
      </c>
      <c r="G806">
        <v>-0.29166666666666669</v>
      </c>
    </row>
    <row r="807" spans="2:7">
      <c r="B807" s="22">
        <v>45731</v>
      </c>
      <c r="G807">
        <v>0</v>
      </c>
    </row>
    <row r="808" spans="2:7">
      <c r="B808" s="22">
        <v>45732</v>
      </c>
      <c r="G808">
        <v>0</v>
      </c>
    </row>
    <row r="809" spans="2:7">
      <c r="B809" s="22">
        <v>45733</v>
      </c>
      <c r="G809">
        <v>-0.3125</v>
      </c>
    </row>
    <row r="810" spans="2:7">
      <c r="B810" s="22">
        <v>45734</v>
      </c>
      <c r="G810">
        <v>-0.3125</v>
      </c>
    </row>
    <row r="811" spans="2:7">
      <c r="B811" s="22">
        <v>45735</v>
      </c>
      <c r="G811">
        <v>-0.3125</v>
      </c>
    </row>
    <row r="812" spans="2:7">
      <c r="B812" s="22">
        <v>45736</v>
      </c>
      <c r="G812">
        <v>-0.3125</v>
      </c>
    </row>
    <row r="813" spans="2:7">
      <c r="B813" s="22">
        <v>45737</v>
      </c>
      <c r="G813">
        <v>-0.29166666666666669</v>
      </c>
    </row>
    <row r="814" spans="2:7">
      <c r="B814" s="22">
        <v>45738</v>
      </c>
      <c r="G814">
        <v>0</v>
      </c>
    </row>
    <row r="815" spans="2:7">
      <c r="B815" s="22">
        <v>45739</v>
      </c>
      <c r="G815">
        <v>0</v>
      </c>
    </row>
    <row r="816" spans="2:7">
      <c r="B816" s="22">
        <v>45740</v>
      </c>
      <c r="G816">
        <v>-0.3125</v>
      </c>
    </row>
    <row r="817" spans="2:7">
      <c r="B817" s="22">
        <v>45741</v>
      </c>
      <c r="G817">
        <v>-0.3125</v>
      </c>
    </row>
    <row r="818" spans="2:7">
      <c r="B818" s="22">
        <v>45742</v>
      </c>
      <c r="G818">
        <v>-0.3125</v>
      </c>
    </row>
    <row r="819" spans="2:7">
      <c r="B819" s="22">
        <v>45743</v>
      </c>
      <c r="G819">
        <v>-0.3125</v>
      </c>
    </row>
    <row r="820" spans="2:7">
      <c r="B820" s="22">
        <v>45744</v>
      </c>
      <c r="G820">
        <v>-0.29166666666666669</v>
      </c>
    </row>
    <row r="821" spans="2:7">
      <c r="B821" s="22">
        <v>45745</v>
      </c>
      <c r="G821">
        <v>0</v>
      </c>
    </row>
    <row r="822" spans="2:7">
      <c r="B822" s="22">
        <v>45746</v>
      </c>
      <c r="G822">
        <v>0</v>
      </c>
    </row>
    <row r="823" spans="2:7">
      <c r="B823" s="22">
        <v>45747</v>
      </c>
      <c r="G823">
        <v>-0.3125</v>
      </c>
    </row>
    <row r="824" spans="2:7">
      <c r="B824" s="22">
        <v>45748</v>
      </c>
      <c r="G824">
        <v>-0.3125</v>
      </c>
    </row>
    <row r="825" spans="2:7">
      <c r="B825" s="22">
        <v>45749</v>
      </c>
      <c r="G825">
        <v>-0.3125</v>
      </c>
    </row>
    <row r="826" spans="2:7">
      <c r="B826" s="22">
        <v>45750</v>
      </c>
      <c r="G826">
        <v>-0.3125</v>
      </c>
    </row>
    <row r="827" spans="2:7">
      <c r="B827" s="22">
        <v>45751</v>
      </c>
      <c r="G827">
        <v>-0.29166666666666669</v>
      </c>
    </row>
    <row r="828" spans="2:7">
      <c r="B828" s="22">
        <v>45752</v>
      </c>
      <c r="G828">
        <v>0</v>
      </c>
    </row>
    <row r="829" spans="2:7">
      <c r="B829" s="22">
        <v>45753</v>
      </c>
      <c r="G829">
        <v>0</v>
      </c>
    </row>
    <row r="830" spans="2:7">
      <c r="B830" s="22">
        <v>45754</v>
      </c>
      <c r="G830">
        <v>-0.3125</v>
      </c>
    </row>
    <row r="831" spans="2:7">
      <c r="B831" s="22">
        <v>45755</v>
      </c>
      <c r="G831">
        <v>-0.3125</v>
      </c>
    </row>
    <row r="832" spans="2:7">
      <c r="B832" s="22">
        <v>45756</v>
      </c>
      <c r="G832">
        <v>-0.3125</v>
      </c>
    </row>
    <row r="833" spans="2:7">
      <c r="B833" s="22">
        <v>45757</v>
      </c>
      <c r="G833">
        <v>-0.3125</v>
      </c>
    </row>
    <row r="834" spans="2:7">
      <c r="B834" s="22">
        <v>45758</v>
      </c>
      <c r="G834">
        <v>-0.29166666666666669</v>
      </c>
    </row>
    <row r="835" spans="2:7">
      <c r="B835" s="22">
        <v>45759</v>
      </c>
      <c r="G835">
        <v>0</v>
      </c>
    </row>
    <row r="836" spans="2:7">
      <c r="B836" s="22">
        <v>45760</v>
      </c>
      <c r="G836">
        <v>0</v>
      </c>
    </row>
    <row r="837" spans="2:7">
      <c r="B837" s="22">
        <v>45761</v>
      </c>
      <c r="G837">
        <v>-0.3125</v>
      </c>
    </row>
    <row r="838" spans="2:7">
      <c r="B838" s="22">
        <v>45762</v>
      </c>
      <c r="G838">
        <v>-0.3125</v>
      </c>
    </row>
    <row r="839" spans="2:7">
      <c r="B839" s="22">
        <v>45763</v>
      </c>
      <c r="G839">
        <v>-0.3125</v>
      </c>
    </row>
    <row r="840" spans="2:7">
      <c r="B840" s="22">
        <v>45764</v>
      </c>
      <c r="G840">
        <v>-0.3125</v>
      </c>
    </row>
    <row r="841" spans="2:7">
      <c r="B841" s="22">
        <v>45765</v>
      </c>
      <c r="G841">
        <v>-0.29166666666666669</v>
      </c>
    </row>
    <row r="842" spans="2:7">
      <c r="B842" s="22">
        <v>45766</v>
      </c>
      <c r="G842">
        <v>0</v>
      </c>
    </row>
    <row r="843" spans="2:7">
      <c r="B843" s="22">
        <v>45767</v>
      </c>
      <c r="G843">
        <v>0</v>
      </c>
    </row>
    <row r="844" spans="2:7">
      <c r="B844" s="22">
        <v>45768</v>
      </c>
      <c r="G844">
        <v>-0.3125</v>
      </c>
    </row>
    <row r="845" spans="2:7">
      <c r="B845" s="22">
        <v>45769</v>
      </c>
      <c r="G845">
        <v>-0.3125</v>
      </c>
    </row>
    <row r="846" spans="2:7">
      <c r="B846" s="22">
        <v>45770</v>
      </c>
      <c r="G846">
        <v>-0.3125</v>
      </c>
    </row>
    <row r="847" spans="2:7">
      <c r="B847" s="22">
        <v>45771</v>
      </c>
      <c r="G847">
        <v>-0.3125</v>
      </c>
    </row>
    <row r="848" spans="2:7">
      <c r="B848" s="22">
        <v>45772</v>
      </c>
      <c r="G848">
        <v>-0.29166666666666669</v>
      </c>
    </row>
    <row r="849" spans="2:7">
      <c r="B849" s="22">
        <v>45773</v>
      </c>
      <c r="G849">
        <v>0</v>
      </c>
    </row>
    <row r="850" spans="2:7">
      <c r="B850" s="22">
        <v>45774</v>
      </c>
      <c r="G850">
        <v>0</v>
      </c>
    </row>
    <row r="851" spans="2:7">
      <c r="B851" s="22">
        <v>45775</v>
      </c>
      <c r="G851">
        <v>-0.3125</v>
      </c>
    </row>
    <row r="852" spans="2:7">
      <c r="B852" s="22">
        <v>45776</v>
      </c>
      <c r="G852">
        <v>-0.3125</v>
      </c>
    </row>
    <row r="853" spans="2:7">
      <c r="B853" s="22">
        <v>45777</v>
      </c>
      <c r="G853">
        <v>-0.3125</v>
      </c>
    </row>
    <row r="854" spans="2:7">
      <c r="B854" s="22">
        <v>45778</v>
      </c>
      <c r="G854">
        <v>-0.3125</v>
      </c>
    </row>
    <row r="855" spans="2:7">
      <c r="B855" s="22">
        <v>45779</v>
      </c>
      <c r="G855">
        <v>-0.29166666666666669</v>
      </c>
    </row>
    <row r="856" spans="2:7">
      <c r="B856" s="22">
        <v>45780</v>
      </c>
      <c r="G856">
        <v>0</v>
      </c>
    </row>
    <row r="857" spans="2:7">
      <c r="B857" s="22">
        <v>45781</v>
      </c>
      <c r="G857">
        <v>0</v>
      </c>
    </row>
    <row r="858" spans="2:7">
      <c r="B858" s="22">
        <v>45782</v>
      </c>
      <c r="G858">
        <v>-0.3125</v>
      </c>
    </row>
    <row r="859" spans="2:7">
      <c r="B859" s="22">
        <v>45783</v>
      </c>
      <c r="G859">
        <v>-0.3125</v>
      </c>
    </row>
    <row r="860" spans="2:7">
      <c r="B860" s="22">
        <v>45784</v>
      </c>
      <c r="G860">
        <v>-0.3125</v>
      </c>
    </row>
    <row r="861" spans="2:7">
      <c r="B861" s="22">
        <v>45785</v>
      </c>
      <c r="G861">
        <v>-0.3125</v>
      </c>
    </row>
    <row r="862" spans="2:7">
      <c r="B862" s="22">
        <v>45786</v>
      </c>
      <c r="G862">
        <v>-0.29166666666666669</v>
      </c>
    </row>
    <row r="863" spans="2:7">
      <c r="B863" s="22">
        <v>45787</v>
      </c>
      <c r="G863">
        <v>0</v>
      </c>
    </row>
    <row r="864" spans="2:7">
      <c r="B864" s="22">
        <v>45788</v>
      </c>
      <c r="G864">
        <v>0</v>
      </c>
    </row>
    <row r="865" spans="2:7">
      <c r="B865" s="22">
        <v>45789</v>
      </c>
      <c r="G865">
        <v>-0.3125</v>
      </c>
    </row>
    <row r="866" spans="2:7">
      <c r="B866" s="22">
        <v>45790</v>
      </c>
      <c r="G866">
        <v>-0.3125</v>
      </c>
    </row>
    <row r="867" spans="2:7">
      <c r="B867" s="22">
        <v>45791</v>
      </c>
      <c r="G867">
        <v>-0.3125</v>
      </c>
    </row>
    <row r="868" spans="2:7">
      <c r="B868" s="22">
        <v>45792</v>
      </c>
      <c r="G868">
        <v>-0.3125</v>
      </c>
    </row>
    <row r="869" spans="2:7">
      <c r="B869" s="22">
        <v>45793</v>
      </c>
      <c r="G869">
        <v>-0.29166666666666669</v>
      </c>
    </row>
    <row r="870" spans="2:7">
      <c r="B870" s="22">
        <v>45794</v>
      </c>
      <c r="G870">
        <v>0</v>
      </c>
    </row>
    <row r="871" spans="2:7">
      <c r="B871" s="22">
        <v>45795</v>
      </c>
      <c r="G871">
        <v>0</v>
      </c>
    </row>
    <row r="872" spans="2:7">
      <c r="B872" s="22">
        <v>45796</v>
      </c>
      <c r="G872">
        <v>-0.3125</v>
      </c>
    </row>
    <row r="873" spans="2:7">
      <c r="B873" s="22">
        <v>45797</v>
      </c>
      <c r="G873">
        <v>-0.3125</v>
      </c>
    </row>
    <row r="874" spans="2:7">
      <c r="B874" s="22">
        <v>45798</v>
      </c>
      <c r="G874">
        <v>-0.3125</v>
      </c>
    </row>
    <row r="875" spans="2:7">
      <c r="B875" s="22">
        <v>45799</v>
      </c>
      <c r="G875">
        <v>-0.3125</v>
      </c>
    </row>
    <row r="876" spans="2:7">
      <c r="B876" s="22">
        <v>45800</v>
      </c>
      <c r="G876">
        <v>-0.29166666666666669</v>
      </c>
    </row>
    <row r="877" spans="2:7">
      <c r="B877" s="22">
        <v>45801</v>
      </c>
      <c r="G877">
        <v>0</v>
      </c>
    </row>
    <row r="878" spans="2:7">
      <c r="B878" s="22">
        <v>45802</v>
      </c>
      <c r="G878">
        <v>0</v>
      </c>
    </row>
    <row r="879" spans="2:7">
      <c r="B879" s="22">
        <v>45803</v>
      </c>
      <c r="G879">
        <v>-0.3125</v>
      </c>
    </row>
    <row r="880" spans="2:7">
      <c r="B880" s="22">
        <v>45804</v>
      </c>
      <c r="G880">
        <v>-0.3125</v>
      </c>
    </row>
    <row r="881" spans="2:7">
      <c r="B881" s="22">
        <v>45805</v>
      </c>
      <c r="G881">
        <v>-0.3125</v>
      </c>
    </row>
    <row r="882" spans="2:7">
      <c r="B882" s="22">
        <v>45806</v>
      </c>
      <c r="G882">
        <v>-0.3125</v>
      </c>
    </row>
    <row r="883" spans="2:7">
      <c r="B883" s="22">
        <v>45807</v>
      </c>
      <c r="G883">
        <v>-0.29166666666666669</v>
      </c>
    </row>
    <row r="884" spans="2:7">
      <c r="B884" s="22">
        <v>45808</v>
      </c>
      <c r="G884">
        <v>0</v>
      </c>
    </row>
    <row r="885" spans="2:7">
      <c r="B885" s="22">
        <v>45809</v>
      </c>
      <c r="G885">
        <v>0</v>
      </c>
    </row>
    <row r="886" spans="2:7">
      <c r="B886" s="22">
        <v>45810</v>
      </c>
      <c r="G886">
        <v>-0.3125</v>
      </c>
    </row>
    <row r="887" spans="2:7">
      <c r="B887" s="22">
        <v>45811</v>
      </c>
      <c r="G887">
        <v>-0.3125</v>
      </c>
    </row>
    <row r="888" spans="2:7">
      <c r="B888" s="22">
        <v>45812</v>
      </c>
      <c r="G888">
        <v>-0.3125</v>
      </c>
    </row>
    <row r="889" spans="2:7">
      <c r="B889" s="22">
        <v>45813</v>
      </c>
      <c r="G889">
        <v>-0.3125</v>
      </c>
    </row>
    <row r="890" spans="2:7">
      <c r="B890" s="22">
        <v>45814</v>
      </c>
      <c r="G890">
        <v>-0.29166666666666669</v>
      </c>
    </row>
    <row r="891" spans="2:7">
      <c r="B891" s="22">
        <v>45815</v>
      </c>
      <c r="G891">
        <v>0</v>
      </c>
    </row>
    <row r="892" spans="2:7">
      <c r="B892" s="22">
        <v>45816</v>
      </c>
      <c r="G892">
        <v>0</v>
      </c>
    </row>
    <row r="893" spans="2:7">
      <c r="B893" s="22">
        <v>45817</v>
      </c>
      <c r="G893">
        <v>-0.3125</v>
      </c>
    </row>
    <row r="894" spans="2:7">
      <c r="B894" s="22">
        <v>45818</v>
      </c>
      <c r="G894">
        <v>-0.3125</v>
      </c>
    </row>
    <row r="895" spans="2:7">
      <c r="B895" s="22">
        <v>45819</v>
      </c>
      <c r="G895">
        <v>-0.3125</v>
      </c>
    </row>
    <row r="896" spans="2:7">
      <c r="B896" s="22">
        <v>45820</v>
      </c>
      <c r="G896">
        <v>-0.3125</v>
      </c>
    </row>
    <row r="897" spans="2:7">
      <c r="B897" s="22">
        <v>45821</v>
      </c>
      <c r="G897">
        <v>-0.29166666666666669</v>
      </c>
    </row>
    <row r="898" spans="2:7">
      <c r="B898" s="22">
        <v>45822</v>
      </c>
      <c r="G898">
        <v>0</v>
      </c>
    </row>
    <row r="899" spans="2:7">
      <c r="B899" s="22">
        <v>45823</v>
      </c>
      <c r="G899">
        <v>0</v>
      </c>
    </row>
    <row r="900" spans="2:7">
      <c r="B900" s="22">
        <v>45824</v>
      </c>
      <c r="G900">
        <v>-0.3125</v>
      </c>
    </row>
    <row r="901" spans="2:7">
      <c r="B901" s="22">
        <v>45825</v>
      </c>
      <c r="G901">
        <v>-0.3125</v>
      </c>
    </row>
    <row r="902" spans="2:7">
      <c r="B902" s="22">
        <v>45826</v>
      </c>
      <c r="G902">
        <v>-0.3125</v>
      </c>
    </row>
    <row r="903" spans="2:7">
      <c r="B903" s="22">
        <v>45827</v>
      </c>
      <c r="G903">
        <v>-0.3125</v>
      </c>
    </row>
    <row r="904" spans="2:7">
      <c r="B904" s="22">
        <v>45828</v>
      </c>
      <c r="G904">
        <v>-0.29166666666666669</v>
      </c>
    </row>
    <row r="905" spans="2:7">
      <c r="B905" s="22">
        <v>45829</v>
      </c>
      <c r="G905">
        <v>0</v>
      </c>
    </row>
    <row r="906" spans="2:7">
      <c r="B906" s="22">
        <v>45830</v>
      </c>
      <c r="G906">
        <v>0</v>
      </c>
    </row>
    <row r="907" spans="2:7">
      <c r="B907" s="22">
        <v>45831</v>
      </c>
      <c r="G907">
        <v>-0.3125</v>
      </c>
    </row>
    <row r="908" spans="2:7">
      <c r="B908" s="22">
        <v>45832</v>
      </c>
      <c r="G908">
        <v>-0.3125</v>
      </c>
    </row>
    <row r="909" spans="2:7">
      <c r="B909" s="22">
        <v>45833</v>
      </c>
      <c r="G909">
        <v>-0.3125</v>
      </c>
    </row>
    <row r="910" spans="2:7">
      <c r="B910" s="22">
        <v>45834</v>
      </c>
      <c r="G910">
        <v>-0.3125</v>
      </c>
    </row>
    <row r="911" spans="2:7">
      <c r="B911" s="22">
        <v>45835</v>
      </c>
      <c r="G911">
        <v>-0.29166666666666669</v>
      </c>
    </row>
    <row r="912" spans="2:7">
      <c r="B912" s="22">
        <v>45836</v>
      </c>
      <c r="G912">
        <v>0</v>
      </c>
    </row>
    <row r="913" spans="2:7">
      <c r="B913" s="22">
        <v>45837</v>
      </c>
      <c r="G913">
        <v>0</v>
      </c>
    </row>
    <row r="914" spans="2:7">
      <c r="B914" s="22">
        <v>45838</v>
      </c>
      <c r="G914">
        <v>-0.3125</v>
      </c>
    </row>
    <row r="915" spans="2:7">
      <c r="B915" s="22">
        <v>45839</v>
      </c>
      <c r="G915">
        <v>-0.3125</v>
      </c>
    </row>
    <row r="916" spans="2:7">
      <c r="B916" s="22">
        <v>45840</v>
      </c>
      <c r="G916">
        <v>-0.3125</v>
      </c>
    </row>
    <row r="917" spans="2:7">
      <c r="B917" s="22">
        <v>45841</v>
      </c>
      <c r="G917">
        <v>-0.3125</v>
      </c>
    </row>
    <row r="918" spans="2:7">
      <c r="B918" s="22">
        <v>45842</v>
      </c>
      <c r="G918">
        <v>-0.29166666666666669</v>
      </c>
    </row>
    <row r="919" spans="2:7">
      <c r="B919" s="22">
        <v>45843</v>
      </c>
      <c r="G919">
        <v>0</v>
      </c>
    </row>
    <row r="920" spans="2:7">
      <c r="B920" s="22">
        <v>45844</v>
      </c>
      <c r="G920">
        <v>0</v>
      </c>
    </row>
    <row r="921" spans="2:7">
      <c r="B921" s="22">
        <v>45845</v>
      </c>
      <c r="G921">
        <v>-0.3125</v>
      </c>
    </row>
    <row r="922" spans="2:7">
      <c r="B922" s="22">
        <v>45846</v>
      </c>
      <c r="G922">
        <v>-0.3125</v>
      </c>
    </row>
    <row r="923" spans="2:7">
      <c r="B923" s="22">
        <v>45847</v>
      </c>
      <c r="G923">
        <v>-0.3125</v>
      </c>
    </row>
    <row r="924" spans="2:7">
      <c r="B924" s="22">
        <v>45848</v>
      </c>
      <c r="G924">
        <v>-0.3125</v>
      </c>
    </row>
    <row r="925" spans="2:7">
      <c r="B925" s="22">
        <v>45849</v>
      </c>
      <c r="G925">
        <v>-0.29166666666666669</v>
      </c>
    </row>
    <row r="926" spans="2:7">
      <c r="B926" s="22">
        <v>45850</v>
      </c>
      <c r="G926">
        <v>0</v>
      </c>
    </row>
    <row r="927" spans="2:7">
      <c r="B927" s="22">
        <v>45851</v>
      </c>
      <c r="G927">
        <v>0</v>
      </c>
    </row>
    <row r="928" spans="2:7">
      <c r="B928" s="22">
        <v>45852</v>
      </c>
      <c r="G928">
        <v>-0.3125</v>
      </c>
    </row>
    <row r="929" spans="2:7">
      <c r="B929" s="22">
        <v>45853</v>
      </c>
      <c r="G929">
        <v>-0.3125</v>
      </c>
    </row>
    <row r="930" spans="2:7">
      <c r="B930" s="22">
        <v>45854</v>
      </c>
      <c r="G930">
        <v>-0.3125</v>
      </c>
    </row>
    <row r="931" spans="2:7">
      <c r="B931" s="22">
        <v>45855</v>
      </c>
      <c r="G931">
        <v>-0.3125</v>
      </c>
    </row>
    <row r="932" spans="2:7">
      <c r="B932" s="22">
        <v>45856</v>
      </c>
      <c r="G932">
        <v>-0.29166666666666669</v>
      </c>
    </row>
    <row r="933" spans="2:7">
      <c r="B933" s="22">
        <v>45857</v>
      </c>
      <c r="G933">
        <v>0</v>
      </c>
    </row>
    <row r="934" spans="2:7">
      <c r="B934" s="22">
        <v>45858</v>
      </c>
      <c r="G934">
        <v>0</v>
      </c>
    </row>
    <row r="935" spans="2:7">
      <c r="B935" s="22">
        <v>45859</v>
      </c>
      <c r="G935">
        <v>-0.3125</v>
      </c>
    </row>
    <row r="936" spans="2:7">
      <c r="B936" s="22">
        <v>45860</v>
      </c>
      <c r="G936">
        <v>-0.3125</v>
      </c>
    </row>
    <row r="937" spans="2:7">
      <c r="B937" s="22">
        <v>45861</v>
      </c>
      <c r="G937">
        <v>-0.3125</v>
      </c>
    </row>
    <row r="938" spans="2:7">
      <c r="B938" s="22">
        <v>45862</v>
      </c>
      <c r="G938">
        <v>-0.3125</v>
      </c>
    </row>
    <row r="939" spans="2:7">
      <c r="B939" s="22">
        <v>45863</v>
      </c>
      <c r="G939">
        <v>-0.29166666666666669</v>
      </c>
    </row>
    <row r="940" spans="2:7">
      <c r="B940" s="22">
        <v>45864</v>
      </c>
      <c r="G940">
        <v>0</v>
      </c>
    </row>
    <row r="941" spans="2:7">
      <c r="B941" s="22">
        <v>45865</v>
      </c>
      <c r="G941">
        <v>0</v>
      </c>
    </row>
    <row r="942" spans="2:7">
      <c r="B942" s="22">
        <v>45866</v>
      </c>
      <c r="G942">
        <v>-0.3125</v>
      </c>
    </row>
    <row r="943" spans="2:7">
      <c r="B943" s="22">
        <v>45867</v>
      </c>
      <c r="G943">
        <v>-0.3125</v>
      </c>
    </row>
    <row r="944" spans="2:7">
      <c r="B944" s="22">
        <v>45868</v>
      </c>
      <c r="G944">
        <v>-0.3125</v>
      </c>
    </row>
    <row r="945" spans="2:7">
      <c r="B945" s="22">
        <v>45869</v>
      </c>
      <c r="G945">
        <v>-0.3125</v>
      </c>
    </row>
    <row r="946" spans="2:7">
      <c r="B946" s="22">
        <v>45870</v>
      </c>
      <c r="G946">
        <v>-0.29166666666666669</v>
      </c>
    </row>
    <row r="947" spans="2:7">
      <c r="B947" s="22">
        <v>45871</v>
      </c>
      <c r="G947">
        <v>0</v>
      </c>
    </row>
    <row r="948" spans="2:7">
      <c r="B948" s="22">
        <v>45872</v>
      </c>
      <c r="G948">
        <v>0</v>
      </c>
    </row>
    <row r="949" spans="2:7">
      <c r="B949" s="22">
        <v>45873</v>
      </c>
      <c r="G949">
        <v>-0.3125</v>
      </c>
    </row>
    <row r="950" spans="2:7">
      <c r="B950" s="22">
        <v>45874</v>
      </c>
      <c r="G950">
        <v>-0.3125</v>
      </c>
    </row>
    <row r="951" spans="2:7">
      <c r="B951" s="22">
        <v>45875</v>
      </c>
      <c r="G951">
        <v>-0.3125</v>
      </c>
    </row>
    <row r="952" spans="2:7">
      <c r="B952" s="22">
        <v>45876</v>
      </c>
      <c r="G952">
        <v>-0.3125</v>
      </c>
    </row>
    <row r="953" spans="2:7">
      <c r="B953" s="22">
        <v>45877</v>
      </c>
      <c r="G953">
        <v>-0.29166666666666669</v>
      </c>
    </row>
    <row r="954" spans="2:7">
      <c r="B954" s="22">
        <v>45878</v>
      </c>
      <c r="G954">
        <v>0</v>
      </c>
    </row>
    <row r="955" spans="2:7">
      <c r="B955" s="22">
        <v>45879</v>
      </c>
      <c r="G955">
        <v>0</v>
      </c>
    </row>
    <row r="956" spans="2:7">
      <c r="B956" s="22">
        <v>45880</v>
      </c>
      <c r="G956">
        <v>-0.3125</v>
      </c>
    </row>
    <row r="957" spans="2:7">
      <c r="B957" s="22">
        <v>45881</v>
      </c>
      <c r="G957">
        <v>-0.3125</v>
      </c>
    </row>
    <row r="958" spans="2:7">
      <c r="B958" s="22">
        <v>45882</v>
      </c>
      <c r="G958">
        <v>-0.3125</v>
      </c>
    </row>
    <row r="959" spans="2:7">
      <c r="B959" s="22">
        <v>45883</v>
      </c>
      <c r="G959">
        <v>-0.3125</v>
      </c>
    </row>
    <row r="960" spans="2:7">
      <c r="B960" s="22">
        <v>45884</v>
      </c>
      <c r="G960">
        <v>-0.29166666666666669</v>
      </c>
    </row>
    <row r="961" spans="2:7">
      <c r="B961" s="22">
        <v>45885</v>
      </c>
      <c r="G961">
        <v>0</v>
      </c>
    </row>
    <row r="962" spans="2:7">
      <c r="B962" s="22">
        <v>45886</v>
      </c>
      <c r="G962">
        <v>0</v>
      </c>
    </row>
    <row r="963" spans="2:7">
      <c r="B963" s="22">
        <v>45887</v>
      </c>
      <c r="G963">
        <v>-0.3125</v>
      </c>
    </row>
    <row r="964" spans="2:7">
      <c r="B964" s="22">
        <v>45888</v>
      </c>
      <c r="G964">
        <v>-0.3125</v>
      </c>
    </row>
    <row r="965" spans="2:7">
      <c r="B965" s="22">
        <v>45889</v>
      </c>
      <c r="G965">
        <v>-0.3125</v>
      </c>
    </row>
    <row r="966" spans="2:7">
      <c r="B966" s="22">
        <v>45890</v>
      </c>
      <c r="G966">
        <v>-0.3125</v>
      </c>
    </row>
    <row r="967" spans="2:7">
      <c r="B967" s="22">
        <v>45891</v>
      </c>
      <c r="G967">
        <v>-0.29166666666666669</v>
      </c>
    </row>
    <row r="968" spans="2:7">
      <c r="B968" s="22">
        <v>45892</v>
      </c>
      <c r="G968">
        <v>0</v>
      </c>
    </row>
    <row r="969" spans="2:7">
      <c r="B969" s="22">
        <v>45893</v>
      </c>
      <c r="G969">
        <v>0</v>
      </c>
    </row>
    <row r="970" spans="2:7">
      <c r="B970" s="22">
        <v>45894</v>
      </c>
      <c r="G970">
        <v>-0.3125</v>
      </c>
    </row>
    <row r="971" spans="2:7">
      <c r="B971" s="22">
        <v>45895</v>
      </c>
      <c r="G971">
        <v>-0.3125</v>
      </c>
    </row>
    <row r="972" spans="2:7">
      <c r="B972" s="22">
        <v>45896</v>
      </c>
      <c r="G972">
        <v>-0.3125</v>
      </c>
    </row>
    <row r="973" spans="2:7">
      <c r="B973" s="22">
        <v>45897</v>
      </c>
      <c r="G973">
        <v>-0.3125</v>
      </c>
    </row>
    <row r="974" spans="2:7">
      <c r="B974" s="22">
        <v>45898</v>
      </c>
      <c r="G974">
        <v>-0.29166666666666669</v>
      </c>
    </row>
    <row r="975" spans="2:7">
      <c r="B975" s="22">
        <v>45899</v>
      </c>
      <c r="G975">
        <v>0</v>
      </c>
    </row>
    <row r="976" spans="2:7">
      <c r="B976" s="22">
        <v>45900</v>
      </c>
      <c r="G976">
        <v>0</v>
      </c>
    </row>
    <row r="977" spans="2:7">
      <c r="B977" s="22">
        <v>45901</v>
      </c>
      <c r="G977">
        <v>-0.3125</v>
      </c>
    </row>
    <row r="978" spans="2:7">
      <c r="B978" s="22">
        <v>45902</v>
      </c>
      <c r="G978">
        <v>-0.3125</v>
      </c>
    </row>
    <row r="979" spans="2:7">
      <c r="B979" s="22">
        <v>45903</v>
      </c>
      <c r="G979">
        <v>-0.3125</v>
      </c>
    </row>
    <row r="980" spans="2:7">
      <c r="B980" s="22">
        <v>45904</v>
      </c>
      <c r="G980">
        <v>-0.3125</v>
      </c>
    </row>
    <row r="981" spans="2:7">
      <c r="B981" s="22">
        <v>45905</v>
      </c>
      <c r="G981">
        <v>-0.29166666666666669</v>
      </c>
    </row>
    <row r="982" spans="2:7">
      <c r="B982" s="22">
        <v>45906</v>
      </c>
      <c r="G982">
        <v>0</v>
      </c>
    </row>
    <row r="983" spans="2:7">
      <c r="B983" s="22">
        <v>45907</v>
      </c>
      <c r="G983">
        <v>0</v>
      </c>
    </row>
    <row r="984" spans="2:7">
      <c r="B984" s="22">
        <v>45908</v>
      </c>
      <c r="G984">
        <v>-0.3125</v>
      </c>
    </row>
    <row r="985" spans="2:7">
      <c r="B985" s="22">
        <v>45909</v>
      </c>
      <c r="G985">
        <v>-0.3125</v>
      </c>
    </row>
    <row r="986" spans="2:7">
      <c r="B986" s="22">
        <v>45910</v>
      </c>
      <c r="G986">
        <v>-0.3125</v>
      </c>
    </row>
    <row r="987" spans="2:7">
      <c r="B987" s="22">
        <v>45911</v>
      </c>
      <c r="G987">
        <v>-0.3125</v>
      </c>
    </row>
    <row r="988" spans="2:7">
      <c r="B988" s="22">
        <v>45912</v>
      </c>
      <c r="G988">
        <v>-0.29166666666666669</v>
      </c>
    </row>
    <row r="989" spans="2:7">
      <c r="B989" s="22">
        <v>45913</v>
      </c>
      <c r="G989">
        <v>0</v>
      </c>
    </row>
    <row r="990" spans="2:7">
      <c r="B990" s="22">
        <v>45914</v>
      </c>
      <c r="G990">
        <v>0</v>
      </c>
    </row>
    <row r="991" spans="2:7">
      <c r="B991" s="22">
        <v>45915</v>
      </c>
      <c r="G991">
        <v>-0.3125</v>
      </c>
    </row>
    <row r="992" spans="2:7">
      <c r="B992" s="22">
        <v>45916</v>
      </c>
      <c r="G992">
        <v>-0.3125</v>
      </c>
    </row>
    <row r="993" spans="2:7">
      <c r="B993" s="22">
        <v>45917</v>
      </c>
      <c r="G993">
        <v>-0.3125</v>
      </c>
    </row>
    <row r="994" spans="2:7">
      <c r="B994" s="22">
        <v>45918</v>
      </c>
      <c r="G994">
        <v>-0.3125</v>
      </c>
    </row>
    <row r="995" spans="2:7">
      <c r="B995" s="22">
        <v>45919</v>
      </c>
      <c r="G995">
        <v>-0.29166666666666669</v>
      </c>
    </row>
    <row r="996" spans="2:7">
      <c r="B996" s="22">
        <v>45920</v>
      </c>
      <c r="G996">
        <v>0</v>
      </c>
    </row>
    <row r="997" spans="2:7">
      <c r="B997" s="22">
        <v>45921</v>
      </c>
      <c r="G997">
        <v>0</v>
      </c>
    </row>
    <row r="998" spans="2:7">
      <c r="B998" s="22">
        <v>45922</v>
      </c>
      <c r="G998">
        <v>-0.3125</v>
      </c>
    </row>
    <row r="999" spans="2:7">
      <c r="B999" s="22">
        <v>45923</v>
      </c>
      <c r="G999">
        <v>-0.3125</v>
      </c>
    </row>
    <row r="1000" spans="2:7">
      <c r="B1000" s="22">
        <v>45924</v>
      </c>
      <c r="G1000">
        <v>-0.3125</v>
      </c>
    </row>
    <row r="1001" spans="2:7">
      <c r="B1001" s="22">
        <v>45925</v>
      </c>
      <c r="G1001">
        <v>-0.3125</v>
      </c>
    </row>
    <row r="1002" spans="2:7">
      <c r="B1002" s="22">
        <v>45926</v>
      </c>
      <c r="G1002">
        <v>-0.29166666666666669</v>
      </c>
    </row>
    <row r="1003" spans="2:7">
      <c r="B1003" s="22">
        <v>45927</v>
      </c>
      <c r="G1003">
        <v>0</v>
      </c>
    </row>
    <row r="1004" spans="2:7">
      <c r="B1004" s="22">
        <v>45928</v>
      </c>
      <c r="G1004">
        <v>0</v>
      </c>
    </row>
    <row r="1005" spans="2:7">
      <c r="B1005" s="22">
        <v>45929</v>
      </c>
      <c r="G1005">
        <v>-0.3125</v>
      </c>
    </row>
    <row r="1006" spans="2:7">
      <c r="B1006" s="22">
        <v>45930</v>
      </c>
      <c r="G1006">
        <v>-0.3125</v>
      </c>
    </row>
    <row r="1007" spans="2:7">
      <c r="B1007" s="22">
        <v>45931</v>
      </c>
      <c r="G1007">
        <v>-0.3125</v>
      </c>
    </row>
    <row r="1008" spans="2:7">
      <c r="B1008" s="22">
        <v>45932</v>
      </c>
      <c r="G1008">
        <v>-0.3125</v>
      </c>
    </row>
    <row r="1009" spans="2:7">
      <c r="B1009" s="22">
        <v>45933</v>
      </c>
      <c r="G1009">
        <v>-0.29166666666666669</v>
      </c>
    </row>
    <row r="1010" spans="2:7">
      <c r="B1010" s="22">
        <v>45934</v>
      </c>
      <c r="G1010">
        <v>0</v>
      </c>
    </row>
    <row r="1011" spans="2:7">
      <c r="B1011" s="22">
        <v>45935</v>
      </c>
      <c r="G1011">
        <v>0</v>
      </c>
    </row>
    <row r="1012" spans="2:7">
      <c r="B1012" s="22">
        <v>45936</v>
      </c>
      <c r="G1012">
        <v>-0.3125</v>
      </c>
    </row>
    <row r="1013" spans="2:7">
      <c r="B1013" s="22">
        <v>45937</v>
      </c>
      <c r="G1013">
        <v>-0.3125</v>
      </c>
    </row>
    <row r="1014" spans="2:7">
      <c r="B1014" s="22">
        <v>45938</v>
      </c>
      <c r="G1014">
        <v>-0.3125</v>
      </c>
    </row>
    <row r="1015" spans="2:7">
      <c r="B1015" s="22">
        <v>45939</v>
      </c>
      <c r="G1015">
        <v>-0.3125</v>
      </c>
    </row>
    <row r="1016" spans="2:7">
      <c r="B1016" s="22">
        <v>45940</v>
      </c>
      <c r="G1016">
        <v>-0.29166666666666669</v>
      </c>
    </row>
    <row r="1017" spans="2:7">
      <c r="B1017" s="22">
        <v>45941</v>
      </c>
      <c r="G1017">
        <v>0</v>
      </c>
    </row>
    <row r="1018" spans="2:7">
      <c r="B1018" s="22">
        <v>45942</v>
      </c>
      <c r="G1018">
        <v>0</v>
      </c>
    </row>
    <row r="1019" spans="2:7">
      <c r="B1019" s="22">
        <v>45943</v>
      </c>
      <c r="G1019">
        <v>-0.3125</v>
      </c>
    </row>
    <row r="1020" spans="2:7">
      <c r="B1020" s="22">
        <v>45944</v>
      </c>
      <c r="G1020">
        <v>-0.3125</v>
      </c>
    </row>
    <row r="1021" spans="2:7">
      <c r="B1021" s="22">
        <v>45945</v>
      </c>
      <c r="G1021">
        <v>-0.3125</v>
      </c>
    </row>
    <row r="1022" spans="2:7">
      <c r="B1022" s="22">
        <v>45946</v>
      </c>
      <c r="G1022">
        <v>-0.3125</v>
      </c>
    </row>
    <row r="1023" spans="2:7">
      <c r="B1023" s="22">
        <v>45947</v>
      </c>
      <c r="G1023">
        <v>-0.29166666666666669</v>
      </c>
    </row>
    <row r="1024" spans="2:7">
      <c r="B1024" s="22">
        <v>45948</v>
      </c>
      <c r="G1024">
        <v>0</v>
      </c>
    </row>
    <row r="1025" spans="2:7">
      <c r="B1025" s="22">
        <v>45949</v>
      </c>
      <c r="G1025">
        <v>0</v>
      </c>
    </row>
    <row r="1026" spans="2:7">
      <c r="B1026" s="22">
        <v>45950</v>
      </c>
      <c r="G1026">
        <v>-0.3125</v>
      </c>
    </row>
    <row r="1027" spans="2:7">
      <c r="B1027" s="22">
        <v>45951</v>
      </c>
      <c r="G1027">
        <v>-0.3125</v>
      </c>
    </row>
    <row r="1028" spans="2:7">
      <c r="B1028" s="22">
        <v>45952</v>
      </c>
      <c r="G1028">
        <v>-0.3125</v>
      </c>
    </row>
    <row r="1029" spans="2:7">
      <c r="B1029" s="22">
        <v>45953</v>
      </c>
      <c r="G1029">
        <v>-0.3125</v>
      </c>
    </row>
    <row r="1030" spans="2:7">
      <c r="B1030" s="22">
        <v>45954</v>
      </c>
      <c r="G1030">
        <v>-0.29166666666666669</v>
      </c>
    </row>
    <row r="1031" spans="2:7">
      <c r="B1031" s="22">
        <v>45955</v>
      </c>
      <c r="G1031">
        <v>0</v>
      </c>
    </row>
    <row r="1032" spans="2:7">
      <c r="B1032" s="22">
        <v>45956</v>
      </c>
      <c r="G1032">
        <v>0</v>
      </c>
    </row>
    <row r="1033" spans="2:7">
      <c r="B1033" s="22">
        <v>45957</v>
      </c>
      <c r="G1033">
        <v>-0.3125</v>
      </c>
    </row>
    <row r="1034" spans="2:7">
      <c r="B1034" s="22">
        <v>45958</v>
      </c>
      <c r="G1034">
        <v>-0.3125</v>
      </c>
    </row>
    <row r="1035" spans="2:7">
      <c r="B1035" s="22">
        <v>45959</v>
      </c>
      <c r="G1035">
        <v>-0.3125</v>
      </c>
    </row>
    <row r="1036" spans="2:7">
      <c r="B1036" s="22">
        <v>45960</v>
      </c>
      <c r="G1036">
        <v>-0.3125</v>
      </c>
    </row>
    <row r="1037" spans="2:7">
      <c r="B1037" s="22">
        <v>45961</v>
      </c>
      <c r="G1037">
        <v>-0.29166666666666669</v>
      </c>
    </row>
    <row r="1038" spans="2:7">
      <c r="B1038" s="22">
        <v>45962</v>
      </c>
      <c r="G1038">
        <v>0</v>
      </c>
    </row>
    <row r="1039" spans="2:7">
      <c r="B1039" s="22">
        <v>45963</v>
      </c>
      <c r="G1039">
        <v>0</v>
      </c>
    </row>
    <row r="1040" spans="2:7">
      <c r="B1040" s="22">
        <v>45964</v>
      </c>
      <c r="G1040">
        <v>-0.3125</v>
      </c>
    </row>
    <row r="1041" spans="2:7">
      <c r="B1041" s="22">
        <v>45965</v>
      </c>
      <c r="G1041">
        <v>-0.3125</v>
      </c>
    </row>
    <row r="1042" spans="2:7">
      <c r="B1042" s="22">
        <v>45966</v>
      </c>
      <c r="G1042">
        <v>-0.3125</v>
      </c>
    </row>
    <row r="1043" spans="2:7">
      <c r="B1043" s="22">
        <v>45967</v>
      </c>
      <c r="G1043">
        <v>-0.3125</v>
      </c>
    </row>
    <row r="1044" spans="2:7">
      <c r="B1044" s="22">
        <v>45968</v>
      </c>
      <c r="G1044">
        <v>-0.29166666666666669</v>
      </c>
    </row>
    <row r="1045" spans="2:7">
      <c r="B1045" s="22">
        <v>45969</v>
      </c>
      <c r="G1045">
        <v>0</v>
      </c>
    </row>
    <row r="1046" spans="2:7">
      <c r="B1046" s="22">
        <v>45970</v>
      </c>
      <c r="G1046">
        <v>0</v>
      </c>
    </row>
    <row r="1047" spans="2:7">
      <c r="B1047" s="22">
        <v>45971</v>
      </c>
      <c r="G1047">
        <v>-0.3125</v>
      </c>
    </row>
    <row r="1048" spans="2:7">
      <c r="B1048" s="22">
        <v>45972</v>
      </c>
      <c r="G1048">
        <v>-0.3125</v>
      </c>
    </row>
    <row r="1049" spans="2:7">
      <c r="B1049" s="22">
        <v>45973</v>
      </c>
      <c r="G1049">
        <v>-0.3125</v>
      </c>
    </row>
    <row r="1050" spans="2:7">
      <c r="B1050" s="22">
        <v>45974</v>
      </c>
      <c r="G1050">
        <v>-0.3125</v>
      </c>
    </row>
    <row r="1051" spans="2:7">
      <c r="B1051" s="22">
        <v>45975</v>
      </c>
      <c r="G1051">
        <v>-0.29166666666666669</v>
      </c>
    </row>
    <row r="1052" spans="2:7">
      <c r="B1052" s="22">
        <v>45976</v>
      </c>
      <c r="G1052">
        <v>0</v>
      </c>
    </row>
    <row r="1053" spans="2:7">
      <c r="B1053" s="22">
        <v>45977</v>
      </c>
      <c r="G1053">
        <v>0</v>
      </c>
    </row>
    <row r="1054" spans="2:7">
      <c r="B1054" s="22">
        <v>45978</v>
      </c>
      <c r="G1054">
        <v>-0.3125</v>
      </c>
    </row>
    <row r="1055" spans="2:7">
      <c r="B1055" s="22">
        <v>45979</v>
      </c>
      <c r="G1055">
        <v>-0.3125</v>
      </c>
    </row>
    <row r="1056" spans="2:7">
      <c r="B1056" s="22">
        <v>45980</v>
      </c>
      <c r="G1056">
        <v>-0.3125</v>
      </c>
    </row>
    <row r="1057" spans="2:7">
      <c r="B1057" s="22">
        <v>45981</v>
      </c>
      <c r="G1057">
        <v>-0.3125</v>
      </c>
    </row>
    <row r="1058" spans="2:7">
      <c r="B1058" s="22">
        <v>45982</v>
      </c>
      <c r="G1058">
        <v>-0.29166666666666669</v>
      </c>
    </row>
    <row r="1059" spans="2:7">
      <c r="B1059" s="22">
        <v>45983</v>
      </c>
      <c r="G1059">
        <v>0</v>
      </c>
    </row>
    <row r="1060" spans="2:7">
      <c r="B1060" s="22">
        <v>45984</v>
      </c>
      <c r="G1060">
        <v>0</v>
      </c>
    </row>
    <row r="1061" spans="2:7">
      <c r="B1061" s="22">
        <v>45985</v>
      </c>
      <c r="G1061">
        <v>-0.3125</v>
      </c>
    </row>
    <row r="1062" spans="2:7">
      <c r="B1062" s="22">
        <v>45986</v>
      </c>
      <c r="G1062">
        <v>-0.3125</v>
      </c>
    </row>
    <row r="1063" spans="2:7">
      <c r="B1063" s="22">
        <v>45987</v>
      </c>
      <c r="G1063">
        <v>-0.3125</v>
      </c>
    </row>
    <row r="1064" spans="2:7">
      <c r="B1064" s="22">
        <v>45988</v>
      </c>
      <c r="G1064">
        <v>-0.3125</v>
      </c>
    </row>
    <row r="1065" spans="2:7">
      <c r="B1065" s="22">
        <v>45989</v>
      </c>
      <c r="G1065">
        <v>-0.29166666666666669</v>
      </c>
    </row>
    <row r="1066" spans="2:7">
      <c r="B1066" s="22">
        <v>45990</v>
      </c>
      <c r="G1066">
        <v>0</v>
      </c>
    </row>
    <row r="1067" spans="2:7">
      <c r="B1067" s="22">
        <v>45991</v>
      </c>
      <c r="G1067">
        <v>0</v>
      </c>
    </row>
    <row r="1068" spans="2:7">
      <c r="B1068" s="22">
        <v>45992</v>
      </c>
      <c r="G1068">
        <v>-0.3125</v>
      </c>
    </row>
    <row r="1069" spans="2:7">
      <c r="B1069" s="22">
        <v>45993</v>
      </c>
      <c r="G1069">
        <v>-0.3125</v>
      </c>
    </row>
    <row r="1070" spans="2:7">
      <c r="B1070" s="22">
        <v>45994</v>
      </c>
      <c r="G1070">
        <v>-0.3125</v>
      </c>
    </row>
    <row r="1071" spans="2:7">
      <c r="B1071" s="22">
        <v>45995</v>
      </c>
      <c r="G1071">
        <v>-0.3125</v>
      </c>
    </row>
    <row r="1072" spans="2:7">
      <c r="B1072" s="22">
        <v>45996</v>
      </c>
      <c r="G1072">
        <v>-0.29166666666666669</v>
      </c>
    </row>
    <row r="1073" spans="2:7">
      <c r="B1073" s="22">
        <v>45997</v>
      </c>
      <c r="G1073">
        <v>0</v>
      </c>
    </row>
    <row r="1074" spans="2:7">
      <c r="B1074" s="22">
        <v>45998</v>
      </c>
      <c r="G1074">
        <v>0</v>
      </c>
    </row>
    <row r="1075" spans="2:7">
      <c r="B1075" s="22">
        <v>45999</v>
      </c>
      <c r="G1075">
        <v>-0.3125</v>
      </c>
    </row>
    <row r="1076" spans="2:7">
      <c r="B1076" s="22">
        <v>46000</v>
      </c>
      <c r="G1076">
        <v>-0.3125</v>
      </c>
    </row>
    <row r="1077" spans="2:7">
      <c r="B1077" s="22">
        <v>46001</v>
      </c>
      <c r="G1077">
        <v>-0.3125</v>
      </c>
    </row>
    <row r="1078" spans="2:7">
      <c r="B1078" s="22">
        <v>46002</v>
      </c>
      <c r="G1078">
        <v>-0.3125</v>
      </c>
    </row>
    <row r="1079" spans="2:7">
      <c r="B1079" s="22">
        <v>46003</v>
      </c>
      <c r="G1079">
        <v>-0.29166666666666669</v>
      </c>
    </row>
    <row r="1080" spans="2:7">
      <c r="B1080" s="22">
        <v>46004</v>
      </c>
      <c r="G1080">
        <v>0</v>
      </c>
    </row>
    <row r="1081" spans="2:7">
      <c r="B1081" s="22">
        <v>46005</v>
      </c>
      <c r="G1081">
        <v>0</v>
      </c>
    </row>
    <row r="1082" spans="2:7">
      <c r="B1082" s="22">
        <v>46006</v>
      </c>
      <c r="G1082">
        <v>-0.3125</v>
      </c>
    </row>
    <row r="1083" spans="2:7">
      <c r="B1083" s="22">
        <v>46007</v>
      </c>
      <c r="G1083">
        <v>-0.3125</v>
      </c>
    </row>
    <row r="1084" spans="2:7">
      <c r="B1084" s="22">
        <v>46008</v>
      </c>
      <c r="G1084">
        <v>-0.3125</v>
      </c>
    </row>
    <row r="1085" spans="2:7">
      <c r="B1085" s="22">
        <v>46009</v>
      </c>
      <c r="G1085">
        <v>-0.3125</v>
      </c>
    </row>
    <row r="1086" spans="2:7">
      <c r="B1086" s="22">
        <v>46010</v>
      </c>
      <c r="G1086">
        <v>-0.29166666666666669</v>
      </c>
    </row>
    <row r="1087" spans="2:7">
      <c r="B1087" s="22">
        <v>46011</v>
      </c>
      <c r="G1087">
        <v>0</v>
      </c>
    </row>
    <row r="1088" spans="2:7">
      <c r="B1088" s="22">
        <v>46012</v>
      </c>
      <c r="G1088">
        <v>0</v>
      </c>
    </row>
    <row r="1089" spans="2:7">
      <c r="B1089" s="22">
        <v>46013</v>
      </c>
      <c r="G1089">
        <v>-0.3125</v>
      </c>
    </row>
    <row r="1090" spans="2:7">
      <c r="B1090" s="22">
        <v>46014</v>
      </c>
      <c r="G1090">
        <v>-0.3125</v>
      </c>
    </row>
    <row r="1091" spans="2:7">
      <c r="B1091" s="22">
        <v>46015</v>
      </c>
      <c r="G1091">
        <v>-0.3125</v>
      </c>
    </row>
    <row r="1092" spans="2:7">
      <c r="B1092" s="22">
        <v>46016</v>
      </c>
      <c r="G1092">
        <v>-0.3125</v>
      </c>
    </row>
    <row r="1093" spans="2:7">
      <c r="B1093" s="22">
        <v>46017</v>
      </c>
      <c r="G1093">
        <v>-0.29166666666666669</v>
      </c>
    </row>
    <row r="1094" spans="2:7">
      <c r="B1094" s="22">
        <v>46018</v>
      </c>
      <c r="G1094">
        <v>0</v>
      </c>
    </row>
    <row r="1095" spans="2:7">
      <c r="B1095" s="22">
        <v>46019</v>
      </c>
      <c r="G1095">
        <v>0</v>
      </c>
    </row>
    <row r="1096" spans="2:7">
      <c r="B1096" s="22">
        <v>46020</v>
      </c>
      <c r="G1096">
        <v>-0.3125</v>
      </c>
    </row>
    <row r="1097" spans="2:7">
      <c r="B1097" s="22">
        <v>46021</v>
      </c>
      <c r="G1097">
        <v>-0.3125</v>
      </c>
    </row>
    <row r="1098" spans="2:7">
      <c r="B1098" s="22">
        <v>46022</v>
      </c>
      <c r="G1098">
        <v>-0.3125</v>
      </c>
    </row>
    <row r="1099" spans="2:7">
      <c r="B1099" s="22">
        <v>46023</v>
      </c>
      <c r="G1099">
        <v>-0.3125</v>
      </c>
    </row>
    <row r="1100" spans="2:7">
      <c r="B1100" s="22">
        <v>46024</v>
      </c>
      <c r="G1100">
        <v>-0.29166666666666669</v>
      </c>
    </row>
    <row r="1101" spans="2:7">
      <c r="B1101" s="22">
        <v>46025</v>
      </c>
      <c r="G1101">
        <v>0</v>
      </c>
    </row>
    <row r="1102" spans="2:7">
      <c r="B1102" s="22">
        <v>46026</v>
      </c>
      <c r="G1102">
        <v>0</v>
      </c>
    </row>
    <row r="1103" spans="2:7">
      <c r="B1103" s="22">
        <v>46027</v>
      </c>
      <c r="G1103">
        <v>-0.3125</v>
      </c>
    </row>
    <row r="1104" spans="2:7">
      <c r="B1104" s="22">
        <v>46028</v>
      </c>
      <c r="G1104">
        <v>-0.3125</v>
      </c>
    </row>
    <row r="1105" spans="2:7">
      <c r="B1105" s="22">
        <v>46029</v>
      </c>
      <c r="G1105">
        <v>-0.3125</v>
      </c>
    </row>
    <row r="1106" spans="2:7">
      <c r="B1106" s="22">
        <v>46030</v>
      </c>
      <c r="G1106">
        <v>-0.3125</v>
      </c>
    </row>
    <row r="1107" spans="2:7">
      <c r="B1107" s="22">
        <v>46031</v>
      </c>
      <c r="G1107">
        <v>-0.29166666666666669</v>
      </c>
    </row>
    <row r="1108" spans="2:7">
      <c r="B1108" s="22">
        <v>46032</v>
      </c>
      <c r="G1108">
        <v>0</v>
      </c>
    </row>
    <row r="1109" spans="2:7">
      <c r="B1109" s="22">
        <v>46033</v>
      </c>
      <c r="G1109">
        <v>0</v>
      </c>
    </row>
    <row r="1110" spans="2:7">
      <c r="B1110" s="22">
        <v>46034</v>
      </c>
      <c r="G1110">
        <v>-0.3125</v>
      </c>
    </row>
    <row r="1111" spans="2:7">
      <c r="B1111" s="22">
        <v>46035</v>
      </c>
      <c r="G1111">
        <v>-0.3125</v>
      </c>
    </row>
    <row r="1112" spans="2:7">
      <c r="B1112" s="22">
        <v>46036</v>
      </c>
      <c r="G1112">
        <v>-0.3125</v>
      </c>
    </row>
    <row r="1113" spans="2:7">
      <c r="B1113" s="22">
        <v>46037</v>
      </c>
      <c r="G1113">
        <v>-0.3125</v>
      </c>
    </row>
    <row r="1114" spans="2:7">
      <c r="B1114" s="22">
        <v>46038</v>
      </c>
      <c r="G1114">
        <v>-0.29166666666666669</v>
      </c>
    </row>
    <row r="1115" spans="2:7">
      <c r="B1115" s="22">
        <v>46039</v>
      </c>
      <c r="G1115">
        <v>0</v>
      </c>
    </row>
    <row r="1116" spans="2:7">
      <c r="B1116" s="22">
        <v>46040</v>
      </c>
      <c r="G1116">
        <v>0</v>
      </c>
    </row>
    <row r="1117" spans="2:7">
      <c r="B1117" s="22">
        <v>46041</v>
      </c>
      <c r="G1117">
        <v>-0.3125</v>
      </c>
    </row>
    <row r="1118" spans="2:7">
      <c r="B1118" s="22">
        <v>46042</v>
      </c>
      <c r="G1118">
        <v>-0.3125</v>
      </c>
    </row>
    <row r="1119" spans="2:7">
      <c r="B1119" s="22">
        <v>46043</v>
      </c>
      <c r="G1119">
        <v>-0.3125</v>
      </c>
    </row>
    <row r="1120" spans="2:7">
      <c r="B1120" s="22">
        <v>46044</v>
      </c>
      <c r="G1120">
        <v>-0.3125</v>
      </c>
    </row>
    <row r="1121" spans="2:7">
      <c r="B1121" s="22">
        <v>46045</v>
      </c>
      <c r="G1121">
        <v>-0.29166666666666669</v>
      </c>
    </row>
    <row r="1122" spans="2:7">
      <c r="B1122" s="22">
        <v>46046</v>
      </c>
      <c r="G1122">
        <v>0</v>
      </c>
    </row>
    <row r="1123" spans="2:7">
      <c r="B1123" s="22">
        <v>46047</v>
      </c>
      <c r="G1123">
        <v>0</v>
      </c>
    </row>
    <row r="1124" spans="2:7">
      <c r="B1124" s="22">
        <v>46048</v>
      </c>
      <c r="G1124">
        <v>-0.3125</v>
      </c>
    </row>
    <row r="1125" spans="2:7">
      <c r="B1125" s="22">
        <v>46049</v>
      </c>
      <c r="G1125">
        <v>-0.3125</v>
      </c>
    </row>
    <row r="1126" spans="2:7">
      <c r="B1126" s="22">
        <v>46050</v>
      </c>
      <c r="G1126">
        <v>-0.3125</v>
      </c>
    </row>
    <row r="1127" spans="2:7">
      <c r="B1127" s="22">
        <v>46051</v>
      </c>
      <c r="G1127">
        <v>-0.3125</v>
      </c>
    </row>
    <row r="1128" spans="2:7">
      <c r="B1128" s="22">
        <v>46052</v>
      </c>
      <c r="G1128">
        <v>-0.29166666666666669</v>
      </c>
    </row>
    <row r="1129" spans="2:7">
      <c r="B1129" s="22">
        <v>46053</v>
      </c>
      <c r="G1129">
        <v>0</v>
      </c>
    </row>
  </sheetData>
  <conditionalFormatting sqref="B3:G398">
    <cfRule type="expression" dxfId="9" priority="3">
      <formula>WEEKDAY($B3,2)&gt;5</formula>
    </cfRule>
    <cfRule type="expression" dxfId="8" priority="4">
      <formula>COUNTIF(Feries,$B3)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Parametres</vt:lpstr>
      <vt:lpstr>Pointage</vt:lpstr>
      <vt:lpstr>Synthese annuelle</vt:lpstr>
      <vt:lpstr>Sauvegarde</vt:lpstr>
      <vt:lpstr>Calendier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Kicka</dc:creator>
  <cp:lastModifiedBy>Nathalie Kicka</cp:lastModifiedBy>
  <dcterms:created xsi:type="dcterms:W3CDTF">2023-11-29T09:49:49Z</dcterms:created>
  <dcterms:modified xsi:type="dcterms:W3CDTF">2023-12-15T13:19:16Z</dcterms:modified>
</cp:coreProperties>
</file>