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240" windowWidth="15348" windowHeight="3696"/>
  </bookViews>
  <sheets>
    <sheet name="Config" sheetId="1" r:id="rId1"/>
    <sheet name="Planning" sheetId="2" r:id="rId2"/>
    <sheet name="Prévisionnel vacances été 2018" sheetId="3" r:id="rId3"/>
  </sheets>
  <definedNames>
    <definedName name="Absences">Config!$J$13:$J$19</definedName>
    <definedName name="Mois">Config!$C$5:$C$16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E3" i="3" s="1"/>
  <c r="E54" i="1"/>
  <c r="E53" i="1"/>
  <c r="E52" i="1"/>
  <c r="E51" i="1"/>
  <c r="E50" i="1"/>
  <c r="E49" i="1"/>
  <c r="E6" i="3" l="1"/>
  <c r="E5" i="3"/>
  <c r="A3" i="3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W3" i="3" s="1"/>
  <c r="X3" i="3" s="1"/>
  <c r="Y3" i="3" s="1"/>
  <c r="Z3" i="3" s="1"/>
  <c r="AA3" i="3" s="1"/>
  <c r="AB3" i="3" s="1"/>
  <c r="AC3" i="3" s="1"/>
  <c r="AD3" i="3" s="1"/>
  <c r="AE3" i="3" s="1"/>
  <c r="AF3" i="3" s="1"/>
  <c r="AG3" i="3" s="1"/>
  <c r="AH3" i="3" s="1"/>
  <c r="AI3" i="3" s="1"/>
  <c r="A59" i="3"/>
  <c r="A60" i="3" s="1"/>
  <c r="A40" i="3"/>
  <c r="A41" i="3" s="1"/>
  <c r="A21" i="3"/>
  <c r="A22" i="3" s="1"/>
  <c r="F5" i="3" l="1"/>
  <c r="F6" i="3"/>
  <c r="E22" i="3"/>
  <c r="F22" i="3" s="1"/>
  <c r="E60" i="3"/>
  <c r="E41" i="3"/>
  <c r="E48" i="1"/>
  <c r="G5" i="3" l="1"/>
  <c r="G6" i="3"/>
  <c r="E62" i="3"/>
  <c r="F60" i="3"/>
  <c r="G60" i="3" s="1"/>
  <c r="H60" i="3" s="1"/>
  <c r="I60" i="3" s="1"/>
  <c r="J60" i="3" s="1"/>
  <c r="K60" i="3" s="1"/>
  <c r="L60" i="3" s="1"/>
  <c r="M60" i="3" s="1"/>
  <c r="N60" i="3" s="1"/>
  <c r="O60" i="3" s="1"/>
  <c r="P60" i="3" s="1"/>
  <c r="Q60" i="3" s="1"/>
  <c r="R60" i="3" s="1"/>
  <c r="S60" i="3" s="1"/>
  <c r="T60" i="3" s="1"/>
  <c r="U60" i="3" s="1"/>
  <c r="V60" i="3" s="1"/>
  <c r="W60" i="3" s="1"/>
  <c r="X60" i="3" s="1"/>
  <c r="Y60" i="3" s="1"/>
  <c r="Z60" i="3" s="1"/>
  <c r="AA60" i="3" s="1"/>
  <c r="AB60" i="3" s="1"/>
  <c r="AC60" i="3" s="1"/>
  <c r="AD60" i="3" s="1"/>
  <c r="AE60" i="3" s="1"/>
  <c r="AF60" i="3" s="1"/>
  <c r="AG60" i="3" s="1"/>
  <c r="AH60" i="3" s="1"/>
  <c r="AI60" i="3" s="1"/>
  <c r="E43" i="3"/>
  <c r="F41" i="3"/>
  <c r="E44" i="3"/>
  <c r="E63" i="3"/>
  <c r="E24" i="3"/>
  <c r="E25" i="3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F62" i="3" l="1"/>
  <c r="H6" i="3"/>
  <c r="H5" i="3"/>
  <c r="F44" i="3"/>
  <c r="F43" i="3"/>
  <c r="G41" i="3"/>
  <c r="F25" i="3"/>
  <c r="G22" i="3"/>
  <c r="F24" i="3"/>
  <c r="G62" i="3"/>
  <c r="F63" i="3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I5" i="3" l="1"/>
  <c r="I6" i="3"/>
  <c r="G43" i="3"/>
  <c r="H41" i="3"/>
  <c r="G44" i="3"/>
  <c r="H22" i="3"/>
  <c r="G24" i="3"/>
  <c r="G25" i="3"/>
  <c r="G63" i="3"/>
  <c r="H62" i="3"/>
  <c r="E20" i="1"/>
  <c r="J5" i="3" l="1"/>
  <c r="J6" i="3"/>
  <c r="H43" i="3"/>
  <c r="I41" i="3"/>
  <c r="H44" i="3"/>
  <c r="I62" i="3"/>
  <c r="H63" i="3"/>
  <c r="H24" i="3"/>
  <c r="H25" i="3"/>
  <c r="I22" i="3"/>
  <c r="A2" i="2"/>
  <c r="K5" i="3" l="1"/>
  <c r="K6" i="3"/>
  <c r="I43" i="3"/>
  <c r="J41" i="3"/>
  <c r="I44" i="3"/>
  <c r="I24" i="3"/>
  <c r="I25" i="3"/>
  <c r="J22" i="3"/>
  <c r="J62" i="3"/>
  <c r="I63" i="3"/>
  <c r="D5" i="1"/>
  <c r="L5" i="3" l="1"/>
  <c r="L6" i="3"/>
  <c r="J25" i="3"/>
  <c r="K22" i="3"/>
  <c r="J24" i="3"/>
  <c r="J44" i="3"/>
  <c r="J43" i="3"/>
  <c r="K41" i="3"/>
  <c r="K62" i="3"/>
  <c r="J63" i="3"/>
  <c r="I5" i="2"/>
  <c r="B1" i="2"/>
  <c r="B18" i="2"/>
  <c r="B19" i="2"/>
  <c r="B20" i="2"/>
  <c r="B16" i="2"/>
  <c r="B17" i="2"/>
  <c r="B11" i="2"/>
  <c r="B12" i="2"/>
  <c r="B13" i="2"/>
  <c r="B14" i="2"/>
  <c r="B15" i="2"/>
  <c r="B10" i="2"/>
  <c r="D6" i="1"/>
  <c r="M6" i="3" l="1"/>
  <c r="M5" i="3"/>
  <c r="K43" i="3"/>
  <c r="L41" i="3"/>
  <c r="K44" i="3"/>
  <c r="L22" i="3"/>
  <c r="K24" i="3"/>
  <c r="K25" i="3"/>
  <c r="K63" i="3"/>
  <c r="L62" i="3"/>
  <c r="I3" i="2"/>
  <c r="I9" i="2" s="1"/>
  <c r="I15" i="2" s="1" a="1"/>
  <c r="I15" i="2" s="1"/>
  <c r="B2" i="2"/>
  <c r="D7" i="1"/>
  <c r="E6" i="1"/>
  <c r="E5" i="1"/>
  <c r="N5" i="3" l="1"/>
  <c r="N6" i="3"/>
  <c r="L43" i="3"/>
  <c r="M41" i="3"/>
  <c r="L44" i="3"/>
  <c r="M62" i="3"/>
  <c r="L63" i="3"/>
  <c r="L24" i="3"/>
  <c r="L25" i="3"/>
  <c r="M22" i="3"/>
  <c r="I20" i="2" a="1"/>
  <c r="I20" i="2" s="1"/>
  <c r="I11" i="2" a="1"/>
  <c r="I11" i="2" s="1"/>
  <c r="I16" i="2" a="1"/>
  <c r="I16" i="2" s="1"/>
  <c r="I19" i="2" a="1"/>
  <c r="I19" i="2" s="1"/>
  <c r="I10" i="2" a="1"/>
  <c r="I10" i="2" s="1"/>
  <c r="I17" i="2" a="1"/>
  <c r="I17" i="2" s="1"/>
  <c r="I14" i="2" a="1"/>
  <c r="I14" i="2" s="1"/>
  <c r="I18" i="2" a="1"/>
  <c r="I18" i="2" s="1"/>
  <c r="I12" i="2" a="1"/>
  <c r="I12" i="2" s="1"/>
  <c r="I13" i="2" a="1"/>
  <c r="I13" i="2" s="1"/>
  <c r="J3" i="2"/>
  <c r="I8" i="2"/>
  <c r="D8" i="1"/>
  <c r="E7" i="1"/>
  <c r="O5" i="3" l="1"/>
  <c r="O6" i="3"/>
  <c r="M43" i="3"/>
  <c r="N41" i="3"/>
  <c r="M44" i="3"/>
  <c r="M24" i="3"/>
  <c r="M25" i="3"/>
  <c r="N22" i="3"/>
  <c r="N62" i="3"/>
  <c r="M63" i="3"/>
  <c r="J8" i="2"/>
  <c r="J9" i="2"/>
  <c r="D9" i="1"/>
  <c r="E8" i="1"/>
  <c r="P5" i="3" l="1"/>
  <c r="P6" i="3"/>
  <c r="N25" i="3"/>
  <c r="O22" i="3"/>
  <c r="N24" i="3"/>
  <c r="N44" i="3"/>
  <c r="N43" i="3"/>
  <c r="O41" i="3"/>
  <c r="O62" i="3"/>
  <c r="N63" i="3"/>
  <c r="J13" i="2" a="1"/>
  <c r="J13" i="2" s="1"/>
  <c r="J11" i="2" a="1"/>
  <c r="J11" i="2" s="1"/>
  <c r="J10" i="2" a="1"/>
  <c r="J10" i="2" s="1"/>
  <c r="J12" i="2" a="1"/>
  <c r="J12" i="2" s="1"/>
  <c r="J19" i="2" a="1"/>
  <c r="J19" i="2" s="1"/>
  <c r="J14" i="2" a="1"/>
  <c r="J14" i="2" s="1"/>
  <c r="J16" i="2" a="1"/>
  <c r="J16" i="2" s="1"/>
  <c r="J20" i="2" a="1"/>
  <c r="J20" i="2" s="1"/>
  <c r="J15" i="2" a="1"/>
  <c r="J15" i="2" s="1"/>
  <c r="J17" i="2" a="1"/>
  <c r="J17" i="2" s="1"/>
  <c r="J18" i="2" a="1"/>
  <c r="J18" i="2" s="1"/>
  <c r="K3" i="2"/>
  <c r="D10" i="1"/>
  <c r="E9" i="1"/>
  <c r="Q6" i="3" l="1"/>
  <c r="Q5" i="3"/>
  <c r="O43" i="3"/>
  <c r="P41" i="3"/>
  <c r="O44" i="3"/>
  <c r="P22" i="3"/>
  <c r="O24" i="3"/>
  <c r="O25" i="3"/>
  <c r="O63" i="3"/>
  <c r="P62" i="3"/>
  <c r="K8" i="2"/>
  <c r="K9" i="2"/>
  <c r="L3" i="2"/>
  <c r="D11" i="1"/>
  <c r="E10" i="1"/>
  <c r="R5" i="3" l="1"/>
  <c r="R6" i="3"/>
  <c r="P43" i="3"/>
  <c r="Q41" i="3"/>
  <c r="P44" i="3"/>
  <c r="Q62" i="3"/>
  <c r="P63" i="3"/>
  <c r="P24" i="3"/>
  <c r="P25" i="3"/>
  <c r="Q22" i="3"/>
  <c r="K15" i="2" a="1"/>
  <c r="K15" i="2" s="1"/>
  <c r="K16" i="2" a="1"/>
  <c r="K16" i="2" s="1"/>
  <c r="K20" i="2" a="1"/>
  <c r="K20" i="2" s="1"/>
  <c r="K17" i="2" a="1"/>
  <c r="K17" i="2" s="1"/>
  <c r="K18" i="2" a="1"/>
  <c r="K18" i="2" s="1"/>
  <c r="K13" i="2" a="1"/>
  <c r="K13" i="2" s="1"/>
  <c r="K11" i="2" a="1"/>
  <c r="K11" i="2" s="1"/>
  <c r="K10" i="2" a="1"/>
  <c r="K10" i="2" s="1"/>
  <c r="K19" i="2" a="1"/>
  <c r="K19" i="2" s="1"/>
  <c r="K14" i="2" a="1"/>
  <c r="K14" i="2" s="1"/>
  <c r="K12" i="2" a="1"/>
  <c r="K12" i="2" s="1"/>
  <c r="L8" i="2"/>
  <c r="L9" i="2"/>
  <c r="M3" i="2"/>
  <c r="D12" i="1"/>
  <c r="E11" i="1"/>
  <c r="S5" i="3" l="1"/>
  <c r="S6" i="3"/>
  <c r="Q43" i="3"/>
  <c r="R41" i="3"/>
  <c r="Q44" i="3"/>
  <c r="Q24" i="3"/>
  <c r="Q25" i="3"/>
  <c r="R22" i="3"/>
  <c r="R62" i="3"/>
  <c r="Q63" i="3"/>
  <c r="L18" i="2" a="1"/>
  <c r="L18" i="2" s="1"/>
  <c r="L11" i="2" a="1"/>
  <c r="L11" i="2" s="1"/>
  <c r="L10" i="2" a="1"/>
  <c r="L10" i="2" s="1"/>
  <c r="L12" i="2" a="1"/>
  <c r="L12" i="2" s="1"/>
  <c r="L15" i="2" a="1"/>
  <c r="L15" i="2" s="1"/>
  <c r="L19" i="2" a="1"/>
  <c r="L19" i="2" s="1"/>
  <c r="L17" i="2" a="1"/>
  <c r="L17" i="2" s="1"/>
  <c r="L16" i="2" a="1"/>
  <c r="L16" i="2" s="1"/>
  <c r="L14" i="2" a="1"/>
  <c r="L14" i="2" s="1"/>
  <c r="L20" i="2" a="1"/>
  <c r="L20" i="2" s="1"/>
  <c r="L13" i="2" a="1"/>
  <c r="L13" i="2" s="1"/>
  <c r="M8" i="2"/>
  <c r="M9" i="2"/>
  <c r="N3" i="2"/>
  <c r="D13" i="1"/>
  <c r="E12" i="1"/>
  <c r="T5" i="3" l="1"/>
  <c r="T6" i="3"/>
  <c r="R25" i="3"/>
  <c r="S22" i="3"/>
  <c r="R24" i="3"/>
  <c r="R44" i="3"/>
  <c r="R43" i="3"/>
  <c r="S41" i="3"/>
  <c r="S62" i="3"/>
  <c r="R63" i="3"/>
  <c r="M19" i="2" a="1"/>
  <c r="M19" i="2" s="1"/>
  <c r="M17" i="2" a="1"/>
  <c r="M17" i="2" s="1"/>
  <c r="M16" i="2" a="1"/>
  <c r="M16" i="2" s="1"/>
  <c r="M20" i="2" a="1"/>
  <c r="M20" i="2" s="1"/>
  <c r="M15" i="2" a="1"/>
  <c r="M15" i="2" s="1"/>
  <c r="M13" i="2" a="1"/>
  <c r="M13" i="2" s="1"/>
  <c r="M11" i="2" a="1"/>
  <c r="M11" i="2" s="1"/>
  <c r="M12" i="2" a="1"/>
  <c r="M12" i="2" s="1"/>
  <c r="M18" i="2" a="1"/>
  <c r="M18" i="2" s="1"/>
  <c r="M14" i="2" a="1"/>
  <c r="M14" i="2" s="1"/>
  <c r="M10" i="2" a="1"/>
  <c r="M10" i="2" s="1"/>
  <c r="N8" i="2"/>
  <c r="N9" i="2"/>
  <c r="O3" i="2"/>
  <c r="D14" i="1"/>
  <c r="E13" i="1"/>
  <c r="U6" i="3" l="1"/>
  <c r="U5" i="3"/>
  <c r="S43" i="3"/>
  <c r="T41" i="3"/>
  <c r="S44" i="3"/>
  <c r="T22" i="3"/>
  <c r="S24" i="3"/>
  <c r="S25" i="3"/>
  <c r="S63" i="3"/>
  <c r="T62" i="3"/>
  <c r="N10" i="2" a="1"/>
  <c r="N10" i="2" s="1"/>
  <c r="N20" i="2" a="1"/>
  <c r="N20" i="2" s="1"/>
  <c r="N11" i="2" a="1"/>
  <c r="N11" i="2" s="1"/>
  <c r="N12" i="2" a="1"/>
  <c r="N12" i="2" s="1"/>
  <c r="N13" i="2" a="1"/>
  <c r="N13" i="2" s="1"/>
  <c r="N14" i="2" a="1"/>
  <c r="N14" i="2" s="1"/>
  <c r="N15" i="2" a="1"/>
  <c r="N15" i="2" s="1"/>
  <c r="N16" i="2" a="1"/>
  <c r="N16" i="2" s="1"/>
  <c r="N17" i="2" a="1"/>
  <c r="N17" i="2" s="1"/>
  <c r="N18" i="2" a="1"/>
  <c r="N18" i="2" s="1"/>
  <c r="N19" i="2" a="1"/>
  <c r="N19" i="2" s="1"/>
  <c r="O8" i="2"/>
  <c r="O9" i="2"/>
  <c r="P3" i="2"/>
  <c r="D15" i="1"/>
  <c r="E14" i="1"/>
  <c r="V5" i="3" l="1"/>
  <c r="V6" i="3"/>
  <c r="T43" i="3"/>
  <c r="U41" i="3"/>
  <c r="T44" i="3"/>
  <c r="U62" i="3"/>
  <c r="T63" i="3"/>
  <c r="T24" i="3"/>
  <c r="T25" i="3"/>
  <c r="U22" i="3"/>
  <c r="O11" i="2" a="1"/>
  <c r="O11" i="2" s="1"/>
  <c r="O12" i="2" a="1"/>
  <c r="O12" i="2" s="1"/>
  <c r="O13" i="2" a="1"/>
  <c r="O13" i="2" s="1"/>
  <c r="O14" i="2" a="1"/>
  <c r="O14" i="2" s="1"/>
  <c r="O15" i="2" a="1"/>
  <c r="O15" i="2" s="1"/>
  <c r="O16" i="2" a="1"/>
  <c r="O16" i="2" s="1"/>
  <c r="O17" i="2" a="1"/>
  <c r="O17" i="2" s="1"/>
  <c r="O18" i="2" a="1"/>
  <c r="O18" i="2" s="1"/>
  <c r="O19" i="2" a="1"/>
  <c r="O19" i="2" s="1"/>
  <c r="O20" i="2" a="1"/>
  <c r="O20" i="2" s="1"/>
  <c r="O10" i="2" a="1"/>
  <c r="O10" i="2" s="1"/>
  <c r="P8" i="2"/>
  <c r="P9" i="2"/>
  <c r="Q3" i="2"/>
  <c r="D16" i="1"/>
  <c r="E16" i="1" s="1"/>
  <c r="E15" i="1"/>
  <c r="W5" i="3" l="1"/>
  <c r="W6" i="3"/>
  <c r="U43" i="3"/>
  <c r="V41" i="3"/>
  <c r="U44" i="3"/>
  <c r="U24" i="3"/>
  <c r="U25" i="3"/>
  <c r="V22" i="3"/>
  <c r="V62" i="3"/>
  <c r="U63" i="3"/>
  <c r="P20" i="2" a="1"/>
  <c r="P20" i="2" s="1"/>
  <c r="P17" i="2" a="1"/>
  <c r="P17" i="2" s="1"/>
  <c r="P18" i="2" a="1"/>
  <c r="P18" i="2" s="1"/>
  <c r="P10" i="2" a="1"/>
  <c r="P10" i="2" s="1"/>
  <c r="P12" i="2" a="1"/>
  <c r="P12" i="2" s="1"/>
  <c r="P15" i="2" a="1"/>
  <c r="P15" i="2" s="1"/>
  <c r="P19" i="2" a="1"/>
  <c r="P19" i="2" s="1"/>
  <c r="P13" i="2" a="1"/>
  <c r="P13" i="2" s="1"/>
  <c r="P16" i="2" a="1"/>
  <c r="P16" i="2" s="1"/>
  <c r="P11" i="2" a="1"/>
  <c r="P11" i="2" s="1"/>
  <c r="P14" i="2" a="1"/>
  <c r="P14" i="2" s="1"/>
  <c r="Q8" i="2"/>
  <c r="Q9" i="2"/>
  <c r="R3" i="2"/>
  <c r="X6" i="3" l="1"/>
  <c r="X5" i="3"/>
  <c r="V25" i="3"/>
  <c r="W22" i="3"/>
  <c r="V24" i="3"/>
  <c r="V44" i="3"/>
  <c r="V43" i="3"/>
  <c r="W41" i="3"/>
  <c r="W62" i="3"/>
  <c r="V63" i="3"/>
  <c r="Q15" i="2" a="1"/>
  <c r="Q15" i="2" s="1"/>
  <c r="Q14" i="2" a="1"/>
  <c r="Q14" i="2" s="1"/>
  <c r="Q10" i="2" a="1"/>
  <c r="Q10" i="2" s="1"/>
  <c r="Q19" i="2" a="1"/>
  <c r="Q19" i="2" s="1"/>
  <c r="Q13" i="2" a="1"/>
  <c r="Q13" i="2" s="1"/>
  <c r="Q20" i="2" a="1"/>
  <c r="Q20" i="2" s="1"/>
  <c r="Q17" i="2" a="1"/>
  <c r="Q17" i="2" s="1"/>
  <c r="Q11" i="2" a="1"/>
  <c r="Q11" i="2" s="1"/>
  <c r="Q12" i="2" a="1"/>
  <c r="Q12" i="2" s="1"/>
  <c r="Q18" i="2" a="1"/>
  <c r="Q18" i="2" s="1"/>
  <c r="Q16" i="2" a="1"/>
  <c r="Q16" i="2" s="1"/>
  <c r="R8" i="2"/>
  <c r="R9" i="2"/>
  <c r="S3" i="2"/>
  <c r="Y6" i="3" l="1"/>
  <c r="Y5" i="3"/>
  <c r="W43" i="3"/>
  <c r="X41" i="3"/>
  <c r="W44" i="3"/>
  <c r="X22" i="3"/>
  <c r="W24" i="3"/>
  <c r="W25" i="3"/>
  <c r="W63" i="3"/>
  <c r="X62" i="3"/>
  <c r="R18" i="2" a="1"/>
  <c r="R18" i="2" s="1"/>
  <c r="R12" i="2" a="1"/>
  <c r="R12" i="2" s="1"/>
  <c r="R20" i="2" a="1"/>
  <c r="R20" i="2" s="1"/>
  <c r="R15" i="2" a="1"/>
  <c r="R15" i="2" s="1"/>
  <c r="R16" i="2" a="1"/>
  <c r="R16" i="2" s="1"/>
  <c r="R10" i="2" a="1"/>
  <c r="R10" i="2" s="1"/>
  <c r="R19" i="2" a="1"/>
  <c r="R19" i="2" s="1"/>
  <c r="R13" i="2" a="1"/>
  <c r="R13" i="2" s="1"/>
  <c r="R14" i="2" a="1"/>
  <c r="R14" i="2" s="1"/>
  <c r="R17" i="2" a="1"/>
  <c r="R17" i="2" s="1"/>
  <c r="R11" i="2" a="1"/>
  <c r="R11" i="2" s="1"/>
  <c r="S8" i="2"/>
  <c r="S9" i="2"/>
  <c r="T3" i="2"/>
  <c r="Z5" i="3" l="1"/>
  <c r="Z6" i="3"/>
  <c r="X43" i="3"/>
  <c r="Y41" i="3"/>
  <c r="X44" i="3"/>
  <c r="Y62" i="3"/>
  <c r="X63" i="3"/>
  <c r="X24" i="3"/>
  <c r="X25" i="3"/>
  <c r="Y22" i="3"/>
  <c r="S19" i="2" a="1"/>
  <c r="S19" i="2" s="1"/>
  <c r="S14" i="2" a="1"/>
  <c r="S14" i="2" s="1"/>
  <c r="S13" i="2" a="1"/>
  <c r="S13" i="2" s="1"/>
  <c r="S11" i="2" a="1"/>
  <c r="S11" i="2" s="1"/>
  <c r="S12" i="2" a="1"/>
  <c r="S12" i="2" s="1"/>
  <c r="S20" i="2" a="1"/>
  <c r="S20" i="2" s="1"/>
  <c r="S15" i="2" a="1"/>
  <c r="S15" i="2" s="1"/>
  <c r="S17" i="2" a="1"/>
  <c r="S17" i="2" s="1"/>
  <c r="S18" i="2" a="1"/>
  <c r="S18" i="2" s="1"/>
  <c r="S16" i="2" a="1"/>
  <c r="S16" i="2" s="1"/>
  <c r="S10" i="2" a="1"/>
  <c r="S10" i="2" s="1"/>
  <c r="T8" i="2"/>
  <c r="T9" i="2"/>
  <c r="U3" i="2"/>
  <c r="AA5" i="3" l="1"/>
  <c r="AA6" i="3"/>
  <c r="Y43" i="3"/>
  <c r="Z41" i="3"/>
  <c r="Y44" i="3"/>
  <c r="Y24" i="3"/>
  <c r="Y25" i="3"/>
  <c r="Z22" i="3"/>
  <c r="Z62" i="3"/>
  <c r="Y63" i="3"/>
  <c r="T20" i="2" a="1"/>
  <c r="T20" i="2" s="1"/>
  <c r="T14" i="2" a="1"/>
  <c r="T14" i="2" s="1"/>
  <c r="T16" i="2" a="1"/>
  <c r="T16" i="2" s="1"/>
  <c r="T17" i="2" a="1"/>
  <c r="T17" i="2" s="1"/>
  <c r="T18" i="2" a="1"/>
  <c r="T18" i="2" s="1"/>
  <c r="T10" i="2" a="1"/>
  <c r="T10" i="2" s="1"/>
  <c r="T12" i="2" a="1"/>
  <c r="T12" i="2" s="1"/>
  <c r="T15" i="2" a="1"/>
  <c r="T15" i="2" s="1"/>
  <c r="T19" i="2" a="1"/>
  <c r="T19" i="2" s="1"/>
  <c r="T13" i="2" a="1"/>
  <c r="T13" i="2" s="1"/>
  <c r="T11" i="2" a="1"/>
  <c r="T11" i="2" s="1"/>
  <c r="U8" i="2"/>
  <c r="U9" i="2"/>
  <c r="V3" i="2"/>
  <c r="AB5" i="3" l="1"/>
  <c r="AB6" i="3"/>
  <c r="Z25" i="3"/>
  <c r="AA22" i="3"/>
  <c r="Z24" i="3"/>
  <c r="Z44" i="3"/>
  <c r="Z43" i="3"/>
  <c r="AA41" i="3"/>
  <c r="AA62" i="3"/>
  <c r="Z63" i="3"/>
  <c r="U11" i="2" a="1"/>
  <c r="U11" i="2" s="1"/>
  <c r="U12" i="2" a="1"/>
  <c r="U12" i="2" s="1"/>
  <c r="U13" i="2" a="1"/>
  <c r="U13" i="2" s="1"/>
  <c r="U14" i="2" a="1"/>
  <c r="U14" i="2" s="1"/>
  <c r="U15" i="2" a="1"/>
  <c r="U15" i="2" s="1"/>
  <c r="U16" i="2" a="1"/>
  <c r="U16" i="2" s="1"/>
  <c r="U17" i="2" a="1"/>
  <c r="U17" i="2" s="1"/>
  <c r="U18" i="2" a="1"/>
  <c r="U18" i="2" s="1"/>
  <c r="U19" i="2" a="1"/>
  <c r="U19" i="2" s="1"/>
  <c r="U20" i="2" a="1"/>
  <c r="U20" i="2" s="1"/>
  <c r="U10" i="2" a="1"/>
  <c r="U10" i="2" s="1"/>
  <c r="V8" i="2"/>
  <c r="V9" i="2"/>
  <c r="W3" i="2"/>
  <c r="AC6" i="3" l="1"/>
  <c r="AC5" i="3"/>
  <c r="AA43" i="3"/>
  <c r="AB41" i="3"/>
  <c r="AA44" i="3"/>
  <c r="AB22" i="3"/>
  <c r="AA24" i="3"/>
  <c r="AA25" i="3"/>
  <c r="AA63" i="3"/>
  <c r="AB62" i="3"/>
  <c r="V11" i="2" a="1"/>
  <c r="V11" i="2" s="1"/>
  <c r="V12" i="2" a="1"/>
  <c r="V12" i="2" s="1"/>
  <c r="V13" i="2" a="1"/>
  <c r="V13" i="2" s="1"/>
  <c r="V14" i="2" a="1"/>
  <c r="V14" i="2" s="1"/>
  <c r="V15" i="2" a="1"/>
  <c r="V15" i="2" s="1"/>
  <c r="V16" i="2" a="1"/>
  <c r="V16" i="2" s="1"/>
  <c r="V17" i="2" a="1"/>
  <c r="V17" i="2" s="1"/>
  <c r="V18" i="2" a="1"/>
  <c r="V18" i="2" s="1"/>
  <c r="V19" i="2" a="1"/>
  <c r="V19" i="2" s="1"/>
  <c r="V20" i="2" a="1"/>
  <c r="V20" i="2" s="1"/>
  <c r="V10" i="2" a="1"/>
  <c r="V10" i="2" s="1"/>
  <c r="W8" i="2"/>
  <c r="W9" i="2"/>
  <c r="X3" i="2"/>
  <c r="AD5" i="3" l="1"/>
  <c r="AD6" i="3"/>
  <c r="AB43" i="3"/>
  <c r="AC41" i="3"/>
  <c r="AB44" i="3"/>
  <c r="AC62" i="3"/>
  <c r="AB63" i="3"/>
  <c r="AB24" i="3"/>
  <c r="AB25" i="3"/>
  <c r="AC22" i="3"/>
  <c r="W13" i="2" a="1"/>
  <c r="W13" i="2" s="1"/>
  <c r="W16" i="2" a="1"/>
  <c r="W16" i="2" s="1"/>
  <c r="W10" i="2" a="1"/>
  <c r="W10" i="2" s="1"/>
  <c r="W19" i="2" a="1"/>
  <c r="W19" i="2" s="1"/>
  <c r="W14" i="2" a="1"/>
  <c r="W14" i="2" s="1"/>
  <c r="W20" i="2" a="1"/>
  <c r="W20" i="2" s="1"/>
  <c r="W15" i="2" a="1"/>
  <c r="W15" i="2" s="1"/>
  <c r="W17" i="2" a="1"/>
  <c r="W17" i="2" s="1"/>
  <c r="W18" i="2" a="1"/>
  <c r="W18" i="2" s="1"/>
  <c r="W11" i="2" a="1"/>
  <c r="W11" i="2" s="1"/>
  <c r="W12" i="2" a="1"/>
  <c r="W12" i="2" s="1"/>
  <c r="X8" i="2"/>
  <c r="X9" i="2"/>
  <c r="Y3" i="2"/>
  <c r="AE5" i="3" l="1"/>
  <c r="AE6" i="3"/>
  <c r="AC43" i="3"/>
  <c r="AD41" i="3"/>
  <c r="AC44" i="3"/>
  <c r="AC24" i="3"/>
  <c r="AC25" i="3"/>
  <c r="AD22" i="3"/>
  <c r="AD62" i="3"/>
  <c r="AC63" i="3"/>
  <c r="X19" i="2" a="1"/>
  <c r="X19" i="2" s="1"/>
  <c r="X14" i="2" a="1"/>
  <c r="X14" i="2" s="1"/>
  <c r="X11" i="2" a="1"/>
  <c r="X11" i="2" s="1"/>
  <c r="X15" i="2" a="1"/>
  <c r="X15" i="2" s="1"/>
  <c r="X20" i="2" a="1"/>
  <c r="X20" i="2" s="1"/>
  <c r="X13" i="2" a="1"/>
  <c r="X13" i="2" s="1"/>
  <c r="X16" i="2" a="1"/>
  <c r="X16" i="2" s="1"/>
  <c r="X17" i="2" a="1"/>
  <c r="X17" i="2" s="1"/>
  <c r="X18" i="2" a="1"/>
  <c r="X18" i="2" s="1"/>
  <c r="X10" i="2" a="1"/>
  <c r="X10" i="2" s="1"/>
  <c r="X12" i="2" a="1"/>
  <c r="X12" i="2" s="1"/>
  <c r="Y8" i="2"/>
  <c r="Y9" i="2"/>
  <c r="Z3" i="2"/>
  <c r="AF5" i="3" l="1"/>
  <c r="AF6" i="3"/>
  <c r="AD25" i="3"/>
  <c r="AE22" i="3"/>
  <c r="AD24" i="3"/>
  <c r="AD44" i="3"/>
  <c r="AD43" i="3"/>
  <c r="AE41" i="3"/>
  <c r="AE62" i="3"/>
  <c r="AD63" i="3"/>
  <c r="Y14" i="2" a="1"/>
  <c r="Y14" i="2" s="1"/>
  <c r="Y18" i="2" a="1"/>
  <c r="Y18" i="2" s="1"/>
  <c r="Y11" i="2" a="1"/>
  <c r="Y11" i="2" s="1"/>
  <c r="Y20" i="2" a="1"/>
  <c r="Y20" i="2" s="1"/>
  <c r="Y10" i="2" a="1"/>
  <c r="Y10" i="2" s="1"/>
  <c r="Y12" i="2" a="1"/>
  <c r="Y12" i="2" s="1"/>
  <c r="Y15" i="2" a="1"/>
  <c r="Y15" i="2" s="1"/>
  <c r="Y19" i="2" a="1"/>
  <c r="Y19" i="2" s="1"/>
  <c r="Y16" i="2" a="1"/>
  <c r="Y16" i="2" s="1"/>
  <c r="Y17" i="2" a="1"/>
  <c r="Y17" i="2" s="1"/>
  <c r="Y13" i="2" a="1"/>
  <c r="Y13" i="2" s="1"/>
  <c r="Z8" i="2"/>
  <c r="Z9" i="2"/>
  <c r="AA3" i="2"/>
  <c r="AG6" i="3" l="1"/>
  <c r="AG5" i="3"/>
  <c r="AE43" i="3"/>
  <c r="AF41" i="3"/>
  <c r="AE44" i="3"/>
  <c r="AF22" i="3"/>
  <c r="AE24" i="3"/>
  <c r="AE25" i="3"/>
  <c r="AE63" i="3"/>
  <c r="AF62" i="3"/>
  <c r="Z15" i="2" a="1"/>
  <c r="Z15" i="2" s="1"/>
  <c r="Z17" i="2" a="1"/>
  <c r="Z17" i="2" s="1"/>
  <c r="Z20" i="2" a="1"/>
  <c r="Z20" i="2" s="1"/>
  <c r="Z14" i="2" a="1"/>
  <c r="Z14" i="2" s="1"/>
  <c r="Z18" i="2" a="1"/>
  <c r="Z18" i="2" s="1"/>
  <c r="Z13" i="2" a="1"/>
  <c r="Z13" i="2" s="1"/>
  <c r="Z16" i="2" a="1"/>
  <c r="Z16" i="2" s="1"/>
  <c r="Z11" i="2" a="1"/>
  <c r="Z11" i="2" s="1"/>
  <c r="Z10" i="2" a="1"/>
  <c r="Z10" i="2" s="1"/>
  <c r="Z12" i="2" a="1"/>
  <c r="Z12" i="2" s="1"/>
  <c r="Z19" i="2" a="1"/>
  <c r="Z19" i="2" s="1"/>
  <c r="AA8" i="2"/>
  <c r="AA9" i="2"/>
  <c r="AB3" i="2"/>
  <c r="AH5" i="3" l="1"/>
  <c r="AH6" i="3"/>
  <c r="AF43" i="3"/>
  <c r="AG41" i="3"/>
  <c r="AF44" i="3"/>
  <c r="AG62" i="3"/>
  <c r="AF63" i="3"/>
  <c r="AF24" i="3"/>
  <c r="AF25" i="3"/>
  <c r="AG22" i="3"/>
  <c r="AA15" i="2" a="1"/>
  <c r="AA15" i="2" s="1"/>
  <c r="AA17" i="2" a="1"/>
  <c r="AA17" i="2" s="1"/>
  <c r="AA18" i="2" a="1"/>
  <c r="AA18" i="2" s="1"/>
  <c r="AA16" i="2" a="1"/>
  <c r="AA16" i="2" s="1"/>
  <c r="AA11" i="2" a="1"/>
  <c r="AA11" i="2" s="1"/>
  <c r="AA12" i="2" a="1"/>
  <c r="AA12" i="2" s="1"/>
  <c r="AA20" i="2" a="1"/>
  <c r="AA20" i="2" s="1"/>
  <c r="AA13" i="2" a="1"/>
  <c r="AA13" i="2" s="1"/>
  <c r="AA10" i="2" a="1"/>
  <c r="AA10" i="2" s="1"/>
  <c r="AA19" i="2" a="1"/>
  <c r="AA19" i="2" s="1"/>
  <c r="AA14" i="2" a="1"/>
  <c r="AA14" i="2" s="1"/>
  <c r="AB8" i="2"/>
  <c r="AB9" i="2"/>
  <c r="AC3" i="2"/>
  <c r="AI5" i="3" l="1"/>
  <c r="AI6" i="3"/>
  <c r="AG43" i="3"/>
  <c r="AH41" i="3"/>
  <c r="AG44" i="3"/>
  <c r="AG24" i="3"/>
  <c r="AG25" i="3"/>
  <c r="AH22" i="3"/>
  <c r="AH62" i="3"/>
  <c r="AG63" i="3"/>
  <c r="AB18" i="2" a="1"/>
  <c r="AB18" i="2" s="1"/>
  <c r="AB11" i="2" a="1"/>
  <c r="AB11" i="2" s="1"/>
  <c r="AB12" i="2" a="1"/>
  <c r="AB12" i="2" s="1"/>
  <c r="AB13" i="2" a="1"/>
  <c r="AB13" i="2" s="1"/>
  <c r="AB14" i="2" a="1"/>
  <c r="AB14" i="2" s="1"/>
  <c r="AB15" i="2" a="1"/>
  <c r="AB15" i="2" s="1"/>
  <c r="AB16" i="2" a="1"/>
  <c r="AB16" i="2" s="1"/>
  <c r="AB17" i="2" a="1"/>
  <c r="AB17" i="2" s="1"/>
  <c r="AB19" i="2" a="1"/>
  <c r="AB19" i="2" s="1"/>
  <c r="AB20" i="2" a="1"/>
  <c r="AB20" i="2" s="1"/>
  <c r="AB10" i="2" a="1"/>
  <c r="AB10" i="2" s="1"/>
  <c r="AC8" i="2"/>
  <c r="AC9" i="2"/>
  <c r="AD3" i="2"/>
  <c r="AH25" i="3" l="1"/>
  <c r="AI22" i="3"/>
  <c r="AH24" i="3"/>
  <c r="AI62" i="3"/>
  <c r="AH63" i="3"/>
  <c r="AH44" i="3"/>
  <c r="AH43" i="3"/>
  <c r="AI41" i="3"/>
  <c r="AC11" i="2" a="1"/>
  <c r="AC11" i="2" s="1"/>
  <c r="AC12" i="2" a="1"/>
  <c r="AC12" i="2" s="1"/>
  <c r="AC13" i="2" a="1"/>
  <c r="AC13" i="2" s="1"/>
  <c r="AC14" i="2" a="1"/>
  <c r="AC14" i="2" s="1"/>
  <c r="AC15" i="2" a="1"/>
  <c r="AC15" i="2" s="1"/>
  <c r="AC16" i="2" a="1"/>
  <c r="AC16" i="2" s="1"/>
  <c r="AC17" i="2" a="1"/>
  <c r="AC17" i="2" s="1"/>
  <c r="AC18" i="2" a="1"/>
  <c r="AC18" i="2" s="1"/>
  <c r="AC19" i="2" a="1"/>
  <c r="AC19" i="2" s="1"/>
  <c r="AC20" i="2" a="1"/>
  <c r="AC20" i="2" s="1"/>
  <c r="AC10" i="2" a="1"/>
  <c r="AC10" i="2" s="1"/>
  <c r="AD8" i="2"/>
  <c r="AD9" i="2"/>
  <c r="AE3" i="2"/>
  <c r="AI63" i="3" l="1"/>
  <c r="AI24" i="3"/>
  <c r="AI25" i="3"/>
  <c r="AI43" i="3"/>
  <c r="AI44" i="3"/>
  <c r="AD19" i="2" a="1"/>
  <c r="AD19" i="2" s="1"/>
  <c r="AD15" i="2" a="1"/>
  <c r="AD15" i="2" s="1"/>
  <c r="AD17" i="2" a="1"/>
  <c r="AD17" i="2" s="1"/>
  <c r="AD11" i="2" a="1"/>
  <c r="AD11" i="2" s="1"/>
  <c r="AD12" i="2" a="1"/>
  <c r="AD12" i="2" s="1"/>
  <c r="AD20" i="2" a="1"/>
  <c r="AD20" i="2" s="1"/>
  <c r="AD14" i="2" a="1"/>
  <c r="AD14" i="2" s="1"/>
  <c r="AD18" i="2" a="1"/>
  <c r="AD18" i="2" s="1"/>
  <c r="AD13" i="2" a="1"/>
  <c r="AD13" i="2" s="1"/>
  <c r="AD16" i="2" a="1"/>
  <c r="AD16" i="2" s="1"/>
  <c r="AD10" i="2" a="1"/>
  <c r="AD10" i="2" s="1"/>
  <c r="AE8" i="2"/>
  <c r="AE9" i="2"/>
  <c r="AF3" i="2"/>
  <c r="AE12" i="2" l="1" a="1"/>
  <c r="AE12" i="2" s="1"/>
  <c r="AE20" i="2" a="1"/>
  <c r="AE20" i="2" s="1"/>
  <c r="AE15" i="2" a="1"/>
  <c r="AE15" i="2" s="1"/>
  <c r="AE14" i="2" a="1"/>
  <c r="AE14" i="2" s="1"/>
  <c r="AE17" i="2" a="1"/>
  <c r="AE17" i="2" s="1"/>
  <c r="AE18" i="2" a="1"/>
  <c r="AE18" i="2" s="1"/>
  <c r="AE16" i="2" a="1"/>
  <c r="AE16" i="2" s="1"/>
  <c r="AE11" i="2" a="1"/>
  <c r="AE11" i="2" s="1"/>
  <c r="AE10" i="2" a="1"/>
  <c r="AE10" i="2" s="1"/>
  <c r="AE19" i="2" a="1"/>
  <c r="AE19" i="2" s="1"/>
  <c r="AE13" i="2" a="1"/>
  <c r="AE13" i="2" s="1"/>
  <c r="AF8" i="2"/>
  <c r="AF9" i="2"/>
  <c r="AF10" i="2" s="1" a="1"/>
  <c r="AF10" i="2" s="1"/>
  <c r="AG3" i="2"/>
  <c r="AF17" i="2" l="1" a="1"/>
  <c r="AF17" i="2" s="1"/>
  <c r="AF18" i="2" a="1"/>
  <c r="AF18" i="2" s="1"/>
  <c r="AF13" i="2" a="1"/>
  <c r="AF13" i="2" s="1"/>
  <c r="AF19" i="2" a="1"/>
  <c r="AF19" i="2" s="1"/>
  <c r="AF14" i="2" a="1"/>
  <c r="AF14" i="2" s="1"/>
  <c r="AF11" i="2" a="1"/>
  <c r="AF11" i="2" s="1"/>
  <c r="AF15" i="2" a="1"/>
  <c r="AF15" i="2" s="1"/>
  <c r="AF12" i="2" a="1"/>
  <c r="AF12" i="2" s="1"/>
  <c r="AF20" i="2" a="1"/>
  <c r="AF20" i="2" s="1"/>
  <c r="AF16" i="2" a="1"/>
  <c r="AF16" i="2" s="1"/>
  <c r="AG8" i="2"/>
  <c r="AG9" i="2"/>
  <c r="AH3" i="2"/>
  <c r="AG17" i="2" l="1" a="1"/>
  <c r="AG17" i="2" s="1"/>
  <c r="AG16" i="2" a="1"/>
  <c r="AG16" i="2" s="1"/>
  <c r="AG20" i="2" a="1"/>
  <c r="AG20" i="2" s="1"/>
  <c r="AG18" i="2" a="1"/>
  <c r="AG18" i="2" s="1"/>
  <c r="AG13" i="2" a="1"/>
  <c r="AG13" i="2" s="1"/>
  <c r="AG10" i="2" a="1"/>
  <c r="AG10" i="2" s="1"/>
  <c r="AG15" i="2" a="1"/>
  <c r="AG15" i="2" s="1"/>
  <c r="AG19" i="2" a="1"/>
  <c r="AG19" i="2" s="1"/>
  <c r="AG14" i="2" a="1"/>
  <c r="AG14" i="2" s="1"/>
  <c r="AG11" i="2" a="1"/>
  <c r="AG11" i="2" s="1"/>
  <c r="AG12" i="2" a="1"/>
  <c r="AG12" i="2" s="1"/>
  <c r="AH8" i="2"/>
  <c r="AH9" i="2"/>
  <c r="AI3" i="2"/>
  <c r="AH14" i="2" l="1" a="1"/>
  <c r="AH14" i="2" s="1"/>
  <c r="AH10" i="2" a="1"/>
  <c r="AH10" i="2" s="1"/>
  <c r="AH19" i="2" a="1"/>
  <c r="AH19" i="2" s="1"/>
  <c r="AH15" i="2" a="1"/>
  <c r="AH15" i="2" s="1"/>
  <c r="AH17" i="2" a="1"/>
  <c r="AH17" i="2" s="1"/>
  <c r="AH16" i="2" a="1"/>
  <c r="AH16" i="2" s="1"/>
  <c r="AH11" i="2" a="1"/>
  <c r="AH11" i="2" s="1"/>
  <c r="AH12" i="2" a="1"/>
  <c r="AH12" i="2" s="1"/>
  <c r="AH20" i="2" a="1"/>
  <c r="AH20" i="2" s="1"/>
  <c r="AH18" i="2" a="1"/>
  <c r="AH18" i="2" s="1"/>
  <c r="AH13" i="2" a="1"/>
  <c r="AH13" i="2" s="1"/>
  <c r="AI8" i="2"/>
  <c r="AI9" i="2"/>
  <c r="AJ3" i="2"/>
  <c r="AK3" i="2" s="1" a="1"/>
  <c r="AK3" i="2" s="1"/>
  <c r="AK9" i="2" s="1" a="1"/>
  <c r="AK9" i="2" s="1"/>
  <c r="AI11" i="2" l="1" a="1"/>
  <c r="AI11" i="2" s="1"/>
  <c r="AI12" i="2" a="1"/>
  <c r="AI12" i="2" s="1"/>
  <c r="AI13" i="2" a="1"/>
  <c r="AI13" i="2" s="1"/>
  <c r="AI14" i="2" a="1"/>
  <c r="AI14" i="2" s="1"/>
  <c r="AI15" i="2" a="1"/>
  <c r="AI15" i="2" s="1"/>
  <c r="AI16" i="2" a="1"/>
  <c r="AI16" i="2" s="1"/>
  <c r="AI17" i="2" a="1"/>
  <c r="AI17" i="2" s="1"/>
  <c r="AI18" i="2" a="1"/>
  <c r="AI18" i="2" s="1"/>
  <c r="AI19" i="2" a="1"/>
  <c r="AI19" i="2" s="1"/>
  <c r="AI20" i="2" a="1"/>
  <c r="AI20" i="2" s="1"/>
  <c r="AI10" i="2" a="1"/>
  <c r="AI10" i="2" s="1"/>
  <c r="AK15" i="2" a="1"/>
  <c r="AK15" i="2" s="1"/>
  <c r="AK19" i="2" a="1"/>
  <c r="AK19" i="2" s="1"/>
  <c r="AK14" i="2" a="1"/>
  <c r="AK14" i="2" s="1"/>
  <c r="AK20" i="2" a="1"/>
  <c r="AK20" i="2" s="1"/>
  <c r="AK17" i="2" a="1"/>
  <c r="AK17" i="2" s="1"/>
  <c r="AK18" i="2" a="1"/>
  <c r="AK18" i="2" s="1"/>
  <c r="AK13" i="2" a="1"/>
  <c r="AK13" i="2" s="1"/>
  <c r="AK16" i="2" a="1"/>
  <c r="AK16" i="2" s="1"/>
  <c r="AK11" i="2" a="1"/>
  <c r="AK11" i="2" s="1"/>
  <c r="AK10" i="2" a="1"/>
  <c r="AK10" i="2" s="1"/>
  <c r="AK12" i="2" a="1"/>
  <c r="AK12" i="2" s="1"/>
  <c r="AL3" i="2" a="1"/>
  <c r="AL3" i="2" s="1"/>
  <c r="AL9" i="2" s="1" a="1"/>
  <c r="AL9" i="2" s="1"/>
  <c r="AK8" i="2" a="1"/>
  <c r="AK8" i="2" s="1"/>
  <c r="AJ8" i="2"/>
  <c r="AJ9" i="2"/>
  <c r="AJ11" i="2" l="1" a="1"/>
  <c r="AJ11" i="2" s="1"/>
  <c r="AJ12" i="2" a="1"/>
  <c r="AJ12" i="2" s="1"/>
  <c r="AJ13" i="2" a="1"/>
  <c r="AJ13" i="2" s="1"/>
  <c r="AJ14" i="2" a="1"/>
  <c r="AJ14" i="2" s="1"/>
  <c r="AJ15" i="2" a="1"/>
  <c r="AJ15" i="2" s="1"/>
  <c r="AJ16" i="2" a="1"/>
  <c r="AJ16" i="2" s="1"/>
  <c r="AJ17" i="2" a="1"/>
  <c r="AJ17" i="2" s="1"/>
  <c r="AJ18" i="2" a="1"/>
  <c r="AJ18" i="2" s="1"/>
  <c r="AJ19" i="2" a="1"/>
  <c r="AJ19" i="2" s="1"/>
  <c r="AJ20" i="2" a="1"/>
  <c r="AJ20" i="2" s="1"/>
  <c r="AJ10" i="2" a="1"/>
  <c r="AJ10" i="2" s="1"/>
  <c r="AL18" i="2" a="1"/>
  <c r="AL18" i="2" s="1"/>
  <c r="AL13" i="2" a="1"/>
  <c r="AL13" i="2" s="1"/>
  <c r="AL16" i="2" a="1"/>
  <c r="AL16" i="2" s="1"/>
  <c r="AL14" i="2" a="1"/>
  <c r="AL14" i="2" s="1"/>
  <c r="AL10" i="2" a="1"/>
  <c r="AL10" i="2" s="1"/>
  <c r="AL12" i="2" a="1"/>
  <c r="AL12" i="2" s="1"/>
  <c r="AL19" i="2" a="1"/>
  <c r="AL19" i="2" s="1"/>
  <c r="AL11" i="2" a="1"/>
  <c r="AL11" i="2" s="1"/>
  <c r="AL15" i="2" a="1"/>
  <c r="AL15" i="2" s="1"/>
  <c r="AL17" i="2" a="1"/>
  <c r="AL17" i="2" s="1"/>
  <c r="AL20" i="2" a="1"/>
  <c r="AL20" i="2" s="1"/>
  <c r="AM3" i="2" a="1"/>
  <c r="AM3" i="2" s="1"/>
  <c r="AM9" i="2" s="1" a="1"/>
  <c r="AM9" i="2" s="1"/>
  <c r="AL8" i="2" a="1"/>
  <c r="AL8" i="2" s="1"/>
  <c r="AM8" i="2" l="1" a="1"/>
  <c r="AM8" i="2" s="1"/>
  <c r="AM19" i="2" l="1" a="1"/>
  <c r="AM19" i="2" s="1"/>
  <c r="AM13" i="2" a="1"/>
  <c r="AM13" i="2" s="1"/>
  <c r="AI67" i="3" s="1"/>
  <c r="AM10" i="2" a="1"/>
  <c r="AM10" i="2" s="1"/>
  <c r="AI64" i="3" s="1"/>
  <c r="AM20" i="2" a="1"/>
  <c r="AM20" i="2" s="1"/>
  <c r="AM15" i="2" a="1"/>
  <c r="AM15" i="2" s="1"/>
  <c r="AM14" i="2" a="1"/>
  <c r="AM14" i="2" s="1"/>
  <c r="AI68" i="3" s="1"/>
  <c r="AM17" i="2" a="1"/>
  <c r="AM17" i="2" s="1"/>
  <c r="AI71" i="3" s="1"/>
  <c r="AM18" i="2" a="1"/>
  <c r="AM18" i="2" s="1"/>
  <c r="AI72" i="3" s="1"/>
  <c r="AM16" i="2" a="1"/>
  <c r="AM16" i="2" s="1"/>
  <c r="AM11" i="2" a="1"/>
  <c r="AM11" i="2" s="1"/>
  <c r="AI65" i="3" s="1"/>
  <c r="AM12" i="2" a="1"/>
  <c r="AM12" i="2" s="1"/>
  <c r="AI66" i="3" s="1"/>
  <c r="AI74" i="3" l="1"/>
  <c r="AI70" i="3"/>
  <c r="AI69" i="3"/>
  <c r="AI73" i="3"/>
  <c r="H20" i="2"/>
  <c r="D16" i="2"/>
  <c r="D15" i="2"/>
  <c r="G19" i="2"/>
  <c r="E20" i="2"/>
  <c r="F20" i="2"/>
  <c r="C20" i="2"/>
  <c r="C11" i="2"/>
  <c r="D11" i="2"/>
  <c r="G18" i="2"/>
  <c r="D18" i="2"/>
  <c r="G20" i="2"/>
  <c r="D20" i="2"/>
  <c r="H12" i="2"/>
  <c r="D12" i="2"/>
  <c r="F17" i="2"/>
  <c r="D17" i="2"/>
  <c r="H10" i="2"/>
  <c r="D10" i="2"/>
  <c r="F14" i="2"/>
  <c r="D14" i="2"/>
  <c r="F13" i="2"/>
  <c r="D13" i="2"/>
  <c r="H19" i="2"/>
  <c r="D19" i="2"/>
  <c r="G13" i="2"/>
  <c r="G15" i="2"/>
  <c r="H15" i="2"/>
  <c r="C19" i="2"/>
  <c r="C14" i="2"/>
  <c r="E16" i="2"/>
  <c r="F15" i="2"/>
  <c r="E10" i="2"/>
  <c r="F19" i="2"/>
  <c r="E15" i="2"/>
  <c r="F16" i="2"/>
  <c r="C15" i="2"/>
  <c r="E19" i="2"/>
  <c r="C13" i="2"/>
  <c r="E11" i="2"/>
  <c r="F11" i="2"/>
  <c r="H13" i="2"/>
  <c r="E14" i="2"/>
  <c r="H11" i="2"/>
  <c r="G11" i="2"/>
  <c r="G14" i="2"/>
  <c r="H14" i="2"/>
  <c r="E13" i="2"/>
  <c r="C17" i="2"/>
  <c r="C12" i="2"/>
  <c r="G12" i="2"/>
  <c r="G10" i="2"/>
  <c r="C10" i="2"/>
  <c r="E17" i="2"/>
  <c r="G17" i="2"/>
  <c r="F10" i="2"/>
  <c r="H17" i="2"/>
  <c r="E18" i="2"/>
  <c r="H18" i="2"/>
  <c r="C18" i="2"/>
  <c r="C16" i="2"/>
  <c r="H16" i="2"/>
  <c r="G16" i="2"/>
  <c r="F18" i="2"/>
  <c r="F12" i="2"/>
  <c r="E12" i="2"/>
</calcChain>
</file>

<file path=xl/comments1.xml><?xml version="1.0" encoding="utf-8"?>
<comments xmlns="http://schemas.openxmlformats.org/spreadsheetml/2006/main">
  <authors>
    <author>Kicka Nathalie (ZNE - secretariat)</author>
  </authors>
  <commentList>
    <comment ref="B31" authorId="0">
      <text>
        <r>
          <rPr>
            <b/>
            <sz val="9"/>
            <color indexed="81"/>
            <rFont val="Tahoma"/>
            <family val="2"/>
          </rPr>
          <t>Kicka Nathalie (ZNE - secretariat):</t>
        </r>
        <r>
          <rPr>
            <sz val="9"/>
            <color indexed="81"/>
            <rFont val="Tahoma"/>
            <family val="2"/>
          </rPr>
          <t xml:space="preserve">
le matin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Kicka Nathalie (ZNE - secretariat):</t>
        </r>
        <r>
          <rPr>
            <sz val="9"/>
            <color indexed="81"/>
            <rFont val="Tahoma"/>
            <family val="2"/>
          </rPr>
          <t xml:space="preserve">
l'am</t>
        </r>
      </text>
    </comment>
    <comment ref="B33" authorId="0">
      <text>
        <r>
          <rPr>
            <b/>
            <sz val="9"/>
            <color indexed="81"/>
            <rFont val="Tahoma"/>
            <family val="2"/>
          </rPr>
          <t>Kicka Nathalie (ZNE - secretariat):</t>
        </r>
        <r>
          <rPr>
            <sz val="9"/>
            <color indexed="81"/>
            <rFont val="Tahoma"/>
            <family val="2"/>
          </rPr>
          <t xml:space="preserve">
le matin</t>
        </r>
      </text>
    </comment>
  </commentList>
</comments>
</file>

<file path=xl/sharedStrings.xml><?xml version="1.0" encoding="utf-8"?>
<sst xmlns="http://schemas.openxmlformats.org/spreadsheetml/2006/main" count="214" uniqueCount="71">
  <si>
    <t>Nom</t>
  </si>
  <si>
    <t>NOM</t>
  </si>
  <si>
    <t>Date de début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</si>
  <si>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</si>
  <si>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</si>
  <si>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</si>
  <si>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</si>
  <si>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</si>
  <si>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</si>
  <si>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</si>
  <si>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</si>
  <si>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</si>
  <si>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</si>
  <si>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</si>
  <si>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</si>
  <si>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Début </t>
  </si>
  <si>
    <t>Fin</t>
  </si>
  <si>
    <t>CP</t>
  </si>
  <si>
    <t>RTT</t>
  </si>
  <si>
    <t>RECUP</t>
  </si>
  <si>
    <t>REC</t>
  </si>
  <si>
    <t xml:space="preserve"> </t>
  </si>
  <si>
    <t>Demi CP</t>
  </si>
  <si>
    <t>Demi RTT</t>
  </si>
  <si>
    <t>D RTT</t>
  </si>
  <si>
    <t>D CP</t>
  </si>
  <si>
    <t>D REC</t>
  </si>
  <si>
    <t>Demi RECUP</t>
  </si>
  <si>
    <t>Jour férié 2018</t>
  </si>
  <si>
    <t>Date</t>
  </si>
  <si>
    <t>Jour de l'an</t>
  </si>
  <si>
    <t>Lundi de Pâques</t>
  </si>
  <si>
    <t>Fête du Travail</t>
  </si>
  <si>
    <t>Victoire 1945</t>
  </si>
  <si>
    <t>Ascension</t>
  </si>
  <si>
    <t>Fête nationale</t>
  </si>
  <si>
    <t>Assomption</t>
  </si>
  <si>
    <t>Toussaint</t>
  </si>
  <si>
    <t>Armistice 1918</t>
  </si>
  <si>
    <t>Noël</t>
  </si>
  <si>
    <t xml:space="preserve"> Type </t>
  </si>
  <si>
    <t>Date de fin</t>
  </si>
  <si>
    <t>Symbole</t>
  </si>
  <si>
    <t>Congé</t>
  </si>
  <si>
    <t>Code</t>
  </si>
  <si>
    <t>DEMI CP</t>
  </si>
  <si>
    <t>DEMI RTT</t>
  </si>
  <si>
    <t>AT</t>
  </si>
  <si>
    <t>DEMI RECUP</t>
  </si>
  <si>
    <t>Tableau 2</t>
  </si>
  <si>
    <t>Tableau 5</t>
  </si>
  <si>
    <t>Tableau 1</t>
  </si>
  <si>
    <t>Tableau 4</t>
  </si>
  <si>
    <t>Congé payé</t>
  </si>
  <si>
    <t>Récup</t>
  </si>
  <si>
    <t>Demi récup</t>
  </si>
  <si>
    <t>Réunion</t>
  </si>
  <si>
    <t>Type réunion</t>
  </si>
  <si>
    <t>Tableau 3</t>
  </si>
  <si>
    <t>M.O</t>
  </si>
  <si>
    <t>B.N</t>
  </si>
  <si>
    <t>K.N</t>
  </si>
  <si>
    <t>J.O</t>
  </si>
  <si>
    <t>P.T</t>
  </si>
  <si>
    <t>R.S</t>
  </si>
  <si>
    <t>T.F</t>
  </si>
  <si>
    <t>B.C</t>
  </si>
  <si>
    <t>G.D</t>
  </si>
  <si>
    <t>W.P</t>
  </si>
  <si>
    <t>D.Q</t>
  </si>
  <si>
    <t>G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</si>
</sst>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mmmm"/>
    <numFmt numFmtId="166" formatCode="d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FF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/>
    <xf numFmtId="0" fontId="4" fillId="0" borderId="0" xfId="0" applyFont="1"/>
    <xf numFmtId="166" fontId="1" fillId="0" borderId="10" xfId="0" applyNumberFormat="1" applyFont="1" applyBorder="1" applyAlignment="1" applyProtection="1">
      <alignment horizontal="center"/>
      <protection hidden="1"/>
    </xf>
    <xf numFmtId="166" fontId="1" fillId="0" borderId="11" xfId="0" applyNumberFormat="1" applyFont="1" applyBorder="1" applyAlignment="1" applyProtection="1">
      <alignment horizontal="center"/>
      <protection hidden="1"/>
    </xf>
    <xf numFmtId="166" fontId="1" fillId="0" borderId="12" xfId="0" applyNumberFormat="1" applyFont="1" applyBorder="1" applyAlignment="1" applyProtection="1">
      <alignment horizontal="center"/>
      <protection hidden="1"/>
    </xf>
    <xf numFmtId="164" fontId="0" fillId="0" borderId="10" xfId="0" applyNumberFormat="1" applyBorder="1" applyAlignment="1" applyProtection="1">
      <alignment horizontal="center"/>
      <protection hidden="1"/>
    </xf>
    <xf numFmtId="164" fontId="0" fillId="0" borderId="11" xfId="0" applyNumberFormat="1" applyBorder="1" applyAlignment="1" applyProtection="1">
      <alignment horizontal="center"/>
      <protection hidden="1"/>
    </xf>
    <xf numFmtId="164" fontId="0" fillId="0" borderId="12" xfId="0" applyNumberFormat="1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/>
      <protection hidden="1"/>
    </xf>
    <xf numFmtId="14" fontId="4" fillId="0" borderId="0" xfId="0" applyNumberFormat="1" applyFont="1" applyProtection="1">
      <protection hidden="1"/>
    </xf>
    <xf numFmtId="0" fontId="4" fillId="0" borderId="0" xfId="0" applyFont="1" applyProtection="1">
      <protection hidden="1"/>
    </xf>
    <xf numFmtId="14" fontId="4" fillId="0" borderId="0" xfId="0" applyNumberFormat="1" applyFont="1" applyAlignment="1" applyProtection="1">
      <alignment textRotation="90"/>
      <protection hidden="1"/>
    </xf>
    <xf numFmtId="0" fontId="3" fillId="0" borderId="0" xfId="0" applyFont="1" applyProtection="1">
      <protection hidden="1"/>
    </xf>
    <xf numFmtId="0" fontId="0" fillId="0" borderId="0" xfId="0" applyProtection="1">
      <protection hidden="1"/>
    </xf>
    <xf numFmtId="14" fontId="3" fillId="0" borderId="0" xfId="0" applyNumberFormat="1" applyFont="1" applyProtection="1">
      <protection hidden="1"/>
    </xf>
    <xf numFmtId="165" fontId="2" fillId="0" borderId="0" xfId="0" applyNumberFormat="1" applyFont="1" applyAlignment="1" applyProtection="1">
      <alignment vertical="center"/>
      <protection hidden="1"/>
    </xf>
    <xf numFmtId="0" fontId="1" fillId="0" borderId="10" xfId="0" applyFont="1" applyBorder="1" applyProtection="1"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1" fillId="0" borderId="12" xfId="0" applyFont="1" applyBorder="1" applyAlignment="1" applyProtection="1">
      <alignment horizontal="center"/>
      <protection hidden="1"/>
    </xf>
    <xf numFmtId="0" fontId="1" fillId="0" borderId="2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1" fillId="0" borderId="7" xfId="0" applyFont="1" applyBorder="1" applyProtection="1">
      <protection hidden="1"/>
    </xf>
    <xf numFmtId="0" fontId="0" fillId="0" borderId="0" xfId="0" applyAlignment="1" applyProtection="1">
      <alignment horizontal="left"/>
      <protection hidden="1"/>
    </xf>
    <xf numFmtId="14" fontId="0" fillId="0" borderId="0" xfId="0" applyNumberFormat="1" applyProtection="1">
      <protection hidden="1"/>
    </xf>
    <xf numFmtId="0" fontId="0" fillId="0" borderId="0" xfId="0" applyNumberFormat="1" applyProtection="1">
      <protection hidden="1"/>
    </xf>
    <xf numFmtId="164" fontId="0" fillId="6" borderId="11" xfId="0" applyNumberFormat="1" applyFill="1" applyBorder="1" applyAlignment="1" applyProtection="1">
      <alignment horizontal="center"/>
      <protection hidden="1"/>
    </xf>
    <xf numFmtId="0" fontId="0" fillId="6" borderId="3" xfId="0" applyFill="1" applyBorder="1" applyAlignment="1" applyProtection="1">
      <alignment horizontal="center"/>
      <protection hidden="1"/>
    </xf>
    <xf numFmtId="0" fontId="0" fillId="6" borderId="1" xfId="0" applyFill="1" applyBorder="1" applyAlignment="1" applyProtection="1">
      <alignment horizontal="center"/>
      <protection hidden="1"/>
    </xf>
    <xf numFmtId="0" fontId="0" fillId="6" borderId="8" xfId="0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7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 textRotation="90"/>
    </xf>
    <xf numFmtId="0" fontId="0" fillId="0" borderId="0" xfId="0" applyFont="1" applyAlignment="1">
      <alignment vertical="center"/>
    </xf>
    <xf numFmtId="0" fontId="0" fillId="0" borderId="21" xfId="0" applyBorder="1"/>
    <xf numFmtId="0" fontId="0" fillId="0" borderId="22" xfId="0" applyFont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3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5" fontId="8" fillId="0" borderId="14" xfId="0" applyNumberFormat="1" applyFont="1" applyBorder="1" applyAlignment="1" applyProtection="1">
      <alignment horizontal="center" vertical="center"/>
      <protection hidden="1"/>
    </xf>
    <xf numFmtId="165" fontId="8" fillId="0" borderId="15" xfId="0" applyNumberFormat="1" applyFont="1" applyBorder="1" applyAlignment="1" applyProtection="1">
      <alignment horizontal="center" vertical="center"/>
      <protection hidden="1"/>
    </xf>
    <xf numFmtId="165" fontId="8" fillId="0" borderId="16" xfId="0" applyNumberFormat="1" applyFont="1" applyBorder="1" applyAlignment="1" applyProtection="1">
      <alignment horizontal="center" vertical="center"/>
      <protection hidden="1"/>
    </xf>
    <xf numFmtId="165" fontId="8" fillId="0" borderId="17" xfId="0" applyNumberFormat="1" applyFont="1" applyBorder="1" applyAlignment="1" applyProtection="1">
      <alignment horizontal="center" vertical="center"/>
      <protection hidden="1"/>
    </xf>
    <xf numFmtId="165" fontId="8" fillId="0" borderId="0" xfId="0" applyNumberFormat="1" applyFont="1" applyBorder="1" applyAlignment="1" applyProtection="1">
      <alignment horizontal="center" vertical="center"/>
      <protection hidden="1"/>
    </xf>
    <xf numFmtId="165" fontId="8" fillId="0" borderId="18" xfId="0" applyNumberFormat="1" applyFont="1" applyBorder="1" applyAlignment="1" applyProtection="1">
      <alignment horizontal="center" vertical="center"/>
      <protection hidden="1"/>
    </xf>
    <xf numFmtId="165" fontId="8" fillId="0" borderId="19" xfId="0" applyNumberFormat="1" applyFont="1" applyBorder="1" applyAlignment="1" applyProtection="1">
      <alignment horizontal="center" vertical="center"/>
      <protection hidden="1"/>
    </xf>
    <xf numFmtId="165" fontId="8" fillId="0" borderId="13" xfId="0" applyNumberFormat="1" applyFont="1" applyBorder="1" applyAlignment="1" applyProtection="1">
      <alignment horizontal="center" vertical="center"/>
      <protection hidden="1"/>
    </xf>
    <xf numFmtId="165" fontId="8" fillId="0" borderId="20" xfId="0" applyNumberFormat="1" applyFont="1" applyBorder="1" applyAlignment="1" applyProtection="1">
      <alignment horizontal="center" vertical="center"/>
      <protection hidden="1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</cellXfs>
  <cellStyles count="1">
    <cellStyle name="Normal" xfId="0" builtinId="0"/>
  </cellStyles>
  <dxfs count="5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66FF66"/>
        </patternFill>
      </fill>
    </dxf>
    <dxf>
      <fill>
        <patternFill>
          <bgColor theme="2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66FF66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66FF66"/>
        </patternFill>
      </fill>
    </dxf>
    <dxf>
      <fill>
        <patternFill>
          <bgColor theme="2" tint="-0.24994659260841701"/>
        </patternFill>
      </fill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numFmt numFmtId="0" formatCode="General"/>
      <protection locked="1" hidden="1"/>
    </dxf>
    <dxf>
      <numFmt numFmtId="19" formatCode="dd/mm/yyyy"/>
      <protection locked="1" hidden="1"/>
    </dxf>
    <dxf>
      <numFmt numFmtId="19" formatCode="dd/mm/yyyy"/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numFmt numFmtId="19" formatCode="dd/mm/yyyy"/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colors>
    <mruColors>
      <color rgb="FF00CCFF"/>
      <color rgb="FF6666FF"/>
      <color rgb="FF66FF99"/>
      <color rgb="FF66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22" fmlaLink="$D$1" max="12" min="1" page="10" val="5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342900</xdr:colOff>
          <xdr:row>4</xdr:row>
          <xdr:rowOff>7620</xdr:rowOff>
        </xdr:from>
        <xdr:to>
          <xdr:col>39</xdr:col>
          <xdr:colOff>693420</xdr:colOff>
          <xdr:row>7</xdr:row>
          <xdr:rowOff>0</xdr:rowOff>
        </xdr:to>
        <xdr:sp macro="" textlink="">
          <xdr:nvSpPr>
            <xdr:cNvPr id="2050" name="Compteu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45720</xdr:colOff>
          <xdr:row>0</xdr:row>
          <xdr:rowOff>160020</xdr:rowOff>
        </xdr:from>
        <xdr:to>
          <xdr:col>18</xdr:col>
          <xdr:colOff>426720</xdr:colOff>
          <xdr:row>2</xdr:row>
          <xdr:rowOff>525780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2:A13" totalsRowShown="0" headerRowDxfId="54" dataDxfId="53">
  <autoFilter ref="A2:A13"/>
  <tableColumns count="1">
    <tableColumn id="1" name="NOM" dataDxfId="5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G3:H13" totalsRowShown="0" headerRowDxfId="51" dataDxfId="50">
  <autoFilter ref="G3:H13"/>
  <tableColumns count="2">
    <tableColumn id="1" name="Date" dataDxfId="49"/>
    <tableColumn id="2" name="Jour férié 2018" dataDxfId="4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J3:K10" totalsRowShown="0" headerRowDxfId="47" dataDxfId="46">
  <autoFilter ref="J3:K10"/>
  <tableColumns count="2">
    <tableColumn id="1" name="Congé" dataDxfId="45"/>
    <tableColumn id="2" name="Code" dataDxfId="4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9:E54" totalsRowShown="0" headerRowDxfId="43" dataDxfId="42">
  <autoFilter ref="A19:E54"/>
  <tableColumns count="5">
    <tableColumn id="1" name="Nom" dataDxfId="41"/>
    <tableColumn id="2" name=" Type " dataDxfId="40"/>
    <tableColumn id="3" name="Date de début" dataDxfId="39"/>
    <tableColumn id="4" name="Date de fin" dataDxfId="38"/>
    <tableColumn id="5" name="Symbole" dataDxfId="37">
      <calculatedColumnFormula>VLOOKUP(Tableau5[[ Type ]],Tableau4[],2,FALSE)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G21:H22" totalsRowShown="0" headerRowDxfId="36" dataDxfId="35">
  <autoFilter ref="G21:H22"/>
  <tableColumns count="2">
    <tableColumn id="1" name="Date" dataDxfId="34"/>
    <tableColumn id="2" name="Type réunion" dataDxfId="3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57"/>
  <sheetViews>
    <sheetView tabSelected="1" topLeftCell="A34" workbookViewId="0">
      <selection activeCell="J58" sqref="J58"/>
    </sheetView>
  </sheetViews>
  <sheetFormatPr baseColWidth="10" defaultRowHeight="14.4" x14ac:dyDescent="0.3"/>
  <cols>
    <col min="1" max="1" width="15.88671875" bestFit="1" customWidth="1"/>
    <col min="3" max="3" width="14.77734375" customWidth="1"/>
    <col min="4" max="4" width="12" customWidth="1"/>
    <col min="7" max="7" width="26.5546875" bestFit="1" customWidth="1"/>
    <col min="8" max="8" width="18.33203125" bestFit="1" customWidth="1"/>
    <col min="13" max="13" width="26.5546875" bestFit="1" customWidth="1"/>
    <col min="14" max="14" width="18.33203125" bestFit="1" customWidth="1"/>
  </cols>
  <sheetData>
    <row r="1" spans="1:12" x14ac:dyDescent="0.3">
      <c r="A1" s="22" t="s">
        <v>49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x14ac:dyDescent="0.3">
      <c r="A2" s="22" t="s">
        <v>1</v>
      </c>
      <c r="B2" s="22"/>
      <c r="C2" s="22" t="s">
        <v>2</v>
      </c>
      <c r="D2" s="32">
        <v>43101</v>
      </c>
      <c r="E2" s="22"/>
      <c r="F2" s="22"/>
      <c r="G2" s="22" t="s">
        <v>51</v>
      </c>
      <c r="H2" s="22"/>
      <c r="I2" s="22"/>
      <c r="J2" s="22" t="s">
        <v>52</v>
      </c>
      <c r="K2" s="22"/>
      <c r="L2" s="22"/>
    </row>
    <row r="3" spans="1:12" x14ac:dyDescent="0.3">
      <c r="A3" s="22" t="s">
        <v>59</v>
      </c>
      <c r="B3" s="22"/>
      <c r="C3" s="22"/>
      <c r="D3" s="22"/>
      <c r="E3" s="22"/>
      <c r="F3" s="22"/>
      <c r="G3" s="22" t="s">
        <v>29</v>
      </c>
      <c r="H3" s="22" t="s">
        <v>28</v>
      </c>
      <c r="I3" s="22"/>
      <c r="J3" s="22" t="s">
        <v>43</v>
      </c>
      <c r="K3" s="22" t="s">
        <v>44</v>
      </c>
      <c r="L3" s="22"/>
    </row>
    <row r="4" spans="1:12" x14ac:dyDescent="0.3">
      <c r="A4" s="22" t="s">
        <v>60</v>
      </c>
      <c r="B4" s="22"/>
      <c r="C4" s="22"/>
      <c r="D4" s="22" t="s">
        <v>15</v>
      </c>
      <c r="E4" s="22" t="s">
        <v>16</v>
      </c>
      <c r="F4" s="22"/>
      <c r="G4" s="32">
        <v>43101</v>
      </c>
      <c r="H4" s="22" t="s">
        <v>30</v>
      </c>
      <c r="I4" s="22"/>
      <c r="J4" s="22" t="s">
        <v>17</v>
      </c>
      <c r="K4" s="22" t="s">
        <v>17</v>
      </c>
      <c r="L4" s="22"/>
    </row>
    <row r="5" spans="1:12" x14ac:dyDescent="0.3">
      <c r="A5" s="22" t="s">
        <v>61</v>
      </c>
      <c r="B5" s="22"/>
      <c r="C5" s="22" t="s">
        <v>3</v>
      </c>
      <c r="D5" s="32">
        <f>D2</f>
        <v>43101</v>
      </c>
      <c r="E5" s="32">
        <f>EOMONTH(D5,0)</f>
        <v>43131</v>
      </c>
      <c r="F5" s="22"/>
      <c r="G5" s="32">
        <v>43192</v>
      </c>
      <c r="H5" s="22" t="s">
        <v>31</v>
      </c>
      <c r="I5" s="22"/>
      <c r="J5" s="22" t="s">
        <v>45</v>
      </c>
      <c r="K5" s="22" t="s">
        <v>25</v>
      </c>
      <c r="L5" s="22"/>
    </row>
    <row r="6" spans="1:12" x14ac:dyDescent="0.3">
      <c r="A6" s="22" t="s">
        <v>62</v>
      </c>
      <c r="B6" s="22"/>
      <c r="C6" s="22" t="s">
        <v>4</v>
      </c>
      <c r="D6" s="32">
        <f>EDATE(D5,1)</f>
        <v>43132</v>
      </c>
      <c r="E6" s="32">
        <f t="shared" ref="E6:E16" si="0">EOMONTH(D6,0)</f>
        <v>43159</v>
      </c>
      <c r="F6" s="22"/>
      <c r="G6" s="32">
        <v>43221</v>
      </c>
      <c r="H6" s="22" t="s">
        <v>32</v>
      </c>
      <c r="I6" s="22"/>
      <c r="J6" s="22" t="s">
        <v>18</v>
      </c>
      <c r="K6" s="22" t="s">
        <v>18</v>
      </c>
      <c r="L6" s="22"/>
    </row>
    <row r="7" spans="1:12" x14ac:dyDescent="0.3">
      <c r="A7" s="22" t="s">
        <v>63</v>
      </c>
      <c r="B7" s="22"/>
      <c r="C7" s="22" t="s">
        <v>5</v>
      </c>
      <c r="D7" s="32">
        <f t="shared" ref="D7:D16" si="1">EDATE(D6,1)</f>
        <v>43160</v>
      </c>
      <c r="E7" s="32">
        <f t="shared" si="0"/>
        <v>43190</v>
      </c>
      <c r="F7" s="22"/>
      <c r="G7" s="32">
        <v>43228</v>
      </c>
      <c r="H7" s="22" t="s">
        <v>33</v>
      </c>
      <c r="I7" s="22"/>
      <c r="J7" s="22" t="s">
        <v>46</v>
      </c>
      <c r="K7" s="22" t="s">
        <v>24</v>
      </c>
      <c r="L7" s="22"/>
    </row>
    <row r="8" spans="1:12" x14ac:dyDescent="0.3">
      <c r="A8" s="22" t="s">
        <v>64</v>
      </c>
      <c r="B8" s="22"/>
      <c r="C8" s="22" t="s">
        <v>6</v>
      </c>
      <c r="D8" s="32">
        <f t="shared" si="1"/>
        <v>43191</v>
      </c>
      <c r="E8" s="32">
        <f t="shared" si="0"/>
        <v>43220</v>
      </c>
      <c r="F8" s="22"/>
      <c r="G8" s="32">
        <v>43230</v>
      </c>
      <c r="H8" s="22" t="s">
        <v>34</v>
      </c>
      <c r="I8" s="22"/>
      <c r="J8" s="22" t="s">
        <v>47</v>
      </c>
      <c r="K8" s="22" t="s">
        <v>47</v>
      </c>
      <c r="L8" s="22"/>
    </row>
    <row r="9" spans="1:12" x14ac:dyDescent="0.3">
      <c r="A9" s="22" t="s">
        <v>65</v>
      </c>
      <c r="B9" s="22"/>
      <c r="C9" s="22" t="s">
        <v>7</v>
      </c>
      <c r="D9" s="32">
        <f t="shared" si="1"/>
        <v>43221</v>
      </c>
      <c r="E9" s="32">
        <f t="shared" si="0"/>
        <v>43251</v>
      </c>
      <c r="F9" s="22"/>
      <c r="G9" s="32">
        <v>43295</v>
      </c>
      <c r="H9" s="22" t="s">
        <v>35</v>
      </c>
      <c r="I9" s="22"/>
      <c r="J9" s="22" t="s">
        <v>19</v>
      </c>
      <c r="K9" s="22" t="s">
        <v>20</v>
      </c>
      <c r="L9" s="22"/>
    </row>
    <row r="10" spans="1:12" x14ac:dyDescent="0.3">
      <c r="A10" s="22" t="s">
        <v>66</v>
      </c>
      <c r="B10" s="22"/>
      <c r="C10" s="22" t="s">
        <v>8</v>
      </c>
      <c r="D10" s="32">
        <f t="shared" si="1"/>
        <v>43252</v>
      </c>
      <c r="E10" s="32">
        <f t="shared" si="0"/>
        <v>43281</v>
      </c>
      <c r="F10" s="22"/>
      <c r="G10" s="32">
        <v>43327</v>
      </c>
      <c r="H10" s="22" t="s">
        <v>36</v>
      </c>
      <c r="I10" s="22"/>
      <c r="J10" s="22" t="s">
        <v>48</v>
      </c>
      <c r="K10" s="22" t="s">
        <v>26</v>
      </c>
      <c r="L10" s="22"/>
    </row>
    <row r="11" spans="1:12" x14ac:dyDescent="0.3">
      <c r="A11" s="22" t="s">
        <v>67</v>
      </c>
      <c r="B11" s="22"/>
      <c r="C11" s="22" t="s">
        <v>9</v>
      </c>
      <c r="D11" s="32">
        <f t="shared" si="1"/>
        <v>43282</v>
      </c>
      <c r="E11" s="32">
        <f t="shared" si="0"/>
        <v>43312</v>
      </c>
      <c r="F11" s="22"/>
      <c r="G11" s="32">
        <v>43405</v>
      </c>
      <c r="H11" s="22" t="s">
        <v>37</v>
      </c>
      <c r="I11" s="22"/>
      <c r="J11" s="22"/>
      <c r="K11" s="22"/>
      <c r="L11" s="22"/>
    </row>
    <row r="12" spans="1:12" x14ac:dyDescent="0.3">
      <c r="A12" s="22" t="s">
        <v>68</v>
      </c>
      <c r="B12" s="22"/>
      <c r="C12" s="22" t="s">
        <v>10</v>
      </c>
      <c r="D12" s="32">
        <f t="shared" si="1"/>
        <v>43313</v>
      </c>
      <c r="E12" s="32">
        <f t="shared" si="0"/>
        <v>43343</v>
      </c>
      <c r="F12" s="22"/>
      <c r="G12" s="32">
        <v>43415</v>
      </c>
      <c r="H12" s="22" t="s">
        <v>38</v>
      </c>
      <c r="I12" s="22"/>
      <c r="J12" s="22"/>
      <c r="K12" s="22"/>
      <c r="L12" s="22"/>
    </row>
    <row r="13" spans="1:12" x14ac:dyDescent="0.3">
      <c r="A13" s="22" t="s">
        <v>69</v>
      </c>
      <c r="B13" s="22"/>
      <c r="C13" s="22" t="s">
        <v>11</v>
      </c>
      <c r="D13" s="32">
        <f t="shared" si="1"/>
        <v>43344</v>
      </c>
      <c r="E13" s="32">
        <f t="shared" si="0"/>
        <v>43373</v>
      </c>
      <c r="F13" s="22"/>
      <c r="G13" s="32">
        <v>43459</v>
      </c>
      <c r="H13" s="22" t="s">
        <v>39</v>
      </c>
      <c r="I13" s="22"/>
      <c r="J13" s="22" t="s">
        <v>17</v>
      </c>
      <c r="K13" s="22"/>
      <c r="L13" s="22"/>
    </row>
    <row r="14" spans="1:12" x14ac:dyDescent="0.3">
      <c r="A14" s="22"/>
      <c r="B14" s="22"/>
      <c r="C14" s="22" t="s">
        <v>12</v>
      </c>
      <c r="D14" s="32">
        <f t="shared" si="1"/>
        <v>43374</v>
      </c>
      <c r="E14" s="32">
        <f t="shared" si="0"/>
        <v>43404</v>
      </c>
      <c r="F14" s="22"/>
      <c r="G14" s="22"/>
      <c r="H14" s="22"/>
      <c r="I14" s="22"/>
      <c r="J14" s="22" t="s">
        <v>45</v>
      </c>
      <c r="K14" s="22"/>
      <c r="L14" s="22"/>
    </row>
    <row r="15" spans="1:12" x14ac:dyDescent="0.3">
      <c r="A15" s="22"/>
      <c r="B15" s="22"/>
      <c r="C15" s="22" t="s">
        <v>13</v>
      </c>
      <c r="D15" s="32">
        <f t="shared" si="1"/>
        <v>43405</v>
      </c>
      <c r="E15" s="32">
        <f t="shared" si="0"/>
        <v>43434</v>
      </c>
      <c r="F15" s="22"/>
      <c r="G15" s="22"/>
      <c r="H15" s="22"/>
      <c r="I15" s="22"/>
      <c r="J15" s="22" t="s">
        <v>18</v>
      </c>
      <c r="K15" s="22"/>
      <c r="L15" s="22"/>
    </row>
    <row r="16" spans="1:12" x14ac:dyDescent="0.3">
      <c r="A16" s="22"/>
      <c r="B16" s="22"/>
      <c r="C16" s="22" t="s">
        <v>14</v>
      </c>
      <c r="D16" s="32">
        <f t="shared" si="1"/>
        <v>43435</v>
      </c>
      <c r="E16" s="32">
        <f t="shared" si="0"/>
        <v>43465</v>
      </c>
      <c r="F16" s="22"/>
      <c r="G16" s="22"/>
      <c r="H16" s="22"/>
      <c r="I16" s="22"/>
      <c r="J16" s="22" t="s">
        <v>46</v>
      </c>
      <c r="K16" s="22"/>
      <c r="L16" s="22"/>
    </row>
    <row r="17" spans="1:12" x14ac:dyDescent="0.3">
      <c r="A17" s="22"/>
      <c r="B17" s="22"/>
      <c r="C17" s="22"/>
      <c r="D17" s="22"/>
      <c r="E17" s="22"/>
      <c r="F17" s="22"/>
      <c r="G17" s="22"/>
      <c r="H17" s="22"/>
      <c r="I17" s="22"/>
      <c r="J17" s="22" t="s">
        <v>47</v>
      </c>
      <c r="K17" s="22"/>
      <c r="L17" s="22"/>
    </row>
    <row r="18" spans="1:12" x14ac:dyDescent="0.3">
      <c r="A18" s="22" t="s">
        <v>50</v>
      </c>
      <c r="B18" s="22"/>
      <c r="C18" s="22"/>
      <c r="D18" s="22"/>
      <c r="E18" s="22"/>
      <c r="F18" s="22"/>
      <c r="G18" s="22"/>
      <c r="H18" s="22"/>
      <c r="I18" s="22"/>
      <c r="J18" s="22" t="s">
        <v>19</v>
      </c>
      <c r="K18" s="22"/>
      <c r="L18" s="22"/>
    </row>
    <row r="19" spans="1:12" x14ac:dyDescent="0.3">
      <c r="A19" s="22" t="s">
        <v>0</v>
      </c>
      <c r="B19" s="22" t="s">
        <v>40</v>
      </c>
      <c r="C19" s="22" t="s">
        <v>2</v>
      </c>
      <c r="D19" s="22" t="s">
        <v>41</v>
      </c>
      <c r="E19" s="22" t="s">
        <v>42</v>
      </c>
      <c r="F19" s="22"/>
      <c r="G19" s="22"/>
      <c r="H19" s="22"/>
      <c r="I19" s="22"/>
      <c r="J19" s="22" t="s">
        <v>48</v>
      </c>
      <c r="K19" s="22"/>
      <c r="L19" s="22"/>
    </row>
    <row r="20" spans="1:12" x14ac:dyDescent="0.3">
      <c r="A20" s="22" t="s">
        <v>59</v>
      </c>
      <c r="B20" s="22" t="s">
        <v>18</v>
      </c>
      <c r="C20" s="32">
        <v>43124</v>
      </c>
      <c r="D20" s="32">
        <v>43124</v>
      </c>
      <c r="E20" s="33" t="str">
        <f>VLOOKUP(Tableau5[[ Type ]],Tableau4[],2,FALSE)</f>
        <v>RTT</v>
      </c>
      <c r="F20" s="22"/>
      <c r="G20" s="22" t="s">
        <v>58</v>
      </c>
      <c r="H20" s="22"/>
      <c r="I20" s="22"/>
      <c r="J20" s="22"/>
      <c r="K20" s="22"/>
      <c r="L20" s="22"/>
    </row>
    <row r="21" spans="1:12" x14ac:dyDescent="0.3">
      <c r="A21" s="22" t="s">
        <v>59</v>
      </c>
      <c r="B21" s="22" t="s">
        <v>18</v>
      </c>
      <c r="C21" s="32">
        <v>43124</v>
      </c>
      <c r="D21" s="32">
        <v>43124</v>
      </c>
      <c r="E21" s="33" t="str">
        <f>VLOOKUP(Tableau5[[ Type ]],Tableau4[],2,FALSE)</f>
        <v>RTT</v>
      </c>
      <c r="F21" s="22"/>
      <c r="G21" s="22" t="s">
        <v>29</v>
      </c>
      <c r="H21" s="22" t="s">
        <v>57</v>
      </c>
      <c r="I21" s="22"/>
      <c r="J21" s="22"/>
      <c r="K21" s="22"/>
      <c r="L21" s="22"/>
    </row>
    <row r="22" spans="1:12" x14ac:dyDescent="0.3">
      <c r="A22" s="22" t="s">
        <v>59</v>
      </c>
      <c r="B22" s="22" t="s">
        <v>17</v>
      </c>
      <c r="C22" s="32">
        <v>43125</v>
      </c>
      <c r="D22" s="32">
        <v>43126</v>
      </c>
      <c r="E22" s="33" t="str">
        <f>VLOOKUP(Tableau5[[ Type ]],Tableau4[],2,FALSE)</f>
        <v>CP</v>
      </c>
      <c r="F22" s="22"/>
      <c r="G22" s="32">
        <v>43116</v>
      </c>
      <c r="H22" s="22" t="s">
        <v>70</v>
      </c>
      <c r="I22" s="22"/>
      <c r="J22" s="22"/>
      <c r="K22" s="22"/>
      <c r="L22" s="22"/>
    </row>
    <row r="23" spans="1:12" x14ac:dyDescent="0.3">
      <c r="A23" s="22" t="s">
        <v>60</v>
      </c>
      <c r="B23" s="22" t="s">
        <v>17</v>
      </c>
      <c r="C23" s="32">
        <v>43102</v>
      </c>
      <c r="D23" s="32">
        <v>43102</v>
      </c>
      <c r="E23" s="33" t="str">
        <f>VLOOKUP(Tableau5[[ Type ]],Tableau4[],2,FALSE)</f>
        <v>CP</v>
      </c>
      <c r="F23" s="22"/>
      <c r="G23" s="22"/>
      <c r="H23" s="22"/>
      <c r="I23" s="22"/>
      <c r="J23" s="22"/>
      <c r="K23" s="22"/>
      <c r="L23" s="22"/>
    </row>
    <row r="24" spans="1:12" x14ac:dyDescent="0.3">
      <c r="A24" s="22" t="s">
        <v>61</v>
      </c>
      <c r="B24" s="22" t="s">
        <v>18</v>
      </c>
      <c r="C24" s="32">
        <v>43103</v>
      </c>
      <c r="D24" s="32">
        <v>43103</v>
      </c>
      <c r="E24" s="33" t="str">
        <f>VLOOKUP(Tableau5[[ Type ]],Tableau4[],2,FALSE)</f>
        <v>RTT</v>
      </c>
      <c r="F24" s="22"/>
      <c r="G24" s="22"/>
      <c r="H24" s="22"/>
      <c r="I24" s="22"/>
      <c r="J24" s="22"/>
      <c r="K24" s="22"/>
      <c r="L24" s="22"/>
    </row>
    <row r="25" spans="1:12" x14ac:dyDescent="0.3">
      <c r="A25" s="22" t="s">
        <v>61</v>
      </c>
      <c r="B25" s="22" t="s">
        <v>45</v>
      </c>
      <c r="C25" s="32">
        <v>43112</v>
      </c>
      <c r="D25" s="32">
        <v>43112</v>
      </c>
      <c r="E25" s="33" t="str">
        <f>VLOOKUP(Tableau5[[ Type ]],Tableau4[],2,FALSE)</f>
        <v>D CP</v>
      </c>
      <c r="F25" s="22"/>
      <c r="G25" s="22"/>
      <c r="H25" s="22"/>
      <c r="I25" s="22"/>
      <c r="J25" s="22"/>
      <c r="K25" s="22"/>
      <c r="L25" s="22"/>
    </row>
    <row r="26" spans="1:12" x14ac:dyDescent="0.3">
      <c r="A26" s="22" t="s">
        <v>62</v>
      </c>
      <c r="B26" s="22" t="s">
        <v>17</v>
      </c>
      <c r="C26" s="32">
        <v>43102</v>
      </c>
      <c r="D26" s="32">
        <v>43103</v>
      </c>
      <c r="E26" s="33" t="str">
        <f>VLOOKUP(Tableau5[[ Type ]],Tableau4[],2,FALSE)</f>
        <v>CP</v>
      </c>
      <c r="F26" s="22"/>
      <c r="G26" s="22"/>
      <c r="H26" s="22"/>
      <c r="I26" s="22"/>
      <c r="J26" s="22"/>
      <c r="K26" s="22"/>
      <c r="L26" s="22"/>
    </row>
    <row r="27" spans="1:12" x14ac:dyDescent="0.3">
      <c r="A27" s="22" t="s">
        <v>69</v>
      </c>
      <c r="B27" s="22" t="s">
        <v>18</v>
      </c>
      <c r="C27" s="32">
        <v>43112</v>
      </c>
      <c r="D27" s="32">
        <v>43112</v>
      </c>
      <c r="E27" s="33" t="str">
        <f>VLOOKUP(Tableau5[[ Type ]],Tableau4[],2,FALSE)</f>
        <v>RTT</v>
      </c>
      <c r="F27" s="22"/>
      <c r="G27" s="22"/>
      <c r="H27" s="22"/>
      <c r="I27" s="22"/>
      <c r="J27" s="22"/>
      <c r="K27" s="22"/>
      <c r="L27" s="22"/>
    </row>
    <row r="28" spans="1:12" x14ac:dyDescent="0.3">
      <c r="A28" s="22" t="s">
        <v>67</v>
      </c>
      <c r="B28" s="22" t="s">
        <v>17</v>
      </c>
      <c r="C28" s="32">
        <v>43102</v>
      </c>
      <c r="D28" s="32">
        <v>43103</v>
      </c>
      <c r="E28" s="33" t="str">
        <f>VLOOKUP(Tableau5[[ Type ]],Tableau4[],2,FALSE)</f>
        <v>CP</v>
      </c>
      <c r="F28" s="22"/>
      <c r="G28" s="22"/>
      <c r="H28" s="22"/>
      <c r="I28" s="22"/>
      <c r="J28" s="22"/>
      <c r="K28" s="22"/>
      <c r="L28" s="22"/>
    </row>
    <row r="29" spans="1:12" x14ac:dyDescent="0.3">
      <c r="A29" s="22" t="s">
        <v>68</v>
      </c>
      <c r="B29" s="22" t="s">
        <v>17</v>
      </c>
      <c r="C29" s="32">
        <v>43102</v>
      </c>
      <c r="D29" s="32">
        <v>43105</v>
      </c>
      <c r="E29" s="33" t="str">
        <f>VLOOKUP(Tableau5[[ Type ]],Tableau4[],2,FALSE)</f>
        <v>CP</v>
      </c>
      <c r="F29" s="22"/>
      <c r="G29" s="22"/>
      <c r="H29" s="22"/>
      <c r="I29" s="22"/>
      <c r="J29" s="22"/>
      <c r="K29" s="22"/>
      <c r="L29" s="22"/>
    </row>
    <row r="30" spans="1:12" x14ac:dyDescent="0.3">
      <c r="A30" s="22" t="s">
        <v>63</v>
      </c>
      <c r="B30" s="22" t="s">
        <v>18</v>
      </c>
      <c r="C30" s="32">
        <v>43112</v>
      </c>
      <c r="D30" s="32">
        <v>43112</v>
      </c>
      <c r="E30" s="33" t="str">
        <f>VLOOKUP(Tableau5[[ Type ]],Tableau4[],2,FALSE)</f>
        <v>RTT</v>
      </c>
      <c r="F30" s="22"/>
      <c r="G30" s="22"/>
      <c r="H30" s="22"/>
      <c r="I30" s="22"/>
      <c r="J30" s="22"/>
      <c r="K30" s="22"/>
      <c r="L30" s="22"/>
    </row>
    <row r="31" spans="1:12" x14ac:dyDescent="0.3">
      <c r="A31" s="22" t="s">
        <v>64</v>
      </c>
      <c r="B31" s="22" t="s">
        <v>46</v>
      </c>
      <c r="C31" s="32">
        <v>43103</v>
      </c>
      <c r="D31" s="32">
        <v>43103</v>
      </c>
      <c r="E31" s="33" t="str">
        <f>VLOOKUP(Tableau5[[ Type ]],Tableau4[],2,FALSE)</f>
        <v>D RTT</v>
      </c>
      <c r="F31" s="22"/>
      <c r="G31" s="22"/>
      <c r="H31" s="22"/>
      <c r="I31" s="22"/>
      <c r="J31" s="22"/>
      <c r="K31" s="22"/>
      <c r="L31" s="22"/>
    </row>
    <row r="32" spans="1:12" x14ac:dyDescent="0.3">
      <c r="A32" s="22" t="s">
        <v>64</v>
      </c>
      <c r="B32" s="22" t="s">
        <v>46</v>
      </c>
      <c r="C32" s="32">
        <v>43105</v>
      </c>
      <c r="D32" s="32">
        <v>43105</v>
      </c>
      <c r="E32" s="33" t="str">
        <f>VLOOKUP(Tableau5[[ Type ]],Tableau4[],2,FALSE)</f>
        <v>D RTT</v>
      </c>
      <c r="F32" s="22"/>
      <c r="I32" s="22"/>
      <c r="J32" s="22"/>
      <c r="K32" s="22"/>
      <c r="L32" s="22"/>
    </row>
    <row r="33" spans="1:5" x14ac:dyDescent="0.3">
      <c r="A33" s="22" t="s">
        <v>64</v>
      </c>
      <c r="B33" s="22" t="s">
        <v>48</v>
      </c>
      <c r="C33" s="32">
        <v>43110</v>
      </c>
      <c r="D33" s="32">
        <v>43110</v>
      </c>
      <c r="E33" s="33" t="str">
        <f>VLOOKUP(Tableau5[[ Type ]],Tableau4[],2,FALSE)</f>
        <v>D REC</v>
      </c>
    </row>
    <row r="34" spans="1:5" x14ac:dyDescent="0.3">
      <c r="A34" s="22" t="s">
        <v>61</v>
      </c>
      <c r="B34" s="22" t="s">
        <v>45</v>
      </c>
      <c r="C34" s="32">
        <v>43164</v>
      </c>
      <c r="D34" s="32">
        <v>43164</v>
      </c>
      <c r="E34" s="33" t="str">
        <f>VLOOKUP(Tableau5[[ Type ]],Tableau4[],2,FALSE)</f>
        <v>D CP</v>
      </c>
    </row>
    <row r="35" spans="1:5" x14ac:dyDescent="0.3">
      <c r="A35" s="22" t="s">
        <v>61</v>
      </c>
      <c r="B35" s="22" t="s">
        <v>17</v>
      </c>
      <c r="C35" s="32">
        <v>43165</v>
      </c>
      <c r="D35" s="32">
        <v>43166</v>
      </c>
      <c r="E35" s="33" t="str">
        <f>VLOOKUP(Tableau5[[ Type ]],Tableau4[],2,FALSE)</f>
        <v>CP</v>
      </c>
    </row>
    <row r="36" spans="1:5" x14ac:dyDescent="0.3">
      <c r="A36" s="22" t="s">
        <v>61</v>
      </c>
      <c r="B36" s="22" t="s">
        <v>18</v>
      </c>
      <c r="C36" s="32">
        <v>43167</v>
      </c>
      <c r="D36" s="32">
        <v>43168</v>
      </c>
      <c r="E36" s="33" t="str">
        <f>VLOOKUP(Tableau5[[ Type ]],Tableau4[],2,FALSE)</f>
        <v>RTT</v>
      </c>
    </row>
    <row r="37" spans="1:5" x14ac:dyDescent="0.3">
      <c r="A37" s="22" t="s">
        <v>61</v>
      </c>
      <c r="B37" s="22" t="s">
        <v>18</v>
      </c>
      <c r="C37" s="32">
        <v>43220</v>
      </c>
      <c r="D37" s="32">
        <v>43220</v>
      </c>
      <c r="E37" s="33" t="str">
        <f>VLOOKUP(Tableau5[[ Type ]],Tableau4[],2,FALSE)</f>
        <v>RTT</v>
      </c>
    </row>
    <row r="38" spans="1:5" x14ac:dyDescent="0.3">
      <c r="A38" s="22" t="s">
        <v>69</v>
      </c>
      <c r="B38" s="22" t="s">
        <v>18</v>
      </c>
      <c r="C38" s="32">
        <v>43220</v>
      </c>
      <c r="D38" s="32">
        <v>43220</v>
      </c>
      <c r="E38" s="33" t="str">
        <f>VLOOKUP(Tableau5[[ Type ]],Tableau4[],2,FALSE)</f>
        <v>RTT</v>
      </c>
    </row>
    <row r="39" spans="1:5" x14ac:dyDescent="0.3">
      <c r="A39" s="22" t="s">
        <v>61</v>
      </c>
      <c r="B39" s="22" t="s">
        <v>17</v>
      </c>
      <c r="C39" s="32">
        <v>43222</v>
      </c>
      <c r="D39" s="32">
        <v>43224</v>
      </c>
      <c r="E39" s="33" t="str">
        <f>VLOOKUP(Tableau5[[ Type ]],Tableau4[],2,FALSE)</f>
        <v>CP</v>
      </c>
    </row>
    <row r="40" spans="1:5" x14ac:dyDescent="0.3">
      <c r="A40" s="22" t="s">
        <v>61</v>
      </c>
      <c r="B40" s="22" t="s">
        <v>18</v>
      </c>
      <c r="C40" s="32">
        <v>43227</v>
      </c>
      <c r="D40" s="32">
        <v>43227</v>
      </c>
      <c r="E40" s="33" t="str">
        <f>VLOOKUP(Tableau5[[ Type ]],Tableau4[],2,FALSE)</f>
        <v>RTT</v>
      </c>
    </row>
    <row r="41" spans="1:5" x14ac:dyDescent="0.3">
      <c r="A41" s="22" t="s">
        <v>64</v>
      </c>
      <c r="B41" s="22" t="s">
        <v>17</v>
      </c>
      <c r="C41" s="32">
        <v>43223</v>
      </c>
      <c r="D41" s="32">
        <v>43227</v>
      </c>
      <c r="E41" s="33" t="str">
        <f>VLOOKUP(Tableau5[[ Type ]],Tableau4[],2,FALSE)</f>
        <v>CP</v>
      </c>
    </row>
    <row r="42" spans="1:5" x14ac:dyDescent="0.3">
      <c r="A42" s="22" t="s">
        <v>64</v>
      </c>
      <c r="B42" s="22" t="s">
        <v>17</v>
      </c>
      <c r="C42" s="32">
        <v>43229</v>
      </c>
      <c r="D42" s="32">
        <v>43229</v>
      </c>
      <c r="E42" s="33" t="str">
        <f>VLOOKUP(Tableau5[[ Type ]],Tableau4[],2,FALSE)</f>
        <v>CP</v>
      </c>
    </row>
    <row r="43" spans="1:5" x14ac:dyDescent="0.3">
      <c r="A43" s="22" t="s">
        <v>64</v>
      </c>
      <c r="B43" s="22" t="s">
        <v>17</v>
      </c>
      <c r="C43" s="32">
        <v>43231</v>
      </c>
      <c r="D43" s="32">
        <v>43231</v>
      </c>
      <c r="E43" s="33" t="str">
        <f>VLOOKUP(Tableau5[[ Type ]],Tableau4[],2,FALSE)</f>
        <v>CP</v>
      </c>
    </row>
    <row r="44" spans="1:5" x14ac:dyDescent="0.3">
      <c r="A44" s="22" t="s">
        <v>69</v>
      </c>
      <c r="B44" s="22" t="s">
        <v>18</v>
      </c>
      <c r="C44" s="32">
        <v>43227</v>
      </c>
      <c r="D44" s="32">
        <v>43227</v>
      </c>
      <c r="E44" s="33" t="str">
        <f>VLOOKUP(Tableau5[[ Type ]],Tableau4[],2,FALSE)</f>
        <v>RTT</v>
      </c>
    </row>
    <row r="45" spans="1:5" x14ac:dyDescent="0.3">
      <c r="A45" s="22" t="s">
        <v>69</v>
      </c>
      <c r="B45" s="22" t="s">
        <v>18</v>
      </c>
      <c r="C45" s="32">
        <v>43229</v>
      </c>
      <c r="D45" s="32">
        <v>43229</v>
      </c>
      <c r="E45" s="33" t="str">
        <f>VLOOKUP(Tableau5[[ Type ]],Tableau4[],2,FALSE)</f>
        <v>RTT</v>
      </c>
    </row>
    <row r="46" spans="1:5" x14ac:dyDescent="0.3">
      <c r="A46" s="22" t="s">
        <v>69</v>
      </c>
      <c r="B46" s="22" t="s">
        <v>18</v>
      </c>
      <c r="C46" s="32">
        <v>43231</v>
      </c>
      <c r="D46" s="32">
        <v>43231</v>
      </c>
      <c r="E46" s="33" t="str">
        <f>VLOOKUP(Tableau5[[ Type ]],Tableau4[],2,FALSE)</f>
        <v>RTT</v>
      </c>
    </row>
    <row r="47" spans="1:5" x14ac:dyDescent="0.3">
      <c r="A47" s="22" t="s">
        <v>69</v>
      </c>
      <c r="B47" s="22" t="s">
        <v>18</v>
      </c>
      <c r="C47" s="32">
        <v>43272</v>
      </c>
      <c r="D47" s="32">
        <v>43272</v>
      </c>
      <c r="E47" s="33" t="str">
        <f>VLOOKUP(Tableau5[[ Type ]],Tableau4[],2,FALSE)</f>
        <v>RTT</v>
      </c>
    </row>
    <row r="48" spans="1:5" x14ac:dyDescent="0.3">
      <c r="A48" s="22" t="s">
        <v>65</v>
      </c>
      <c r="B48" s="22" t="s">
        <v>18</v>
      </c>
      <c r="C48" s="32">
        <v>43112</v>
      </c>
      <c r="D48" s="32">
        <v>43112</v>
      </c>
      <c r="E48" s="33" t="str">
        <f>VLOOKUP(Tableau5[[ Type ]],Tableau4[],2,FALSE)</f>
        <v>RTT</v>
      </c>
    </row>
    <row r="49" spans="1:5" x14ac:dyDescent="0.3">
      <c r="A49" s="22" t="s">
        <v>65</v>
      </c>
      <c r="B49" s="22" t="s">
        <v>18</v>
      </c>
      <c r="C49" s="32">
        <v>43178</v>
      </c>
      <c r="D49" s="32">
        <v>43178</v>
      </c>
      <c r="E49" s="33" t="str">
        <f>VLOOKUP(Tableau5[[ Type ]],Tableau4[],2,FALSE)</f>
        <v>RTT</v>
      </c>
    </row>
    <row r="50" spans="1:5" x14ac:dyDescent="0.3">
      <c r="A50" s="22" t="s">
        <v>65</v>
      </c>
      <c r="B50" s="22" t="s">
        <v>18</v>
      </c>
      <c r="C50" s="32">
        <v>43157</v>
      </c>
      <c r="D50" s="32">
        <v>43157</v>
      </c>
      <c r="E50" s="33" t="str">
        <f>VLOOKUP(Tableau5[[ Type ]],Tableau4[],2,FALSE)</f>
        <v>RTT</v>
      </c>
    </row>
    <row r="51" spans="1:5" x14ac:dyDescent="0.3">
      <c r="A51" s="22" t="s">
        <v>65</v>
      </c>
      <c r="B51" s="22" t="s">
        <v>17</v>
      </c>
      <c r="C51" s="32">
        <v>43216</v>
      </c>
      <c r="D51" s="32">
        <v>43220</v>
      </c>
      <c r="E51" s="33" t="str">
        <f>VLOOKUP(Tableau5[[ Type ]],Tableau4[],2,FALSE)</f>
        <v>CP</v>
      </c>
    </row>
    <row r="52" spans="1:5" x14ac:dyDescent="0.3">
      <c r="A52" s="22" t="s">
        <v>65</v>
      </c>
      <c r="B52" s="22" t="s">
        <v>17</v>
      </c>
      <c r="C52" s="32">
        <v>43222</v>
      </c>
      <c r="D52" s="32">
        <v>43224</v>
      </c>
      <c r="E52" s="33" t="str">
        <f>VLOOKUP(Tableau5[[ Type ]],Tableau4[],2,FALSE)</f>
        <v>CP</v>
      </c>
    </row>
    <row r="53" spans="1:5" x14ac:dyDescent="0.3">
      <c r="A53" s="22" t="s">
        <v>65</v>
      </c>
      <c r="B53" s="22" t="s">
        <v>18</v>
      </c>
      <c r="C53" s="32">
        <v>43227</v>
      </c>
      <c r="D53" s="32">
        <v>43227</v>
      </c>
      <c r="E53" s="33" t="str">
        <f>VLOOKUP(Tableau5[[ Type ]],Tableau4[],2,FALSE)</f>
        <v>RTT</v>
      </c>
    </row>
    <row r="54" spans="1:5" x14ac:dyDescent="0.3">
      <c r="A54" s="22" t="s">
        <v>65</v>
      </c>
      <c r="B54" s="22" t="s">
        <v>18</v>
      </c>
      <c r="C54" s="32">
        <v>43241</v>
      </c>
      <c r="D54" s="32">
        <v>43241</v>
      </c>
      <c r="E54" s="33" t="str">
        <f>VLOOKUP(Tableau5[[ Type ]],Tableau4[],2,FALSE)</f>
        <v>RTT</v>
      </c>
    </row>
    <row r="55" spans="1:5" x14ac:dyDescent="0.3">
      <c r="A55" s="22"/>
      <c r="B55" s="22"/>
      <c r="C55" s="22"/>
      <c r="D55" s="22"/>
      <c r="E55" s="22"/>
    </row>
    <row r="56" spans="1:5" x14ac:dyDescent="0.3">
      <c r="A56" s="22"/>
      <c r="B56" s="22"/>
      <c r="C56" s="22"/>
      <c r="D56" s="22"/>
      <c r="E56" s="22"/>
    </row>
    <row r="57" spans="1:5" x14ac:dyDescent="0.3">
      <c r="A57" s="22"/>
      <c r="B57" s="22"/>
      <c r="C57" s="22"/>
      <c r="D57" s="22"/>
      <c r="E57" s="22"/>
    </row>
  </sheetData>
  <pageMargins left="0.7" right="0.7" top="0.75" bottom="0.75" header="0.3" footer="0.3"/>
  <legacyDrawing r:id="rId1"/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CCFF"/>
  </sheetPr>
  <dimension ref="A1:AN32"/>
  <sheetViews>
    <sheetView topLeftCell="A4" zoomScale="70" zoomScaleNormal="70" workbookViewId="0">
      <selection activeCell="B27" sqref="B27"/>
    </sheetView>
  </sheetViews>
  <sheetFormatPr baseColWidth="10" defaultRowHeight="14.4" x14ac:dyDescent="0.3"/>
  <cols>
    <col min="1" max="1" width="5.44140625" customWidth="1"/>
    <col min="2" max="2" width="19.44140625" bestFit="1" customWidth="1"/>
    <col min="3" max="3" width="7.5546875" customWidth="1"/>
    <col min="4" max="4" width="9.88671875" bestFit="1" customWidth="1"/>
    <col min="5" max="5" width="7.5546875" customWidth="1"/>
    <col min="6" max="6" width="11.5546875" bestFit="1" customWidth="1"/>
    <col min="7" max="7" width="7.5546875" customWidth="1"/>
    <col min="8" max="8" width="14.109375" bestFit="1" customWidth="1"/>
    <col min="9" max="39" width="6.44140625" customWidth="1"/>
  </cols>
  <sheetData>
    <row r="1" spans="1:40" s="2" customFormat="1" x14ac:dyDescent="0.3">
      <c r="A1" s="18">
        <v>43101</v>
      </c>
      <c r="B1" s="18">
        <f>DATE(C1,D1,1)</f>
        <v>43221</v>
      </c>
      <c r="C1" s="19">
        <v>2018</v>
      </c>
      <c r="D1" s="19">
        <v>5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</row>
    <row r="2" spans="1:40" s="2" customFormat="1" ht="14.25" customHeight="1" x14ac:dyDescent="0.3">
      <c r="A2" s="18">
        <f>EOMONTH(A1,0)</f>
        <v>43131</v>
      </c>
      <c r="B2" s="18">
        <f>EOMONTH(B1,0)</f>
        <v>43251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</row>
    <row r="3" spans="1:40" s="2" customFormat="1" ht="68.25" customHeight="1" x14ac:dyDescent="0.3">
      <c r="A3" s="19"/>
      <c r="B3" s="19"/>
      <c r="C3" s="19"/>
      <c r="D3" s="19"/>
      <c r="E3" s="19"/>
      <c r="F3" s="19"/>
      <c r="G3" s="19"/>
      <c r="H3" s="19"/>
      <c r="I3" s="20">
        <f>B1</f>
        <v>43221</v>
      </c>
      <c r="J3" s="20">
        <f>I3+1</f>
        <v>43222</v>
      </c>
      <c r="K3" s="20">
        <f>J3+1</f>
        <v>43223</v>
      </c>
      <c r="L3" s="20">
        <f t="shared" ref="L3:AJ3" si="0">K3+1</f>
        <v>43224</v>
      </c>
      <c r="M3" s="20">
        <f t="shared" si="0"/>
        <v>43225</v>
      </c>
      <c r="N3" s="20">
        <f t="shared" si="0"/>
        <v>43226</v>
      </c>
      <c r="O3" s="20">
        <f t="shared" si="0"/>
        <v>43227</v>
      </c>
      <c r="P3" s="20">
        <f t="shared" si="0"/>
        <v>43228</v>
      </c>
      <c r="Q3" s="20">
        <f t="shared" si="0"/>
        <v>43229</v>
      </c>
      <c r="R3" s="20">
        <f t="shared" si="0"/>
        <v>43230</v>
      </c>
      <c r="S3" s="20">
        <f t="shared" si="0"/>
        <v>43231</v>
      </c>
      <c r="T3" s="20">
        <f t="shared" si="0"/>
        <v>43232</v>
      </c>
      <c r="U3" s="20">
        <f t="shared" si="0"/>
        <v>43233</v>
      </c>
      <c r="V3" s="20">
        <f t="shared" si="0"/>
        <v>43234</v>
      </c>
      <c r="W3" s="20">
        <f t="shared" si="0"/>
        <v>43235</v>
      </c>
      <c r="X3" s="20">
        <f t="shared" si="0"/>
        <v>43236</v>
      </c>
      <c r="Y3" s="20">
        <f t="shared" si="0"/>
        <v>43237</v>
      </c>
      <c r="Z3" s="20">
        <f t="shared" si="0"/>
        <v>43238</v>
      </c>
      <c r="AA3" s="20">
        <f t="shared" si="0"/>
        <v>43239</v>
      </c>
      <c r="AB3" s="20">
        <f t="shared" si="0"/>
        <v>43240</v>
      </c>
      <c r="AC3" s="20">
        <f t="shared" si="0"/>
        <v>43241</v>
      </c>
      <c r="AD3" s="20">
        <f t="shared" si="0"/>
        <v>43242</v>
      </c>
      <c r="AE3" s="20">
        <f t="shared" si="0"/>
        <v>43243</v>
      </c>
      <c r="AF3" s="20">
        <f t="shared" si="0"/>
        <v>43244</v>
      </c>
      <c r="AG3" s="20">
        <f t="shared" si="0"/>
        <v>43245</v>
      </c>
      <c r="AH3" s="20">
        <f t="shared" si="0"/>
        <v>43246</v>
      </c>
      <c r="AI3" s="20">
        <f t="shared" si="0"/>
        <v>43247</v>
      </c>
      <c r="AJ3" s="20">
        <f t="shared" si="0"/>
        <v>43248</v>
      </c>
      <c r="AK3" s="20">
        <f t="array" ref="AK3">IFERROR(IF(AJ3+1&gt;$B$2,"",AJ3+1),"")</f>
        <v>43249</v>
      </c>
      <c r="AL3" s="20">
        <f t="array" ref="AL3">IFERROR(IF(AK3+1&gt;$B$2,"",AK3+1),"")</f>
        <v>43250</v>
      </c>
      <c r="AM3" s="20">
        <f t="array" ref="AM3">IFERROR(IF(AL3+1&gt;$B$2,"",AL3+1),"")</f>
        <v>43251</v>
      </c>
      <c r="AN3" s="19"/>
    </row>
    <row r="4" spans="1:40" ht="15" thickBot="1" x14ac:dyDescent="0.35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</row>
    <row r="5" spans="1:40" ht="14.4" customHeight="1" x14ac:dyDescent="0.3">
      <c r="A5" s="23"/>
      <c r="B5" s="22"/>
      <c r="C5" s="24"/>
      <c r="D5" s="24"/>
      <c r="E5" s="24"/>
      <c r="F5" s="24"/>
      <c r="G5" s="24"/>
      <c r="H5" s="24"/>
      <c r="I5" s="80" t="str">
        <f>UPPER(TEXT(EDATE(DATE(C1,D1,1),0),"mmmmmmm"))</f>
        <v>MAI</v>
      </c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2"/>
      <c r="AN5" s="22"/>
    </row>
    <row r="6" spans="1:40" ht="14.4" customHeight="1" x14ac:dyDescent="0.3">
      <c r="A6" s="23"/>
      <c r="B6" s="24"/>
      <c r="C6" s="24"/>
      <c r="D6" s="24"/>
      <c r="E6" s="24"/>
      <c r="F6" s="24"/>
      <c r="G6" s="24"/>
      <c r="H6" s="24"/>
      <c r="I6" s="83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  <c r="AK6" s="84"/>
      <c r="AL6" s="84"/>
      <c r="AM6" s="85"/>
      <c r="AN6" s="22"/>
    </row>
    <row r="7" spans="1:40" ht="15" customHeight="1" thickBot="1" x14ac:dyDescent="0.35">
      <c r="A7" s="21"/>
      <c r="B7" s="24"/>
      <c r="C7" s="24"/>
      <c r="D7" s="24"/>
      <c r="E7" s="24"/>
      <c r="F7" s="24"/>
      <c r="G7" s="24"/>
      <c r="H7" s="24"/>
      <c r="I7" s="86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8"/>
      <c r="AN7" s="22"/>
    </row>
    <row r="8" spans="1:40" ht="15" thickBot="1" x14ac:dyDescent="0.35">
      <c r="A8" s="22"/>
      <c r="B8" s="22"/>
      <c r="C8" s="22"/>
      <c r="D8" s="22"/>
      <c r="E8" s="22"/>
      <c r="F8" s="22"/>
      <c r="G8" s="22"/>
      <c r="H8" s="22"/>
      <c r="I8" s="3">
        <f t="shared" ref="I8:AJ8" si="1">DAY(I3)</f>
        <v>1</v>
      </c>
      <c r="J8" s="4">
        <f t="shared" si="1"/>
        <v>2</v>
      </c>
      <c r="K8" s="4">
        <f t="shared" si="1"/>
        <v>3</v>
      </c>
      <c r="L8" s="4">
        <f t="shared" si="1"/>
        <v>4</v>
      </c>
      <c r="M8" s="4">
        <f t="shared" si="1"/>
        <v>5</v>
      </c>
      <c r="N8" s="4">
        <f t="shared" si="1"/>
        <v>6</v>
      </c>
      <c r="O8" s="4">
        <f t="shared" si="1"/>
        <v>7</v>
      </c>
      <c r="P8" s="4">
        <f t="shared" si="1"/>
        <v>8</v>
      </c>
      <c r="Q8" s="4">
        <f t="shared" si="1"/>
        <v>9</v>
      </c>
      <c r="R8" s="4">
        <f t="shared" si="1"/>
        <v>10</v>
      </c>
      <c r="S8" s="4">
        <f t="shared" si="1"/>
        <v>11</v>
      </c>
      <c r="T8" s="4">
        <f t="shared" si="1"/>
        <v>12</v>
      </c>
      <c r="U8" s="4">
        <f t="shared" si="1"/>
        <v>13</v>
      </c>
      <c r="V8" s="4">
        <f t="shared" si="1"/>
        <v>14</v>
      </c>
      <c r="W8" s="4">
        <f t="shared" si="1"/>
        <v>15</v>
      </c>
      <c r="X8" s="4">
        <f t="shared" si="1"/>
        <v>16</v>
      </c>
      <c r="Y8" s="4">
        <f t="shared" si="1"/>
        <v>17</v>
      </c>
      <c r="Z8" s="4">
        <f t="shared" si="1"/>
        <v>18</v>
      </c>
      <c r="AA8" s="4">
        <f t="shared" si="1"/>
        <v>19</v>
      </c>
      <c r="AB8" s="4">
        <f t="shared" si="1"/>
        <v>20</v>
      </c>
      <c r="AC8" s="4">
        <f t="shared" si="1"/>
        <v>21</v>
      </c>
      <c r="AD8" s="4">
        <f t="shared" si="1"/>
        <v>22</v>
      </c>
      <c r="AE8" s="4">
        <f t="shared" si="1"/>
        <v>23</v>
      </c>
      <c r="AF8" s="4">
        <f t="shared" si="1"/>
        <v>24</v>
      </c>
      <c r="AG8" s="4">
        <f t="shared" si="1"/>
        <v>25</v>
      </c>
      <c r="AH8" s="4">
        <f t="shared" si="1"/>
        <v>26</v>
      </c>
      <c r="AI8" s="4">
        <f t="shared" si="1"/>
        <v>27</v>
      </c>
      <c r="AJ8" s="4">
        <f t="shared" si="1"/>
        <v>28</v>
      </c>
      <c r="AK8" s="4">
        <f t="array" ref="AK8">IFERROR(DAY(AK3),"")</f>
        <v>29</v>
      </c>
      <c r="AL8" s="4">
        <f t="array" ref="AL8">IFERROR(DAY(AL3),"")</f>
        <v>30</v>
      </c>
      <c r="AM8" s="5">
        <f t="array" ref="AM8">IFERROR(DAY(AM3),"")</f>
        <v>31</v>
      </c>
      <c r="AN8" s="22"/>
    </row>
    <row r="9" spans="1:40" ht="15" thickBot="1" x14ac:dyDescent="0.35">
      <c r="A9" s="22"/>
      <c r="B9" s="25" t="s">
        <v>0</v>
      </c>
      <c r="C9" s="26" t="s">
        <v>17</v>
      </c>
      <c r="D9" s="26" t="s">
        <v>22</v>
      </c>
      <c r="E9" s="26" t="s">
        <v>18</v>
      </c>
      <c r="F9" s="26" t="s">
        <v>23</v>
      </c>
      <c r="G9" s="26" t="s">
        <v>19</v>
      </c>
      <c r="H9" s="27" t="s">
        <v>27</v>
      </c>
      <c r="I9" s="6">
        <f t="shared" ref="I9:AJ9" si="2">WEEKDAY(I3)</f>
        <v>3</v>
      </c>
      <c r="J9" s="7">
        <f t="shared" si="2"/>
        <v>4</v>
      </c>
      <c r="K9" s="7">
        <f t="shared" si="2"/>
        <v>5</v>
      </c>
      <c r="L9" s="7">
        <f t="shared" si="2"/>
        <v>6</v>
      </c>
      <c r="M9" s="7">
        <f t="shared" si="2"/>
        <v>7</v>
      </c>
      <c r="N9" s="7">
        <f t="shared" si="2"/>
        <v>1</v>
      </c>
      <c r="O9" s="7">
        <f t="shared" si="2"/>
        <v>2</v>
      </c>
      <c r="P9" s="7">
        <f t="shared" si="2"/>
        <v>3</v>
      </c>
      <c r="Q9" s="7">
        <f t="shared" si="2"/>
        <v>4</v>
      </c>
      <c r="R9" s="7">
        <f t="shared" si="2"/>
        <v>5</v>
      </c>
      <c r="S9" s="7">
        <f t="shared" si="2"/>
        <v>6</v>
      </c>
      <c r="T9" s="7">
        <f t="shared" si="2"/>
        <v>7</v>
      </c>
      <c r="U9" s="7">
        <f t="shared" si="2"/>
        <v>1</v>
      </c>
      <c r="V9" s="7">
        <f t="shared" si="2"/>
        <v>2</v>
      </c>
      <c r="W9" s="7">
        <f t="shared" si="2"/>
        <v>3</v>
      </c>
      <c r="X9" s="34">
        <f t="shared" si="2"/>
        <v>4</v>
      </c>
      <c r="Y9" s="7">
        <f t="shared" si="2"/>
        <v>5</v>
      </c>
      <c r="Z9" s="7">
        <f t="shared" si="2"/>
        <v>6</v>
      </c>
      <c r="AA9" s="7">
        <f t="shared" si="2"/>
        <v>7</v>
      </c>
      <c r="AB9" s="7">
        <f t="shared" si="2"/>
        <v>1</v>
      </c>
      <c r="AC9" s="7">
        <f t="shared" si="2"/>
        <v>2</v>
      </c>
      <c r="AD9" s="7">
        <f t="shared" si="2"/>
        <v>3</v>
      </c>
      <c r="AE9" s="7">
        <f t="shared" si="2"/>
        <v>4</v>
      </c>
      <c r="AF9" s="7">
        <f t="shared" si="2"/>
        <v>5</v>
      </c>
      <c r="AG9" s="7">
        <f t="shared" si="2"/>
        <v>6</v>
      </c>
      <c r="AH9" s="7">
        <f t="shared" si="2"/>
        <v>7</v>
      </c>
      <c r="AI9" s="7">
        <f t="shared" si="2"/>
        <v>1</v>
      </c>
      <c r="AJ9" s="7">
        <f t="shared" si="2"/>
        <v>2</v>
      </c>
      <c r="AK9" s="7">
        <f t="array" ref="AK9">IFERROR(WEEKDAY(AK3),"")</f>
        <v>3</v>
      </c>
      <c r="AL9" s="7">
        <f t="array" ref="AL9">IFERROR(WEEKDAY(AL3),"")</f>
        <v>4</v>
      </c>
      <c r="AM9" s="8">
        <f t="array" ref="AM9">IFERROR(WEEKDAY(AM3),"")</f>
        <v>5</v>
      </c>
      <c r="AN9" s="22"/>
    </row>
    <row r="10" spans="1:40" x14ac:dyDescent="0.3">
      <c r="A10" s="22"/>
      <c r="B10" s="28" t="str">
        <f>IF(Config!A3&lt;&gt;"",Config!A3,"")</f>
        <v>M.O</v>
      </c>
      <c r="C10" s="10">
        <f>COUNTIF(I10:AM10,"CP")</f>
        <v>0</v>
      </c>
      <c r="D10" s="13">
        <f t="shared" ref="D10:D14" si="3">COUNTIF(I10:AM10,"D CP")</f>
        <v>0</v>
      </c>
      <c r="E10" s="10">
        <f>COUNTIF(I10:AM10,"RTT")</f>
        <v>0</v>
      </c>
      <c r="F10" s="10">
        <f>COUNTIF(I10:AM10,"D RTT")</f>
        <v>0</v>
      </c>
      <c r="G10" s="10">
        <f>COUNTIF(I10:AM10,"REC")</f>
        <v>0</v>
      </c>
      <c r="H10" s="11">
        <f>COUNTIF(I10:AM10,"D REC")</f>
        <v>0</v>
      </c>
      <c r="I10" s="9" t="str">
        <f t="array" ref="I10">IF(OR(I$9=1,I$9=7),"",IFERROR(INDEX(Tableau5[],MATCH(1,(I$3&gt;=Tableau5[Date de début])*(Tableau5[Date de fin]&gt;=I$3)*(Tableau5[Nom]=$B10),0),5),""))</f>
        <v/>
      </c>
      <c r="J10" s="10" t="str">
        <f t="array" ref="J10">IF(OR(J$9=1,J$9=7),"",IFERROR(INDEX(Tableau5[],MATCH(1,(J$3&gt;=Tableau5[Date de début])*(Tableau5[Date de fin]&gt;=J$3)*(Tableau5[Nom]=$B10),0),5),""))</f>
        <v/>
      </c>
      <c r="K10" s="10" t="str">
        <f t="array" ref="K10">IF(OR(K$9=1,K$9=7),"",IFERROR(INDEX(Tableau5[],MATCH(1,(K$3&gt;=Tableau5[Date de début])*(Tableau5[Date de fin]&gt;=K$3)*(Tableau5[Nom]=$B10),0),5),""))</f>
        <v/>
      </c>
      <c r="L10" s="10" t="str">
        <f t="array" ref="L10">IF(OR(L$9=1,L$9=7),"",IFERROR(INDEX(Tableau5[],MATCH(1,(L$3&gt;=Tableau5[Date de début])*(Tableau5[Date de fin]&gt;=L$3)*(Tableau5[Nom]=$B10),0),5),""))</f>
        <v/>
      </c>
      <c r="M10" s="10" t="str">
        <f t="array" ref="M10">IF(OR(M$9=1,M$9=7),"",IFERROR(INDEX(Tableau5[],MATCH(1,(M$3&gt;=Tableau5[Date de début])*(Tableau5[Date de fin]&gt;=M$3)*(Tableau5[Nom]=$B10),0),5),""))</f>
        <v/>
      </c>
      <c r="N10" s="10" t="str">
        <f t="array" ref="N10">IF(OR(N$9=1,N$9=7),"",IFERROR(INDEX(Tableau5[],MATCH(1,(N$3&gt;=Tableau5[Date de début])*(Tableau5[Date de fin]&gt;=N$3)*(Tableau5[Nom]=$B10),0),5),""))</f>
        <v/>
      </c>
      <c r="O10" s="10" t="str">
        <f t="array" ref="O10">IF(OR(O$9=1,O$9=7),"",IFERROR(INDEX(Tableau5[],MATCH(1,(O$3&gt;=Tableau5[Date de début])*(Tableau5[Date de fin]&gt;=O$3)*(Tableau5[Nom]=$B10),0),5),""))</f>
        <v/>
      </c>
      <c r="P10" s="10" t="str">
        <f t="array" ref="P10">IF(OR(P$9=1,P$9=7),"",IFERROR(INDEX(Tableau5[],MATCH(1,(P$3&gt;=Tableau5[Date de début])*(Tableau5[Date de fin]&gt;=P$3)*(Tableau5[Nom]=$B10),0),5),""))</f>
        <v/>
      </c>
      <c r="Q10" s="10" t="str">
        <f t="array" ref="Q10">IF(OR(Q$9=1,Q$9=7),"",IFERROR(INDEX(Tableau5[],MATCH(1,(Q$3&gt;=Tableau5[Date de début])*(Tableau5[Date de fin]&gt;=Q$3)*(Tableau5[Nom]=$B10),0),5),""))</f>
        <v/>
      </c>
      <c r="R10" s="10" t="str">
        <f t="array" ref="R10">IF(OR(R$9=1,R$9=7),"",IFERROR(INDEX(Tableau5[],MATCH(1,(R$3&gt;=Tableau5[Date de début])*(Tableau5[Date de fin]&gt;=R$3)*(Tableau5[Nom]=$B10),0),5),""))</f>
        <v/>
      </c>
      <c r="S10" s="10" t="str">
        <f t="array" ref="S10">IF(OR(S$9=1,S$9=7),"",IFERROR(INDEX(Tableau5[],MATCH(1,(S$3&gt;=Tableau5[Date de début])*(Tableau5[Date de fin]&gt;=S$3)*(Tableau5[Nom]=$B10),0),5),""))</f>
        <v/>
      </c>
      <c r="T10" s="10" t="str">
        <f t="array" ref="T10">IF(OR(T$9=1,T$9=7),"",IFERROR(INDEX(Tableau5[],MATCH(1,(T$3&gt;=Tableau5[Date de début])*(Tableau5[Date de fin]&gt;=T$3)*(Tableau5[Nom]=$B10),0),5),""))</f>
        <v/>
      </c>
      <c r="U10" s="10" t="str">
        <f t="array" ref="U10">IF(OR(U$9=1,U$9=7),"",IFERROR(INDEX(Tableau5[],MATCH(1,(U$3&gt;=Tableau5[Date de début])*(Tableau5[Date de fin]&gt;=U$3)*(Tableau5[Nom]=$B10),0),5),""))</f>
        <v/>
      </c>
      <c r="V10" s="10" t="str">
        <f t="array" ref="V10">IF(OR(V$9=1,V$9=7),"",IFERROR(INDEX(Tableau5[],MATCH(1,(V$3&gt;=Tableau5[Date de début])*(Tableau5[Date de fin]&gt;=V$3)*(Tableau5[Nom]=$B10),0),5),""))</f>
        <v/>
      </c>
      <c r="W10" s="10" t="str">
        <f t="array" ref="W10">IF(OR(W$9=1,W$9=7),"",IFERROR(INDEX(Tableau5[],MATCH(1,(W$3&gt;=Tableau5[Date de début])*(Tableau5[Date de fin]&gt;=W$3)*(Tableau5[Nom]=$B10),0),5),""))</f>
        <v/>
      </c>
      <c r="X10" s="35" t="str">
        <f t="array" ref="X10">IF(OR(X$9=1,X$9=7),"",IFERROR(INDEX(Tableau5[],MATCH(1,(X$3&gt;=Tableau5[Date de début])*(Tableau5[Date de fin]&gt;=X$3)*(Tableau5[Nom]=$B10),0),5),""))</f>
        <v/>
      </c>
      <c r="Y10" s="10" t="str">
        <f t="array" ref="Y10">IF(OR(Y$9=1,Y$9=7),"",IFERROR(INDEX(Tableau5[],MATCH(1,(Y$3&gt;=Tableau5[Date de début])*(Tableau5[Date de fin]&gt;=Y$3)*(Tableau5[Nom]=$B10),0),5),""))</f>
        <v/>
      </c>
      <c r="Z10" s="10" t="str">
        <f t="array" ref="Z10">IF(OR(Z$9=1,Z$9=7),"",IFERROR(INDEX(Tableau5[],MATCH(1,(Z$3&gt;=Tableau5[Date de début])*(Tableau5[Date de fin]&gt;=Z$3)*(Tableau5[Nom]=$B10),0),5),""))</f>
        <v/>
      </c>
      <c r="AA10" s="10" t="str">
        <f t="array" ref="AA10">IF(OR(AA$9=1,AA$9=7),"",IFERROR(INDEX(Tableau5[],MATCH(1,(AA$3&gt;=Tableau5[Date de début])*(Tableau5[Date de fin]&gt;=AA$3)*(Tableau5[Nom]=$B10),0),5),""))</f>
        <v/>
      </c>
      <c r="AB10" s="10" t="str">
        <f t="array" ref="AB10">IF(OR(AB$9=1,AB$9=7),"",IFERROR(INDEX(Tableau5[],MATCH(1,(AB$3&gt;=Tableau5[Date de début])*(Tableau5[Date de fin]&gt;=AB$3)*(Tableau5[Nom]=$B10),0),5),""))</f>
        <v/>
      </c>
      <c r="AC10" s="10" t="str">
        <f t="array" ref="AC10">IF(OR(AC$9=1,AC$9=7),"",IFERROR(INDEX(Tableau5[],MATCH(1,(AC$3&gt;=Tableau5[Date de début])*(Tableau5[Date de fin]&gt;=AC$3)*(Tableau5[Nom]=$B10),0),5),""))</f>
        <v/>
      </c>
      <c r="AD10" s="10" t="str">
        <f t="array" ref="AD10">IF(OR(AD$9=1,AD$9=7),"",IFERROR(INDEX(Tableau5[],MATCH(1,(AD$3&gt;=Tableau5[Date de début])*(Tableau5[Date de fin]&gt;=AD$3)*(Tableau5[Nom]=$B10),0),5),""))</f>
        <v/>
      </c>
      <c r="AE10" s="10" t="str">
        <f t="array" ref="AE10">IF(OR(AE$9=1,AE$9=7),"",IFERROR(INDEX(Tableau5[],MATCH(1,(AE$3&gt;=Tableau5[Date de début])*(Tableau5[Date de fin]&gt;=AE$3)*(Tableau5[Nom]=$B10),0),5),""))</f>
        <v/>
      </c>
      <c r="AF10" s="10" t="str">
        <f t="array" ref="AF10">IF(OR(AF$9=1,AF$9=7),"",IFERROR(INDEX(Tableau5[],MATCH(1,(AF$3&gt;=Tableau5[Date de début])*(Tableau5[Date de fin]&gt;=AF$3)*(Tableau5[Nom]=$B10),0),5),""))</f>
        <v/>
      </c>
      <c r="AG10" s="10" t="str">
        <f t="array" ref="AG10">IF(OR(AG$9=1,AG$9=7),"",IFERROR(INDEX(Tableau5[],MATCH(1,(AG$3&gt;=Tableau5[Date de début])*(Tableau5[Date de fin]&gt;=AG$3)*(Tableau5[Nom]=$B10),0),5),""))</f>
        <v/>
      </c>
      <c r="AH10" s="10" t="str">
        <f t="array" ref="AH10">IF(OR(AH$9=1,AH$9=7),"",IFERROR(INDEX(Tableau5[],MATCH(1,(AH$3&gt;=Tableau5[Date de début])*(Tableau5[Date de fin]&gt;=AH$3)*(Tableau5[Nom]=$B10),0),5),""))</f>
        <v/>
      </c>
      <c r="AI10" s="10" t="str">
        <f t="array" ref="AI10">IF(OR(AI$9=1,AI$9=7),"",IFERROR(INDEX(Tableau5[],MATCH(1,(AI$3&gt;=Tableau5[Date de début])*(Tableau5[Date de fin]&gt;=AI$3)*(Tableau5[Nom]=$B10),0),5),""))</f>
        <v/>
      </c>
      <c r="AJ10" s="10" t="str">
        <f t="array" ref="AJ10">IF(OR(AJ$9=1,AJ$9=7),"",IFERROR(INDEX(Tableau5[],MATCH(1,(AJ$3&gt;=Tableau5[Date de début])*(Tableau5[Date de fin]&gt;=AJ$3)*(Tableau5[Nom]=$B10),0),5),""))</f>
        <v/>
      </c>
      <c r="AK10" s="10" t="str">
        <f t="array" ref="AK10">IF(OR(AK$9=1,AK$9=7),"",IFERROR(INDEX(Tableau5[],MATCH(1,(AK$3&gt;=Tableau5[Date de début])*(Tableau5[Date de fin]&gt;=AK$3)*(Tableau5[Nom]=$B10),0),5),""))</f>
        <v/>
      </c>
      <c r="AL10" s="10" t="str">
        <f t="array" ref="AL10">IF(OR(AL$9=1,AL$9=7),"",IFERROR(INDEX(Tableau5[],MATCH(1,(AL$3&gt;=Tableau5[Date de début])*(Tableau5[Date de fin]&gt;=AL$3)*(Tableau5[Nom]=$B10),0),5),""))</f>
        <v/>
      </c>
      <c r="AM10" s="11" t="str">
        <f t="array" ref="AM10">IF(OR(AM$9=1,AM$9=7),"",IFERROR(INDEX(Tableau5[],MATCH(1,(AM$3&gt;=Tableau5[Date de début])*(Tableau5[Date de fin]&gt;=AM$3)*(Tableau5[Nom]=$B10),0),5),""))</f>
        <v/>
      </c>
      <c r="AN10" s="22"/>
    </row>
    <row r="11" spans="1:40" x14ac:dyDescent="0.3">
      <c r="A11" s="22"/>
      <c r="B11" s="29" t="str">
        <f>IF(Config!A4&lt;&gt;"",Config!A4,"")</f>
        <v>B.N</v>
      </c>
      <c r="C11" s="13">
        <f t="shared" ref="C11:C20" si="4">COUNTIF(I11:AM11,"CP")</f>
        <v>0</v>
      </c>
      <c r="D11" s="13">
        <f t="shared" si="3"/>
        <v>0</v>
      </c>
      <c r="E11" s="13">
        <f t="shared" ref="E11:E20" si="5">COUNTIF(I11:AM11,"RTT")</f>
        <v>0</v>
      </c>
      <c r="F11" s="13">
        <f t="shared" ref="F11:F20" si="6">COUNTIF(I11:AM11,"D RTT")</f>
        <v>0</v>
      </c>
      <c r="G11" s="13">
        <f t="shared" ref="G11:G20" si="7">COUNTIF(I11:AM11,"REC")</f>
        <v>0</v>
      </c>
      <c r="H11" s="14">
        <f t="shared" ref="H11:H20" si="8">COUNTIF(I11:AM11,"D REC")</f>
        <v>0</v>
      </c>
      <c r="I11" s="12" t="str">
        <f t="array" ref="I11">IF(OR(I$9=1,I$9=7),"",IFERROR(INDEX(Tableau5[],MATCH(1,(I$3&gt;=Tableau5[Date de début])*(Tableau5[Date de fin]&gt;=I$3)*(Tableau5[Nom]=$B11),0),5),""))</f>
        <v/>
      </c>
      <c r="J11" s="13" t="str">
        <f t="array" ref="J11">IF(OR(J$9=1,J$9=7),"",IFERROR(INDEX(Tableau5[],MATCH(1,(J$3&gt;=Tableau5[Date de début])*(Tableau5[Date de fin]&gt;=J$3)*(Tableau5[Nom]=$B11),0),5),""))</f>
        <v/>
      </c>
      <c r="K11" s="13" t="str">
        <f t="array" ref="K11">IF(OR(K$9=1,K$9=7),"",IFERROR(INDEX(Tableau5[],MATCH(1,(K$3&gt;=Tableau5[Date de début])*(Tableau5[Date de fin]&gt;=K$3)*(Tableau5[Nom]=$B11),0),5),""))</f>
        <v/>
      </c>
      <c r="L11" s="13" t="str">
        <f t="array" ref="L11">IF(OR(L$9=1,L$9=7),"",IFERROR(INDEX(Tableau5[],MATCH(1,(L$3&gt;=Tableau5[Date de début])*(Tableau5[Date de fin]&gt;=L$3)*(Tableau5[Nom]=$B11),0),5),""))</f>
        <v/>
      </c>
      <c r="M11" s="13" t="str">
        <f t="array" ref="M11">IF(OR(M$9=1,M$9=7),"",IFERROR(INDEX(Tableau5[],MATCH(1,(M$3&gt;=Tableau5[Date de début])*(Tableau5[Date de fin]&gt;=M$3)*(Tableau5[Nom]=$B11),0),5),""))</f>
        <v/>
      </c>
      <c r="N11" s="13" t="str">
        <f t="array" ref="N11">IF(OR(N$9=1,N$9=7),"",IFERROR(INDEX(Tableau5[],MATCH(1,(N$3&gt;=Tableau5[Date de début])*(Tableau5[Date de fin]&gt;=N$3)*(Tableau5[Nom]=$B11),0),5),""))</f>
        <v/>
      </c>
      <c r="O11" s="13" t="str">
        <f t="array" ref="O11">IF(OR(O$9=1,O$9=7),"",IFERROR(INDEX(Tableau5[],MATCH(1,(O$3&gt;=Tableau5[Date de début])*(Tableau5[Date de fin]&gt;=O$3)*(Tableau5[Nom]=$B11),0),5),""))</f>
        <v/>
      </c>
      <c r="P11" s="13" t="str">
        <f t="array" ref="P11">IF(OR(P$9=1,P$9=7),"",IFERROR(INDEX(Tableau5[],MATCH(1,(P$3&gt;=Tableau5[Date de début])*(Tableau5[Date de fin]&gt;=P$3)*(Tableau5[Nom]=$B11),0),5),""))</f>
        <v/>
      </c>
      <c r="Q11" s="13" t="str">
        <f t="array" ref="Q11">IF(OR(Q$9=1,Q$9=7),"",IFERROR(INDEX(Tableau5[],MATCH(1,(Q$3&gt;=Tableau5[Date de début])*(Tableau5[Date de fin]&gt;=Q$3)*(Tableau5[Nom]=$B11),0),5),""))</f>
        <v/>
      </c>
      <c r="R11" s="13" t="str">
        <f t="array" ref="R11">IF(OR(R$9=1,R$9=7),"",IFERROR(INDEX(Tableau5[],MATCH(1,(R$3&gt;=Tableau5[Date de début])*(Tableau5[Date de fin]&gt;=R$3)*(Tableau5[Nom]=$B11),0),5),""))</f>
        <v/>
      </c>
      <c r="S11" s="13" t="str">
        <f t="array" ref="S11">IF(OR(S$9=1,S$9=7),"",IFERROR(INDEX(Tableau5[],MATCH(1,(S$3&gt;=Tableau5[Date de début])*(Tableau5[Date de fin]&gt;=S$3)*(Tableau5[Nom]=$B11),0),5),""))</f>
        <v/>
      </c>
      <c r="T11" s="13" t="str">
        <f t="array" ref="T11">IF(OR(T$9=1,T$9=7),"",IFERROR(INDEX(Tableau5[],MATCH(1,(T$3&gt;=Tableau5[Date de début])*(Tableau5[Date de fin]&gt;=T$3)*(Tableau5[Nom]=$B11),0),5),""))</f>
        <v/>
      </c>
      <c r="U11" s="13" t="str">
        <f t="array" ref="U11">IF(OR(U$9=1,U$9=7),"",IFERROR(INDEX(Tableau5[],MATCH(1,(U$3&gt;=Tableau5[Date de début])*(Tableau5[Date de fin]&gt;=U$3)*(Tableau5[Nom]=$B11),0),5),""))</f>
        <v/>
      </c>
      <c r="V11" s="13" t="str">
        <f t="array" ref="V11">IF(OR(V$9=1,V$9=7),"",IFERROR(INDEX(Tableau5[],MATCH(1,(V$3&gt;=Tableau5[Date de début])*(Tableau5[Date de fin]&gt;=V$3)*(Tableau5[Nom]=$B11),0),5),""))</f>
        <v/>
      </c>
      <c r="W11" s="13" t="str">
        <f t="array" ref="W11">IF(OR(W$9=1,W$9=7),"",IFERROR(INDEX(Tableau5[],MATCH(1,(W$3&gt;=Tableau5[Date de début])*(Tableau5[Date de fin]&gt;=W$3)*(Tableau5[Nom]=$B11),0),5),""))</f>
        <v/>
      </c>
      <c r="X11" s="36" t="str">
        <f t="array" ref="X11">IF(OR(X$9=1,X$9=7),"",IFERROR(INDEX(Tableau5[],MATCH(1,(X$3&gt;=Tableau5[Date de début])*(Tableau5[Date de fin]&gt;=X$3)*(Tableau5[Nom]=$B11),0),5),""))</f>
        <v/>
      </c>
      <c r="Y11" s="13" t="str">
        <f t="array" ref="Y11">IF(OR(Y$9=1,Y$9=7),"",IFERROR(INDEX(Tableau5[],MATCH(1,(Y$3&gt;=Tableau5[Date de début])*(Tableau5[Date de fin]&gt;=Y$3)*(Tableau5[Nom]=$B11),0),5),""))</f>
        <v/>
      </c>
      <c r="Z11" s="13" t="str">
        <f t="array" ref="Z11">IF(OR(Z$9=1,Z$9=7),"",IFERROR(INDEX(Tableau5[],MATCH(1,(Z$3&gt;=Tableau5[Date de début])*(Tableau5[Date de fin]&gt;=Z$3)*(Tableau5[Nom]=$B11),0),5),""))</f>
        <v/>
      </c>
      <c r="AA11" s="13" t="str">
        <f t="array" ref="AA11">IF(OR(AA$9=1,AA$9=7),"",IFERROR(INDEX(Tableau5[],MATCH(1,(AA$3&gt;=Tableau5[Date de début])*(Tableau5[Date de fin]&gt;=AA$3)*(Tableau5[Nom]=$B11),0),5),""))</f>
        <v/>
      </c>
      <c r="AB11" s="13" t="str">
        <f t="array" ref="AB11">IF(OR(AB$9=1,AB$9=7),"",IFERROR(INDEX(Tableau5[],MATCH(1,(AB$3&gt;=Tableau5[Date de début])*(Tableau5[Date de fin]&gt;=AB$3)*(Tableau5[Nom]=$B11),0),5),""))</f>
        <v/>
      </c>
      <c r="AC11" s="13" t="str">
        <f t="array" ref="AC11">IF(OR(AC$9=1,AC$9=7),"",IFERROR(INDEX(Tableau5[],MATCH(1,(AC$3&gt;=Tableau5[Date de début])*(Tableau5[Date de fin]&gt;=AC$3)*(Tableau5[Nom]=$B11),0),5),""))</f>
        <v/>
      </c>
      <c r="AD11" s="13" t="str">
        <f t="array" ref="AD11">IF(OR(AD$9=1,AD$9=7),"",IFERROR(INDEX(Tableau5[],MATCH(1,(AD$3&gt;=Tableau5[Date de début])*(Tableau5[Date de fin]&gt;=AD$3)*(Tableau5[Nom]=$B11),0),5),""))</f>
        <v/>
      </c>
      <c r="AE11" s="13" t="str">
        <f t="array" ref="AE11">IF(OR(AE$9=1,AE$9=7),"",IFERROR(INDEX(Tableau5[],MATCH(1,(AE$3&gt;=Tableau5[Date de début])*(Tableau5[Date de fin]&gt;=AE$3)*(Tableau5[Nom]=$B11),0),5),""))</f>
        <v/>
      </c>
      <c r="AF11" s="13" t="str">
        <f t="array" ref="AF11">IF(OR(AF$9=1,AF$9=7),"",IFERROR(INDEX(Tableau5[],MATCH(1,(AF$3&gt;=Tableau5[Date de début])*(Tableau5[Date de fin]&gt;=AF$3)*(Tableau5[Nom]=$B11),0),5),""))</f>
        <v/>
      </c>
      <c r="AG11" s="13" t="str">
        <f t="array" ref="AG11">IF(OR(AG$9=1,AG$9=7),"",IFERROR(INDEX(Tableau5[],MATCH(1,(AG$3&gt;=Tableau5[Date de début])*(Tableau5[Date de fin]&gt;=AG$3)*(Tableau5[Nom]=$B11),0),5),""))</f>
        <v/>
      </c>
      <c r="AH11" s="13" t="str">
        <f t="array" ref="AH11">IF(OR(AH$9=1,AH$9=7),"",IFERROR(INDEX(Tableau5[],MATCH(1,(AH$3&gt;=Tableau5[Date de début])*(Tableau5[Date de fin]&gt;=AH$3)*(Tableau5[Nom]=$B11),0),5),""))</f>
        <v/>
      </c>
      <c r="AI11" s="13" t="str">
        <f t="array" ref="AI11">IF(OR(AI$9=1,AI$9=7),"",IFERROR(INDEX(Tableau5[],MATCH(1,(AI$3&gt;=Tableau5[Date de début])*(Tableau5[Date de fin]&gt;=AI$3)*(Tableau5[Nom]=$B11),0),5),""))</f>
        <v/>
      </c>
      <c r="AJ11" s="13" t="str">
        <f t="array" ref="AJ11">IF(OR(AJ$9=1,AJ$9=7),"",IFERROR(INDEX(Tableau5[],MATCH(1,(AJ$3&gt;=Tableau5[Date de début])*(Tableau5[Date de fin]&gt;=AJ$3)*(Tableau5[Nom]=$B11),0),5),""))</f>
        <v/>
      </c>
      <c r="AK11" s="13" t="str">
        <f t="array" ref="AK11">IF(OR(AK$9=1,AK$9=7),"",IFERROR(INDEX(Tableau5[],MATCH(1,(AK$3&gt;=Tableau5[Date de début])*(Tableau5[Date de fin]&gt;=AK$3)*(Tableau5[Nom]=$B11),0),5),""))</f>
        <v/>
      </c>
      <c r="AL11" s="13" t="str">
        <f t="array" ref="AL11">IF(OR(AL$9=1,AL$9=7),"",IFERROR(INDEX(Tableau5[],MATCH(1,(AL$3&gt;=Tableau5[Date de début])*(Tableau5[Date de fin]&gt;=AL$3)*(Tableau5[Nom]=$B11),0),5),""))</f>
        <v/>
      </c>
      <c r="AM11" s="14" t="str">
        <f t="array" ref="AM11">IF(OR(AM$9=1,AM$9=7),"",IFERROR(INDEX(Tableau5[],MATCH(1,(AM$3&gt;=Tableau5[Date de début])*(Tableau5[Date de fin]&gt;=AM$3)*(Tableau5[Nom]=$B11),0),5),""))</f>
        <v/>
      </c>
      <c r="AN11" s="22"/>
    </row>
    <row r="12" spans="1:40" x14ac:dyDescent="0.3">
      <c r="A12" s="22"/>
      <c r="B12" s="29" t="str">
        <f>IF(Config!A5&lt;&gt;"",Config!A5,"")</f>
        <v>K.N</v>
      </c>
      <c r="C12" s="13">
        <f t="shared" si="4"/>
        <v>3</v>
      </c>
      <c r="D12" s="13">
        <f t="shared" si="3"/>
        <v>0</v>
      </c>
      <c r="E12" s="13">
        <f t="shared" si="5"/>
        <v>1</v>
      </c>
      <c r="F12" s="13">
        <f t="shared" si="6"/>
        <v>0</v>
      </c>
      <c r="G12" s="13">
        <f t="shared" si="7"/>
        <v>0</v>
      </c>
      <c r="H12" s="14">
        <f t="shared" si="8"/>
        <v>0</v>
      </c>
      <c r="I12" s="12" t="str">
        <f t="array" ref="I12">IF(OR(I$9=1,I$9=7),"",IFERROR(INDEX(Tableau5[],MATCH(1,(I$3&gt;=Tableau5[Date de début])*(Tableau5[Date de fin]&gt;=I$3)*(Tableau5[Nom]=$B12),0),5),""))</f>
        <v/>
      </c>
      <c r="J12" s="13" t="str">
        <f t="array" ref="J12">IF(OR(J$9=1,J$9=7),"",IFERROR(INDEX(Tableau5[],MATCH(1,(J$3&gt;=Tableau5[Date de début])*(Tableau5[Date de fin]&gt;=J$3)*(Tableau5[Nom]=$B12),0),5),""))</f>
        <v>CP</v>
      </c>
      <c r="K12" s="13" t="str">
        <f t="array" ref="K12">IF(OR(K$9=1,K$9=7),"",IFERROR(INDEX(Tableau5[],MATCH(1,(K$3&gt;=Tableau5[Date de début])*(Tableau5[Date de fin]&gt;=K$3)*(Tableau5[Nom]=$B12),0),5),""))</f>
        <v>CP</v>
      </c>
      <c r="L12" s="13" t="str">
        <f t="array" ref="L12">IF(OR(L$9=1,L$9=7),"",IFERROR(INDEX(Tableau5[],MATCH(1,(L$3&gt;=Tableau5[Date de début])*(Tableau5[Date de fin]&gt;=L$3)*(Tableau5[Nom]=$B12),0),5),""))</f>
        <v>CP</v>
      </c>
      <c r="M12" s="13" t="str">
        <f t="array" ref="M12">IF(OR(M$9=1,M$9=7),"",IFERROR(INDEX(Tableau5[],MATCH(1,(M$3&gt;=Tableau5[Date de début])*(Tableau5[Date de fin]&gt;=M$3)*(Tableau5[Nom]=$B12),0),5),""))</f>
        <v/>
      </c>
      <c r="N12" s="13" t="str">
        <f t="array" ref="N12">IF(OR(N$9=1,N$9=7),"",IFERROR(INDEX(Tableau5[],MATCH(1,(N$3&gt;=Tableau5[Date de début])*(Tableau5[Date de fin]&gt;=N$3)*(Tableau5[Nom]=$B12),0),5),""))</f>
        <v/>
      </c>
      <c r="O12" s="13" t="str">
        <f t="array" ref="O12">IF(OR(O$9=1,O$9=7),"",IFERROR(INDEX(Tableau5[],MATCH(1,(O$3&gt;=Tableau5[Date de début])*(Tableau5[Date de fin]&gt;=O$3)*(Tableau5[Nom]=$B12),0),5),""))</f>
        <v>RTT</v>
      </c>
      <c r="P12" s="13" t="str">
        <f t="array" ref="P12">IF(OR(P$9=1,P$9=7),"",IFERROR(INDEX(Tableau5[],MATCH(1,(P$3&gt;=Tableau5[Date de début])*(Tableau5[Date de fin]&gt;=P$3)*(Tableau5[Nom]=$B12),0),5),""))</f>
        <v/>
      </c>
      <c r="Q12" s="13" t="str">
        <f t="array" ref="Q12">IF(OR(Q$9=1,Q$9=7),"",IFERROR(INDEX(Tableau5[],MATCH(1,(Q$3&gt;=Tableau5[Date de début])*(Tableau5[Date de fin]&gt;=Q$3)*(Tableau5[Nom]=$B12),0),5),""))</f>
        <v/>
      </c>
      <c r="R12" s="13" t="str">
        <f t="array" ref="R12">IF(OR(R$9=1,R$9=7),"",IFERROR(INDEX(Tableau5[],MATCH(1,(R$3&gt;=Tableau5[Date de début])*(Tableau5[Date de fin]&gt;=R$3)*(Tableau5[Nom]=$B12),0),5),""))</f>
        <v/>
      </c>
      <c r="S12" s="13" t="str">
        <f t="array" ref="S12">IF(OR(S$9=1,S$9=7),"",IFERROR(INDEX(Tableau5[],MATCH(1,(S$3&gt;=Tableau5[Date de début])*(Tableau5[Date de fin]&gt;=S$3)*(Tableau5[Nom]=$B12),0),5),""))</f>
        <v/>
      </c>
      <c r="T12" s="13" t="str">
        <f t="array" ref="T12">IF(OR(T$9=1,T$9=7),"",IFERROR(INDEX(Tableau5[],MATCH(1,(T$3&gt;=Tableau5[Date de début])*(Tableau5[Date de fin]&gt;=T$3)*(Tableau5[Nom]=$B12),0),5),""))</f>
        <v/>
      </c>
      <c r="U12" s="13" t="str">
        <f t="array" ref="U12">IF(OR(U$9=1,U$9=7),"",IFERROR(INDEX(Tableau5[],MATCH(1,(U$3&gt;=Tableau5[Date de début])*(Tableau5[Date de fin]&gt;=U$3)*(Tableau5[Nom]=$B12),0),5),""))</f>
        <v/>
      </c>
      <c r="V12" s="13" t="str">
        <f t="array" ref="V12">IF(OR(V$9=1,V$9=7),"",IFERROR(INDEX(Tableau5[],MATCH(1,(V$3&gt;=Tableau5[Date de début])*(Tableau5[Date de fin]&gt;=V$3)*(Tableau5[Nom]=$B12),0),5),""))</f>
        <v/>
      </c>
      <c r="W12" s="13" t="str">
        <f t="array" ref="W12">IF(OR(W$9=1,W$9=7),"",IFERROR(INDEX(Tableau5[],MATCH(1,(W$3&gt;=Tableau5[Date de début])*(Tableau5[Date de fin]&gt;=W$3)*(Tableau5[Nom]=$B12),0),5),""))</f>
        <v/>
      </c>
      <c r="X12" s="36" t="str">
        <f t="array" ref="X12">IF(OR(X$9=1,X$9=7),"",IFERROR(INDEX(Tableau5[],MATCH(1,(X$3&gt;=Tableau5[Date de début])*(Tableau5[Date de fin]&gt;=X$3)*(Tableau5[Nom]=$B12),0),5),""))</f>
        <v/>
      </c>
      <c r="Y12" s="13" t="str">
        <f t="array" ref="Y12">IF(OR(Y$9=1,Y$9=7),"",IFERROR(INDEX(Tableau5[],MATCH(1,(Y$3&gt;=Tableau5[Date de début])*(Tableau5[Date de fin]&gt;=Y$3)*(Tableau5[Nom]=$B12),0),5),""))</f>
        <v/>
      </c>
      <c r="Z12" s="13" t="str">
        <f t="array" ref="Z12">IF(OR(Z$9=1,Z$9=7),"",IFERROR(INDEX(Tableau5[],MATCH(1,(Z$3&gt;=Tableau5[Date de début])*(Tableau5[Date de fin]&gt;=Z$3)*(Tableau5[Nom]=$B12),0),5),""))</f>
        <v/>
      </c>
      <c r="AA12" s="13" t="str">
        <f t="array" ref="AA12">IF(OR(AA$9=1,AA$9=7),"",IFERROR(INDEX(Tableau5[],MATCH(1,(AA$3&gt;=Tableau5[Date de début])*(Tableau5[Date de fin]&gt;=AA$3)*(Tableau5[Nom]=$B12),0),5),""))</f>
        <v/>
      </c>
      <c r="AB12" s="13" t="str">
        <f t="array" ref="AB12">IF(OR(AB$9=1,AB$9=7),"",IFERROR(INDEX(Tableau5[],MATCH(1,(AB$3&gt;=Tableau5[Date de début])*(Tableau5[Date de fin]&gt;=AB$3)*(Tableau5[Nom]=$B12),0),5),""))</f>
        <v/>
      </c>
      <c r="AC12" s="13" t="str">
        <f t="array" ref="AC12">IF(OR(AC$9=1,AC$9=7),"",IFERROR(INDEX(Tableau5[],MATCH(1,(AC$3&gt;=Tableau5[Date de début])*(Tableau5[Date de fin]&gt;=AC$3)*(Tableau5[Nom]=$B12),0),5),""))</f>
        <v/>
      </c>
      <c r="AD12" s="13" t="str">
        <f t="array" ref="AD12">IF(OR(AD$9=1,AD$9=7),"",IFERROR(INDEX(Tableau5[],MATCH(1,(AD$3&gt;=Tableau5[Date de début])*(Tableau5[Date de fin]&gt;=AD$3)*(Tableau5[Nom]=$B12),0),5),""))</f>
        <v/>
      </c>
      <c r="AE12" s="13" t="str">
        <f t="array" ref="AE12">IF(OR(AE$9=1,AE$9=7),"",IFERROR(INDEX(Tableau5[],MATCH(1,(AE$3&gt;=Tableau5[Date de début])*(Tableau5[Date de fin]&gt;=AE$3)*(Tableau5[Nom]=$B12),0),5),""))</f>
        <v/>
      </c>
      <c r="AF12" s="13" t="str">
        <f t="array" ref="AF12">IF(OR(AF$9=1,AF$9=7),"",IFERROR(INDEX(Tableau5[],MATCH(1,(AF$3&gt;=Tableau5[Date de début])*(Tableau5[Date de fin]&gt;=AF$3)*(Tableau5[Nom]=$B12),0),5),""))</f>
        <v/>
      </c>
      <c r="AG12" s="13" t="str">
        <f t="array" ref="AG12">IF(OR(AG$9=1,AG$9=7),"",IFERROR(INDEX(Tableau5[],MATCH(1,(AG$3&gt;=Tableau5[Date de début])*(Tableau5[Date de fin]&gt;=AG$3)*(Tableau5[Nom]=$B12),0),5),""))</f>
        <v/>
      </c>
      <c r="AH12" s="13" t="str">
        <f t="array" ref="AH12">IF(OR(AH$9=1,AH$9=7),"",IFERROR(INDEX(Tableau5[],MATCH(1,(AH$3&gt;=Tableau5[Date de début])*(Tableau5[Date de fin]&gt;=AH$3)*(Tableau5[Nom]=$B12),0),5),""))</f>
        <v/>
      </c>
      <c r="AI12" s="13" t="str">
        <f t="array" ref="AI12">IF(OR(AI$9=1,AI$9=7),"",IFERROR(INDEX(Tableau5[],MATCH(1,(AI$3&gt;=Tableau5[Date de début])*(Tableau5[Date de fin]&gt;=AI$3)*(Tableau5[Nom]=$B12),0),5),""))</f>
        <v/>
      </c>
      <c r="AJ12" s="13" t="str">
        <f t="array" ref="AJ12">IF(OR(AJ$9=1,AJ$9=7),"",IFERROR(INDEX(Tableau5[],MATCH(1,(AJ$3&gt;=Tableau5[Date de début])*(Tableau5[Date de fin]&gt;=AJ$3)*(Tableau5[Nom]=$B12),0),5),""))</f>
        <v/>
      </c>
      <c r="AK12" s="13" t="str">
        <f t="array" ref="AK12">IF(OR(AK$9=1,AK$9=7),"",IFERROR(INDEX(Tableau5[],MATCH(1,(AK$3&gt;=Tableau5[Date de début])*(Tableau5[Date de fin]&gt;=AK$3)*(Tableau5[Nom]=$B12),0),5),""))</f>
        <v/>
      </c>
      <c r="AL12" s="13" t="str">
        <f t="array" ref="AL12">IF(OR(AL$9=1,AL$9=7),"",IFERROR(INDEX(Tableau5[],MATCH(1,(AL$3&gt;=Tableau5[Date de début])*(Tableau5[Date de fin]&gt;=AL$3)*(Tableau5[Nom]=$B12),0),5),""))</f>
        <v/>
      </c>
      <c r="AM12" s="14" t="str">
        <f t="array" ref="AM12">IF(OR(AM$9=1,AM$9=7),"",IFERROR(INDEX(Tableau5[],MATCH(1,(AM$3&gt;=Tableau5[Date de début])*(Tableau5[Date de fin]&gt;=AM$3)*(Tableau5[Nom]=$B12),0),5),""))</f>
        <v/>
      </c>
      <c r="AN12" s="22"/>
    </row>
    <row r="13" spans="1:40" x14ac:dyDescent="0.3">
      <c r="A13" s="22"/>
      <c r="B13" s="29" t="str">
        <f>IF(Config!A6&lt;&gt;"",Config!A6,"")</f>
        <v>J.O</v>
      </c>
      <c r="C13" s="13">
        <f t="shared" si="4"/>
        <v>0</v>
      </c>
      <c r="D13" s="13">
        <f t="shared" si="3"/>
        <v>0</v>
      </c>
      <c r="E13" s="13">
        <f t="shared" si="5"/>
        <v>0</v>
      </c>
      <c r="F13" s="13">
        <f t="shared" si="6"/>
        <v>0</v>
      </c>
      <c r="G13" s="13">
        <f t="shared" si="7"/>
        <v>0</v>
      </c>
      <c r="H13" s="14">
        <f t="shared" si="8"/>
        <v>0</v>
      </c>
      <c r="I13" s="12" t="str">
        <f t="array" ref="I13">IF(OR(I$9=1,I$9=7),"",IFERROR(INDEX(Tableau5[],MATCH(1,(I$3&gt;=Tableau5[Date de début])*(Tableau5[Date de fin]&gt;=I$3)*(Tableau5[Nom]=$B13),0),5),""))</f>
        <v/>
      </c>
      <c r="J13" s="13" t="str">
        <f t="array" ref="J13">IF(OR(J$9=1,J$9=7),"",IFERROR(INDEX(Tableau5[],MATCH(1,(J$3&gt;=Tableau5[Date de début])*(Tableau5[Date de fin]&gt;=J$3)*(Tableau5[Nom]=$B13),0),5),""))</f>
        <v/>
      </c>
      <c r="K13" s="13" t="str">
        <f t="array" ref="K13">IF(OR(K$9=1,K$9=7),"",IFERROR(INDEX(Tableau5[],MATCH(1,(K$3&gt;=Tableau5[Date de début])*(Tableau5[Date de fin]&gt;=K$3)*(Tableau5[Nom]=$B13),0),5),""))</f>
        <v/>
      </c>
      <c r="L13" s="13" t="str">
        <f t="array" ref="L13">IF(OR(L$9=1,L$9=7),"",IFERROR(INDEX(Tableau5[],MATCH(1,(L$3&gt;=Tableau5[Date de début])*(Tableau5[Date de fin]&gt;=L$3)*(Tableau5[Nom]=$B13),0),5),""))</f>
        <v/>
      </c>
      <c r="M13" s="13" t="str">
        <f t="array" ref="M13">IF(OR(M$9=1,M$9=7),"",IFERROR(INDEX(Tableau5[],MATCH(1,(M$3&gt;=Tableau5[Date de début])*(Tableau5[Date de fin]&gt;=M$3)*(Tableau5[Nom]=$B13),0),5),""))</f>
        <v/>
      </c>
      <c r="N13" s="13" t="str">
        <f t="array" ref="N13">IF(OR(N$9=1,N$9=7),"",IFERROR(INDEX(Tableau5[],MATCH(1,(N$3&gt;=Tableau5[Date de début])*(Tableau5[Date de fin]&gt;=N$3)*(Tableau5[Nom]=$B13),0),5),""))</f>
        <v/>
      </c>
      <c r="O13" s="13" t="str">
        <f t="array" ref="O13">IF(OR(O$9=1,O$9=7),"",IFERROR(INDEX(Tableau5[],MATCH(1,(O$3&gt;=Tableau5[Date de début])*(Tableau5[Date de fin]&gt;=O$3)*(Tableau5[Nom]=$B13),0),5),""))</f>
        <v/>
      </c>
      <c r="P13" s="13" t="str">
        <f t="array" ref="P13">IF(OR(P$9=1,P$9=7),"",IFERROR(INDEX(Tableau5[],MATCH(1,(P$3&gt;=Tableau5[Date de début])*(Tableau5[Date de fin]&gt;=P$3)*(Tableau5[Nom]=$B13),0),5),""))</f>
        <v/>
      </c>
      <c r="Q13" s="13" t="str">
        <f t="array" ref="Q13">IF(OR(Q$9=1,Q$9=7),"",IFERROR(INDEX(Tableau5[],MATCH(1,(Q$3&gt;=Tableau5[Date de début])*(Tableau5[Date de fin]&gt;=Q$3)*(Tableau5[Nom]=$B13),0),5),""))</f>
        <v/>
      </c>
      <c r="R13" s="13" t="str">
        <f t="array" ref="R13">IF(OR(R$9=1,R$9=7),"",IFERROR(INDEX(Tableau5[],MATCH(1,(R$3&gt;=Tableau5[Date de début])*(Tableau5[Date de fin]&gt;=R$3)*(Tableau5[Nom]=$B13),0),5),""))</f>
        <v/>
      </c>
      <c r="S13" s="13" t="str">
        <f t="array" ref="S13">IF(OR(S$9=1,S$9=7),"",IFERROR(INDEX(Tableau5[],MATCH(1,(S$3&gt;=Tableau5[Date de début])*(Tableau5[Date de fin]&gt;=S$3)*(Tableau5[Nom]=$B13),0),5),""))</f>
        <v/>
      </c>
      <c r="T13" s="13" t="str">
        <f t="array" ref="T13">IF(OR(T$9=1,T$9=7),"",IFERROR(INDEX(Tableau5[],MATCH(1,(T$3&gt;=Tableau5[Date de début])*(Tableau5[Date de fin]&gt;=T$3)*(Tableau5[Nom]=$B13),0),5),""))</f>
        <v/>
      </c>
      <c r="U13" s="13" t="str">
        <f t="array" ref="U13">IF(OR(U$9=1,U$9=7),"",IFERROR(INDEX(Tableau5[],MATCH(1,(U$3&gt;=Tableau5[Date de début])*(Tableau5[Date de fin]&gt;=U$3)*(Tableau5[Nom]=$B13),0),5),""))</f>
        <v/>
      </c>
      <c r="V13" s="13" t="str">
        <f t="array" ref="V13">IF(OR(V$9=1,V$9=7),"",IFERROR(INDEX(Tableau5[],MATCH(1,(V$3&gt;=Tableau5[Date de début])*(Tableau5[Date de fin]&gt;=V$3)*(Tableau5[Nom]=$B13),0),5),""))</f>
        <v/>
      </c>
      <c r="W13" s="13" t="str">
        <f t="array" ref="W13">IF(OR(W$9=1,W$9=7),"",IFERROR(INDEX(Tableau5[],MATCH(1,(W$3&gt;=Tableau5[Date de début])*(Tableau5[Date de fin]&gt;=W$3)*(Tableau5[Nom]=$B13),0),5),""))</f>
        <v/>
      </c>
      <c r="X13" s="36" t="str">
        <f t="array" ref="X13">IF(OR(X$9=1,X$9=7),"",IFERROR(INDEX(Tableau5[],MATCH(1,(X$3&gt;=Tableau5[Date de début])*(Tableau5[Date de fin]&gt;=X$3)*(Tableau5[Nom]=$B13),0),5),""))</f>
        <v/>
      </c>
      <c r="Y13" s="13" t="str">
        <f t="array" ref="Y13">IF(OR(Y$9=1,Y$9=7),"",IFERROR(INDEX(Tableau5[],MATCH(1,(Y$3&gt;=Tableau5[Date de début])*(Tableau5[Date de fin]&gt;=Y$3)*(Tableau5[Nom]=$B13),0),5),""))</f>
        <v/>
      </c>
      <c r="Z13" s="13" t="str">
        <f t="array" ref="Z13">IF(OR(Z$9=1,Z$9=7),"",IFERROR(INDEX(Tableau5[],MATCH(1,(Z$3&gt;=Tableau5[Date de début])*(Tableau5[Date de fin]&gt;=Z$3)*(Tableau5[Nom]=$B13),0),5),""))</f>
        <v/>
      </c>
      <c r="AA13" s="13" t="str">
        <f t="array" ref="AA13">IF(OR(AA$9=1,AA$9=7),"",IFERROR(INDEX(Tableau5[],MATCH(1,(AA$3&gt;=Tableau5[Date de début])*(Tableau5[Date de fin]&gt;=AA$3)*(Tableau5[Nom]=$B13),0),5),""))</f>
        <v/>
      </c>
      <c r="AB13" s="13" t="str">
        <f t="array" ref="AB13">IF(OR(AB$9=1,AB$9=7),"",IFERROR(INDEX(Tableau5[],MATCH(1,(AB$3&gt;=Tableau5[Date de début])*(Tableau5[Date de fin]&gt;=AB$3)*(Tableau5[Nom]=$B13),0),5),""))</f>
        <v/>
      </c>
      <c r="AC13" s="13" t="str">
        <f t="array" ref="AC13">IF(OR(AC$9=1,AC$9=7),"",IFERROR(INDEX(Tableau5[],MATCH(1,(AC$3&gt;=Tableau5[Date de début])*(Tableau5[Date de fin]&gt;=AC$3)*(Tableau5[Nom]=$B13),0),5),""))</f>
        <v/>
      </c>
      <c r="AD13" s="13" t="str">
        <f t="array" ref="AD13">IF(OR(AD$9=1,AD$9=7),"",IFERROR(INDEX(Tableau5[],MATCH(1,(AD$3&gt;=Tableau5[Date de début])*(Tableau5[Date de fin]&gt;=AD$3)*(Tableau5[Nom]=$B13),0),5),""))</f>
        <v/>
      </c>
      <c r="AE13" s="13" t="str">
        <f t="array" ref="AE13">IF(OR(AE$9=1,AE$9=7),"",IFERROR(INDEX(Tableau5[],MATCH(1,(AE$3&gt;=Tableau5[Date de début])*(Tableau5[Date de fin]&gt;=AE$3)*(Tableau5[Nom]=$B13),0),5),""))</f>
        <v/>
      </c>
      <c r="AF13" s="13" t="str">
        <f t="array" ref="AF13">IF(OR(AF$9=1,AF$9=7),"",IFERROR(INDEX(Tableau5[],MATCH(1,(AF$3&gt;=Tableau5[Date de début])*(Tableau5[Date de fin]&gt;=AF$3)*(Tableau5[Nom]=$B13),0),5),""))</f>
        <v/>
      </c>
      <c r="AG13" s="13" t="str">
        <f t="array" ref="AG13">IF(OR(AG$9=1,AG$9=7),"",IFERROR(INDEX(Tableau5[],MATCH(1,(AG$3&gt;=Tableau5[Date de début])*(Tableau5[Date de fin]&gt;=AG$3)*(Tableau5[Nom]=$B13),0),5),""))</f>
        <v/>
      </c>
      <c r="AH13" s="13" t="str">
        <f t="array" ref="AH13">IF(OR(AH$9=1,AH$9=7),"",IFERROR(INDEX(Tableau5[],MATCH(1,(AH$3&gt;=Tableau5[Date de début])*(Tableau5[Date de fin]&gt;=AH$3)*(Tableau5[Nom]=$B13),0),5),""))</f>
        <v/>
      </c>
      <c r="AI13" s="13" t="str">
        <f t="array" ref="AI13">IF(OR(AI$9=1,AI$9=7),"",IFERROR(INDEX(Tableau5[],MATCH(1,(AI$3&gt;=Tableau5[Date de début])*(Tableau5[Date de fin]&gt;=AI$3)*(Tableau5[Nom]=$B13),0),5),""))</f>
        <v/>
      </c>
      <c r="AJ13" s="13" t="str">
        <f t="array" ref="AJ13">IF(OR(AJ$9=1,AJ$9=7),"",IFERROR(INDEX(Tableau5[],MATCH(1,(AJ$3&gt;=Tableau5[Date de début])*(Tableau5[Date de fin]&gt;=AJ$3)*(Tableau5[Nom]=$B13),0),5),""))</f>
        <v/>
      </c>
      <c r="AK13" s="13" t="str">
        <f t="array" ref="AK13">IF(OR(AK$9=1,AK$9=7),"",IFERROR(INDEX(Tableau5[],MATCH(1,(AK$3&gt;=Tableau5[Date de début])*(Tableau5[Date de fin]&gt;=AK$3)*(Tableau5[Nom]=$B13),0),5),""))</f>
        <v/>
      </c>
      <c r="AL13" s="13" t="str">
        <f t="array" ref="AL13">IF(OR(AL$9=1,AL$9=7),"",IFERROR(INDEX(Tableau5[],MATCH(1,(AL$3&gt;=Tableau5[Date de début])*(Tableau5[Date de fin]&gt;=AL$3)*(Tableau5[Nom]=$B13),0),5),""))</f>
        <v/>
      </c>
      <c r="AM13" s="14" t="str">
        <f t="array" ref="AM13">IF(OR(AM$9=1,AM$9=7),"",IFERROR(INDEX(Tableau5[],MATCH(1,(AM$3&gt;=Tableau5[Date de début])*(Tableau5[Date de fin]&gt;=AM$3)*(Tableau5[Nom]=$B13),0),5),""))</f>
        <v/>
      </c>
      <c r="AN13" s="22"/>
    </row>
    <row r="14" spans="1:40" x14ac:dyDescent="0.3">
      <c r="A14" s="22"/>
      <c r="B14" s="29" t="str">
        <f>IF(Config!A7&lt;&gt;"",Config!A7,"")</f>
        <v>P.T</v>
      </c>
      <c r="C14" s="13">
        <f t="shared" si="4"/>
        <v>0</v>
      </c>
      <c r="D14" s="13">
        <f t="shared" si="3"/>
        <v>0</v>
      </c>
      <c r="E14" s="13">
        <f t="shared" si="5"/>
        <v>0</v>
      </c>
      <c r="F14" s="13">
        <f t="shared" si="6"/>
        <v>0</v>
      </c>
      <c r="G14" s="13">
        <f t="shared" si="7"/>
        <v>0</v>
      </c>
      <c r="H14" s="14">
        <f t="shared" si="8"/>
        <v>0</v>
      </c>
      <c r="I14" s="12" t="str">
        <f t="array" ref="I14">IF(OR(I$9=1,I$9=7),"",IFERROR(INDEX(Tableau5[],MATCH(1,(I$3&gt;=Tableau5[Date de début])*(Tableau5[Date de fin]&gt;=I$3)*(Tableau5[Nom]=$B14),0),5),""))</f>
        <v/>
      </c>
      <c r="J14" s="13" t="str">
        <f t="array" ref="J14">IF(OR(J$9=1,J$9=7),"",IFERROR(INDEX(Tableau5[],MATCH(1,(J$3&gt;=Tableau5[Date de début])*(Tableau5[Date de fin]&gt;=J$3)*(Tableau5[Nom]=$B14),0),5),""))</f>
        <v/>
      </c>
      <c r="K14" s="13" t="str">
        <f t="array" ref="K14">IF(OR(K$9=1,K$9=7),"",IFERROR(INDEX(Tableau5[],MATCH(1,(K$3&gt;=Tableau5[Date de début])*(Tableau5[Date de fin]&gt;=K$3)*(Tableau5[Nom]=$B14),0),5),""))</f>
        <v/>
      </c>
      <c r="L14" s="13" t="str">
        <f t="array" ref="L14">IF(OR(L$9=1,L$9=7),"",IFERROR(INDEX(Tableau5[],MATCH(1,(L$3&gt;=Tableau5[Date de début])*(Tableau5[Date de fin]&gt;=L$3)*(Tableau5[Nom]=$B14),0),5),""))</f>
        <v/>
      </c>
      <c r="M14" s="13" t="str">
        <f t="array" ref="M14">IF(OR(M$9=1,M$9=7),"",IFERROR(INDEX(Tableau5[],MATCH(1,(M$3&gt;=Tableau5[Date de début])*(Tableau5[Date de fin]&gt;=M$3)*(Tableau5[Nom]=$B14),0),5),""))</f>
        <v/>
      </c>
      <c r="N14" s="13" t="str">
        <f t="array" ref="N14">IF(OR(N$9=1,N$9=7),"",IFERROR(INDEX(Tableau5[],MATCH(1,(N$3&gt;=Tableau5[Date de début])*(Tableau5[Date de fin]&gt;=N$3)*(Tableau5[Nom]=$B14),0),5),""))</f>
        <v/>
      </c>
      <c r="O14" s="13" t="str">
        <f t="array" ref="O14">IF(OR(O$9=1,O$9=7),"",IFERROR(INDEX(Tableau5[],MATCH(1,(O$3&gt;=Tableau5[Date de début])*(Tableau5[Date de fin]&gt;=O$3)*(Tableau5[Nom]=$B14),0),5),""))</f>
        <v/>
      </c>
      <c r="P14" s="13" t="str">
        <f t="array" ref="P14">IF(OR(P$9=1,P$9=7),"",IFERROR(INDEX(Tableau5[],MATCH(1,(P$3&gt;=Tableau5[Date de début])*(Tableau5[Date de fin]&gt;=P$3)*(Tableau5[Nom]=$B14),0),5),""))</f>
        <v/>
      </c>
      <c r="Q14" s="13" t="str">
        <f t="array" ref="Q14">IF(OR(Q$9=1,Q$9=7),"",IFERROR(INDEX(Tableau5[],MATCH(1,(Q$3&gt;=Tableau5[Date de début])*(Tableau5[Date de fin]&gt;=Q$3)*(Tableau5[Nom]=$B14),0),5),""))</f>
        <v/>
      </c>
      <c r="R14" s="13" t="str">
        <f t="array" ref="R14">IF(OR(R$9=1,R$9=7),"",IFERROR(INDEX(Tableau5[],MATCH(1,(R$3&gt;=Tableau5[Date de début])*(Tableau5[Date de fin]&gt;=R$3)*(Tableau5[Nom]=$B14),0),5),""))</f>
        <v/>
      </c>
      <c r="S14" s="13" t="str">
        <f t="array" ref="S14">IF(OR(S$9=1,S$9=7),"",IFERROR(INDEX(Tableau5[],MATCH(1,(S$3&gt;=Tableau5[Date de début])*(Tableau5[Date de fin]&gt;=S$3)*(Tableau5[Nom]=$B14),0),5),""))</f>
        <v/>
      </c>
      <c r="T14" s="13" t="str">
        <f t="array" ref="T14">IF(OR(T$9=1,T$9=7),"",IFERROR(INDEX(Tableau5[],MATCH(1,(T$3&gt;=Tableau5[Date de début])*(Tableau5[Date de fin]&gt;=T$3)*(Tableau5[Nom]=$B14),0),5),""))</f>
        <v/>
      </c>
      <c r="U14" s="13" t="str">
        <f t="array" ref="U14">IF(OR(U$9=1,U$9=7),"",IFERROR(INDEX(Tableau5[],MATCH(1,(U$3&gt;=Tableau5[Date de début])*(Tableau5[Date de fin]&gt;=U$3)*(Tableau5[Nom]=$B14),0),5),""))</f>
        <v/>
      </c>
      <c r="V14" s="13" t="str">
        <f t="array" ref="V14">IF(OR(V$9=1,V$9=7),"",IFERROR(INDEX(Tableau5[],MATCH(1,(V$3&gt;=Tableau5[Date de début])*(Tableau5[Date de fin]&gt;=V$3)*(Tableau5[Nom]=$B14),0),5),""))</f>
        <v/>
      </c>
      <c r="W14" s="13" t="str">
        <f t="array" ref="W14">IF(OR(W$9=1,W$9=7),"",IFERROR(INDEX(Tableau5[],MATCH(1,(W$3&gt;=Tableau5[Date de début])*(Tableau5[Date de fin]&gt;=W$3)*(Tableau5[Nom]=$B14),0),5),""))</f>
        <v/>
      </c>
      <c r="X14" s="36" t="str">
        <f t="array" ref="X14">IF(OR(X$9=1,X$9=7),"",IFERROR(INDEX(Tableau5[],MATCH(1,(X$3&gt;=Tableau5[Date de début])*(Tableau5[Date de fin]&gt;=X$3)*(Tableau5[Nom]=$B14),0),5),""))</f>
        <v/>
      </c>
      <c r="Y14" s="13" t="str">
        <f t="array" ref="Y14">IF(OR(Y$9=1,Y$9=7),"",IFERROR(INDEX(Tableau5[],MATCH(1,(Y$3&gt;=Tableau5[Date de début])*(Tableau5[Date de fin]&gt;=Y$3)*(Tableau5[Nom]=$B14),0),5),""))</f>
        <v/>
      </c>
      <c r="Z14" s="13" t="str">
        <f t="array" ref="Z14">IF(OR(Z$9=1,Z$9=7),"",IFERROR(INDEX(Tableau5[],MATCH(1,(Z$3&gt;=Tableau5[Date de début])*(Tableau5[Date de fin]&gt;=Z$3)*(Tableau5[Nom]=$B14),0),5),""))</f>
        <v/>
      </c>
      <c r="AA14" s="13" t="str">
        <f t="array" ref="AA14">IF(OR(AA$9=1,AA$9=7),"",IFERROR(INDEX(Tableau5[],MATCH(1,(AA$3&gt;=Tableau5[Date de début])*(Tableau5[Date de fin]&gt;=AA$3)*(Tableau5[Nom]=$B14),0),5),""))</f>
        <v/>
      </c>
      <c r="AB14" s="13" t="str">
        <f t="array" ref="AB14">IF(OR(AB$9=1,AB$9=7),"",IFERROR(INDEX(Tableau5[],MATCH(1,(AB$3&gt;=Tableau5[Date de début])*(Tableau5[Date de fin]&gt;=AB$3)*(Tableau5[Nom]=$B14),0),5),""))</f>
        <v/>
      </c>
      <c r="AC14" s="13" t="str">
        <f t="array" ref="AC14">IF(OR(AC$9=1,AC$9=7),"",IFERROR(INDEX(Tableau5[],MATCH(1,(AC$3&gt;=Tableau5[Date de début])*(Tableau5[Date de fin]&gt;=AC$3)*(Tableau5[Nom]=$B14),0),5),""))</f>
        <v/>
      </c>
      <c r="AD14" s="13" t="str">
        <f t="array" ref="AD14">IF(OR(AD$9=1,AD$9=7),"",IFERROR(INDEX(Tableau5[],MATCH(1,(AD$3&gt;=Tableau5[Date de début])*(Tableau5[Date de fin]&gt;=AD$3)*(Tableau5[Nom]=$B14),0),5),""))</f>
        <v/>
      </c>
      <c r="AE14" s="13" t="str">
        <f t="array" ref="AE14">IF(OR(AE$9=1,AE$9=7),"",IFERROR(INDEX(Tableau5[],MATCH(1,(AE$3&gt;=Tableau5[Date de début])*(Tableau5[Date de fin]&gt;=AE$3)*(Tableau5[Nom]=$B14),0),5),""))</f>
        <v/>
      </c>
      <c r="AF14" s="13" t="str">
        <f t="array" ref="AF14">IF(OR(AF$9=1,AF$9=7),"",IFERROR(INDEX(Tableau5[],MATCH(1,(AF$3&gt;=Tableau5[Date de début])*(Tableau5[Date de fin]&gt;=AF$3)*(Tableau5[Nom]=$B14),0),5),""))</f>
        <v/>
      </c>
      <c r="AG14" s="13" t="str">
        <f t="array" ref="AG14">IF(OR(AG$9=1,AG$9=7),"",IFERROR(INDEX(Tableau5[],MATCH(1,(AG$3&gt;=Tableau5[Date de début])*(Tableau5[Date de fin]&gt;=AG$3)*(Tableau5[Nom]=$B14),0),5),""))</f>
        <v/>
      </c>
      <c r="AH14" s="13" t="str">
        <f t="array" ref="AH14">IF(OR(AH$9=1,AH$9=7),"",IFERROR(INDEX(Tableau5[],MATCH(1,(AH$3&gt;=Tableau5[Date de début])*(Tableau5[Date de fin]&gt;=AH$3)*(Tableau5[Nom]=$B14),0),5),""))</f>
        <v/>
      </c>
      <c r="AI14" s="13" t="str">
        <f t="array" ref="AI14">IF(OR(AI$9=1,AI$9=7),"",IFERROR(INDEX(Tableau5[],MATCH(1,(AI$3&gt;=Tableau5[Date de début])*(Tableau5[Date de fin]&gt;=AI$3)*(Tableau5[Nom]=$B14),0),5),""))</f>
        <v/>
      </c>
      <c r="AJ14" s="13" t="str">
        <f t="array" ref="AJ14">IF(OR(AJ$9=1,AJ$9=7),"",IFERROR(INDEX(Tableau5[],MATCH(1,(AJ$3&gt;=Tableau5[Date de début])*(Tableau5[Date de fin]&gt;=AJ$3)*(Tableau5[Nom]=$B14),0),5),""))</f>
        <v/>
      </c>
      <c r="AK14" s="13" t="str">
        <f t="array" ref="AK14">IF(OR(AK$9=1,AK$9=7),"",IFERROR(INDEX(Tableau5[],MATCH(1,(AK$3&gt;=Tableau5[Date de début])*(Tableau5[Date de fin]&gt;=AK$3)*(Tableau5[Nom]=$B14),0),5),""))</f>
        <v/>
      </c>
      <c r="AL14" s="13" t="str">
        <f t="array" ref="AL14">IF(OR(AL$9=1,AL$9=7),"",IFERROR(INDEX(Tableau5[],MATCH(1,(AL$3&gt;=Tableau5[Date de début])*(Tableau5[Date de fin]&gt;=AL$3)*(Tableau5[Nom]=$B14),0),5),""))</f>
        <v/>
      </c>
      <c r="AM14" s="14" t="str">
        <f t="array" ref="AM14">IF(OR(AM$9=1,AM$9=7),"",IFERROR(INDEX(Tableau5[],MATCH(1,(AM$3&gt;=Tableau5[Date de début])*(Tableau5[Date de fin]&gt;=AM$3)*(Tableau5[Nom]=$B14),0),5),""))</f>
        <v/>
      </c>
      <c r="AN14" s="22"/>
    </row>
    <row r="15" spans="1:40" x14ac:dyDescent="0.3">
      <c r="A15" s="22"/>
      <c r="B15" s="29" t="str">
        <f>IF(Config!A8&lt;&gt;"",Config!A8,"")</f>
        <v>R.S</v>
      </c>
      <c r="C15" s="13">
        <f t="shared" si="4"/>
        <v>5</v>
      </c>
      <c r="D15" s="13">
        <f>COUNTIF(I15:AM15,"D CP")</f>
        <v>0</v>
      </c>
      <c r="E15" s="13">
        <f t="shared" si="5"/>
        <v>0</v>
      </c>
      <c r="F15" s="13">
        <f t="shared" si="6"/>
        <v>0</v>
      </c>
      <c r="G15" s="13">
        <f t="shared" si="7"/>
        <v>0</v>
      </c>
      <c r="H15" s="14">
        <f t="shared" si="8"/>
        <v>0</v>
      </c>
      <c r="I15" s="12" t="str">
        <f t="array" ref="I15">IF(OR(I$9=1,I$9=7),"",IFERROR(INDEX(Tableau5[],MATCH(1,(I$3&gt;=Tableau5[Date de début])*(Tableau5[Date de fin]&gt;=I$3)*(Tableau5[Nom]=$B15),0),5),""))</f>
        <v/>
      </c>
      <c r="J15" s="13" t="str">
        <f t="array" ref="J15">IF(OR(J$9=1,J$9=7),"",IFERROR(INDEX(Tableau5[],MATCH(1,(J$3&gt;=Tableau5[Date de début])*(Tableau5[Date de fin]&gt;=J$3)*(Tableau5[Nom]=$B15),0),5),""))</f>
        <v/>
      </c>
      <c r="K15" s="13" t="str">
        <f t="array" ref="K15">IF(OR(K$9=1,K$9=7),"",IFERROR(INDEX(Tableau5[],MATCH(1,(K$3&gt;=Tableau5[Date de début])*(Tableau5[Date de fin]&gt;=K$3)*(Tableau5[Nom]=$B15),0),5),""))</f>
        <v>CP</v>
      </c>
      <c r="L15" s="13" t="str">
        <f t="array" ref="L15">IF(OR(L$9=1,L$9=7),"",IFERROR(INDEX(Tableau5[],MATCH(1,(L$3&gt;=Tableau5[Date de début])*(Tableau5[Date de fin]&gt;=L$3)*(Tableau5[Nom]=$B15),0),5),""))</f>
        <v>CP</v>
      </c>
      <c r="M15" s="13" t="str">
        <f t="array" ref="M15">IF(OR(M$9=1,M$9=7),"",IFERROR(INDEX(Tableau5[],MATCH(1,(M$3&gt;=Tableau5[Date de début])*(Tableau5[Date de fin]&gt;=M$3)*(Tableau5[Nom]=$B15),0),5),""))</f>
        <v/>
      </c>
      <c r="N15" s="13" t="str">
        <f t="array" ref="N15">IF(OR(N$9=1,N$9=7),"",IFERROR(INDEX(Tableau5[],MATCH(1,(N$3&gt;=Tableau5[Date de début])*(Tableau5[Date de fin]&gt;=N$3)*(Tableau5[Nom]=$B15),0),5),""))</f>
        <v/>
      </c>
      <c r="O15" s="13" t="str">
        <f t="array" ref="O15">IF(OR(O$9=1,O$9=7),"",IFERROR(INDEX(Tableau5[],MATCH(1,(O$3&gt;=Tableau5[Date de début])*(Tableau5[Date de fin]&gt;=O$3)*(Tableau5[Nom]=$B15),0),5),""))</f>
        <v>CP</v>
      </c>
      <c r="P15" s="13" t="str">
        <f t="array" ref="P15">IF(OR(P$9=1,P$9=7),"",IFERROR(INDEX(Tableau5[],MATCH(1,(P$3&gt;=Tableau5[Date de début])*(Tableau5[Date de fin]&gt;=P$3)*(Tableau5[Nom]=$B15),0),5),""))</f>
        <v/>
      </c>
      <c r="Q15" s="13" t="str">
        <f t="array" ref="Q15">IF(OR(Q$9=1,Q$9=7),"",IFERROR(INDEX(Tableau5[],MATCH(1,(Q$3&gt;=Tableau5[Date de début])*(Tableau5[Date de fin]&gt;=Q$3)*(Tableau5[Nom]=$B15),0),5),""))</f>
        <v>CP</v>
      </c>
      <c r="R15" s="13" t="str">
        <f t="array" ref="R15">IF(OR(R$9=1,R$9=7),"",IFERROR(INDEX(Tableau5[],MATCH(1,(R$3&gt;=Tableau5[Date de début])*(Tableau5[Date de fin]&gt;=R$3)*(Tableau5[Nom]=$B15),0),5),""))</f>
        <v/>
      </c>
      <c r="S15" s="13" t="str">
        <f t="array" ref="S15">IF(OR(S$9=1,S$9=7),"",IFERROR(INDEX(Tableau5[],MATCH(1,(S$3&gt;=Tableau5[Date de début])*(Tableau5[Date de fin]&gt;=S$3)*(Tableau5[Nom]=$B15),0),5),""))</f>
        <v>CP</v>
      </c>
      <c r="T15" s="13" t="str">
        <f t="array" ref="T15">IF(OR(T$9=1,T$9=7),"",IFERROR(INDEX(Tableau5[],MATCH(1,(T$3&gt;=Tableau5[Date de début])*(Tableau5[Date de fin]&gt;=T$3)*(Tableau5[Nom]=$B15),0),5),""))</f>
        <v/>
      </c>
      <c r="U15" s="13" t="str">
        <f t="array" ref="U15">IF(OR(U$9=1,U$9=7),"",IFERROR(INDEX(Tableau5[],MATCH(1,(U$3&gt;=Tableau5[Date de début])*(Tableau5[Date de fin]&gt;=U$3)*(Tableau5[Nom]=$B15),0),5),""))</f>
        <v/>
      </c>
      <c r="V15" s="13" t="str">
        <f t="array" ref="V15">IF(OR(V$9=1,V$9=7),"",IFERROR(INDEX(Tableau5[],MATCH(1,(V$3&gt;=Tableau5[Date de début])*(Tableau5[Date de fin]&gt;=V$3)*(Tableau5[Nom]=$B15),0),5),""))</f>
        <v/>
      </c>
      <c r="W15" s="13" t="str">
        <f t="array" ref="W15">IF(OR(W$9=1,W$9=7),"",IFERROR(INDEX(Tableau5[],MATCH(1,(W$3&gt;=Tableau5[Date de début])*(Tableau5[Date de fin]&gt;=W$3)*(Tableau5[Nom]=$B15),0),5),""))</f>
        <v/>
      </c>
      <c r="X15" s="36" t="str">
        <f t="array" ref="X15">IF(OR(X$9=1,X$9=7),"",IFERROR(INDEX(Tableau5[],MATCH(1,(X$3&gt;=Tableau5[Date de début])*(Tableau5[Date de fin]&gt;=X$3)*(Tableau5[Nom]=$B15),0),5),""))</f>
        <v/>
      </c>
      <c r="Y15" s="13" t="str">
        <f t="array" ref="Y15">IF(OR(Y$9=1,Y$9=7),"",IFERROR(INDEX(Tableau5[],MATCH(1,(Y$3&gt;=Tableau5[Date de début])*(Tableau5[Date de fin]&gt;=Y$3)*(Tableau5[Nom]=$B15),0),5),""))</f>
        <v/>
      </c>
      <c r="Z15" s="13" t="str">
        <f t="array" ref="Z15">IF(OR(Z$9=1,Z$9=7),"",IFERROR(INDEX(Tableau5[],MATCH(1,(Z$3&gt;=Tableau5[Date de début])*(Tableau5[Date de fin]&gt;=Z$3)*(Tableau5[Nom]=$B15),0),5),""))</f>
        <v/>
      </c>
      <c r="AA15" s="13" t="str">
        <f t="array" ref="AA15">IF(OR(AA$9=1,AA$9=7),"",IFERROR(INDEX(Tableau5[],MATCH(1,(AA$3&gt;=Tableau5[Date de début])*(Tableau5[Date de fin]&gt;=AA$3)*(Tableau5[Nom]=$B15),0),5),""))</f>
        <v/>
      </c>
      <c r="AB15" s="13" t="str">
        <f t="array" ref="AB15">IF(OR(AB$9=1,AB$9=7),"",IFERROR(INDEX(Tableau5[],MATCH(1,(AB$3&gt;=Tableau5[Date de début])*(Tableau5[Date de fin]&gt;=AB$3)*(Tableau5[Nom]=$B15),0),5),""))</f>
        <v/>
      </c>
      <c r="AC15" s="13" t="str">
        <f t="array" ref="AC15">IF(OR(AC$9=1,AC$9=7),"",IFERROR(INDEX(Tableau5[],MATCH(1,(AC$3&gt;=Tableau5[Date de début])*(Tableau5[Date de fin]&gt;=AC$3)*(Tableau5[Nom]=$B15),0),5),""))</f>
        <v/>
      </c>
      <c r="AD15" s="13" t="str">
        <f t="array" ref="AD15">IF(OR(AD$9=1,AD$9=7),"",IFERROR(INDEX(Tableau5[],MATCH(1,(AD$3&gt;=Tableau5[Date de début])*(Tableau5[Date de fin]&gt;=AD$3)*(Tableau5[Nom]=$B15),0),5),""))</f>
        <v/>
      </c>
      <c r="AE15" s="13" t="str">
        <f t="array" ref="AE15">IF(OR(AE$9=1,AE$9=7),"",IFERROR(INDEX(Tableau5[],MATCH(1,(AE$3&gt;=Tableau5[Date de début])*(Tableau5[Date de fin]&gt;=AE$3)*(Tableau5[Nom]=$B15),0),5),""))</f>
        <v/>
      </c>
      <c r="AF15" s="13" t="str">
        <f t="array" ref="AF15">IF(OR(AF$9=1,AF$9=7),"",IFERROR(INDEX(Tableau5[],MATCH(1,(AF$3&gt;=Tableau5[Date de début])*(Tableau5[Date de fin]&gt;=AF$3)*(Tableau5[Nom]=$B15),0),5),""))</f>
        <v/>
      </c>
      <c r="AG15" s="13" t="str">
        <f t="array" ref="AG15">IF(OR(AG$9=1,AG$9=7),"",IFERROR(INDEX(Tableau5[],MATCH(1,(AG$3&gt;=Tableau5[Date de début])*(Tableau5[Date de fin]&gt;=AG$3)*(Tableau5[Nom]=$B15),0),5),""))</f>
        <v/>
      </c>
      <c r="AH15" s="13" t="str">
        <f t="array" ref="AH15">IF(OR(AH$9=1,AH$9=7),"",IFERROR(INDEX(Tableau5[],MATCH(1,(AH$3&gt;=Tableau5[Date de début])*(Tableau5[Date de fin]&gt;=AH$3)*(Tableau5[Nom]=$B15),0),5),""))</f>
        <v/>
      </c>
      <c r="AI15" s="13" t="str">
        <f t="array" ref="AI15">IF(OR(AI$9=1,AI$9=7),"",IFERROR(INDEX(Tableau5[],MATCH(1,(AI$3&gt;=Tableau5[Date de début])*(Tableau5[Date de fin]&gt;=AI$3)*(Tableau5[Nom]=$B15),0),5),""))</f>
        <v/>
      </c>
      <c r="AJ15" s="13" t="str">
        <f t="array" ref="AJ15">IF(OR(AJ$9=1,AJ$9=7),"",IFERROR(INDEX(Tableau5[],MATCH(1,(AJ$3&gt;=Tableau5[Date de début])*(Tableau5[Date de fin]&gt;=AJ$3)*(Tableau5[Nom]=$B15),0),5),""))</f>
        <v/>
      </c>
      <c r="AK15" s="13" t="str">
        <f t="array" ref="AK15">IF(OR(AK$9=1,AK$9=7),"",IFERROR(INDEX(Tableau5[],MATCH(1,(AK$3&gt;=Tableau5[Date de début])*(Tableau5[Date de fin]&gt;=AK$3)*(Tableau5[Nom]=$B15),0),5),""))</f>
        <v/>
      </c>
      <c r="AL15" s="13" t="str">
        <f t="array" ref="AL15">IF(OR(AL$9=1,AL$9=7),"",IFERROR(INDEX(Tableau5[],MATCH(1,(AL$3&gt;=Tableau5[Date de début])*(Tableau5[Date de fin]&gt;=AL$3)*(Tableau5[Nom]=$B15),0),5),""))</f>
        <v/>
      </c>
      <c r="AM15" s="14" t="str">
        <f t="array" ref="AM15">IF(OR(AM$9=1,AM$9=7),"",IFERROR(INDEX(Tableau5[],MATCH(1,(AM$3&gt;=Tableau5[Date de début])*(Tableau5[Date de fin]&gt;=AM$3)*(Tableau5[Nom]=$B15),0),5),""))</f>
        <v/>
      </c>
      <c r="AN15" s="22"/>
    </row>
    <row r="16" spans="1:40" x14ac:dyDescent="0.3">
      <c r="A16" s="22"/>
      <c r="B16" s="29" t="str">
        <f>IF(Config!A9&lt;&gt;"",Config!A9,"")</f>
        <v>T.F</v>
      </c>
      <c r="C16" s="13">
        <f t="shared" si="4"/>
        <v>3</v>
      </c>
      <c r="D16" s="13">
        <f t="shared" ref="D16:D20" si="9">COUNTIF(I16:AM16,"D CP")</f>
        <v>0</v>
      </c>
      <c r="E16" s="13">
        <f t="shared" si="5"/>
        <v>2</v>
      </c>
      <c r="F16" s="13">
        <f t="shared" si="6"/>
        <v>0</v>
      </c>
      <c r="G16" s="13">
        <f t="shared" si="7"/>
        <v>0</v>
      </c>
      <c r="H16" s="14">
        <f t="shared" si="8"/>
        <v>0</v>
      </c>
      <c r="I16" s="12" t="str">
        <f t="array" ref="I16">IF(OR(I$9=1,I$9=7),"",IFERROR(INDEX(Tableau5[],MATCH(1,(I$3&gt;=Tableau5[Date de début])*(Tableau5[Date de fin]&gt;=I$3)*(Tableau5[Nom]=$B16),0),5),""))</f>
        <v/>
      </c>
      <c r="J16" s="13" t="str">
        <f t="array" ref="J16">IF(OR(J$9=1,J$9=7),"",IFERROR(INDEX(Tableau5[],MATCH(1,(J$3&gt;=Tableau5[Date de début])*(Tableau5[Date de fin]&gt;=J$3)*(Tableau5[Nom]=$B16),0),5),""))</f>
        <v>CP</v>
      </c>
      <c r="K16" s="13" t="str">
        <f t="array" ref="K16">IF(OR(K$9=1,K$9=7),"",IFERROR(INDEX(Tableau5[],MATCH(1,(K$3&gt;=Tableau5[Date de début])*(Tableau5[Date de fin]&gt;=K$3)*(Tableau5[Nom]=$B16),0),5),""))</f>
        <v>CP</v>
      </c>
      <c r="L16" s="13" t="str">
        <f t="array" ref="L16">IF(OR(L$9=1,L$9=7),"",IFERROR(INDEX(Tableau5[],MATCH(1,(L$3&gt;=Tableau5[Date de début])*(Tableau5[Date de fin]&gt;=L$3)*(Tableau5[Nom]=$B16),0),5),""))</f>
        <v>CP</v>
      </c>
      <c r="M16" s="13" t="str">
        <f t="array" ref="M16">IF(OR(M$9=1,M$9=7),"",IFERROR(INDEX(Tableau5[],MATCH(1,(M$3&gt;=Tableau5[Date de début])*(Tableau5[Date de fin]&gt;=M$3)*(Tableau5[Nom]=$B16),0),5),""))</f>
        <v/>
      </c>
      <c r="N16" s="13" t="str">
        <f t="array" ref="N16">IF(OR(N$9=1,N$9=7),"",IFERROR(INDEX(Tableau5[],MATCH(1,(N$3&gt;=Tableau5[Date de début])*(Tableau5[Date de fin]&gt;=N$3)*(Tableau5[Nom]=$B16),0),5),""))</f>
        <v/>
      </c>
      <c r="O16" s="13" t="str">
        <f t="array" ref="O16">IF(OR(O$9=1,O$9=7),"",IFERROR(INDEX(Tableau5[],MATCH(1,(O$3&gt;=Tableau5[Date de début])*(Tableau5[Date de fin]&gt;=O$3)*(Tableau5[Nom]=$B16),0),5),""))</f>
        <v>RTT</v>
      </c>
      <c r="P16" s="13" t="str">
        <f t="array" ref="P16">IF(OR(P$9=1,P$9=7),"",IFERROR(INDEX(Tableau5[],MATCH(1,(P$3&gt;=Tableau5[Date de début])*(Tableau5[Date de fin]&gt;=P$3)*(Tableau5[Nom]=$B16),0),5),""))</f>
        <v/>
      </c>
      <c r="Q16" s="13" t="str">
        <f t="array" ref="Q16">IF(OR(Q$9=1,Q$9=7),"",IFERROR(INDEX(Tableau5[],MATCH(1,(Q$3&gt;=Tableau5[Date de début])*(Tableau5[Date de fin]&gt;=Q$3)*(Tableau5[Nom]=$B16),0),5),""))</f>
        <v/>
      </c>
      <c r="R16" s="13" t="str">
        <f t="array" ref="R16">IF(OR(R$9=1,R$9=7),"",IFERROR(INDEX(Tableau5[],MATCH(1,(R$3&gt;=Tableau5[Date de début])*(Tableau5[Date de fin]&gt;=R$3)*(Tableau5[Nom]=$B16),0),5),""))</f>
        <v/>
      </c>
      <c r="S16" s="13" t="str">
        <f t="array" ref="S16">IF(OR(S$9=1,S$9=7),"",IFERROR(INDEX(Tableau5[],MATCH(1,(S$3&gt;=Tableau5[Date de début])*(Tableau5[Date de fin]&gt;=S$3)*(Tableau5[Nom]=$B16),0),5),""))</f>
        <v/>
      </c>
      <c r="T16" s="13" t="str">
        <f t="array" ref="T16">IF(OR(T$9=1,T$9=7),"",IFERROR(INDEX(Tableau5[],MATCH(1,(T$3&gt;=Tableau5[Date de début])*(Tableau5[Date de fin]&gt;=T$3)*(Tableau5[Nom]=$B16),0),5),""))</f>
        <v/>
      </c>
      <c r="U16" s="13" t="str">
        <f t="array" ref="U16">IF(OR(U$9=1,U$9=7),"",IFERROR(INDEX(Tableau5[],MATCH(1,(U$3&gt;=Tableau5[Date de début])*(Tableau5[Date de fin]&gt;=U$3)*(Tableau5[Nom]=$B16),0),5),""))</f>
        <v/>
      </c>
      <c r="V16" s="13" t="str">
        <f t="array" ref="V16">IF(OR(V$9=1,V$9=7),"",IFERROR(INDEX(Tableau5[],MATCH(1,(V$3&gt;=Tableau5[Date de début])*(Tableau5[Date de fin]&gt;=V$3)*(Tableau5[Nom]=$B16),0),5),""))</f>
        <v/>
      </c>
      <c r="W16" s="13" t="str">
        <f t="array" ref="W16">IF(OR(W$9=1,W$9=7),"",IFERROR(INDEX(Tableau5[],MATCH(1,(W$3&gt;=Tableau5[Date de début])*(Tableau5[Date de fin]&gt;=W$3)*(Tableau5[Nom]=$B16),0),5),""))</f>
        <v/>
      </c>
      <c r="X16" s="36" t="str">
        <f t="array" ref="X16">IF(OR(X$9=1,X$9=7),"",IFERROR(INDEX(Tableau5[],MATCH(1,(X$3&gt;=Tableau5[Date de début])*(Tableau5[Date de fin]&gt;=X$3)*(Tableau5[Nom]=$B16),0),5),""))</f>
        <v/>
      </c>
      <c r="Y16" s="13" t="str">
        <f t="array" ref="Y16">IF(OR(Y$9=1,Y$9=7),"",IFERROR(INDEX(Tableau5[],MATCH(1,(Y$3&gt;=Tableau5[Date de début])*(Tableau5[Date de fin]&gt;=Y$3)*(Tableau5[Nom]=$B16),0),5),""))</f>
        <v/>
      </c>
      <c r="Z16" s="13" t="str">
        <f t="array" ref="Z16">IF(OR(Z$9=1,Z$9=7),"",IFERROR(INDEX(Tableau5[],MATCH(1,(Z$3&gt;=Tableau5[Date de début])*(Tableau5[Date de fin]&gt;=Z$3)*(Tableau5[Nom]=$B16),0),5),""))</f>
        <v/>
      </c>
      <c r="AA16" s="13" t="str">
        <f t="array" ref="AA16">IF(OR(AA$9=1,AA$9=7),"",IFERROR(INDEX(Tableau5[],MATCH(1,(AA$3&gt;=Tableau5[Date de début])*(Tableau5[Date de fin]&gt;=AA$3)*(Tableau5[Nom]=$B16),0),5),""))</f>
        <v/>
      </c>
      <c r="AB16" s="13" t="str">
        <f t="array" ref="AB16">IF(OR(AB$9=1,AB$9=7),"",IFERROR(INDEX(Tableau5[],MATCH(1,(AB$3&gt;=Tableau5[Date de début])*(Tableau5[Date de fin]&gt;=AB$3)*(Tableau5[Nom]=$B16),0),5),""))</f>
        <v/>
      </c>
      <c r="AC16" s="13" t="str">
        <f t="array" ref="AC16">IF(OR(AC$9=1,AC$9=7),"",IFERROR(INDEX(Tableau5[],MATCH(1,(AC$3&gt;=Tableau5[Date de début])*(Tableau5[Date de fin]&gt;=AC$3)*(Tableau5[Nom]=$B16),0),5),""))</f>
        <v>RTT</v>
      </c>
      <c r="AD16" s="13" t="str">
        <f t="array" ref="AD16">IF(OR(AD$9=1,AD$9=7),"",IFERROR(INDEX(Tableau5[],MATCH(1,(AD$3&gt;=Tableau5[Date de début])*(Tableau5[Date de fin]&gt;=AD$3)*(Tableau5[Nom]=$B16),0),5),""))</f>
        <v/>
      </c>
      <c r="AE16" s="13" t="str">
        <f t="array" ref="AE16">IF(OR(AE$9=1,AE$9=7),"",IFERROR(INDEX(Tableau5[],MATCH(1,(AE$3&gt;=Tableau5[Date de début])*(Tableau5[Date de fin]&gt;=AE$3)*(Tableau5[Nom]=$B16),0),5),""))</f>
        <v/>
      </c>
      <c r="AF16" s="13" t="str">
        <f t="array" ref="AF16">IF(OR(AF$9=1,AF$9=7),"",IFERROR(INDEX(Tableau5[],MATCH(1,(AF$3&gt;=Tableau5[Date de début])*(Tableau5[Date de fin]&gt;=AF$3)*(Tableau5[Nom]=$B16),0),5),""))</f>
        <v/>
      </c>
      <c r="AG16" s="13" t="str">
        <f t="array" ref="AG16">IF(OR(AG$9=1,AG$9=7),"",IFERROR(INDEX(Tableau5[],MATCH(1,(AG$3&gt;=Tableau5[Date de début])*(Tableau5[Date de fin]&gt;=AG$3)*(Tableau5[Nom]=$B16),0),5),""))</f>
        <v/>
      </c>
      <c r="AH16" s="13" t="str">
        <f t="array" ref="AH16">IF(OR(AH$9=1,AH$9=7),"",IFERROR(INDEX(Tableau5[],MATCH(1,(AH$3&gt;=Tableau5[Date de début])*(Tableau5[Date de fin]&gt;=AH$3)*(Tableau5[Nom]=$B16),0),5),""))</f>
        <v/>
      </c>
      <c r="AI16" s="13" t="str">
        <f t="array" ref="AI16">IF(OR(AI$9=1,AI$9=7),"",IFERROR(INDEX(Tableau5[],MATCH(1,(AI$3&gt;=Tableau5[Date de début])*(Tableau5[Date de fin]&gt;=AI$3)*(Tableau5[Nom]=$B16),0),5),""))</f>
        <v/>
      </c>
      <c r="AJ16" s="13" t="str">
        <f t="array" ref="AJ16">IF(OR(AJ$9=1,AJ$9=7),"",IFERROR(INDEX(Tableau5[],MATCH(1,(AJ$3&gt;=Tableau5[Date de début])*(Tableau5[Date de fin]&gt;=AJ$3)*(Tableau5[Nom]=$B16),0),5),""))</f>
        <v/>
      </c>
      <c r="AK16" s="13" t="str">
        <f t="array" ref="AK16">IF(OR(AK$9=1,AK$9=7),"",IFERROR(INDEX(Tableau5[],MATCH(1,(AK$3&gt;=Tableau5[Date de début])*(Tableau5[Date de fin]&gt;=AK$3)*(Tableau5[Nom]=$B16),0),5),""))</f>
        <v/>
      </c>
      <c r="AL16" s="13" t="str">
        <f t="array" ref="AL16">IF(OR(AL$9=1,AL$9=7),"",IFERROR(INDEX(Tableau5[],MATCH(1,(AL$3&gt;=Tableau5[Date de début])*(Tableau5[Date de fin]&gt;=AL$3)*(Tableau5[Nom]=$B16),0),5),""))</f>
        <v/>
      </c>
      <c r="AM16" s="14" t="str">
        <f t="array" ref="AM16">IF(OR(AM$9=1,AM$9=7),"",IFERROR(INDEX(Tableau5[],MATCH(1,(AM$3&gt;=Tableau5[Date de début])*(Tableau5[Date de fin]&gt;=AM$3)*(Tableau5[Nom]=$B16),0),5),""))</f>
        <v/>
      </c>
      <c r="AN16" s="22"/>
    </row>
    <row r="17" spans="1:40" x14ac:dyDescent="0.3">
      <c r="A17" s="22"/>
      <c r="B17" s="29" t="str">
        <f>IF(Config!A10&lt;&gt;"",Config!A10,"")</f>
        <v>B.C</v>
      </c>
      <c r="C17" s="13">
        <f t="shared" si="4"/>
        <v>0</v>
      </c>
      <c r="D17" s="13">
        <f t="shared" si="9"/>
        <v>0</v>
      </c>
      <c r="E17" s="13">
        <f t="shared" si="5"/>
        <v>0</v>
      </c>
      <c r="F17" s="13">
        <f t="shared" si="6"/>
        <v>0</v>
      </c>
      <c r="G17" s="13">
        <f t="shared" si="7"/>
        <v>0</v>
      </c>
      <c r="H17" s="14">
        <f t="shared" si="8"/>
        <v>0</v>
      </c>
      <c r="I17" s="12" t="str">
        <f t="array" ref="I17">IF(OR(I$9=1,I$9=7),"",IFERROR(INDEX(Tableau5[],MATCH(1,(I$3&gt;=Tableau5[Date de début])*(Tableau5[Date de fin]&gt;=I$3)*(Tableau5[Nom]=$B17),0),5),""))</f>
        <v/>
      </c>
      <c r="J17" s="13" t="str">
        <f t="array" ref="J17">IF(OR(J$9=1,J$9=7),"",IFERROR(INDEX(Tableau5[],MATCH(1,(J$3&gt;=Tableau5[Date de début])*(Tableau5[Date de fin]&gt;=J$3)*(Tableau5[Nom]=$B17),0),5),""))</f>
        <v/>
      </c>
      <c r="K17" s="13" t="str">
        <f t="array" ref="K17">IF(OR(K$9=1,K$9=7),"",IFERROR(INDEX(Tableau5[],MATCH(1,(K$3&gt;=Tableau5[Date de début])*(Tableau5[Date de fin]&gt;=K$3)*(Tableau5[Nom]=$B17),0),5),""))</f>
        <v/>
      </c>
      <c r="L17" s="13" t="str">
        <f t="array" ref="L17">IF(OR(L$9=1,L$9=7),"",IFERROR(INDEX(Tableau5[],MATCH(1,(L$3&gt;=Tableau5[Date de début])*(Tableau5[Date de fin]&gt;=L$3)*(Tableau5[Nom]=$B17),0),5),""))</f>
        <v/>
      </c>
      <c r="M17" s="13" t="str">
        <f t="array" ref="M17">IF(OR(M$9=1,M$9=7),"",IFERROR(INDEX(Tableau5[],MATCH(1,(M$3&gt;=Tableau5[Date de début])*(Tableau5[Date de fin]&gt;=M$3)*(Tableau5[Nom]=$B17),0),5),""))</f>
        <v/>
      </c>
      <c r="N17" s="13" t="str">
        <f t="array" ref="N17">IF(OR(N$9=1,N$9=7),"",IFERROR(INDEX(Tableau5[],MATCH(1,(N$3&gt;=Tableau5[Date de début])*(Tableau5[Date de fin]&gt;=N$3)*(Tableau5[Nom]=$B17),0),5),""))</f>
        <v/>
      </c>
      <c r="O17" s="13" t="str">
        <f t="array" ref="O17">IF(OR(O$9=1,O$9=7),"",IFERROR(INDEX(Tableau5[],MATCH(1,(O$3&gt;=Tableau5[Date de début])*(Tableau5[Date de fin]&gt;=O$3)*(Tableau5[Nom]=$B17),0),5),""))</f>
        <v/>
      </c>
      <c r="P17" s="13" t="str">
        <f t="array" ref="P17">IF(OR(P$9=1,P$9=7),"",IFERROR(INDEX(Tableau5[],MATCH(1,(P$3&gt;=Tableau5[Date de début])*(Tableau5[Date de fin]&gt;=P$3)*(Tableau5[Nom]=$B17),0),5),""))</f>
        <v/>
      </c>
      <c r="Q17" s="13" t="str">
        <f t="array" ref="Q17">IF(OR(Q$9=1,Q$9=7),"",IFERROR(INDEX(Tableau5[],MATCH(1,(Q$3&gt;=Tableau5[Date de début])*(Tableau5[Date de fin]&gt;=Q$3)*(Tableau5[Nom]=$B17),0),5),""))</f>
        <v/>
      </c>
      <c r="R17" s="13" t="str">
        <f t="array" ref="R17">IF(OR(R$9=1,R$9=7),"",IFERROR(INDEX(Tableau5[],MATCH(1,(R$3&gt;=Tableau5[Date de début])*(Tableau5[Date de fin]&gt;=R$3)*(Tableau5[Nom]=$B17),0),5),""))</f>
        <v/>
      </c>
      <c r="S17" s="13" t="str">
        <f t="array" ref="S17">IF(OR(S$9=1,S$9=7),"",IFERROR(INDEX(Tableau5[],MATCH(1,(S$3&gt;=Tableau5[Date de début])*(Tableau5[Date de fin]&gt;=S$3)*(Tableau5[Nom]=$B17),0),5),""))</f>
        <v/>
      </c>
      <c r="T17" s="13" t="str">
        <f t="array" ref="T17">IF(OR(T$9=1,T$9=7),"",IFERROR(INDEX(Tableau5[],MATCH(1,(T$3&gt;=Tableau5[Date de début])*(Tableau5[Date de fin]&gt;=T$3)*(Tableau5[Nom]=$B17),0),5),""))</f>
        <v/>
      </c>
      <c r="U17" s="13" t="str">
        <f t="array" ref="U17">IF(OR(U$9=1,U$9=7),"",IFERROR(INDEX(Tableau5[],MATCH(1,(U$3&gt;=Tableau5[Date de début])*(Tableau5[Date de fin]&gt;=U$3)*(Tableau5[Nom]=$B17),0),5),""))</f>
        <v/>
      </c>
      <c r="V17" s="13" t="str">
        <f t="array" ref="V17">IF(OR(V$9=1,V$9=7),"",IFERROR(INDEX(Tableau5[],MATCH(1,(V$3&gt;=Tableau5[Date de début])*(Tableau5[Date de fin]&gt;=V$3)*(Tableau5[Nom]=$B17),0),5),""))</f>
        <v/>
      </c>
      <c r="W17" s="13" t="str">
        <f t="array" ref="W17">IF(OR(W$9=1,W$9=7),"",IFERROR(INDEX(Tableau5[],MATCH(1,(W$3&gt;=Tableau5[Date de début])*(Tableau5[Date de fin]&gt;=W$3)*(Tableau5[Nom]=$B17),0),5),""))</f>
        <v/>
      </c>
      <c r="X17" s="36" t="str">
        <f t="array" ref="X17">IF(OR(X$9=1,X$9=7),"",IFERROR(INDEX(Tableau5[],MATCH(1,(X$3&gt;=Tableau5[Date de début])*(Tableau5[Date de fin]&gt;=X$3)*(Tableau5[Nom]=$B17),0),5),""))</f>
        <v/>
      </c>
      <c r="Y17" s="13" t="str">
        <f t="array" ref="Y17">IF(OR(Y$9=1,Y$9=7),"",IFERROR(INDEX(Tableau5[],MATCH(1,(Y$3&gt;=Tableau5[Date de début])*(Tableau5[Date de fin]&gt;=Y$3)*(Tableau5[Nom]=$B17),0),5),""))</f>
        <v/>
      </c>
      <c r="Z17" s="13" t="str">
        <f t="array" ref="Z17">IF(OR(Z$9=1,Z$9=7),"",IFERROR(INDEX(Tableau5[],MATCH(1,(Z$3&gt;=Tableau5[Date de début])*(Tableau5[Date de fin]&gt;=Z$3)*(Tableau5[Nom]=$B17),0),5),""))</f>
        <v/>
      </c>
      <c r="AA17" s="13" t="str">
        <f t="array" ref="AA17">IF(OR(AA$9=1,AA$9=7),"",IFERROR(INDEX(Tableau5[],MATCH(1,(AA$3&gt;=Tableau5[Date de début])*(Tableau5[Date de fin]&gt;=AA$3)*(Tableau5[Nom]=$B17),0),5),""))</f>
        <v/>
      </c>
      <c r="AB17" s="13" t="str">
        <f t="array" ref="AB17">IF(OR(AB$9=1,AB$9=7),"",IFERROR(INDEX(Tableau5[],MATCH(1,(AB$3&gt;=Tableau5[Date de début])*(Tableau5[Date de fin]&gt;=AB$3)*(Tableau5[Nom]=$B17),0),5),""))</f>
        <v/>
      </c>
      <c r="AC17" s="13" t="str">
        <f t="array" ref="AC17">IF(OR(AC$9=1,AC$9=7),"",IFERROR(INDEX(Tableau5[],MATCH(1,(AC$3&gt;=Tableau5[Date de début])*(Tableau5[Date de fin]&gt;=AC$3)*(Tableau5[Nom]=$B17),0),5),""))</f>
        <v/>
      </c>
      <c r="AD17" s="13" t="str">
        <f t="array" ref="AD17">IF(OR(AD$9=1,AD$9=7),"",IFERROR(INDEX(Tableau5[],MATCH(1,(AD$3&gt;=Tableau5[Date de début])*(Tableau5[Date de fin]&gt;=AD$3)*(Tableau5[Nom]=$B17),0),5),""))</f>
        <v/>
      </c>
      <c r="AE17" s="13" t="str">
        <f t="array" ref="AE17">IF(OR(AE$9=1,AE$9=7),"",IFERROR(INDEX(Tableau5[],MATCH(1,(AE$3&gt;=Tableau5[Date de début])*(Tableau5[Date de fin]&gt;=AE$3)*(Tableau5[Nom]=$B17),0),5),""))</f>
        <v/>
      </c>
      <c r="AF17" s="13" t="str">
        <f t="array" ref="AF17">IF(OR(AF$9=1,AF$9=7),"",IFERROR(INDEX(Tableau5[],MATCH(1,(AF$3&gt;=Tableau5[Date de début])*(Tableau5[Date de fin]&gt;=AF$3)*(Tableau5[Nom]=$B17),0),5),""))</f>
        <v/>
      </c>
      <c r="AG17" s="13" t="str">
        <f t="array" ref="AG17">IF(OR(AG$9=1,AG$9=7),"",IFERROR(INDEX(Tableau5[],MATCH(1,(AG$3&gt;=Tableau5[Date de début])*(Tableau5[Date de fin]&gt;=AG$3)*(Tableau5[Nom]=$B17),0),5),""))</f>
        <v/>
      </c>
      <c r="AH17" s="13" t="str">
        <f t="array" ref="AH17">IF(OR(AH$9=1,AH$9=7),"",IFERROR(INDEX(Tableau5[],MATCH(1,(AH$3&gt;=Tableau5[Date de début])*(Tableau5[Date de fin]&gt;=AH$3)*(Tableau5[Nom]=$B17),0),5),""))</f>
        <v/>
      </c>
      <c r="AI17" s="13" t="str">
        <f t="array" ref="AI17">IF(OR(AI$9=1,AI$9=7),"",IFERROR(INDEX(Tableau5[],MATCH(1,(AI$3&gt;=Tableau5[Date de début])*(Tableau5[Date de fin]&gt;=AI$3)*(Tableau5[Nom]=$B17),0),5),""))</f>
        <v/>
      </c>
      <c r="AJ17" s="13" t="str">
        <f t="array" ref="AJ17">IF(OR(AJ$9=1,AJ$9=7),"",IFERROR(INDEX(Tableau5[],MATCH(1,(AJ$3&gt;=Tableau5[Date de début])*(Tableau5[Date de fin]&gt;=AJ$3)*(Tableau5[Nom]=$B17),0),5),""))</f>
        <v/>
      </c>
      <c r="AK17" s="13" t="str">
        <f t="array" ref="AK17">IF(OR(AK$9=1,AK$9=7),"",IFERROR(INDEX(Tableau5[],MATCH(1,(AK$3&gt;=Tableau5[Date de début])*(Tableau5[Date de fin]&gt;=AK$3)*(Tableau5[Nom]=$B17),0),5),""))</f>
        <v/>
      </c>
      <c r="AL17" s="13" t="str">
        <f t="array" ref="AL17">IF(OR(AL$9=1,AL$9=7),"",IFERROR(INDEX(Tableau5[],MATCH(1,(AL$3&gt;=Tableau5[Date de début])*(Tableau5[Date de fin]&gt;=AL$3)*(Tableau5[Nom]=$B17),0),5),""))</f>
        <v/>
      </c>
      <c r="AM17" s="14" t="str">
        <f t="array" ref="AM17">IF(OR(AM$9=1,AM$9=7),"",IFERROR(INDEX(Tableau5[],MATCH(1,(AM$3&gt;=Tableau5[Date de début])*(Tableau5[Date de fin]&gt;=AM$3)*(Tableau5[Nom]=$B17),0),5),""))</f>
        <v/>
      </c>
      <c r="AN17" s="22"/>
    </row>
    <row r="18" spans="1:40" x14ac:dyDescent="0.3">
      <c r="A18" s="22"/>
      <c r="B18" s="29" t="str">
        <f>IF(Config!A11&lt;&gt;"",Config!A11,"")</f>
        <v>G.D</v>
      </c>
      <c r="C18" s="13">
        <f t="shared" si="4"/>
        <v>0</v>
      </c>
      <c r="D18" s="13">
        <f t="shared" si="9"/>
        <v>0</v>
      </c>
      <c r="E18" s="13">
        <f t="shared" si="5"/>
        <v>0</v>
      </c>
      <c r="F18" s="13">
        <f t="shared" si="6"/>
        <v>0</v>
      </c>
      <c r="G18" s="13">
        <f t="shared" si="7"/>
        <v>0</v>
      </c>
      <c r="H18" s="14">
        <f t="shared" si="8"/>
        <v>0</v>
      </c>
      <c r="I18" s="12" t="str">
        <f t="array" ref="I18">IF(OR(I$9=1,I$9=7),"",IFERROR(INDEX(Tableau5[],MATCH(1,(I$3&gt;=Tableau5[Date de début])*(Tableau5[Date de fin]&gt;=I$3)*(Tableau5[Nom]=$B18),0),5),""))</f>
        <v/>
      </c>
      <c r="J18" s="13" t="str">
        <f t="array" ref="J18">IF(OR(J$9=1,J$9=7),"",IFERROR(INDEX(Tableau5[],MATCH(1,(J$3&gt;=Tableau5[Date de début])*(Tableau5[Date de fin]&gt;=J$3)*(Tableau5[Nom]=$B18),0),5),""))</f>
        <v/>
      </c>
      <c r="K18" s="13" t="str">
        <f t="array" ref="K18">IF(OR(K$9=1,K$9=7),"",IFERROR(INDEX(Tableau5[],MATCH(1,(K$3&gt;=Tableau5[Date de début])*(Tableau5[Date de fin]&gt;=K$3)*(Tableau5[Nom]=$B18),0),5),""))</f>
        <v/>
      </c>
      <c r="L18" s="13" t="str">
        <f t="array" ref="L18">IF(OR(L$9=1,L$9=7),"",IFERROR(INDEX(Tableau5[],MATCH(1,(L$3&gt;=Tableau5[Date de début])*(Tableau5[Date de fin]&gt;=L$3)*(Tableau5[Nom]=$B18),0),5),""))</f>
        <v/>
      </c>
      <c r="M18" s="13" t="str">
        <f t="array" ref="M18">IF(OR(M$9=1,M$9=7),"",IFERROR(INDEX(Tableau5[],MATCH(1,(M$3&gt;=Tableau5[Date de début])*(Tableau5[Date de fin]&gt;=M$3)*(Tableau5[Nom]=$B18),0),5),""))</f>
        <v/>
      </c>
      <c r="N18" s="13" t="str">
        <f t="array" ref="N18">IF(OR(N$9=1,N$9=7),"",IFERROR(INDEX(Tableau5[],MATCH(1,(N$3&gt;=Tableau5[Date de début])*(Tableau5[Date de fin]&gt;=N$3)*(Tableau5[Nom]=$B18),0),5),""))</f>
        <v/>
      </c>
      <c r="O18" s="13" t="str">
        <f t="array" ref="O18">IF(OR(O$9=1,O$9=7),"",IFERROR(INDEX(Tableau5[],MATCH(1,(O$3&gt;=Tableau5[Date de début])*(Tableau5[Date de fin]&gt;=O$3)*(Tableau5[Nom]=$B18),0),5),""))</f>
        <v/>
      </c>
      <c r="P18" s="13" t="str">
        <f t="array" ref="P18">IF(OR(P$9=1,P$9=7),"",IFERROR(INDEX(Tableau5[],MATCH(1,(P$3&gt;=Tableau5[Date de début])*(Tableau5[Date de fin]&gt;=P$3)*(Tableau5[Nom]=$B18),0),5),""))</f>
        <v/>
      </c>
      <c r="Q18" s="13" t="str">
        <f t="array" ref="Q18">IF(OR(Q$9=1,Q$9=7),"",IFERROR(INDEX(Tableau5[],MATCH(1,(Q$3&gt;=Tableau5[Date de début])*(Tableau5[Date de fin]&gt;=Q$3)*(Tableau5[Nom]=$B18),0),5),""))</f>
        <v/>
      </c>
      <c r="R18" s="13" t="str">
        <f t="array" ref="R18">IF(OR(R$9=1,R$9=7),"",IFERROR(INDEX(Tableau5[],MATCH(1,(R$3&gt;=Tableau5[Date de début])*(Tableau5[Date de fin]&gt;=R$3)*(Tableau5[Nom]=$B18),0),5),""))</f>
        <v/>
      </c>
      <c r="S18" s="13" t="str">
        <f t="array" ref="S18">IF(OR(S$9=1,S$9=7),"",IFERROR(INDEX(Tableau5[],MATCH(1,(S$3&gt;=Tableau5[Date de début])*(Tableau5[Date de fin]&gt;=S$3)*(Tableau5[Nom]=$B18),0),5),""))</f>
        <v/>
      </c>
      <c r="T18" s="13" t="str">
        <f t="array" ref="T18">IF(OR(T$9=1,T$9=7),"",IFERROR(INDEX(Tableau5[],MATCH(1,(T$3&gt;=Tableau5[Date de début])*(Tableau5[Date de fin]&gt;=T$3)*(Tableau5[Nom]=$B18),0),5),""))</f>
        <v/>
      </c>
      <c r="U18" s="13" t="str">
        <f t="array" ref="U18">IF(OR(U$9=1,U$9=7),"",IFERROR(INDEX(Tableau5[],MATCH(1,(U$3&gt;=Tableau5[Date de début])*(Tableau5[Date de fin]&gt;=U$3)*(Tableau5[Nom]=$B18),0),5),""))</f>
        <v/>
      </c>
      <c r="V18" s="13" t="str">
        <f t="array" ref="V18">IF(OR(V$9=1,V$9=7),"",IFERROR(INDEX(Tableau5[],MATCH(1,(V$3&gt;=Tableau5[Date de début])*(Tableau5[Date de fin]&gt;=V$3)*(Tableau5[Nom]=$B18),0),5),""))</f>
        <v/>
      </c>
      <c r="W18" s="13" t="str">
        <f t="array" ref="W18">IF(OR(W$9=1,W$9=7),"",IFERROR(INDEX(Tableau5[],MATCH(1,(W$3&gt;=Tableau5[Date de début])*(Tableau5[Date de fin]&gt;=W$3)*(Tableau5[Nom]=$B18),0),5),""))</f>
        <v/>
      </c>
      <c r="X18" s="36" t="str">
        <f t="array" ref="X18">IF(OR(X$9=1,X$9=7),"",IFERROR(INDEX(Tableau5[],MATCH(1,(X$3&gt;=Tableau5[Date de début])*(Tableau5[Date de fin]&gt;=X$3)*(Tableau5[Nom]=$B18),0),5),""))</f>
        <v/>
      </c>
      <c r="Y18" s="13" t="str">
        <f t="array" ref="Y18">IF(OR(Y$9=1,Y$9=7),"",IFERROR(INDEX(Tableau5[],MATCH(1,(Y$3&gt;=Tableau5[Date de début])*(Tableau5[Date de fin]&gt;=Y$3)*(Tableau5[Nom]=$B18),0),5),""))</f>
        <v/>
      </c>
      <c r="Z18" s="13" t="str">
        <f t="array" ref="Z18">IF(OR(Z$9=1,Z$9=7),"",IFERROR(INDEX(Tableau5[],MATCH(1,(Z$3&gt;=Tableau5[Date de début])*(Tableau5[Date de fin]&gt;=Z$3)*(Tableau5[Nom]=$B18),0),5),""))</f>
        <v/>
      </c>
      <c r="AA18" s="13" t="str">
        <f t="array" ref="AA18">IF(OR(AA$9=1,AA$9=7),"",IFERROR(INDEX(Tableau5[],MATCH(1,(AA$3&gt;=Tableau5[Date de début])*(Tableau5[Date de fin]&gt;=AA$3)*(Tableau5[Nom]=$B18),0),5),""))</f>
        <v/>
      </c>
      <c r="AB18" s="13" t="str">
        <f t="array" ref="AB18">IF(OR(AB$9=1,AB$9=7),"",IFERROR(INDEX(Tableau5[],MATCH(1,(AB$3&gt;=Tableau5[Date de début])*(Tableau5[Date de fin]&gt;=AB$3)*(Tableau5[Nom]=$B18),0),5),""))</f>
        <v/>
      </c>
      <c r="AC18" s="13" t="str">
        <f t="array" ref="AC18">IF(OR(AC$9=1,AC$9=7),"",IFERROR(INDEX(Tableau5[],MATCH(1,(AC$3&gt;=Tableau5[Date de début])*(Tableau5[Date de fin]&gt;=AC$3)*(Tableau5[Nom]=$B18),0),5),""))</f>
        <v/>
      </c>
      <c r="AD18" s="13" t="str">
        <f t="array" ref="AD18">IF(OR(AD$9=1,AD$9=7),"",IFERROR(INDEX(Tableau5[],MATCH(1,(AD$3&gt;=Tableau5[Date de début])*(Tableau5[Date de fin]&gt;=AD$3)*(Tableau5[Nom]=$B18),0),5),""))</f>
        <v/>
      </c>
      <c r="AE18" s="13" t="str">
        <f t="array" ref="AE18">IF(OR(AE$9=1,AE$9=7),"",IFERROR(INDEX(Tableau5[],MATCH(1,(AE$3&gt;=Tableau5[Date de début])*(Tableau5[Date de fin]&gt;=AE$3)*(Tableau5[Nom]=$B18),0),5),""))</f>
        <v/>
      </c>
      <c r="AF18" s="13" t="str">
        <f t="array" ref="AF18">IF(OR(AF$9=1,AF$9=7),"",IFERROR(INDEX(Tableau5[],MATCH(1,(AF$3&gt;=Tableau5[Date de début])*(Tableau5[Date de fin]&gt;=AF$3)*(Tableau5[Nom]=$B18),0),5),""))</f>
        <v/>
      </c>
      <c r="AG18" s="13" t="str">
        <f t="array" ref="AG18">IF(OR(AG$9=1,AG$9=7),"",IFERROR(INDEX(Tableau5[],MATCH(1,(AG$3&gt;=Tableau5[Date de début])*(Tableau5[Date de fin]&gt;=AG$3)*(Tableau5[Nom]=$B18),0),5),""))</f>
        <v/>
      </c>
      <c r="AH18" s="13" t="str">
        <f t="array" ref="AH18">IF(OR(AH$9=1,AH$9=7),"",IFERROR(INDEX(Tableau5[],MATCH(1,(AH$3&gt;=Tableau5[Date de début])*(Tableau5[Date de fin]&gt;=AH$3)*(Tableau5[Nom]=$B18),0),5),""))</f>
        <v/>
      </c>
      <c r="AI18" s="13" t="str">
        <f t="array" ref="AI18">IF(OR(AI$9=1,AI$9=7),"",IFERROR(INDEX(Tableau5[],MATCH(1,(AI$3&gt;=Tableau5[Date de début])*(Tableau5[Date de fin]&gt;=AI$3)*(Tableau5[Nom]=$B18),0),5),""))</f>
        <v/>
      </c>
      <c r="AJ18" s="13" t="str">
        <f t="array" ref="AJ18">IF(OR(AJ$9=1,AJ$9=7),"",IFERROR(INDEX(Tableau5[],MATCH(1,(AJ$3&gt;=Tableau5[Date de début])*(Tableau5[Date de fin]&gt;=AJ$3)*(Tableau5[Nom]=$B18),0),5),""))</f>
        <v/>
      </c>
      <c r="AK18" s="13" t="str">
        <f t="array" ref="AK18">IF(OR(AK$9=1,AK$9=7),"",IFERROR(INDEX(Tableau5[],MATCH(1,(AK$3&gt;=Tableau5[Date de début])*(Tableau5[Date de fin]&gt;=AK$3)*(Tableau5[Nom]=$B18),0),5),""))</f>
        <v/>
      </c>
      <c r="AL18" s="13" t="str">
        <f t="array" ref="AL18">IF(OR(AL$9=1,AL$9=7),"",IFERROR(INDEX(Tableau5[],MATCH(1,(AL$3&gt;=Tableau5[Date de début])*(Tableau5[Date de fin]&gt;=AL$3)*(Tableau5[Nom]=$B18),0),5),""))</f>
        <v/>
      </c>
      <c r="AM18" s="14" t="str">
        <f t="array" ref="AM18">IF(OR(AM$9=1,AM$9=7),"",IFERROR(INDEX(Tableau5[],MATCH(1,(AM$3&gt;=Tableau5[Date de début])*(Tableau5[Date de fin]&gt;=AM$3)*(Tableau5[Nom]=$B18),0),5),""))</f>
        <v/>
      </c>
      <c r="AN18" s="22"/>
    </row>
    <row r="19" spans="1:40" x14ac:dyDescent="0.3">
      <c r="A19" s="22"/>
      <c r="B19" s="29" t="str">
        <f>IF(Config!A12&lt;&gt;"",Config!A12,"")</f>
        <v>W.P</v>
      </c>
      <c r="C19" s="13">
        <f t="shared" si="4"/>
        <v>0</v>
      </c>
      <c r="D19" s="13">
        <f t="shared" si="9"/>
        <v>0</v>
      </c>
      <c r="E19" s="13">
        <f t="shared" si="5"/>
        <v>0</v>
      </c>
      <c r="F19" s="13">
        <f t="shared" si="6"/>
        <v>0</v>
      </c>
      <c r="G19" s="13">
        <f t="shared" si="7"/>
        <v>0</v>
      </c>
      <c r="H19" s="14">
        <f t="shared" si="8"/>
        <v>0</v>
      </c>
      <c r="I19" s="12" t="str">
        <f t="array" ref="I19">IF(OR(I$9=1,I$9=7),"",IFERROR(INDEX(Tableau5[],MATCH(1,(I$3&gt;=Tableau5[Date de début])*(Tableau5[Date de fin]&gt;=I$3)*(Tableau5[Nom]=$B19),0),5),""))</f>
        <v/>
      </c>
      <c r="J19" s="13" t="str">
        <f t="array" ref="J19">IF(OR(J$9=1,J$9=7),"",IFERROR(INDEX(Tableau5[],MATCH(1,(J$3&gt;=Tableau5[Date de début])*(Tableau5[Date de fin]&gt;=J$3)*(Tableau5[Nom]=$B19),0),5),""))</f>
        <v/>
      </c>
      <c r="K19" s="13" t="str">
        <f t="array" ref="K19">IF(OR(K$9=1,K$9=7),"",IFERROR(INDEX(Tableau5[],MATCH(1,(K$3&gt;=Tableau5[Date de début])*(Tableau5[Date de fin]&gt;=K$3)*(Tableau5[Nom]=$B19),0),5),""))</f>
        <v/>
      </c>
      <c r="L19" s="13" t="str">
        <f t="array" ref="L19">IF(OR(L$9=1,L$9=7),"",IFERROR(INDEX(Tableau5[],MATCH(1,(L$3&gt;=Tableau5[Date de début])*(Tableau5[Date de fin]&gt;=L$3)*(Tableau5[Nom]=$B19),0),5),""))</f>
        <v/>
      </c>
      <c r="M19" s="13" t="str">
        <f t="array" ref="M19">IF(OR(M$9=1,M$9=7),"",IFERROR(INDEX(Tableau5[],MATCH(1,(M$3&gt;=Tableau5[Date de début])*(Tableau5[Date de fin]&gt;=M$3)*(Tableau5[Nom]=$B19),0),5),""))</f>
        <v/>
      </c>
      <c r="N19" s="13" t="str">
        <f t="array" ref="N19">IF(OR(N$9=1,N$9=7),"",IFERROR(INDEX(Tableau5[],MATCH(1,(N$3&gt;=Tableau5[Date de début])*(Tableau5[Date de fin]&gt;=N$3)*(Tableau5[Nom]=$B19),0),5),""))</f>
        <v/>
      </c>
      <c r="O19" s="13" t="str">
        <f t="array" ref="O19">IF(OR(O$9=1,O$9=7),"",IFERROR(INDEX(Tableau5[],MATCH(1,(O$3&gt;=Tableau5[Date de début])*(Tableau5[Date de fin]&gt;=O$3)*(Tableau5[Nom]=$B19),0),5),""))</f>
        <v/>
      </c>
      <c r="P19" s="13" t="str">
        <f t="array" ref="P19">IF(OR(P$9=1,P$9=7),"",IFERROR(INDEX(Tableau5[],MATCH(1,(P$3&gt;=Tableau5[Date de début])*(Tableau5[Date de fin]&gt;=P$3)*(Tableau5[Nom]=$B19),0),5),""))</f>
        <v/>
      </c>
      <c r="Q19" s="13" t="str">
        <f t="array" ref="Q19">IF(OR(Q$9=1,Q$9=7),"",IFERROR(INDEX(Tableau5[],MATCH(1,(Q$3&gt;=Tableau5[Date de début])*(Tableau5[Date de fin]&gt;=Q$3)*(Tableau5[Nom]=$B19),0),5),""))</f>
        <v/>
      </c>
      <c r="R19" s="13" t="str">
        <f t="array" ref="R19">IF(OR(R$9=1,R$9=7),"",IFERROR(INDEX(Tableau5[],MATCH(1,(R$3&gt;=Tableau5[Date de début])*(Tableau5[Date de fin]&gt;=R$3)*(Tableau5[Nom]=$B19),0),5),""))</f>
        <v/>
      </c>
      <c r="S19" s="13" t="str">
        <f t="array" ref="S19">IF(OR(S$9=1,S$9=7),"",IFERROR(INDEX(Tableau5[],MATCH(1,(S$3&gt;=Tableau5[Date de début])*(Tableau5[Date de fin]&gt;=S$3)*(Tableau5[Nom]=$B19),0),5),""))</f>
        <v/>
      </c>
      <c r="T19" s="13" t="str">
        <f t="array" ref="T19">IF(OR(T$9=1,T$9=7),"",IFERROR(INDEX(Tableau5[],MATCH(1,(T$3&gt;=Tableau5[Date de début])*(Tableau5[Date de fin]&gt;=T$3)*(Tableau5[Nom]=$B19),0),5),""))</f>
        <v/>
      </c>
      <c r="U19" s="13" t="str">
        <f t="array" ref="U19">IF(OR(U$9=1,U$9=7),"",IFERROR(INDEX(Tableau5[],MATCH(1,(U$3&gt;=Tableau5[Date de début])*(Tableau5[Date de fin]&gt;=U$3)*(Tableau5[Nom]=$B19),0),5),""))</f>
        <v/>
      </c>
      <c r="V19" s="13" t="str">
        <f t="array" ref="V19">IF(OR(V$9=1,V$9=7),"",IFERROR(INDEX(Tableau5[],MATCH(1,(V$3&gt;=Tableau5[Date de début])*(Tableau5[Date de fin]&gt;=V$3)*(Tableau5[Nom]=$B19),0),5),""))</f>
        <v/>
      </c>
      <c r="W19" s="13" t="str">
        <f t="array" ref="W19">IF(OR(W$9=1,W$9=7),"",IFERROR(INDEX(Tableau5[],MATCH(1,(W$3&gt;=Tableau5[Date de début])*(Tableau5[Date de fin]&gt;=W$3)*(Tableau5[Nom]=$B19),0),5),""))</f>
        <v/>
      </c>
      <c r="X19" s="36" t="str">
        <f t="array" ref="X19">IF(OR(X$9=1,X$9=7),"",IFERROR(INDEX(Tableau5[],MATCH(1,(X$3&gt;=Tableau5[Date de début])*(Tableau5[Date de fin]&gt;=X$3)*(Tableau5[Nom]=$B19),0),5),""))</f>
        <v/>
      </c>
      <c r="Y19" s="13" t="str">
        <f t="array" ref="Y19">IF(OR(Y$9=1,Y$9=7),"",IFERROR(INDEX(Tableau5[],MATCH(1,(Y$3&gt;=Tableau5[Date de début])*(Tableau5[Date de fin]&gt;=Y$3)*(Tableau5[Nom]=$B19),0),5),""))</f>
        <v/>
      </c>
      <c r="Z19" s="13" t="str">
        <f t="array" ref="Z19">IF(OR(Z$9=1,Z$9=7),"",IFERROR(INDEX(Tableau5[],MATCH(1,(Z$3&gt;=Tableau5[Date de début])*(Tableau5[Date de fin]&gt;=Z$3)*(Tableau5[Nom]=$B19),0),5),""))</f>
        <v/>
      </c>
      <c r="AA19" s="13" t="str">
        <f t="array" ref="AA19">IF(OR(AA$9=1,AA$9=7),"",IFERROR(INDEX(Tableau5[],MATCH(1,(AA$3&gt;=Tableau5[Date de début])*(Tableau5[Date de fin]&gt;=AA$3)*(Tableau5[Nom]=$B19),0),5),""))</f>
        <v/>
      </c>
      <c r="AB19" s="13" t="str">
        <f t="array" ref="AB19">IF(OR(AB$9=1,AB$9=7),"",IFERROR(INDEX(Tableau5[],MATCH(1,(AB$3&gt;=Tableau5[Date de début])*(Tableau5[Date de fin]&gt;=AB$3)*(Tableau5[Nom]=$B19),0),5),""))</f>
        <v/>
      </c>
      <c r="AC19" s="13" t="str">
        <f t="array" ref="AC19">IF(OR(AC$9=1,AC$9=7),"",IFERROR(INDEX(Tableau5[],MATCH(1,(AC$3&gt;=Tableau5[Date de début])*(Tableau5[Date de fin]&gt;=AC$3)*(Tableau5[Nom]=$B19),0),5),""))</f>
        <v/>
      </c>
      <c r="AD19" s="13" t="str">
        <f t="array" ref="AD19">IF(OR(AD$9=1,AD$9=7),"",IFERROR(INDEX(Tableau5[],MATCH(1,(AD$3&gt;=Tableau5[Date de début])*(Tableau5[Date de fin]&gt;=AD$3)*(Tableau5[Nom]=$B19),0),5),""))</f>
        <v/>
      </c>
      <c r="AE19" s="13" t="str">
        <f t="array" ref="AE19">IF(OR(AE$9=1,AE$9=7),"",IFERROR(INDEX(Tableau5[],MATCH(1,(AE$3&gt;=Tableau5[Date de début])*(Tableau5[Date de fin]&gt;=AE$3)*(Tableau5[Nom]=$B19),0),5),""))</f>
        <v/>
      </c>
      <c r="AF19" s="13" t="str">
        <f t="array" ref="AF19">IF(OR(AF$9=1,AF$9=7),"",IFERROR(INDEX(Tableau5[],MATCH(1,(AF$3&gt;=Tableau5[Date de début])*(Tableau5[Date de fin]&gt;=AF$3)*(Tableau5[Nom]=$B19),0),5),""))</f>
        <v/>
      </c>
      <c r="AG19" s="13" t="str">
        <f t="array" ref="AG19">IF(OR(AG$9=1,AG$9=7),"",IFERROR(INDEX(Tableau5[],MATCH(1,(AG$3&gt;=Tableau5[Date de début])*(Tableau5[Date de fin]&gt;=AG$3)*(Tableau5[Nom]=$B19),0),5),""))</f>
        <v/>
      </c>
      <c r="AH19" s="13" t="str">
        <f t="array" ref="AH19">IF(OR(AH$9=1,AH$9=7),"",IFERROR(INDEX(Tableau5[],MATCH(1,(AH$3&gt;=Tableau5[Date de début])*(Tableau5[Date de fin]&gt;=AH$3)*(Tableau5[Nom]=$B19),0),5),""))</f>
        <v/>
      </c>
      <c r="AI19" s="13" t="str">
        <f t="array" ref="AI19">IF(OR(AI$9=1,AI$9=7),"",IFERROR(INDEX(Tableau5[],MATCH(1,(AI$3&gt;=Tableau5[Date de début])*(Tableau5[Date de fin]&gt;=AI$3)*(Tableau5[Nom]=$B19),0),5),""))</f>
        <v/>
      </c>
      <c r="AJ19" s="13" t="str">
        <f t="array" ref="AJ19">IF(OR(AJ$9=1,AJ$9=7),"",IFERROR(INDEX(Tableau5[],MATCH(1,(AJ$3&gt;=Tableau5[Date de début])*(Tableau5[Date de fin]&gt;=AJ$3)*(Tableau5[Nom]=$B19),0),5),""))</f>
        <v/>
      </c>
      <c r="AK19" s="13" t="str">
        <f t="array" ref="AK19">IF(OR(AK$9=1,AK$9=7),"",IFERROR(INDEX(Tableau5[],MATCH(1,(AK$3&gt;=Tableau5[Date de début])*(Tableau5[Date de fin]&gt;=AK$3)*(Tableau5[Nom]=$B19),0),5),""))</f>
        <v/>
      </c>
      <c r="AL19" s="13" t="str">
        <f t="array" ref="AL19">IF(OR(AL$9=1,AL$9=7),"",IFERROR(INDEX(Tableau5[],MATCH(1,(AL$3&gt;=Tableau5[Date de début])*(Tableau5[Date de fin]&gt;=AL$3)*(Tableau5[Nom]=$B19),0),5),""))</f>
        <v/>
      </c>
      <c r="AM19" s="14" t="str">
        <f t="array" ref="AM19">IF(OR(AM$9=1,AM$9=7),"",IFERROR(INDEX(Tableau5[],MATCH(1,(AM$3&gt;=Tableau5[Date de début])*(Tableau5[Date de fin]&gt;=AM$3)*(Tableau5[Nom]=$B19),0),5),""))</f>
        <v/>
      </c>
      <c r="AN19" s="22"/>
    </row>
    <row r="20" spans="1:40" ht="15" thickBot="1" x14ac:dyDescent="0.35">
      <c r="A20" s="22"/>
      <c r="B20" s="30" t="str">
        <f>IF(Config!A13&lt;&gt;"",Config!A13,"")</f>
        <v>D.Q</v>
      </c>
      <c r="C20" s="16">
        <f t="shared" si="4"/>
        <v>0</v>
      </c>
      <c r="D20" s="16">
        <f t="shared" si="9"/>
        <v>0</v>
      </c>
      <c r="E20" s="16">
        <f t="shared" si="5"/>
        <v>3</v>
      </c>
      <c r="F20" s="16">
        <f t="shared" si="6"/>
        <v>0</v>
      </c>
      <c r="G20" s="16">
        <f t="shared" si="7"/>
        <v>0</v>
      </c>
      <c r="H20" s="17">
        <f t="shared" si="8"/>
        <v>0</v>
      </c>
      <c r="I20" s="15" t="str">
        <f t="array" ref="I20">IF(OR(I$9=1,I$9=7),"",IFERROR(INDEX(Tableau5[],MATCH(1,(I$3&gt;=Tableau5[Date de début])*(Tableau5[Date de fin]&gt;=I$3)*(Tableau5[Nom]=$B20),0),5),""))</f>
        <v/>
      </c>
      <c r="J20" s="16" t="str">
        <f t="array" ref="J20">IF(OR(J$9=1,J$9=7),"",IFERROR(INDEX(Tableau5[],MATCH(1,(J$3&gt;=Tableau5[Date de début])*(Tableau5[Date de fin]&gt;=J$3)*(Tableau5[Nom]=$B20),0),5),""))</f>
        <v/>
      </c>
      <c r="K20" s="16" t="str">
        <f t="array" ref="K20">IF(OR(K$9=1,K$9=7),"",IFERROR(INDEX(Tableau5[],MATCH(1,(K$3&gt;=Tableau5[Date de début])*(Tableau5[Date de fin]&gt;=K$3)*(Tableau5[Nom]=$B20),0),5),""))</f>
        <v/>
      </c>
      <c r="L20" s="16" t="str">
        <f t="array" ref="L20">IF(OR(L$9=1,L$9=7),"",IFERROR(INDEX(Tableau5[],MATCH(1,(L$3&gt;=Tableau5[Date de début])*(Tableau5[Date de fin]&gt;=L$3)*(Tableau5[Nom]=$B20),0),5),""))</f>
        <v/>
      </c>
      <c r="M20" s="16" t="str">
        <f t="array" ref="M20">IF(OR(M$9=1,M$9=7),"",IFERROR(INDEX(Tableau5[],MATCH(1,(M$3&gt;=Tableau5[Date de début])*(Tableau5[Date de fin]&gt;=M$3)*(Tableau5[Nom]=$B20),0),5),""))</f>
        <v/>
      </c>
      <c r="N20" s="16" t="str">
        <f t="array" ref="N20">IF(OR(N$9=1,N$9=7),"",IFERROR(INDEX(Tableau5[],MATCH(1,(N$3&gt;=Tableau5[Date de début])*(Tableau5[Date de fin]&gt;=N$3)*(Tableau5[Nom]=$B20),0),5),""))</f>
        <v/>
      </c>
      <c r="O20" s="16" t="str">
        <f t="array" ref="O20">IF(OR(O$9=1,O$9=7),"",IFERROR(INDEX(Tableau5[],MATCH(1,(O$3&gt;=Tableau5[Date de début])*(Tableau5[Date de fin]&gt;=O$3)*(Tableau5[Nom]=$B20),0),5),""))</f>
        <v>RTT</v>
      </c>
      <c r="P20" s="16" t="str">
        <f t="array" ref="P20">IF(OR(P$9=1,P$9=7),"",IFERROR(INDEX(Tableau5[],MATCH(1,(P$3&gt;=Tableau5[Date de début])*(Tableau5[Date de fin]&gt;=P$3)*(Tableau5[Nom]=$B20),0),5),""))</f>
        <v/>
      </c>
      <c r="Q20" s="16" t="str">
        <f t="array" ref="Q20">IF(OR(Q$9=1,Q$9=7),"",IFERROR(INDEX(Tableau5[],MATCH(1,(Q$3&gt;=Tableau5[Date de début])*(Tableau5[Date de fin]&gt;=Q$3)*(Tableau5[Nom]=$B20),0),5),""))</f>
        <v>RTT</v>
      </c>
      <c r="R20" s="16" t="str">
        <f t="array" ref="R20">IF(OR(R$9=1,R$9=7),"",IFERROR(INDEX(Tableau5[],MATCH(1,(R$3&gt;=Tableau5[Date de début])*(Tableau5[Date de fin]&gt;=R$3)*(Tableau5[Nom]=$B20),0),5),""))</f>
        <v/>
      </c>
      <c r="S20" s="16" t="str">
        <f t="array" ref="S20">IF(OR(S$9=1,S$9=7),"",IFERROR(INDEX(Tableau5[],MATCH(1,(S$3&gt;=Tableau5[Date de début])*(Tableau5[Date de fin]&gt;=S$3)*(Tableau5[Nom]=$B20),0),5),""))</f>
        <v>RTT</v>
      </c>
      <c r="T20" s="16" t="str">
        <f t="array" ref="T20">IF(OR(T$9=1,T$9=7),"",IFERROR(INDEX(Tableau5[],MATCH(1,(T$3&gt;=Tableau5[Date de début])*(Tableau5[Date de fin]&gt;=T$3)*(Tableau5[Nom]=$B20),0),5),""))</f>
        <v/>
      </c>
      <c r="U20" s="16" t="str">
        <f t="array" ref="U20">IF(OR(U$9=1,U$9=7),"",IFERROR(INDEX(Tableau5[],MATCH(1,(U$3&gt;=Tableau5[Date de début])*(Tableau5[Date de fin]&gt;=U$3)*(Tableau5[Nom]=$B20),0),5),""))</f>
        <v/>
      </c>
      <c r="V20" s="16" t="str">
        <f t="array" ref="V20">IF(OR(V$9=1,V$9=7),"",IFERROR(INDEX(Tableau5[],MATCH(1,(V$3&gt;=Tableau5[Date de début])*(Tableau5[Date de fin]&gt;=V$3)*(Tableau5[Nom]=$B20),0),5),""))</f>
        <v/>
      </c>
      <c r="W20" s="16" t="str">
        <f t="array" ref="W20">IF(OR(W$9=1,W$9=7),"",IFERROR(INDEX(Tableau5[],MATCH(1,(W$3&gt;=Tableau5[Date de début])*(Tableau5[Date de fin]&gt;=W$3)*(Tableau5[Nom]=$B20),0),5),""))</f>
        <v/>
      </c>
      <c r="X20" s="37" t="str">
        <f t="array" ref="X20">IF(OR(X$9=1,X$9=7),"",IFERROR(INDEX(Tableau5[],MATCH(1,(X$3&gt;=Tableau5[Date de début])*(Tableau5[Date de fin]&gt;=X$3)*(Tableau5[Nom]=$B20),0),5),""))</f>
        <v/>
      </c>
      <c r="Y20" s="16" t="str">
        <f t="array" ref="Y20">IF(OR(Y$9=1,Y$9=7),"",IFERROR(INDEX(Tableau5[],MATCH(1,(Y$3&gt;=Tableau5[Date de début])*(Tableau5[Date de fin]&gt;=Y$3)*(Tableau5[Nom]=$B20),0),5),""))</f>
        <v/>
      </c>
      <c r="Z20" s="16" t="str">
        <f t="array" ref="Z20">IF(OR(Z$9=1,Z$9=7),"",IFERROR(INDEX(Tableau5[],MATCH(1,(Z$3&gt;=Tableau5[Date de début])*(Tableau5[Date de fin]&gt;=Z$3)*(Tableau5[Nom]=$B20),0),5),""))</f>
        <v/>
      </c>
      <c r="AA20" s="16" t="str">
        <f t="array" ref="AA20">IF(OR(AA$9=1,AA$9=7),"",IFERROR(INDEX(Tableau5[],MATCH(1,(AA$3&gt;=Tableau5[Date de début])*(Tableau5[Date de fin]&gt;=AA$3)*(Tableau5[Nom]=$B20),0),5),""))</f>
        <v/>
      </c>
      <c r="AB20" s="16" t="str">
        <f t="array" ref="AB20">IF(OR(AB$9=1,AB$9=7),"",IFERROR(INDEX(Tableau5[],MATCH(1,(AB$3&gt;=Tableau5[Date de début])*(Tableau5[Date de fin]&gt;=AB$3)*(Tableau5[Nom]=$B20),0),5),""))</f>
        <v/>
      </c>
      <c r="AC20" s="16" t="str">
        <f t="array" ref="AC20">IF(OR(AC$9=1,AC$9=7),"",IFERROR(INDEX(Tableau5[],MATCH(1,(AC$3&gt;=Tableau5[Date de début])*(Tableau5[Date de fin]&gt;=AC$3)*(Tableau5[Nom]=$B20),0),5),""))</f>
        <v/>
      </c>
      <c r="AD20" s="16" t="str">
        <f t="array" ref="AD20">IF(OR(AD$9=1,AD$9=7),"",IFERROR(INDEX(Tableau5[],MATCH(1,(AD$3&gt;=Tableau5[Date de début])*(Tableau5[Date de fin]&gt;=AD$3)*(Tableau5[Nom]=$B20),0),5),""))</f>
        <v/>
      </c>
      <c r="AE20" s="16" t="str">
        <f t="array" ref="AE20">IF(OR(AE$9=1,AE$9=7),"",IFERROR(INDEX(Tableau5[],MATCH(1,(AE$3&gt;=Tableau5[Date de début])*(Tableau5[Date de fin]&gt;=AE$3)*(Tableau5[Nom]=$B20),0),5),""))</f>
        <v/>
      </c>
      <c r="AF20" s="16" t="str">
        <f t="array" ref="AF20">IF(OR(AF$9=1,AF$9=7),"",IFERROR(INDEX(Tableau5[],MATCH(1,(AF$3&gt;=Tableau5[Date de début])*(Tableau5[Date de fin]&gt;=AF$3)*(Tableau5[Nom]=$B20),0),5),""))</f>
        <v/>
      </c>
      <c r="AG20" s="16" t="str">
        <f t="array" ref="AG20">IF(OR(AG$9=1,AG$9=7),"",IFERROR(INDEX(Tableau5[],MATCH(1,(AG$3&gt;=Tableau5[Date de début])*(Tableau5[Date de fin]&gt;=AG$3)*(Tableau5[Nom]=$B20),0),5),""))</f>
        <v/>
      </c>
      <c r="AH20" s="16" t="str">
        <f t="array" ref="AH20">IF(OR(AH$9=1,AH$9=7),"",IFERROR(INDEX(Tableau5[],MATCH(1,(AH$3&gt;=Tableau5[Date de début])*(Tableau5[Date de fin]&gt;=AH$3)*(Tableau5[Nom]=$B20),0),5),""))</f>
        <v/>
      </c>
      <c r="AI20" s="16" t="str">
        <f t="array" ref="AI20">IF(OR(AI$9=1,AI$9=7),"",IFERROR(INDEX(Tableau5[],MATCH(1,(AI$3&gt;=Tableau5[Date de début])*(Tableau5[Date de fin]&gt;=AI$3)*(Tableau5[Nom]=$B20),0),5),""))</f>
        <v/>
      </c>
      <c r="AJ20" s="16" t="str">
        <f t="array" ref="AJ20">IF(OR(AJ$9=1,AJ$9=7),"",IFERROR(INDEX(Tableau5[],MATCH(1,(AJ$3&gt;=Tableau5[Date de début])*(Tableau5[Date de fin]&gt;=AJ$3)*(Tableau5[Nom]=$B20),0),5),""))</f>
        <v/>
      </c>
      <c r="AK20" s="16" t="str">
        <f t="array" ref="AK20">IF(OR(AK$9=1,AK$9=7),"",IFERROR(INDEX(Tableau5[],MATCH(1,(AK$3&gt;=Tableau5[Date de début])*(Tableau5[Date de fin]&gt;=AK$3)*(Tableau5[Nom]=$B20),0),5),""))</f>
        <v/>
      </c>
      <c r="AL20" s="16" t="str">
        <f t="array" ref="AL20">IF(OR(AL$9=1,AL$9=7),"",IFERROR(INDEX(Tableau5[],MATCH(1,(AL$3&gt;=Tableau5[Date de début])*(Tableau5[Date de fin]&gt;=AL$3)*(Tableau5[Nom]=$B20),0),5),""))</f>
        <v/>
      </c>
      <c r="AM20" s="17" t="str">
        <f t="array" ref="AM20">IF(OR(AM$9=1,AM$9=7),"",IFERROR(INDEX(Tableau5[],MATCH(1,(AM$3&gt;=Tableau5[Date de début])*(Tableau5[Date de fin]&gt;=AM$3)*(Tableau5[Nom]=$B20),0),5),""))</f>
        <v/>
      </c>
      <c r="AN20" s="22"/>
    </row>
    <row r="21" spans="1:40" x14ac:dyDescent="0.3">
      <c r="A21" s="22"/>
      <c r="B21" s="22"/>
      <c r="C21" s="31"/>
      <c r="D21" s="31"/>
      <c r="E21" s="31"/>
      <c r="F21" s="31"/>
      <c r="G21" s="31"/>
      <c r="H21" s="31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</row>
    <row r="22" spans="1:40" x14ac:dyDescent="0.3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</row>
    <row r="24" spans="1:40" x14ac:dyDescent="0.3">
      <c r="G24" s="39" t="s">
        <v>17</v>
      </c>
      <c r="H24" t="s">
        <v>53</v>
      </c>
    </row>
    <row r="25" spans="1:40" x14ac:dyDescent="0.3">
      <c r="G25" s="40" t="s">
        <v>25</v>
      </c>
      <c r="H25" t="s">
        <v>22</v>
      </c>
    </row>
    <row r="26" spans="1:40" x14ac:dyDescent="0.3">
      <c r="G26" s="41" t="s">
        <v>18</v>
      </c>
      <c r="H26" t="s">
        <v>18</v>
      </c>
      <c r="S26" t="s">
        <v>21</v>
      </c>
    </row>
    <row r="27" spans="1:40" x14ac:dyDescent="0.3">
      <c r="G27" s="38" t="s">
        <v>24</v>
      </c>
      <c r="H27" t="s">
        <v>23</v>
      </c>
    </row>
    <row r="28" spans="1:40" x14ac:dyDescent="0.3">
      <c r="G28" s="42" t="s">
        <v>20</v>
      </c>
      <c r="H28" t="s">
        <v>54</v>
      </c>
    </row>
    <row r="29" spans="1:40" x14ac:dyDescent="0.3">
      <c r="G29" s="38" t="s">
        <v>26</v>
      </c>
      <c r="H29" t="s">
        <v>55</v>
      </c>
    </row>
    <row r="30" spans="1:40" x14ac:dyDescent="0.3">
      <c r="G30" s="43"/>
      <c r="H30" t="s">
        <v>56</v>
      </c>
    </row>
    <row r="31" spans="1:40" x14ac:dyDescent="0.3">
      <c r="T31" s="1"/>
      <c r="U31" s="1"/>
      <c r="V31" s="1"/>
      <c r="W31" s="1"/>
      <c r="X31" s="1"/>
      <c r="Y31" s="1"/>
      <c r="Z31" s="1"/>
    </row>
    <row r="32" spans="1:40" x14ac:dyDescent="0.3"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</sheetData>
  <mergeCells count="1">
    <mergeCell ref="I5:AM7"/>
  </mergeCells>
  <conditionalFormatting sqref="I9:AM20">
    <cfRule type="expression" dxfId="32" priority="31">
      <formula>OR(WEEKDAY(I$9,1)=1,WEEKDAY(I$9,1)=7)</formula>
    </cfRule>
  </conditionalFormatting>
  <conditionalFormatting sqref="I10:AM20">
    <cfRule type="cellIs" dxfId="31" priority="24" operator="equal">
      <formula>"D REC"</formula>
    </cfRule>
    <cfRule type="cellIs" dxfId="30" priority="25" operator="equal">
      <formula>"REC"</formula>
    </cfRule>
    <cfRule type="cellIs" dxfId="29" priority="26" operator="equal">
      <formula>"D RTT"</formula>
    </cfRule>
    <cfRule type="cellIs" dxfId="28" priority="27" operator="equal">
      <formula>"RTT"</formula>
    </cfRule>
    <cfRule type="cellIs" dxfId="27" priority="28" operator="equal">
      <formula>"D CP"</formula>
    </cfRule>
    <cfRule type="cellIs" dxfId="26" priority="29" operator="equal">
      <formula>"CP"</formula>
    </cfRule>
  </conditionalFormatting>
  <conditionalFormatting sqref="C10:H20">
    <cfRule type="cellIs" dxfId="25" priority="22" operator="equal">
      <formula>0</formula>
    </cfRule>
  </conditionalFormatting>
  <conditionalFormatting sqref="G27">
    <cfRule type="expression" dxfId="24" priority="21">
      <formula>OR(WEEKDAY(G$9,1)=1,WEEKDAY(G$9,1)=7)</formula>
    </cfRule>
  </conditionalFormatting>
  <conditionalFormatting sqref="G27">
    <cfRule type="cellIs" dxfId="23" priority="14" operator="equal">
      <formula>"D REC"</formula>
    </cfRule>
    <cfRule type="cellIs" dxfId="22" priority="15" operator="equal">
      <formula>"REC"</formula>
    </cfRule>
    <cfRule type="cellIs" dxfId="21" priority="16" operator="equal">
      <formula>"D RTT"</formula>
    </cfRule>
    <cfRule type="cellIs" dxfId="20" priority="17" operator="equal">
      <formula>"RTT"</formula>
    </cfRule>
    <cfRule type="cellIs" dxfId="19" priority="18" operator="equal">
      <formula>"D CP"</formula>
    </cfRule>
    <cfRule type="cellIs" dxfId="18" priority="19" operator="equal">
      <formula>"CP"</formula>
    </cfRule>
  </conditionalFormatting>
  <conditionalFormatting sqref="G29">
    <cfRule type="expression" dxfId="17" priority="12">
      <formula>OR(WEEKDAY(G$9,1)=1,WEEKDAY(G$9,1)=7)</formula>
    </cfRule>
  </conditionalFormatting>
  <conditionalFormatting sqref="G29">
    <cfRule type="cellIs" dxfId="16" priority="5" operator="equal">
      <formula>"D REC"</formula>
    </cfRule>
    <cfRule type="cellIs" dxfId="15" priority="6" operator="equal">
      <formula>"REC"</formula>
    </cfRule>
    <cfRule type="cellIs" dxfId="14" priority="7" operator="equal">
      <formula>"D RTT"</formula>
    </cfRule>
    <cfRule type="cellIs" dxfId="13" priority="8" operator="equal">
      <formula>"RTT"</formula>
    </cfRule>
    <cfRule type="cellIs" dxfId="12" priority="9" operator="equal">
      <formula>"D CP"</formula>
    </cfRule>
    <cfRule type="cellIs" dxfId="11" priority="10" operator="equal">
      <formula>"CP"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autoPict="0" r:id="rId5">
            <anchor moveWithCells="1">
              <from>
                <xdr:col>12</xdr:col>
                <xdr:colOff>45720</xdr:colOff>
                <xdr:row>0</xdr:row>
                <xdr:rowOff>160020</xdr:rowOff>
              </from>
              <to>
                <xdr:col>18</xdr:col>
                <xdr:colOff>426720</xdr:colOff>
                <xdr:row>2</xdr:row>
                <xdr:rowOff>525780</xdr:rowOff>
              </to>
            </anchor>
          </controlPr>
        </control>
      </mc:Choice>
      <mc:Fallback>
        <control shapeId="2052" r:id="rId4" name="CommandButton1"/>
      </mc:Fallback>
    </mc:AlternateContent>
    <mc:AlternateContent xmlns:mc="http://schemas.openxmlformats.org/markup-compatibility/2006">
      <mc:Choice Requires="x14">
        <control shapeId="2050" r:id="rId6" name="Compteur 2">
          <controlPr defaultSize="0" autoPict="0">
            <anchor moveWithCells="1" sizeWithCells="1">
              <from>
                <xdr:col>39</xdr:col>
                <xdr:colOff>342900</xdr:colOff>
                <xdr:row>4</xdr:row>
                <xdr:rowOff>7620</xdr:rowOff>
              </from>
              <to>
                <xdr:col>39</xdr:col>
                <xdr:colOff>693420</xdr:colOff>
                <xdr:row>7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2" id="{B730765B-AFDB-44E9-AF37-2B6489E96CA7}">
            <xm:f>I$3=VLOOKUP(I$3,Config!$G$22:$H$22,1,0)</xm:f>
            <x14:dxf>
              <fill>
                <patternFill>
                  <bgColor rgb="FF00CCFF"/>
                </patternFill>
              </fill>
            </x14:dxf>
          </x14:cfRule>
          <x14:cfRule type="expression" priority="33" id="{A4676D27-847A-4653-AE92-F66F8D6BB9DA}">
            <xm:f>I$3=VLOOKUP(I$3,Config!$G$4:$G$13,1,0)</xm:f>
            <x14:dxf>
              <fill>
                <patternFill>
                  <bgColor rgb="FFFF0000"/>
                </patternFill>
              </fill>
            </x14:dxf>
          </x14:cfRule>
          <xm:sqref>I9:AM20</xm:sqref>
        </x14:conditionalFormatting>
        <x14:conditionalFormatting xmlns:xm="http://schemas.microsoft.com/office/excel/2006/main">
          <x14:cfRule type="expression" priority="34" id="{F917FA97-6886-48EB-87C4-E553E779485B}">
            <xm:f>COUNTIF(Config!$G$4:$G$13,G$8)&gt;0</xm:f>
            <x14:dxf>
              <fill>
                <patternFill>
                  <bgColor rgb="FFFF0000"/>
                </patternFill>
              </fill>
            </x14:dxf>
          </x14:cfRule>
          <xm:sqref>G27 G29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J75"/>
  <sheetViews>
    <sheetView topLeftCell="C1" zoomScale="80" zoomScaleNormal="80" workbookViewId="0">
      <selection activeCell="J68" sqref="J68"/>
    </sheetView>
  </sheetViews>
  <sheetFormatPr baseColWidth="10" defaultRowHeight="14.4" x14ac:dyDescent="0.3"/>
  <cols>
    <col min="1" max="1" width="15.21875" hidden="1" customWidth="1"/>
    <col min="2" max="2" width="11.5546875" hidden="1" customWidth="1"/>
    <col min="4" max="4" width="15.21875" bestFit="1" customWidth="1"/>
    <col min="5" max="35" width="5.44140625" style="45" customWidth="1"/>
  </cols>
  <sheetData>
    <row r="1" spans="1:35" ht="15" thickBot="1" x14ac:dyDescent="0.35"/>
    <row r="2" spans="1:35" hidden="1" x14ac:dyDescent="0.3">
      <c r="A2" s="44">
        <f>DATE(B2,MONTH(1&amp;"/"&amp;E4),1)</f>
        <v>43252</v>
      </c>
      <c r="B2">
        <v>2018</v>
      </c>
    </row>
    <row r="3" spans="1:35" ht="68.400000000000006" hidden="1" customHeight="1" thickBot="1" x14ac:dyDescent="0.35">
      <c r="A3" s="44">
        <f>EOMONTH(A2,0)</f>
        <v>43281</v>
      </c>
      <c r="E3" s="46">
        <f>A2</f>
        <v>43252</v>
      </c>
      <c r="F3" s="46">
        <f t="shared" ref="F3:AI3" si="0">IF(E3+1&gt;$A$3,"",E3+1)</f>
        <v>43253</v>
      </c>
      <c r="G3" s="46">
        <f t="shared" si="0"/>
        <v>43254</v>
      </c>
      <c r="H3" s="46">
        <f t="shared" si="0"/>
        <v>43255</v>
      </c>
      <c r="I3" s="46">
        <f t="shared" si="0"/>
        <v>43256</v>
      </c>
      <c r="J3" s="46">
        <f t="shared" si="0"/>
        <v>43257</v>
      </c>
      <c r="K3" s="46">
        <f t="shared" si="0"/>
        <v>43258</v>
      </c>
      <c r="L3" s="46">
        <f t="shared" si="0"/>
        <v>43259</v>
      </c>
      <c r="M3" s="46">
        <f t="shared" si="0"/>
        <v>43260</v>
      </c>
      <c r="N3" s="46">
        <f t="shared" si="0"/>
        <v>43261</v>
      </c>
      <c r="O3" s="46">
        <f t="shared" si="0"/>
        <v>43262</v>
      </c>
      <c r="P3" s="46">
        <f t="shared" si="0"/>
        <v>43263</v>
      </c>
      <c r="Q3" s="46">
        <f t="shared" si="0"/>
        <v>43264</v>
      </c>
      <c r="R3" s="46">
        <f t="shared" si="0"/>
        <v>43265</v>
      </c>
      <c r="S3" s="46">
        <f t="shared" si="0"/>
        <v>43266</v>
      </c>
      <c r="T3" s="46">
        <f t="shared" si="0"/>
        <v>43267</v>
      </c>
      <c r="U3" s="46">
        <f t="shared" si="0"/>
        <v>43268</v>
      </c>
      <c r="V3" s="46">
        <f t="shared" si="0"/>
        <v>43269</v>
      </c>
      <c r="W3" s="46">
        <f t="shared" si="0"/>
        <v>43270</v>
      </c>
      <c r="X3" s="46">
        <f t="shared" si="0"/>
        <v>43271</v>
      </c>
      <c r="Y3" s="46">
        <f t="shared" si="0"/>
        <v>43272</v>
      </c>
      <c r="Z3" s="46">
        <f t="shared" si="0"/>
        <v>43273</v>
      </c>
      <c r="AA3" s="46">
        <f t="shared" si="0"/>
        <v>43274</v>
      </c>
      <c r="AB3" s="46">
        <f t="shared" si="0"/>
        <v>43275</v>
      </c>
      <c r="AC3" s="46">
        <f t="shared" si="0"/>
        <v>43276</v>
      </c>
      <c r="AD3" s="46">
        <f t="shared" si="0"/>
        <v>43277</v>
      </c>
      <c r="AE3" s="46">
        <f t="shared" si="0"/>
        <v>43278</v>
      </c>
      <c r="AF3" s="46">
        <f t="shared" si="0"/>
        <v>43279</v>
      </c>
      <c r="AG3" s="46">
        <f t="shared" si="0"/>
        <v>43280</v>
      </c>
      <c r="AH3" s="46">
        <f t="shared" si="0"/>
        <v>43281</v>
      </c>
      <c r="AI3" s="46" t="str">
        <f t="shared" si="0"/>
        <v/>
      </c>
    </row>
    <row r="4" spans="1:35" ht="26.4" thickBot="1" x14ac:dyDescent="0.35">
      <c r="D4" s="47"/>
      <c r="E4" s="89" t="s">
        <v>8</v>
      </c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1"/>
    </row>
    <row r="5" spans="1:35" ht="15" thickBot="1" x14ac:dyDescent="0.35">
      <c r="E5" s="53">
        <f>IFERROR(DAY(E3),"")</f>
        <v>1</v>
      </c>
      <c r="F5" s="54">
        <f t="shared" ref="F5:AI5" si="1">IFERROR(DAY(F3),"")</f>
        <v>2</v>
      </c>
      <c r="G5" s="54">
        <f t="shared" si="1"/>
        <v>3</v>
      </c>
      <c r="H5" s="54">
        <f t="shared" si="1"/>
        <v>4</v>
      </c>
      <c r="I5" s="54">
        <f t="shared" si="1"/>
        <v>5</v>
      </c>
      <c r="J5" s="54">
        <f t="shared" si="1"/>
        <v>6</v>
      </c>
      <c r="K5" s="54">
        <f t="shared" si="1"/>
        <v>7</v>
      </c>
      <c r="L5" s="54">
        <f t="shared" si="1"/>
        <v>8</v>
      </c>
      <c r="M5" s="54">
        <f t="shared" si="1"/>
        <v>9</v>
      </c>
      <c r="N5" s="54">
        <f t="shared" si="1"/>
        <v>10</v>
      </c>
      <c r="O5" s="54">
        <f t="shared" si="1"/>
        <v>11</v>
      </c>
      <c r="P5" s="54">
        <f t="shared" si="1"/>
        <v>12</v>
      </c>
      <c r="Q5" s="54">
        <f t="shared" si="1"/>
        <v>13</v>
      </c>
      <c r="R5" s="54">
        <f t="shared" si="1"/>
        <v>14</v>
      </c>
      <c r="S5" s="54">
        <f t="shared" si="1"/>
        <v>15</v>
      </c>
      <c r="T5" s="54">
        <f t="shared" si="1"/>
        <v>16</v>
      </c>
      <c r="U5" s="54">
        <f t="shared" si="1"/>
        <v>17</v>
      </c>
      <c r="V5" s="54">
        <f t="shared" si="1"/>
        <v>18</v>
      </c>
      <c r="W5" s="54">
        <f t="shared" si="1"/>
        <v>19</v>
      </c>
      <c r="X5" s="54">
        <f t="shared" si="1"/>
        <v>20</v>
      </c>
      <c r="Y5" s="54">
        <f t="shared" si="1"/>
        <v>21</v>
      </c>
      <c r="Z5" s="54">
        <f t="shared" si="1"/>
        <v>22</v>
      </c>
      <c r="AA5" s="54">
        <f t="shared" si="1"/>
        <v>23</v>
      </c>
      <c r="AB5" s="54">
        <f t="shared" si="1"/>
        <v>24</v>
      </c>
      <c r="AC5" s="54">
        <f t="shared" si="1"/>
        <v>25</v>
      </c>
      <c r="AD5" s="54">
        <f t="shared" si="1"/>
        <v>26</v>
      </c>
      <c r="AE5" s="54">
        <f t="shared" si="1"/>
        <v>27</v>
      </c>
      <c r="AF5" s="54">
        <f t="shared" si="1"/>
        <v>28</v>
      </c>
      <c r="AG5" s="54">
        <f t="shared" si="1"/>
        <v>29</v>
      </c>
      <c r="AH5" s="54">
        <f t="shared" si="1"/>
        <v>30</v>
      </c>
      <c r="AI5" s="55" t="str">
        <f t="shared" si="1"/>
        <v/>
      </c>
    </row>
    <row r="6" spans="1:35" ht="15" thickBot="1" x14ac:dyDescent="0.35">
      <c r="E6" s="56">
        <f>IFERROR(WEEKDAY(E3),"")</f>
        <v>6</v>
      </c>
      <c r="F6" s="57">
        <f t="shared" ref="F6:AI6" si="2">IFERROR(WEEKDAY(F3),"")</f>
        <v>7</v>
      </c>
      <c r="G6" s="57">
        <f t="shared" si="2"/>
        <v>1</v>
      </c>
      <c r="H6" s="57">
        <f t="shared" si="2"/>
        <v>2</v>
      </c>
      <c r="I6" s="57">
        <f t="shared" si="2"/>
        <v>3</v>
      </c>
      <c r="J6" s="57">
        <f t="shared" si="2"/>
        <v>4</v>
      </c>
      <c r="K6" s="57">
        <f t="shared" si="2"/>
        <v>5</v>
      </c>
      <c r="L6" s="57">
        <f t="shared" si="2"/>
        <v>6</v>
      </c>
      <c r="M6" s="57">
        <f t="shared" si="2"/>
        <v>7</v>
      </c>
      <c r="N6" s="57">
        <f t="shared" si="2"/>
        <v>1</v>
      </c>
      <c r="O6" s="57">
        <f t="shared" si="2"/>
        <v>2</v>
      </c>
      <c r="P6" s="57">
        <f t="shared" si="2"/>
        <v>3</v>
      </c>
      <c r="Q6" s="57">
        <f t="shared" si="2"/>
        <v>4</v>
      </c>
      <c r="R6" s="57">
        <f t="shared" si="2"/>
        <v>5</v>
      </c>
      <c r="S6" s="57">
        <f t="shared" si="2"/>
        <v>6</v>
      </c>
      <c r="T6" s="57">
        <f t="shared" si="2"/>
        <v>7</v>
      </c>
      <c r="U6" s="57">
        <f t="shared" si="2"/>
        <v>1</v>
      </c>
      <c r="V6" s="57">
        <f t="shared" si="2"/>
        <v>2</v>
      </c>
      <c r="W6" s="57">
        <f t="shared" si="2"/>
        <v>3</v>
      </c>
      <c r="X6" s="57">
        <f t="shared" si="2"/>
        <v>4</v>
      </c>
      <c r="Y6" s="57">
        <f t="shared" si="2"/>
        <v>5</v>
      </c>
      <c r="Z6" s="57">
        <f t="shared" si="2"/>
        <v>6</v>
      </c>
      <c r="AA6" s="57">
        <f t="shared" si="2"/>
        <v>7</v>
      </c>
      <c r="AB6" s="57">
        <f t="shared" si="2"/>
        <v>1</v>
      </c>
      <c r="AC6" s="57">
        <f t="shared" si="2"/>
        <v>2</v>
      </c>
      <c r="AD6" s="57">
        <f t="shared" si="2"/>
        <v>3</v>
      </c>
      <c r="AE6" s="57">
        <f t="shared" si="2"/>
        <v>4</v>
      </c>
      <c r="AF6" s="57">
        <f t="shared" si="2"/>
        <v>5</v>
      </c>
      <c r="AG6" s="57">
        <f t="shared" si="2"/>
        <v>6</v>
      </c>
      <c r="AH6" s="57">
        <f t="shared" si="2"/>
        <v>7</v>
      </c>
      <c r="AI6" s="58" t="str">
        <f t="shared" si="2"/>
        <v/>
      </c>
    </row>
    <row r="7" spans="1:35" x14ac:dyDescent="0.3">
      <c r="D7" s="48" t="s">
        <v>59</v>
      </c>
      <c r="E7" s="59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1"/>
    </row>
    <row r="8" spans="1:35" x14ac:dyDescent="0.3">
      <c r="D8" s="50" t="s">
        <v>60</v>
      </c>
      <c r="E8" s="62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63"/>
    </row>
    <row r="9" spans="1:35" x14ac:dyDescent="0.3">
      <c r="D9" s="50" t="s">
        <v>61</v>
      </c>
      <c r="E9" s="62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63"/>
    </row>
    <row r="10" spans="1:35" x14ac:dyDescent="0.3">
      <c r="D10" s="50" t="s">
        <v>62</v>
      </c>
      <c r="E10" s="62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63"/>
    </row>
    <row r="11" spans="1:35" x14ac:dyDescent="0.3">
      <c r="D11" s="50" t="s">
        <v>63</v>
      </c>
      <c r="E11" s="62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63"/>
    </row>
    <row r="12" spans="1:35" x14ac:dyDescent="0.3">
      <c r="D12" s="50" t="s">
        <v>64</v>
      </c>
      <c r="E12" s="62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63"/>
    </row>
    <row r="13" spans="1:35" x14ac:dyDescent="0.3">
      <c r="D13" s="50" t="s">
        <v>65</v>
      </c>
      <c r="E13" s="62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63"/>
    </row>
    <row r="14" spans="1:35" x14ac:dyDescent="0.3">
      <c r="D14" s="50" t="s">
        <v>66</v>
      </c>
      <c r="E14" s="62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63"/>
    </row>
    <row r="15" spans="1:35" x14ac:dyDescent="0.3">
      <c r="D15" s="50" t="s">
        <v>67</v>
      </c>
      <c r="E15" s="62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63"/>
    </row>
    <row r="16" spans="1:35" x14ac:dyDescent="0.3">
      <c r="D16" s="50" t="s">
        <v>68</v>
      </c>
      <c r="E16" s="62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63"/>
    </row>
    <row r="17" spans="1:36" ht="15" thickBot="1" x14ac:dyDescent="0.35">
      <c r="D17" s="51" t="s">
        <v>69</v>
      </c>
      <c r="E17" s="64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6"/>
    </row>
    <row r="20" spans="1:36" ht="15" thickBot="1" x14ac:dyDescent="0.35"/>
    <row r="21" spans="1:36" hidden="1" x14ac:dyDescent="0.3">
      <c r="A21" s="44">
        <f>DATE(B21,MONTH(1&amp;"/"&amp;E23),1)</f>
        <v>43282</v>
      </c>
      <c r="B21">
        <v>2018</v>
      </c>
    </row>
    <row r="22" spans="1:36" ht="68.400000000000006" hidden="1" customHeight="1" thickBot="1" x14ac:dyDescent="0.35">
      <c r="A22" s="44">
        <f>EOMONTH(A21,0)</f>
        <v>43312</v>
      </c>
      <c r="E22" s="46">
        <f>A21</f>
        <v>43282</v>
      </c>
      <c r="F22" s="46">
        <f t="shared" ref="F22:AI22" si="3">IF(E22+1&gt;$A$22,"",E22+1)</f>
        <v>43283</v>
      </c>
      <c r="G22" s="46">
        <f t="shared" si="3"/>
        <v>43284</v>
      </c>
      <c r="H22" s="46">
        <f t="shared" si="3"/>
        <v>43285</v>
      </c>
      <c r="I22" s="46">
        <f t="shared" si="3"/>
        <v>43286</v>
      </c>
      <c r="J22" s="46">
        <f t="shared" si="3"/>
        <v>43287</v>
      </c>
      <c r="K22" s="46">
        <f t="shared" si="3"/>
        <v>43288</v>
      </c>
      <c r="L22" s="46">
        <f t="shared" si="3"/>
        <v>43289</v>
      </c>
      <c r="M22" s="46">
        <f t="shared" si="3"/>
        <v>43290</v>
      </c>
      <c r="N22" s="46">
        <f t="shared" si="3"/>
        <v>43291</v>
      </c>
      <c r="O22" s="46">
        <f t="shared" si="3"/>
        <v>43292</v>
      </c>
      <c r="P22" s="46">
        <f t="shared" si="3"/>
        <v>43293</v>
      </c>
      <c r="Q22" s="46">
        <f t="shared" si="3"/>
        <v>43294</v>
      </c>
      <c r="R22" s="46">
        <f t="shared" si="3"/>
        <v>43295</v>
      </c>
      <c r="S22" s="46">
        <f t="shared" si="3"/>
        <v>43296</v>
      </c>
      <c r="T22" s="46">
        <f t="shared" si="3"/>
        <v>43297</v>
      </c>
      <c r="U22" s="46">
        <f t="shared" si="3"/>
        <v>43298</v>
      </c>
      <c r="V22" s="46">
        <f t="shared" si="3"/>
        <v>43299</v>
      </c>
      <c r="W22" s="46">
        <f t="shared" si="3"/>
        <v>43300</v>
      </c>
      <c r="X22" s="46">
        <f t="shared" si="3"/>
        <v>43301</v>
      </c>
      <c r="Y22" s="46">
        <f t="shared" si="3"/>
        <v>43302</v>
      </c>
      <c r="Z22" s="46">
        <f t="shared" si="3"/>
        <v>43303</v>
      </c>
      <c r="AA22" s="46">
        <f t="shared" si="3"/>
        <v>43304</v>
      </c>
      <c r="AB22" s="46">
        <f t="shared" si="3"/>
        <v>43305</v>
      </c>
      <c r="AC22" s="46">
        <f t="shared" si="3"/>
        <v>43306</v>
      </c>
      <c r="AD22" s="46">
        <f t="shared" si="3"/>
        <v>43307</v>
      </c>
      <c r="AE22" s="46">
        <f t="shared" si="3"/>
        <v>43308</v>
      </c>
      <c r="AF22" s="46">
        <f t="shared" si="3"/>
        <v>43309</v>
      </c>
      <c r="AG22" s="46">
        <f t="shared" si="3"/>
        <v>43310</v>
      </c>
      <c r="AH22" s="46">
        <f t="shared" si="3"/>
        <v>43311</v>
      </c>
      <c r="AI22" s="46">
        <f t="shared" si="3"/>
        <v>43312</v>
      </c>
      <c r="AJ22" s="44"/>
    </row>
    <row r="23" spans="1:36" ht="24" customHeight="1" thickBot="1" x14ac:dyDescent="0.35">
      <c r="D23" s="47"/>
      <c r="E23" s="89" t="s">
        <v>9</v>
      </c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1"/>
    </row>
    <row r="24" spans="1:36" ht="15" thickBot="1" x14ac:dyDescent="0.35">
      <c r="E24" s="53">
        <f>IFERROR(DAY(E22),"")</f>
        <v>1</v>
      </c>
      <c r="F24" s="54">
        <f t="shared" ref="F24:AI24" si="4">IFERROR(DAY(F22),"")</f>
        <v>2</v>
      </c>
      <c r="G24" s="54">
        <f t="shared" si="4"/>
        <v>3</v>
      </c>
      <c r="H24" s="54">
        <f t="shared" si="4"/>
        <v>4</v>
      </c>
      <c r="I24" s="54">
        <f t="shared" si="4"/>
        <v>5</v>
      </c>
      <c r="J24" s="54">
        <f t="shared" si="4"/>
        <v>6</v>
      </c>
      <c r="K24" s="54">
        <f t="shared" si="4"/>
        <v>7</v>
      </c>
      <c r="L24" s="54">
        <f t="shared" si="4"/>
        <v>8</v>
      </c>
      <c r="M24" s="54">
        <f t="shared" si="4"/>
        <v>9</v>
      </c>
      <c r="N24" s="54">
        <f t="shared" si="4"/>
        <v>10</v>
      </c>
      <c r="O24" s="54">
        <f t="shared" si="4"/>
        <v>11</v>
      </c>
      <c r="P24" s="54">
        <f t="shared" si="4"/>
        <v>12</v>
      </c>
      <c r="Q24" s="54">
        <f t="shared" si="4"/>
        <v>13</v>
      </c>
      <c r="R24" s="54">
        <f t="shared" si="4"/>
        <v>14</v>
      </c>
      <c r="S24" s="54">
        <f t="shared" si="4"/>
        <v>15</v>
      </c>
      <c r="T24" s="54">
        <f t="shared" si="4"/>
        <v>16</v>
      </c>
      <c r="U24" s="54">
        <f t="shared" si="4"/>
        <v>17</v>
      </c>
      <c r="V24" s="54">
        <f t="shared" si="4"/>
        <v>18</v>
      </c>
      <c r="W24" s="54">
        <f t="shared" si="4"/>
        <v>19</v>
      </c>
      <c r="X24" s="54">
        <f t="shared" si="4"/>
        <v>20</v>
      </c>
      <c r="Y24" s="54">
        <f t="shared" si="4"/>
        <v>21</v>
      </c>
      <c r="Z24" s="54">
        <f t="shared" si="4"/>
        <v>22</v>
      </c>
      <c r="AA24" s="54">
        <f t="shared" si="4"/>
        <v>23</v>
      </c>
      <c r="AB24" s="54">
        <f t="shared" si="4"/>
        <v>24</v>
      </c>
      <c r="AC24" s="54">
        <f t="shared" si="4"/>
        <v>25</v>
      </c>
      <c r="AD24" s="54">
        <f t="shared" si="4"/>
        <v>26</v>
      </c>
      <c r="AE24" s="54">
        <f t="shared" si="4"/>
        <v>27</v>
      </c>
      <c r="AF24" s="54">
        <f t="shared" si="4"/>
        <v>28</v>
      </c>
      <c r="AG24" s="54">
        <f t="shared" si="4"/>
        <v>29</v>
      </c>
      <c r="AH24" s="54">
        <f t="shared" si="4"/>
        <v>30</v>
      </c>
      <c r="AI24" s="55">
        <f t="shared" si="4"/>
        <v>31</v>
      </c>
    </row>
    <row r="25" spans="1:36" ht="15" thickBot="1" x14ac:dyDescent="0.35">
      <c r="E25" s="56">
        <f>IFERROR(WEEKDAY(E22),"")</f>
        <v>1</v>
      </c>
      <c r="F25" s="57">
        <f t="shared" ref="F25:AI25" si="5">IFERROR(WEEKDAY(F22),"")</f>
        <v>2</v>
      </c>
      <c r="G25" s="57">
        <f t="shared" si="5"/>
        <v>3</v>
      </c>
      <c r="H25" s="57">
        <f t="shared" si="5"/>
        <v>4</v>
      </c>
      <c r="I25" s="57">
        <f t="shared" si="5"/>
        <v>5</v>
      </c>
      <c r="J25" s="57">
        <f t="shared" si="5"/>
        <v>6</v>
      </c>
      <c r="K25" s="57">
        <f t="shared" si="5"/>
        <v>7</v>
      </c>
      <c r="L25" s="57">
        <f t="shared" si="5"/>
        <v>1</v>
      </c>
      <c r="M25" s="57">
        <f t="shared" si="5"/>
        <v>2</v>
      </c>
      <c r="N25" s="57">
        <f t="shared" si="5"/>
        <v>3</v>
      </c>
      <c r="O25" s="57">
        <f t="shared" si="5"/>
        <v>4</v>
      </c>
      <c r="P25" s="57">
        <f t="shared" si="5"/>
        <v>5</v>
      </c>
      <c r="Q25" s="57">
        <f t="shared" si="5"/>
        <v>6</v>
      </c>
      <c r="R25" s="57">
        <f t="shared" si="5"/>
        <v>7</v>
      </c>
      <c r="S25" s="57">
        <f t="shared" si="5"/>
        <v>1</v>
      </c>
      <c r="T25" s="57">
        <f t="shared" si="5"/>
        <v>2</v>
      </c>
      <c r="U25" s="57">
        <f t="shared" si="5"/>
        <v>3</v>
      </c>
      <c r="V25" s="57">
        <f t="shared" si="5"/>
        <v>4</v>
      </c>
      <c r="W25" s="57">
        <f t="shared" si="5"/>
        <v>5</v>
      </c>
      <c r="X25" s="57">
        <f t="shared" si="5"/>
        <v>6</v>
      </c>
      <c r="Y25" s="57">
        <f t="shared" si="5"/>
        <v>7</v>
      </c>
      <c r="Z25" s="57">
        <f t="shared" si="5"/>
        <v>1</v>
      </c>
      <c r="AA25" s="57">
        <f t="shared" si="5"/>
        <v>2</v>
      </c>
      <c r="AB25" s="57">
        <f t="shared" si="5"/>
        <v>3</v>
      </c>
      <c r="AC25" s="57">
        <f t="shared" si="5"/>
        <v>4</v>
      </c>
      <c r="AD25" s="57">
        <f t="shared" si="5"/>
        <v>5</v>
      </c>
      <c r="AE25" s="57">
        <f t="shared" si="5"/>
        <v>6</v>
      </c>
      <c r="AF25" s="57">
        <f t="shared" si="5"/>
        <v>7</v>
      </c>
      <c r="AG25" s="57">
        <f t="shared" si="5"/>
        <v>1</v>
      </c>
      <c r="AH25" s="57">
        <f t="shared" si="5"/>
        <v>2</v>
      </c>
      <c r="AI25" s="58">
        <f t="shared" si="5"/>
        <v>3</v>
      </c>
    </row>
    <row r="26" spans="1:36" x14ac:dyDescent="0.3">
      <c r="D26" s="48" t="s">
        <v>59</v>
      </c>
      <c r="E26" s="59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1"/>
    </row>
    <row r="27" spans="1:36" x14ac:dyDescent="0.3">
      <c r="D27" s="50" t="s">
        <v>60</v>
      </c>
      <c r="E27" s="62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63"/>
    </row>
    <row r="28" spans="1:36" x14ac:dyDescent="0.3">
      <c r="D28" s="50" t="s">
        <v>61</v>
      </c>
      <c r="E28" s="62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63"/>
    </row>
    <row r="29" spans="1:36" x14ac:dyDescent="0.3">
      <c r="D29" s="50" t="s">
        <v>62</v>
      </c>
      <c r="E29" s="62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63"/>
    </row>
    <row r="30" spans="1:36" x14ac:dyDescent="0.3">
      <c r="D30" s="50" t="s">
        <v>63</v>
      </c>
      <c r="E30" s="62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63"/>
    </row>
    <row r="31" spans="1:36" x14ac:dyDescent="0.3">
      <c r="D31" s="50" t="s">
        <v>64</v>
      </c>
      <c r="E31" s="62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63"/>
    </row>
    <row r="32" spans="1:36" x14ac:dyDescent="0.3">
      <c r="D32" s="50" t="s">
        <v>65</v>
      </c>
      <c r="E32" s="62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63"/>
    </row>
    <row r="33" spans="1:35" x14ac:dyDescent="0.3">
      <c r="D33" s="50" t="s">
        <v>66</v>
      </c>
      <c r="E33" s="62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63"/>
    </row>
    <row r="34" spans="1:35" x14ac:dyDescent="0.3">
      <c r="D34" s="50" t="s">
        <v>67</v>
      </c>
      <c r="E34" s="62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63"/>
    </row>
    <row r="35" spans="1:35" x14ac:dyDescent="0.3">
      <c r="D35" s="50" t="s">
        <v>68</v>
      </c>
      <c r="E35" s="62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63"/>
    </row>
    <row r="36" spans="1:35" ht="15" thickBot="1" x14ac:dyDescent="0.35">
      <c r="D36" s="51" t="s">
        <v>69</v>
      </c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6"/>
    </row>
    <row r="37" spans="1:35" x14ac:dyDescent="0.3">
      <c r="D37" s="67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</row>
    <row r="38" spans="1:35" x14ac:dyDescent="0.3">
      <c r="D38" s="67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</row>
    <row r="39" spans="1:35" ht="15" thickBot="1" x14ac:dyDescent="0.35">
      <c r="D39" s="67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</row>
    <row r="40" spans="1:35" hidden="1" x14ac:dyDescent="0.3">
      <c r="A40" s="44">
        <f>DATE(B40,MONTH(1&amp;"/"&amp;E42),1)</f>
        <v>43313</v>
      </c>
      <c r="B40">
        <v>2018</v>
      </c>
    </row>
    <row r="41" spans="1:35" ht="62.4" hidden="1" customHeight="1" thickBot="1" x14ac:dyDescent="0.35">
      <c r="A41" s="44">
        <f>EOMONTH(A40,0)</f>
        <v>43343</v>
      </c>
      <c r="E41" s="46">
        <f>A40</f>
        <v>43313</v>
      </c>
      <c r="F41" s="46">
        <f>E41+1</f>
        <v>43314</v>
      </c>
      <c r="G41" s="46">
        <f t="shared" ref="G41:AI41" si="6">F41+1</f>
        <v>43315</v>
      </c>
      <c r="H41" s="46">
        <f t="shared" si="6"/>
        <v>43316</v>
      </c>
      <c r="I41" s="46">
        <f t="shared" si="6"/>
        <v>43317</v>
      </c>
      <c r="J41" s="46">
        <f t="shared" si="6"/>
        <v>43318</v>
      </c>
      <c r="K41" s="46">
        <f t="shared" si="6"/>
        <v>43319</v>
      </c>
      <c r="L41" s="46">
        <f t="shared" si="6"/>
        <v>43320</v>
      </c>
      <c r="M41" s="46">
        <f t="shared" si="6"/>
        <v>43321</v>
      </c>
      <c r="N41" s="46">
        <f t="shared" si="6"/>
        <v>43322</v>
      </c>
      <c r="O41" s="46">
        <f t="shared" si="6"/>
        <v>43323</v>
      </c>
      <c r="P41" s="46">
        <f t="shared" si="6"/>
        <v>43324</v>
      </c>
      <c r="Q41" s="46">
        <f t="shared" si="6"/>
        <v>43325</v>
      </c>
      <c r="R41" s="46">
        <f t="shared" si="6"/>
        <v>43326</v>
      </c>
      <c r="S41" s="46">
        <f t="shared" si="6"/>
        <v>43327</v>
      </c>
      <c r="T41" s="46">
        <f t="shared" si="6"/>
        <v>43328</v>
      </c>
      <c r="U41" s="46">
        <f t="shared" si="6"/>
        <v>43329</v>
      </c>
      <c r="V41" s="46">
        <f t="shared" si="6"/>
        <v>43330</v>
      </c>
      <c r="W41" s="46">
        <f t="shared" si="6"/>
        <v>43331</v>
      </c>
      <c r="X41" s="46">
        <f t="shared" si="6"/>
        <v>43332</v>
      </c>
      <c r="Y41" s="46">
        <f t="shared" si="6"/>
        <v>43333</v>
      </c>
      <c r="Z41" s="46">
        <f t="shared" si="6"/>
        <v>43334</v>
      </c>
      <c r="AA41" s="46">
        <f t="shared" si="6"/>
        <v>43335</v>
      </c>
      <c r="AB41" s="46">
        <f t="shared" si="6"/>
        <v>43336</v>
      </c>
      <c r="AC41" s="46">
        <f t="shared" si="6"/>
        <v>43337</v>
      </c>
      <c r="AD41" s="46">
        <f t="shared" si="6"/>
        <v>43338</v>
      </c>
      <c r="AE41" s="46">
        <f t="shared" si="6"/>
        <v>43339</v>
      </c>
      <c r="AF41" s="46">
        <f t="shared" si="6"/>
        <v>43340</v>
      </c>
      <c r="AG41" s="46">
        <f t="shared" si="6"/>
        <v>43341</v>
      </c>
      <c r="AH41" s="46">
        <f t="shared" si="6"/>
        <v>43342</v>
      </c>
      <c r="AI41" s="46">
        <f t="shared" si="6"/>
        <v>43343</v>
      </c>
    </row>
    <row r="42" spans="1:35" ht="24" customHeight="1" thickBot="1" x14ac:dyDescent="0.35">
      <c r="D42" s="47"/>
      <c r="E42" s="92" t="s">
        <v>10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4"/>
    </row>
    <row r="43" spans="1:35" x14ac:dyDescent="0.3">
      <c r="E43" s="74">
        <f>IFERROR(DAY(E41),"")</f>
        <v>1</v>
      </c>
      <c r="F43" s="75">
        <f t="shared" ref="F43:AI43" si="7">IFERROR(DAY(F41),"")</f>
        <v>2</v>
      </c>
      <c r="G43" s="75">
        <f t="shared" si="7"/>
        <v>3</v>
      </c>
      <c r="H43" s="75">
        <f t="shared" si="7"/>
        <v>4</v>
      </c>
      <c r="I43" s="75">
        <f t="shared" si="7"/>
        <v>5</v>
      </c>
      <c r="J43" s="75">
        <f t="shared" si="7"/>
        <v>6</v>
      </c>
      <c r="K43" s="75">
        <f t="shared" si="7"/>
        <v>7</v>
      </c>
      <c r="L43" s="75">
        <f t="shared" si="7"/>
        <v>8</v>
      </c>
      <c r="M43" s="75">
        <f t="shared" si="7"/>
        <v>9</v>
      </c>
      <c r="N43" s="75">
        <f t="shared" si="7"/>
        <v>10</v>
      </c>
      <c r="O43" s="75">
        <f t="shared" si="7"/>
        <v>11</v>
      </c>
      <c r="P43" s="75">
        <f t="shared" si="7"/>
        <v>12</v>
      </c>
      <c r="Q43" s="75">
        <f t="shared" si="7"/>
        <v>13</v>
      </c>
      <c r="R43" s="75">
        <f t="shared" si="7"/>
        <v>14</v>
      </c>
      <c r="S43" s="75">
        <f t="shared" si="7"/>
        <v>15</v>
      </c>
      <c r="T43" s="75">
        <f t="shared" si="7"/>
        <v>16</v>
      </c>
      <c r="U43" s="75">
        <f t="shared" si="7"/>
        <v>17</v>
      </c>
      <c r="V43" s="75">
        <f t="shared" si="7"/>
        <v>18</v>
      </c>
      <c r="W43" s="75">
        <f t="shared" si="7"/>
        <v>19</v>
      </c>
      <c r="X43" s="75">
        <f t="shared" si="7"/>
        <v>20</v>
      </c>
      <c r="Y43" s="75">
        <f t="shared" si="7"/>
        <v>21</v>
      </c>
      <c r="Z43" s="75">
        <f t="shared" si="7"/>
        <v>22</v>
      </c>
      <c r="AA43" s="75">
        <f t="shared" si="7"/>
        <v>23</v>
      </c>
      <c r="AB43" s="75">
        <f t="shared" si="7"/>
        <v>24</v>
      </c>
      <c r="AC43" s="75">
        <f t="shared" si="7"/>
        <v>25</v>
      </c>
      <c r="AD43" s="75">
        <f t="shared" si="7"/>
        <v>26</v>
      </c>
      <c r="AE43" s="75">
        <f t="shared" si="7"/>
        <v>27</v>
      </c>
      <c r="AF43" s="75">
        <f t="shared" si="7"/>
        <v>28</v>
      </c>
      <c r="AG43" s="75">
        <f t="shared" si="7"/>
        <v>29</v>
      </c>
      <c r="AH43" s="75">
        <f t="shared" si="7"/>
        <v>30</v>
      </c>
      <c r="AI43" s="76">
        <f t="shared" si="7"/>
        <v>31</v>
      </c>
    </row>
    <row r="44" spans="1:35" ht="15" thickBot="1" x14ac:dyDescent="0.35">
      <c r="E44" s="77">
        <f>IFERROR(WEEKDAY(E41),"")</f>
        <v>4</v>
      </c>
      <c r="F44" s="78">
        <f t="shared" ref="F44:AI44" si="8">IFERROR(WEEKDAY(F41),"")</f>
        <v>5</v>
      </c>
      <c r="G44" s="78">
        <f t="shared" si="8"/>
        <v>6</v>
      </c>
      <c r="H44" s="78">
        <f t="shared" si="8"/>
        <v>7</v>
      </c>
      <c r="I44" s="78">
        <f t="shared" si="8"/>
        <v>1</v>
      </c>
      <c r="J44" s="78">
        <f t="shared" si="8"/>
        <v>2</v>
      </c>
      <c r="K44" s="78">
        <f t="shared" si="8"/>
        <v>3</v>
      </c>
      <c r="L44" s="78">
        <f t="shared" si="8"/>
        <v>4</v>
      </c>
      <c r="M44" s="78">
        <f t="shared" si="8"/>
        <v>5</v>
      </c>
      <c r="N44" s="78">
        <f t="shared" si="8"/>
        <v>6</v>
      </c>
      <c r="O44" s="78">
        <f t="shared" si="8"/>
        <v>7</v>
      </c>
      <c r="P44" s="78">
        <f t="shared" si="8"/>
        <v>1</v>
      </c>
      <c r="Q44" s="78">
        <f t="shared" si="8"/>
        <v>2</v>
      </c>
      <c r="R44" s="78">
        <f t="shared" si="8"/>
        <v>3</v>
      </c>
      <c r="S44" s="78">
        <f t="shared" si="8"/>
        <v>4</v>
      </c>
      <c r="T44" s="78">
        <f t="shared" si="8"/>
        <v>5</v>
      </c>
      <c r="U44" s="78">
        <f t="shared" si="8"/>
        <v>6</v>
      </c>
      <c r="V44" s="78">
        <f t="shared" si="8"/>
        <v>7</v>
      </c>
      <c r="W44" s="78">
        <f t="shared" si="8"/>
        <v>1</v>
      </c>
      <c r="X44" s="78">
        <f t="shared" si="8"/>
        <v>2</v>
      </c>
      <c r="Y44" s="78">
        <f t="shared" si="8"/>
        <v>3</v>
      </c>
      <c r="Z44" s="78">
        <f t="shared" si="8"/>
        <v>4</v>
      </c>
      <c r="AA44" s="78">
        <f t="shared" si="8"/>
        <v>5</v>
      </c>
      <c r="AB44" s="78">
        <f t="shared" si="8"/>
        <v>6</v>
      </c>
      <c r="AC44" s="78">
        <f t="shared" si="8"/>
        <v>7</v>
      </c>
      <c r="AD44" s="78">
        <f t="shared" si="8"/>
        <v>1</v>
      </c>
      <c r="AE44" s="78">
        <f t="shared" si="8"/>
        <v>2</v>
      </c>
      <c r="AF44" s="78">
        <f t="shared" si="8"/>
        <v>3</v>
      </c>
      <c r="AG44" s="78">
        <f t="shared" si="8"/>
        <v>4</v>
      </c>
      <c r="AH44" s="78">
        <f t="shared" si="8"/>
        <v>5</v>
      </c>
      <c r="AI44" s="79">
        <f t="shared" si="8"/>
        <v>6</v>
      </c>
    </row>
    <row r="45" spans="1:35" x14ac:dyDescent="0.3">
      <c r="D45" s="48" t="s">
        <v>59</v>
      </c>
      <c r="E45" s="7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73"/>
    </row>
    <row r="46" spans="1:35" x14ac:dyDescent="0.3">
      <c r="D46" s="50" t="s">
        <v>60</v>
      </c>
      <c r="E46" s="62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63"/>
    </row>
    <row r="47" spans="1:35" x14ac:dyDescent="0.3">
      <c r="D47" s="50" t="s">
        <v>61</v>
      </c>
      <c r="E47" s="62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63"/>
    </row>
    <row r="48" spans="1:35" x14ac:dyDescent="0.3">
      <c r="D48" s="50" t="s">
        <v>62</v>
      </c>
      <c r="E48" s="62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63"/>
    </row>
    <row r="49" spans="1:36" x14ac:dyDescent="0.3">
      <c r="D49" s="50" t="s">
        <v>63</v>
      </c>
      <c r="E49" s="62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63"/>
    </row>
    <row r="50" spans="1:36" x14ac:dyDescent="0.3">
      <c r="D50" s="50" t="s">
        <v>64</v>
      </c>
      <c r="E50" s="62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63"/>
    </row>
    <row r="51" spans="1:36" x14ac:dyDescent="0.3">
      <c r="D51" s="50" t="s">
        <v>65</v>
      </c>
      <c r="E51" s="62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63"/>
    </row>
    <row r="52" spans="1:36" x14ac:dyDescent="0.3">
      <c r="D52" s="50" t="s">
        <v>66</v>
      </c>
      <c r="E52" s="62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63"/>
    </row>
    <row r="53" spans="1:36" x14ac:dyDescent="0.3">
      <c r="D53" s="50" t="s">
        <v>67</v>
      </c>
      <c r="E53" s="62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63"/>
    </row>
    <row r="54" spans="1:36" x14ac:dyDescent="0.3">
      <c r="D54" s="50" t="s">
        <v>68</v>
      </c>
      <c r="E54" s="62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63"/>
    </row>
    <row r="55" spans="1:36" ht="15" thickBot="1" x14ac:dyDescent="0.35">
      <c r="D55" s="51" t="s">
        <v>69</v>
      </c>
      <c r="E55" s="64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6"/>
    </row>
    <row r="58" spans="1:36" ht="15" thickBot="1" x14ac:dyDescent="0.35"/>
    <row r="59" spans="1:36" hidden="1" x14ac:dyDescent="0.3">
      <c r="A59" s="44">
        <f>DATE(B59,MONTH(1&amp;"/"&amp;E61),1)</f>
        <v>43344</v>
      </c>
      <c r="B59">
        <v>2018</v>
      </c>
    </row>
    <row r="60" spans="1:36" ht="66.599999999999994" hidden="1" customHeight="1" thickBot="1" x14ac:dyDescent="0.35">
      <c r="A60" s="44">
        <f>EOMONTH(A59,0)</f>
        <v>43373</v>
      </c>
      <c r="E60" s="46">
        <f>A59</f>
        <v>43344</v>
      </c>
      <c r="F60" s="46">
        <f t="shared" ref="F60:AI60" si="9">IF(E60+1&gt;$A$60,"",E60+1)</f>
        <v>43345</v>
      </c>
      <c r="G60" s="46">
        <f t="shared" si="9"/>
        <v>43346</v>
      </c>
      <c r="H60" s="46">
        <f t="shared" si="9"/>
        <v>43347</v>
      </c>
      <c r="I60" s="46">
        <f t="shared" si="9"/>
        <v>43348</v>
      </c>
      <c r="J60" s="46">
        <f t="shared" si="9"/>
        <v>43349</v>
      </c>
      <c r="K60" s="46">
        <f t="shared" si="9"/>
        <v>43350</v>
      </c>
      <c r="L60" s="46">
        <f t="shared" si="9"/>
        <v>43351</v>
      </c>
      <c r="M60" s="46">
        <f t="shared" si="9"/>
        <v>43352</v>
      </c>
      <c r="N60" s="46">
        <f t="shared" si="9"/>
        <v>43353</v>
      </c>
      <c r="O60" s="46">
        <f t="shared" si="9"/>
        <v>43354</v>
      </c>
      <c r="P60" s="46">
        <f t="shared" si="9"/>
        <v>43355</v>
      </c>
      <c r="Q60" s="46">
        <f t="shared" si="9"/>
        <v>43356</v>
      </c>
      <c r="R60" s="46">
        <f t="shared" si="9"/>
        <v>43357</v>
      </c>
      <c r="S60" s="46">
        <f t="shared" si="9"/>
        <v>43358</v>
      </c>
      <c r="T60" s="46">
        <f t="shared" si="9"/>
        <v>43359</v>
      </c>
      <c r="U60" s="46">
        <f t="shared" si="9"/>
        <v>43360</v>
      </c>
      <c r="V60" s="46">
        <f t="shared" si="9"/>
        <v>43361</v>
      </c>
      <c r="W60" s="46">
        <f t="shared" si="9"/>
        <v>43362</v>
      </c>
      <c r="X60" s="46">
        <f t="shared" si="9"/>
        <v>43363</v>
      </c>
      <c r="Y60" s="46">
        <f t="shared" si="9"/>
        <v>43364</v>
      </c>
      <c r="Z60" s="46">
        <f t="shared" si="9"/>
        <v>43365</v>
      </c>
      <c r="AA60" s="46">
        <f t="shared" si="9"/>
        <v>43366</v>
      </c>
      <c r="AB60" s="46">
        <f t="shared" si="9"/>
        <v>43367</v>
      </c>
      <c r="AC60" s="46">
        <f t="shared" si="9"/>
        <v>43368</v>
      </c>
      <c r="AD60" s="46">
        <f t="shared" si="9"/>
        <v>43369</v>
      </c>
      <c r="AE60" s="46">
        <f t="shared" si="9"/>
        <v>43370</v>
      </c>
      <c r="AF60" s="46">
        <f t="shared" si="9"/>
        <v>43371</v>
      </c>
      <c r="AG60" s="46">
        <f t="shared" si="9"/>
        <v>43372</v>
      </c>
      <c r="AH60" s="46">
        <f t="shared" si="9"/>
        <v>43373</v>
      </c>
      <c r="AI60" s="46" t="str">
        <f t="shared" si="9"/>
        <v/>
      </c>
    </row>
    <row r="61" spans="1:36" ht="24" customHeight="1" thickBot="1" x14ac:dyDescent="0.35">
      <c r="D61" s="47"/>
      <c r="E61" s="92" t="s">
        <v>11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4"/>
      <c r="AI61" s="69"/>
      <c r="AJ61" s="67"/>
    </row>
    <row r="62" spans="1:36" x14ac:dyDescent="0.3">
      <c r="E62" s="74">
        <f>IFERROR(DAY(E$60),"")</f>
        <v>1</v>
      </c>
      <c r="F62" s="75">
        <f t="shared" ref="F62:AI62" si="10">IFERROR(DAY(F60),"")</f>
        <v>2</v>
      </c>
      <c r="G62" s="75">
        <f t="shared" si="10"/>
        <v>3</v>
      </c>
      <c r="H62" s="75">
        <f t="shared" si="10"/>
        <v>4</v>
      </c>
      <c r="I62" s="75">
        <f t="shared" si="10"/>
        <v>5</v>
      </c>
      <c r="J62" s="75">
        <f t="shared" si="10"/>
        <v>6</v>
      </c>
      <c r="K62" s="75">
        <f t="shared" si="10"/>
        <v>7</v>
      </c>
      <c r="L62" s="75">
        <f t="shared" si="10"/>
        <v>8</v>
      </c>
      <c r="M62" s="75">
        <f t="shared" si="10"/>
        <v>9</v>
      </c>
      <c r="N62" s="75">
        <f t="shared" si="10"/>
        <v>10</v>
      </c>
      <c r="O62" s="75">
        <f t="shared" si="10"/>
        <v>11</v>
      </c>
      <c r="P62" s="75">
        <f t="shared" si="10"/>
        <v>12</v>
      </c>
      <c r="Q62" s="75">
        <f t="shared" si="10"/>
        <v>13</v>
      </c>
      <c r="R62" s="75">
        <f t="shared" si="10"/>
        <v>14</v>
      </c>
      <c r="S62" s="75">
        <f t="shared" si="10"/>
        <v>15</v>
      </c>
      <c r="T62" s="75">
        <f t="shared" si="10"/>
        <v>16</v>
      </c>
      <c r="U62" s="75">
        <f t="shared" si="10"/>
        <v>17</v>
      </c>
      <c r="V62" s="75">
        <f t="shared" si="10"/>
        <v>18</v>
      </c>
      <c r="W62" s="75">
        <f t="shared" si="10"/>
        <v>19</v>
      </c>
      <c r="X62" s="75">
        <f t="shared" si="10"/>
        <v>20</v>
      </c>
      <c r="Y62" s="75">
        <f t="shared" si="10"/>
        <v>21</v>
      </c>
      <c r="Z62" s="75">
        <f t="shared" si="10"/>
        <v>22</v>
      </c>
      <c r="AA62" s="75">
        <f t="shared" si="10"/>
        <v>23</v>
      </c>
      <c r="AB62" s="75">
        <f t="shared" si="10"/>
        <v>24</v>
      </c>
      <c r="AC62" s="75">
        <f t="shared" si="10"/>
        <v>25</v>
      </c>
      <c r="AD62" s="75">
        <f t="shared" si="10"/>
        <v>26</v>
      </c>
      <c r="AE62" s="75">
        <f t="shared" si="10"/>
        <v>27</v>
      </c>
      <c r="AF62" s="75">
        <f t="shared" si="10"/>
        <v>28</v>
      </c>
      <c r="AG62" s="75">
        <f t="shared" si="10"/>
        <v>29</v>
      </c>
      <c r="AH62" s="76">
        <f t="shared" si="10"/>
        <v>30</v>
      </c>
      <c r="AI62" s="70" t="str">
        <f t="shared" si="10"/>
        <v/>
      </c>
      <c r="AJ62" s="67"/>
    </row>
    <row r="63" spans="1:36" ht="15" thickBot="1" x14ac:dyDescent="0.35">
      <c r="E63" s="77">
        <f>IFERROR(WEEKDAY(E60),"")</f>
        <v>7</v>
      </c>
      <c r="F63" s="78">
        <f t="shared" ref="F63:AI63" si="11">IFERROR(WEEKDAY(F60),"")</f>
        <v>1</v>
      </c>
      <c r="G63" s="78">
        <f t="shared" si="11"/>
        <v>2</v>
      </c>
      <c r="H63" s="78">
        <f t="shared" si="11"/>
        <v>3</v>
      </c>
      <c r="I63" s="78">
        <f t="shared" si="11"/>
        <v>4</v>
      </c>
      <c r="J63" s="78">
        <f t="shared" si="11"/>
        <v>5</v>
      </c>
      <c r="K63" s="78">
        <f t="shared" si="11"/>
        <v>6</v>
      </c>
      <c r="L63" s="78">
        <f t="shared" si="11"/>
        <v>7</v>
      </c>
      <c r="M63" s="78">
        <f t="shared" si="11"/>
        <v>1</v>
      </c>
      <c r="N63" s="78">
        <f t="shared" si="11"/>
        <v>2</v>
      </c>
      <c r="O63" s="78">
        <f t="shared" si="11"/>
        <v>3</v>
      </c>
      <c r="P63" s="78">
        <f t="shared" si="11"/>
        <v>4</v>
      </c>
      <c r="Q63" s="78">
        <f t="shared" si="11"/>
        <v>5</v>
      </c>
      <c r="R63" s="78">
        <f t="shared" si="11"/>
        <v>6</v>
      </c>
      <c r="S63" s="78">
        <f t="shared" si="11"/>
        <v>7</v>
      </c>
      <c r="T63" s="78">
        <f t="shared" si="11"/>
        <v>1</v>
      </c>
      <c r="U63" s="78">
        <f t="shared" si="11"/>
        <v>2</v>
      </c>
      <c r="V63" s="78">
        <f t="shared" si="11"/>
        <v>3</v>
      </c>
      <c r="W63" s="78">
        <f t="shared" si="11"/>
        <v>4</v>
      </c>
      <c r="X63" s="78">
        <f t="shared" si="11"/>
        <v>5</v>
      </c>
      <c r="Y63" s="78">
        <f t="shared" si="11"/>
        <v>6</v>
      </c>
      <c r="Z63" s="78">
        <f t="shared" si="11"/>
        <v>7</v>
      </c>
      <c r="AA63" s="78">
        <f t="shared" si="11"/>
        <v>1</v>
      </c>
      <c r="AB63" s="78">
        <f t="shared" si="11"/>
        <v>2</v>
      </c>
      <c r="AC63" s="78">
        <f t="shared" si="11"/>
        <v>3</v>
      </c>
      <c r="AD63" s="78">
        <f t="shared" si="11"/>
        <v>4</v>
      </c>
      <c r="AE63" s="78">
        <f t="shared" si="11"/>
        <v>5</v>
      </c>
      <c r="AF63" s="78">
        <f t="shared" si="11"/>
        <v>6</v>
      </c>
      <c r="AG63" s="78">
        <f t="shared" si="11"/>
        <v>7</v>
      </c>
      <c r="AH63" s="79">
        <f t="shared" si="11"/>
        <v>1</v>
      </c>
      <c r="AI63" s="71" t="str">
        <f t="shared" si="11"/>
        <v/>
      </c>
      <c r="AJ63" s="67"/>
    </row>
    <row r="64" spans="1:36" x14ac:dyDescent="0.3">
      <c r="D64" s="48" t="s">
        <v>59</v>
      </c>
      <c r="E64" s="7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73"/>
      <c r="AI64" s="68" t="str">
        <f>Planning!AM10</f>
        <v/>
      </c>
      <c r="AJ64" s="67"/>
    </row>
    <row r="65" spans="4:36" x14ac:dyDescent="0.3">
      <c r="D65" s="50" t="s">
        <v>60</v>
      </c>
      <c r="E65" s="62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63"/>
      <c r="AI65" s="68" t="str">
        <f>Planning!AM11</f>
        <v/>
      </c>
      <c r="AJ65" s="67"/>
    </row>
    <row r="66" spans="4:36" x14ac:dyDescent="0.3">
      <c r="D66" s="50" t="s">
        <v>61</v>
      </c>
      <c r="E66" s="62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63"/>
      <c r="AI66" s="68" t="str">
        <f>Planning!AM12</f>
        <v/>
      </c>
      <c r="AJ66" s="67"/>
    </row>
    <row r="67" spans="4:36" x14ac:dyDescent="0.3">
      <c r="D67" s="50" t="s">
        <v>62</v>
      </c>
      <c r="E67" s="62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63"/>
      <c r="AI67" s="68" t="str">
        <f>Planning!AM13</f>
        <v/>
      </c>
      <c r="AJ67" s="67"/>
    </row>
    <row r="68" spans="4:36" x14ac:dyDescent="0.3">
      <c r="D68" s="50" t="s">
        <v>63</v>
      </c>
      <c r="E68" s="62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63"/>
      <c r="AI68" s="68" t="str">
        <f>Planning!AM14</f>
        <v/>
      </c>
      <c r="AJ68" s="67"/>
    </row>
    <row r="69" spans="4:36" x14ac:dyDescent="0.3">
      <c r="D69" s="50" t="s">
        <v>64</v>
      </c>
      <c r="E69" s="62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63"/>
      <c r="AI69" s="68" t="str">
        <f>Planning!AM15</f>
        <v/>
      </c>
      <c r="AJ69" s="67"/>
    </row>
    <row r="70" spans="4:36" x14ac:dyDescent="0.3">
      <c r="D70" s="50" t="s">
        <v>65</v>
      </c>
      <c r="E70" s="62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63"/>
      <c r="AI70" s="68" t="str">
        <f>Planning!AM16</f>
        <v/>
      </c>
      <c r="AJ70" s="67"/>
    </row>
    <row r="71" spans="4:36" x14ac:dyDescent="0.3">
      <c r="D71" s="50" t="s">
        <v>66</v>
      </c>
      <c r="E71" s="62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63"/>
      <c r="AI71" s="68" t="str">
        <f>Planning!AM17</f>
        <v/>
      </c>
      <c r="AJ71" s="67"/>
    </row>
    <row r="72" spans="4:36" x14ac:dyDescent="0.3">
      <c r="D72" s="50" t="s">
        <v>67</v>
      </c>
      <c r="E72" s="62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63"/>
      <c r="AI72" s="68" t="str">
        <f>Planning!AM18</f>
        <v/>
      </c>
      <c r="AJ72" s="67"/>
    </row>
    <row r="73" spans="4:36" x14ac:dyDescent="0.3">
      <c r="D73" s="50" t="s">
        <v>68</v>
      </c>
      <c r="E73" s="62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63"/>
      <c r="AI73" s="68" t="str">
        <f>Planning!AM19</f>
        <v/>
      </c>
      <c r="AJ73" s="67"/>
    </row>
    <row r="74" spans="4:36" ht="15" thickBot="1" x14ac:dyDescent="0.35">
      <c r="D74" s="51" t="s">
        <v>69</v>
      </c>
      <c r="E74" s="64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6"/>
      <c r="AI74" s="68" t="str">
        <f>Planning!AM20</f>
        <v/>
      </c>
      <c r="AJ74" s="67"/>
    </row>
    <row r="75" spans="4:36" x14ac:dyDescent="0.3">
      <c r="AI75" s="70"/>
      <c r="AJ75" s="67"/>
    </row>
  </sheetData>
  <mergeCells count="4">
    <mergeCell ref="E23:AI23"/>
    <mergeCell ref="E42:AI42"/>
    <mergeCell ref="E61:AH61"/>
    <mergeCell ref="E4:AI4"/>
  </mergeCells>
  <conditionalFormatting sqref="E43:AI55">
    <cfRule type="expression" dxfId="10" priority="17">
      <formula>OR(WEEKDAY(E$44,2)=6,WEEKDAY(E$44,2)=7)</formula>
    </cfRule>
  </conditionalFormatting>
  <conditionalFormatting sqref="E62:AI74">
    <cfRule type="expression" dxfId="9" priority="16">
      <formula>OR(WEEKDAY(E$63,2)=6,WEEKDAY(E$63,2)=7)</formula>
    </cfRule>
  </conditionalFormatting>
  <conditionalFormatting sqref="E25:AI36">
    <cfRule type="expression" dxfId="8" priority="12">
      <formula>OR(WEEKDAY(E$25,2)=6,WEEKDAY(E$25,2)=7)</formula>
    </cfRule>
  </conditionalFormatting>
  <conditionalFormatting sqref="E24:AI24">
    <cfRule type="expression" dxfId="7" priority="10">
      <formula>OR(WEEKDAY(E$25,2)=6,WEEKDAY(E$25,2)=7)</formula>
    </cfRule>
  </conditionalFormatting>
  <conditionalFormatting sqref="E5:AI17">
    <cfRule type="expression" dxfId="6" priority="1">
      <formula>OR(WEEKDAY(E$6,2)=6,WEEKDAY(E$6,2)=7)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6" id="{FC6A101F-73F9-4F08-843F-34F057691FE1}">
            <xm:f>E$41=VLOOKUP(E$41,Config!$G$4:$G$13,1,0)</xm:f>
            <x14:dxf>
              <fill>
                <patternFill>
                  <bgColor rgb="FFFF0000"/>
                </patternFill>
              </fill>
            </x14:dxf>
          </x14:cfRule>
          <x14:cfRule type="expression" priority="37" id="{D734E926-6957-4E5C-B8B1-547C128811F3}">
            <xm:f>E$44=VLOOKUP(E$44,Config!$G$4:$G$13,1,0)</xm:f>
            <x14:dxf>
              <fill>
                <patternFill>
                  <bgColor rgb="FFFF0000"/>
                </patternFill>
              </fill>
            </x14:dxf>
          </x14:cfRule>
          <xm:sqref>E43:AI55</xm:sqref>
        </x14:conditionalFormatting>
        <x14:conditionalFormatting xmlns:xm="http://schemas.microsoft.com/office/excel/2006/main">
          <x14:cfRule type="expression" priority="38" id="{B9CDA8A8-4652-4508-A49B-AA12D46FBE25}">
            <xm:f>E$22=VLOOKUP(E$22,Config!$G$4:$G$13,1,0)</xm:f>
            <x14:dxf>
              <fill>
                <patternFill>
                  <bgColor rgb="FFFF0000"/>
                </patternFill>
              </fill>
            </x14:dxf>
          </x14:cfRule>
          <xm:sqref>E24:AI36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Config</vt:lpstr>
      <vt:lpstr>Planning</vt:lpstr>
      <vt:lpstr>Prévisionnel vacances été 2018</vt:lpstr>
      <vt:lpstr>Absences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KF</dc:creator>
  <cp:lastModifiedBy>Kicka Nathalie (ZNE - secretariat)</cp:lastModifiedBy>
  <dcterms:created xsi:type="dcterms:W3CDTF">2017-12-23T09:04:55Z</dcterms:created>
  <dcterms:modified xsi:type="dcterms:W3CDTF">2018-01-12T10:42:26Z</dcterms:modified>
</cp:coreProperties>
</file>