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270"/>
  </bookViews>
  <sheets>
    <sheet name="Recap" sheetId="1" r:id="rId1"/>
    <sheet name="03-02-2018" sheetId="9" r:id="rId2"/>
    <sheet name="04-02-2018" sheetId="10" r:id="rId3"/>
    <sheet name="05-02-2018" sheetId="11" r:id="rId4"/>
    <sheet name="06-02-2018" sheetId="12" r:id="rId5"/>
    <sheet name="07-02-2018" sheetId="13" r:id="rId6"/>
    <sheet name="08-02-2018" sheetId="14" r:id="rId7"/>
    <sheet name="09-02-2018" sheetId="15" r:id="rId8"/>
    <sheet name="10-02-2018" sheetId="16" r:id="rId9"/>
    <sheet name="11-02-2018" sheetId="17" r:id="rId10"/>
  </sheets>
  <externalReferences>
    <externalReference r:id="rId11"/>
    <externalReference r:id="rId12"/>
  </externalReferences>
  <definedNames>
    <definedName name="_xlnm._FilterDatabase" localSheetId="1" hidden="1">'03-02-2018'!$A$2:$U$4</definedName>
    <definedName name="_xlnm._FilterDatabase" localSheetId="2" hidden="1">'04-02-2018'!$A$2:$U$4</definedName>
    <definedName name="_xlnm._FilterDatabase" localSheetId="3" hidden="1">'05-02-2018'!$A$2:$U$4</definedName>
    <definedName name="_xlnm._FilterDatabase" localSheetId="4" hidden="1">'06-02-2018'!$A$2:$U$4</definedName>
    <definedName name="_xlnm._FilterDatabase" localSheetId="5" hidden="1">'07-02-2018'!$A$2:$U$4</definedName>
    <definedName name="_xlnm._FilterDatabase" localSheetId="6" hidden="1">'08-02-2018'!$A$2:$U$4</definedName>
    <definedName name="_xlnm._FilterDatabase" localSheetId="7" hidden="1">'09-02-2018'!$A$2:$U$4</definedName>
    <definedName name="_xlnm._FilterDatabase" localSheetId="8" hidden="1">'10-02-2018'!$A$2:$U$4</definedName>
    <definedName name="_xlnm._FilterDatabase" localSheetId="9" hidden="1">'11-02-2018'!$A$2:$U$4</definedName>
    <definedName name="Liste_TS" localSheetId="1">[1]STC!#REF!</definedName>
    <definedName name="Liste_TS" localSheetId="2">[1]STC!#REF!</definedName>
    <definedName name="Liste_TS" localSheetId="3">[1]STC!#REF!</definedName>
    <definedName name="Liste_TS" localSheetId="4">[1]STC!#REF!</definedName>
    <definedName name="Liste_TS" localSheetId="5">[1]STC!#REF!</definedName>
    <definedName name="Liste_TS" localSheetId="6">[1]STC!#REF!</definedName>
    <definedName name="Liste_TS" localSheetId="7">[1]STC!#REF!</definedName>
    <definedName name="Liste_TS" localSheetId="8">[1]STC!#REF!</definedName>
    <definedName name="Liste_TS" localSheetId="9">[1]STC!#REF!</definedName>
    <definedName name="Liste_TS">[2]STC!#REF!</definedName>
    <definedName name="TS_" localSheetId="1">[1]STC!#REF!</definedName>
    <definedName name="TS_" localSheetId="2">[1]STC!#REF!</definedName>
    <definedName name="TS_" localSheetId="3">[1]STC!#REF!</definedName>
    <definedName name="TS_" localSheetId="4">[1]STC!#REF!</definedName>
    <definedName name="TS_" localSheetId="5">[1]STC!#REF!</definedName>
    <definedName name="TS_" localSheetId="6">[1]STC!#REF!</definedName>
    <definedName name="TS_" localSheetId="7">[1]STC!#REF!</definedName>
    <definedName name="TS_" localSheetId="8">[1]STC!#REF!</definedName>
    <definedName name="TS_" localSheetId="9">[1]STC!#REF!</definedName>
    <definedName name="TS_">[2]STC!#REF!</definedName>
    <definedName name="TS_cour" localSheetId="1">[1]STC!#REF!</definedName>
    <definedName name="TS_cour" localSheetId="2">[1]STC!#REF!</definedName>
    <definedName name="TS_cour" localSheetId="3">[1]STC!#REF!</definedName>
    <definedName name="TS_cour" localSheetId="4">[1]STC!#REF!</definedName>
    <definedName name="TS_cour" localSheetId="5">[1]STC!#REF!</definedName>
    <definedName name="TS_cour" localSheetId="6">[1]STC!#REF!</definedName>
    <definedName name="TS_cour" localSheetId="7">[1]STC!#REF!</definedName>
    <definedName name="TS_cour" localSheetId="8">[1]STC!#REF!</definedName>
    <definedName name="TS_cour" localSheetId="9">[1]STC!#REF!</definedName>
    <definedName name="TS_cour">[2]STC!#REF!</definedName>
    <definedName name="TS_new" localSheetId="1">[1]STC!#REF!</definedName>
    <definedName name="TS_new" localSheetId="2">[1]STC!#REF!</definedName>
    <definedName name="TS_new" localSheetId="3">[1]STC!#REF!</definedName>
    <definedName name="TS_new" localSheetId="4">[1]STC!#REF!</definedName>
    <definedName name="TS_new" localSheetId="5">[1]STC!#REF!</definedName>
    <definedName name="TS_new" localSheetId="6">[1]STC!#REF!</definedName>
    <definedName name="TS_new" localSheetId="7">[1]STC!#REF!</definedName>
    <definedName name="TS_new" localSheetId="8">[1]STC!#REF!</definedName>
    <definedName name="TS_new" localSheetId="9">[1]STC!#REF!</definedName>
    <definedName name="TS_new">[2]STC!#REF!</definedName>
    <definedName name="_xlnm.Print_Area" localSheetId="1">'03-02-2018'!$A$2:$U$4</definedName>
    <definedName name="_xlnm.Print_Area" localSheetId="2">'04-02-2018'!$A$2:$U$4</definedName>
    <definedName name="_xlnm.Print_Area" localSheetId="3">'05-02-2018'!$A$2:$U$4</definedName>
    <definedName name="_xlnm.Print_Area" localSheetId="4">'06-02-2018'!$A$2:$U$4</definedName>
    <definedName name="_xlnm.Print_Area" localSheetId="5">'07-02-2018'!$A$2:$U$4</definedName>
    <definedName name="_xlnm.Print_Area" localSheetId="6">'08-02-2018'!$A$2:$U$4</definedName>
    <definedName name="_xlnm.Print_Area" localSheetId="7">'09-02-2018'!$A$2:$U$4</definedName>
    <definedName name="_xlnm.Print_Area" localSheetId="8">'10-02-2018'!$A$2:$U$4</definedName>
    <definedName name="_xlnm.Print_Area" localSheetId="9">'11-02-2018'!$A$2:$U$4</definedName>
  </definedNames>
  <calcPr calcId="145621" concurrentCalc="0"/>
</workbook>
</file>

<file path=xl/calcChain.xml><?xml version="1.0" encoding="utf-8"?>
<calcChain xmlns="http://schemas.openxmlformats.org/spreadsheetml/2006/main">
  <c r="V4" i="17" l="1"/>
  <c r="V3" i="17"/>
  <c r="V4" i="16"/>
  <c r="V3" i="16"/>
  <c r="V4" i="15"/>
  <c r="V3" i="15"/>
  <c r="V4" i="14"/>
  <c r="V3" i="14"/>
  <c r="V4" i="13"/>
  <c r="V3" i="13"/>
  <c r="V4" i="12"/>
  <c r="V3" i="12"/>
  <c r="V4" i="11"/>
  <c r="V3" i="11"/>
  <c r="F4" i="10"/>
  <c r="V4" i="10"/>
  <c r="F3" i="10"/>
  <c r="V3" i="10"/>
  <c r="F4" i="9"/>
  <c r="V4" i="9"/>
  <c r="F3" i="9"/>
  <c r="V3" i="9"/>
  <c r="AI6" i="1"/>
  <c r="AI7" i="1"/>
  <c r="AI8" i="1"/>
  <c r="AI9" i="1"/>
  <c r="AI10" i="1"/>
  <c r="AI11" i="1"/>
  <c r="AI12" i="1"/>
  <c r="F3" i="17"/>
  <c r="L3" i="17"/>
  <c r="R3" i="17"/>
  <c r="U3" i="17"/>
  <c r="F4" i="17"/>
  <c r="L4" i="17"/>
  <c r="R4" i="17"/>
  <c r="U4" i="17"/>
  <c r="F3" i="16"/>
  <c r="L3" i="16"/>
  <c r="R3" i="16"/>
  <c r="U3" i="16"/>
  <c r="F4" i="16"/>
  <c r="L4" i="16"/>
  <c r="R4" i="16"/>
  <c r="U4" i="16"/>
  <c r="F3" i="15"/>
  <c r="L3" i="15"/>
  <c r="R3" i="15"/>
  <c r="U3" i="15"/>
  <c r="F4" i="15"/>
  <c r="L4" i="15"/>
  <c r="R4" i="15"/>
  <c r="U4" i="15"/>
  <c r="F3" i="14"/>
  <c r="L3" i="14"/>
  <c r="R3" i="14"/>
  <c r="U3" i="14"/>
  <c r="F4" i="14"/>
  <c r="L4" i="14"/>
  <c r="R4" i="14"/>
  <c r="U4" i="14"/>
  <c r="F3" i="13"/>
  <c r="L3" i="13"/>
  <c r="R3" i="13"/>
  <c r="U3" i="13"/>
  <c r="F4" i="13"/>
  <c r="L4" i="13"/>
  <c r="R4" i="13"/>
  <c r="U4" i="13"/>
  <c r="F3" i="12"/>
  <c r="L3" i="12"/>
  <c r="R3" i="12"/>
  <c r="U3" i="12"/>
  <c r="F4" i="12"/>
  <c r="L4" i="12"/>
  <c r="R4" i="12"/>
  <c r="U4" i="12"/>
  <c r="F3" i="11"/>
  <c r="L3" i="11"/>
  <c r="R3" i="11"/>
  <c r="U3" i="11"/>
  <c r="F4" i="11"/>
  <c r="L4" i="11"/>
  <c r="R4" i="11"/>
  <c r="U4" i="11"/>
  <c r="L3" i="10"/>
  <c r="R3" i="10"/>
  <c r="U3" i="10"/>
  <c r="L4" i="10"/>
  <c r="R4" i="10"/>
  <c r="U4" i="10"/>
  <c r="L3" i="9"/>
  <c r="R3" i="9"/>
  <c r="U3" i="9"/>
  <c r="L4" i="9"/>
  <c r="R4" i="9"/>
  <c r="U4" i="9"/>
  <c r="AI5" i="1"/>
  <c r="AJ5" i="1"/>
  <c r="AJ6" i="1"/>
  <c r="AJ7" i="1"/>
  <c r="AJ8" i="1"/>
  <c r="AJ9" i="1"/>
  <c r="AJ10" i="1"/>
  <c r="AJ11" i="1"/>
  <c r="AJ12" i="1"/>
</calcChain>
</file>

<file path=xl/sharedStrings.xml><?xml version="1.0" encoding="utf-8"?>
<sst xmlns="http://schemas.openxmlformats.org/spreadsheetml/2006/main" count="390" uniqueCount="59">
  <si>
    <t>Déplacement</t>
  </si>
  <si>
    <t>HEURES</t>
  </si>
  <si>
    <t>JOURS</t>
  </si>
  <si>
    <t>D</t>
  </si>
  <si>
    <t>S</t>
  </si>
  <si>
    <t>V</t>
  </si>
  <si>
    <t>J</t>
  </si>
  <si>
    <t>Me</t>
  </si>
  <si>
    <t>M</t>
  </si>
  <si>
    <t>L</t>
  </si>
  <si>
    <t>TOTAL</t>
  </si>
  <si>
    <t>Prénom</t>
  </si>
  <si>
    <t xml:space="preserve">Nom </t>
  </si>
  <si>
    <t>N° ID</t>
  </si>
  <si>
    <t>BEL</t>
  </si>
  <si>
    <t>Ab</t>
  </si>
  <si>
    <t>SAFAR</t>
  </si>
  <si>
    <t>Zak</t>
  </si>
  <si>
    <t>AB20</t>
  </si>
  <si>
    <t>AB30</t>
  </si>
  <si>
    <t>Nom</t>
  </si>
  <si>
    <t>Fonction</t>
  </si>
  <si>
    <t>Durée</t>
  </si>
  <si>
    <t>Début</t>
  </si>
  <si>
    <t>Fin</t>
  </si>
  <si>
    <t>FIN</t>
  </si>
  <si>
    <t>Total Pointé</t>
  </si>
  <si>
    <t>Mécanicien</t>
  </si>
  <si>
    <t>Soudeur</t>
  </si>
  <si>
    <t>12:00</t>
  </si>
  <si>
    <t>13:00</t>
  </si>
  <si>
    <t>08:00</t>
  </si>
  <si>
    <t>21:00</t>
  </si>
  <si>
    <t>8:00</t>
  </si>
  <si>
    <t>24:00</t>
  </si>
  <si>
    <t>22:00</t>
  </si>
  <si>
    <t>14:00</t>
  </si>
  <si>
    <t>19:00</t>
  </si>
  <si>
    <t>17:00</t>
  </si>
  <si>
    <t>23:00</t>
  </si>
  <si>
    <t>15:00</t>
  </si>
  <si>
    <t>6:00</t>
  </si>
  <si>
    <t>0:00</t>
  </si>
  <si>
    <t>4:00</t>
  </si>
  <si>
    <t>3:00</t>
  </si>
  <si>
    <t>Travaux</t>
  </si>
  <si>
    <t>5:00</t>
  </si>
  <si>
    <t>La règle des heures sont :</t>
  </si>
  <si>
    <t>le dimanche           :</t>
  </si>
  <si>
    <t>du 26-01-2018  au 25-02-2018</t>
  </si>
  <si>
    <t>Quota 26 jours</t>
  </si>
  <si>
    <t>Pointé</t>
  </si>
  <si>
    <t>14:35</t>
  </si>
  <si>
    <t xml:space="preserve">    du 6:00 a 21:00 = heure à 50% </t>
  </si>
  <si>
    <t xml:space="preserve">    du 21:00 a 6:00 = heure à 100% </t>
  </si>
  <si>
    <t>11:55</t>
  </si>
  <si>
    <t>20:00</t>
  </si>
  <si>
    <t xml:space="preserve"> du lundi au samedi : du 6:00 a 21:00 = heure normal </t>
  </si>
  <si>
    <t xml:space="preserve">    du 21:00 a 6:00 = heure à 50%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</si>
</sst>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F_-;\-* #,##0.00\ _F_-;_-* &quot;-&quot;??\ _F_-;_-@_-"/>
    <numFmt numFmtId="165" formatCode="_-* #,##0.00\ [$€]_-;\-* #,##0.00\ [$€]_-;_-* &quot;-&quot;??\ [$€]_-;_-@_-"/>
    <numFmt numFmtId="166" formatCode="###&quot; &quot;##&quot; &quot;###"/>
    <numFmt numFmtId="167" formatCode="h:mm;@"/>
    <numFmt numFmtId="168" formatCode="[h]:mm:ss;@"/>
  </numFmts>
  <fonts count="1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sz val="12"/>
      <name val="Arial"/>
      <family val="2"/>
    </font>
    <font>
      <b/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Times New Roman"/>
      <family val="1"/>
    </font>
    <font>
      <b/>
      <sz val="10"/>
      <name val="Calibri"/>
      <family val="2"/>
      <scheme val="minor"/>
    </font>
    <font>
      <b/>
      <sz val="10"/>
      <color theme="1"/>
      <name val="Times New Roman"/>
      <family val="1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37"/>
      <name val="Arial"/>
      <family val="2"/>
    </font>
    <font>
      <b/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gray06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0625">
        <bgColor theme="6" tint="0.59999389629810485"/>
      </patternFill>
    </fill>
    <fill>
      <patternFill patternType="gray0625">
        <bgColor theme="7" tint="0.59999389629810485"/>
      </patternFill>
    </fill>
  </fills>
  <borders count="4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indexed="64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hair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89">
    <xf numFmtId="0" fontId="0" fillId="0" borderId="0" xfId="0"/>
    <xf numFmtId="164" fontId="3" fillId="0" borderId="1" xfId="1" applyFont="1" applyBorder="1" applyAlignment="1" applyProtection="1">
      <alignment horizontal="center" vertical="center"/>
    </xf>
    <xf numFmtId="0" fontId="3" fillId="0" borderId="1" xfId="3" applyFont="1" applyBorder="1" applyAlignment="1" applyProtection="1">
      <alignment horizontal="center" vertical="center"/>
    </xf>
    <xf numFmtId="9" fontId="5" fillId="0" borderId="2" xfId="2" applyFont="1" applyBorder="1" applyAlignment="1" applyProtection="1">
      <alignment horizontal="center" vertical="center" wrapText="1"/>
      <protection locked="0"/>
    </xf>
    <xf numFmtId="0" fontId="6" fillId="0" borderId="3" xfId="3" applyFont="1" applyFill="1" applyBorder="1" applyAlignment="1" applyProtection="1">
      <alignment horizontal="center" vertical="center" wrapText="1"/>
    </xf>
    <xf numFmtId="0" fontId="6" fillId="0" borderId="4" xfId="3" applyFont="1" applyFill="1" applyBorder="1" applyAlignment="1" applyProtection="1">
      <alignment horizontal="center" vertical="center" wrapText="1"/>
    </xf>
    <xf numFmtId="0" fontId="1" fillId="0" borderId="0" xfId="7"/>
    <xf numFmtId="0" fontId="2" fillId="0" borderId="6" xfId="7" applyFont="1" applyBorder="1" applyAlignment="1">
      <alignment horizontal="center" vertical="center"/>
    </xf>
    <xf numFmtId="0" fontId="9" fillId="0" borderId="6" xfId="7" applyFont="1" applyBorder="1" applyAlignment="1">
      <alignment horizontal="center" vertical="center"/>
    </xf>
    <xf numFmtId="0" fontId="2" fillId="0" borderId="7" xfId="7" applyFont="1" applyBorder="1" applyAlignment="1">
      <alignment horizontal="center" vertical="center"/>
    </xf>
    <xf numFmtId="0" fontId="1" fillId="3" borderId="8" xfId="7" applyFill="1" applyBorder="1" applyAlignment="1">
      <alignment horizontal="center" vertical="center" wrapText="1"/>
    </xf>
    <xf numFmtId="0" fontId="1" fillId="0" borderId="9" xfId="7" applyBorder="1" applyAlignment="1">
      <alignment horizontal="center" vertical="center" wrapText="1"/>
    </xf>
    <xf numFmtId="0" fontId="1" fillId="3" borderId="10" xfId="7" applyFill="1" applyBorder="1" applyAlignment="1">
      <alignment horizontal="center" vertical="center" wrapText="1"/>
    </xf>
    <xf numFmtId="0" fontId="2" fillId="4" borderId="6" xfId="7" applyFont="1" applyFill="1" applyBorder="1" applyAlignment="1">
      <alignment horizontal="center" vertical="center" wrapText="1"/>
    </xf>
    <xf numFmtId="166" fontId="11" fillId="0" borderId="6" xfId="7" applyNumberFormat="1" applyFont="1" applyBorder="1" applyAlignment="1">
      <alignment horizontal="center" vertical="center"/>
    </xf>
    <xf numFmtId="49" fontId="11" fillId="0" borderId="6" xfId="7" applyNumberFormat="1" applyFont="1" applyFill="1" applyBorder="1" applyAlignment="1">
      <alignment horizontal="center" vertical="center"/>
    </xf>
    <xf numFmtId="167" fontId="11" fillId="4" borderId="6" xfId="7" applyNumberFormat="1" applyFont="1" applyFill="1" applyBorder="1" applyAlignment="1">
      <alignment horizontal="center" vertical="center"/>
    </xf>
    <xf numFmtId="166" fontId="11" fillId="0" borderId="6" xfId="7" applyNumberFormat="1" applyFont="1" applyFill="1" applyBorder="1" applyAlignment="1">
      <alignment horizontal="center" vertical="center"/>
    </xf>
    <xf numFmtId="167" fontId="11" fillId="3" borderId="6" xfId="7" applyNumberFormat="1" applyFont="1" applyFill="1" applyBorder="1" applyAlignment="1">
      <alignment horizontal="center" vertical="center"/>
    </xf>
    <xf numFmtId="166" fontId="13" fillId="0" borderId="6" xfId="7" applyNumberFormat="1" applyFont="1" applyFill="1" applyBorder="1" applyAlignment="1">
      <alignment horizontal="center" vertical="center"/>
    </xf>
    <xf numFmtId="49" fontId="14" fillId="0" borderId="6" xfId="7" applyNumberFormat="1" applyFont="1" applyFill="1" applyBorder="1" applyAlignment="1">
      <alignment horizontal="center" vertical="center"/>
    </xf>
    <xf numFmtId="49" fontId="10" fillId="0" borderId="6" xfId="7" applyNumberFormat="1" applyFont="1" applyFill="1" applyBorder="1" applyAlignment="1">
      <alignment horizontal="center" vertical="center"/>
    </xf>
    <xf numFmtId="49" fontId="13" fillId="0" borderId="6" xfId="7" applyNumberFormat="1" applyFont="1" applyFill="1" applyBorder="1" applyAlignment="1">
      <alignment horizontal="center" vertical="center"/>
    </xf>
    <xf numFmtId="167" fontId="13" fillId="3" borderId="6" xfId="7" applyNumberFormat="1" applyFont="1" applyFill="1" applyBorder="1" applyAlignment="1">
      <alignment horizontal="center" vertical="center"/>
    </xf>
    <xf numFmtId="20" fontId="10" fillId="0" borderId="14" xfId="7" applyNumberFormat="1" applyFont="1" applyBorder="1" applyAlignment="1">
      <alignment horizontal="left"/>
    </xf>
    <xf numFmtId="49" fontId="13" fillId="0" borderId="12" xfId="7" applyNumberFormat="1" applyFont="1" applyFill="1" applyBorder="1" applyAlignment="1">
      <alignment horizontal="center" vertical="center"/>
    </xf>
    <xf numFmtId="166" fontId="13" fillId="0" borderId="6" xfId="7" applyNumberFormat="1" applyFont="1" applyBorder="1" applyAlignment="1">
      <alignment horizontal="center" vertical="center"/>
    </xf>
    <xf numFmtId="0" fontId="10" fillId="5" borderId="13" xfId="7" applyFont="1" applyFill="1" applyBorder="1" applyAlignment="1">
      <alignment horizontal="center" vertical="center"/>
    </xf>
    <xf numFmtId="0" fontId="12" fillId="0" borderId="11" xfId="7" applyFont="1" applyBorder="1" applyAlignment="1">
      <alignment horizontal="center" vertical="center" wrapText="1"/>
    </xf>
    <xf numFmtId="20" fontId="10" fillId="0" borderId="16" xfId="7" applyNumberFormat="1" applyFont="1" applyBorder="1" applyAlignment="1">
      <alignment horizontal="left"/>
    </xf>
    <xf numFmtId="0" fontId="15" fillId="0" borderId="0" xfId="7" applyFont="1"/>
    <xf numFmtId="0" fontId="16" fillId="0" borderId="5" xfId="7" applyFont="1" applyBorder="1" applyAlignment="1">
      <alignment vertical="center"/>
    </xf>
    <xf numFmtId="168" fontId="16" fillId="0" borderId="0" xfId="7" applyNumberFormat="1" applyFont="1" applyAlignment="1">
      <alignment horizontal="center" vertical="center"/>
    </xf>
    <xf numFmtId="166" fontId="13" fillId="0" borderId="15" xfId="7" applyNumberFormat="1" applyFont="1" applyFill="1" applyBorder="1" applyAlignment="1">
      <alignment horizontal="center" vertical="center"/>
    </xf>
    <xf numFmtId="0" fontId="3" fillId="0" borderId="18" xfId="3" applyFont="1" applyBorder="1" applyAlignment="1" applyProtection="1">
      <alignment horizontal="center" vertical="center"/>
      <protection locked="0"/>
    </xf>
    <xf numFmtId="0" fontId="8" fillId="0" borderId="19" xfId="3" applyFont="1" applyBorder="1" applyAlignment="1" applyProtection="1">
      <alignment horizontal="center" vertical="center"/>
      <protection locked="0"/>
    </xf>
    <xf numFmtId="0" fontId="8" fillId="0" borderId="20" xfId="3" applyFont="1" applyBorder="1" applyAlignment="1" applyProtection="1">
      <alignment horizontal="center" vertical="center"/>
      <protection locked="0"/>
    </xf>
    <xf numFmtId="0" fontId="5" fillId="0" borderId="16" xfId="3" applyFont="1" applyBorder="1" applyAlignment="1" applyProtection="1">
      <alignment horizontal="center" vertical="center"/>
      <protection locked="0"/>
    </xf>
    <xf numFmtId="0" fontId="5" fillId="0" borderId="17" xfId="3" applyFont="1" applyBorder="1" applyAlignment="1" applyProtection="1">
      <alignment horizontal="center" vertical="center" wrapText="1"/>
      <protection locked="0"/>
    </xf>
    <xf numFmtId="0" fontId="5" fillId="0" borderId="21" xfId="3" applyFont="1" applyBorder="1" applyAlignment="1" applyProtection="1">
      <alignment horizontal="center" vertical="center"/>
      <protection locked="0"/>
    </xf>
    <xf numFmtId="9" fontId="5" fillId="0" borderId="22" xfId="2" applyFont="1" applyBorder="1" applyAlignment="1" applyProtection="1">
      <alignment horizontal="center" vertical="center" wrapText="1"/>
      <protection locked="0"/>
    </xf>
    <xf numFmtId="0" fontId="5" fillId="0" borderId="23" xfId="3" applyFont="1" applyBorder="1" applyAlignment="1" applyProtection="1">
      <alignment horizontal="center" vertical="center" wrapText="1"/>
      <protection locked="0"/>
    </xf>
    <xf numFmtId="0" fontId="3" fillId="0" borderId="24" xfId="3" applyFont="1" applyBorder="1" applyAlignment="1" applyProtection="1">
      <alignment horizontal="center" vertical="center"/>
      <protection locked="0"/>
    </xf>
    <xf numFmtId="0" fontId="8" fillId="0" borderId="25" xfId="3" applyFont="1" applyBorder="1" applyAlignment="1" applyProtection="1">
      <alignment horizontal="center" vertical="center"/>
      <protection locked="0"/>
    </xf>
    <xf numFmtId="0" fontId="8" fillId="0" borderId="26" xfId="3" applyFont="1" applyBorder="1" applyAlignment="1" applyProtection="1">
      <alignment horizontal="center" vertical="center"/>
      <protection locked="0"/>
    </xf>
    <xf numFmtId="0" fontId="6" fillId="0" borderId="27" xfId="3" applyFont="1" applyFill="1" applyBorder="1" applyAlignment="1" applyProtection="1">
      <alignment horizontal="center" vertical="center" wrapText="1"/>
    </xf>
    <xf numFmtId="0" fontId="6" fillId="0" borderId="28" xfId="3" applyFont="1" applyFill="1" applyBorder="1" applyAlignment="1" applyProtection="1">
      <alignment horizontal="center" vertical="center" wrapText="1"/>
    </xf>
    <xf numFmtId="0" fontId="3" fillId="0" borderId="29" xfId="3" applyFont="1" applyFill="1" applyBorder="1" applyAlignment="1" applyProtection="1">
      <alignment horizontal="centerContinuous" vertical="center"/>
      <protection locked="0"/>
    </xf>
    <xf numFmtId="0" fontId="3" fillId="0" borderId="30" xfId="4" applyFont="1" applyFill="1" applyBorder="1" applyAlignment="1" applyProtection="1">
      <alignment horizontal="centerContinuous" vertical="center"/>
      <protection locked="0"/>
    </xf>
    <xf numFmtId="0" fontId="3" fillId="2" borderId="30" xfId="0" applyFont="1" applyFill="1" applyBorder="1" applyAlignment="1" applyProtection="1">
      <alignment horizontal="centerContinuous" vertical="center"/>
      <protection locked="0"/>
    </xf>
    <xf numFmtId="0" fontId="3" fillId="0" borderId="30" xfId="3" applyFont="1" applyFill="1" applyBorder="1" applyAlignment="1" applyProtection="1">
      <alignment horizontal="centerContinuous" vertical="center"/>
      <protection locked="0"/>
    </xf>
    <xf numFmtId="0" fontId="3" fillId="2" borderId="31" xfId="0" applyFont="1" applyFill="1" applyBorder="1" applyAlignment="1" applyProtection="1">
      <alignment horizontal="centerContinuous" vertical="center"/>
      <protection locked="0"/>
    </xf>
    <xf numFmtId="0" fontId="7" fillId="0" borderId="32" xfId="4" applyFont="1" applyFill="1" applyBorder="1" applyAlignment="1" applyProtection="1">
      <alignment horizontal="center" vertical="center"/>
      <protection locked="0"/>
    </xf>
    <xf numFmtId="0" fontId="7" fillId="0" borderId="30" xfId="4" applyFont="1" applyFill="1" applyBorder="1" applyAlignment="1" applyProtection="1">
      <alignment horizontal="center" vertical="center"/>
      <protection locked="0"/>
    </xf>
    <xf numFmtId="0" fontId="7" fillId="2" borderId="30" xfId="4" applyFont="1" applyFill="1" applyBorder="1" applyAlignment="1" applyProtection="1">
      <alignment horizontal="center" vertical="center"/>
      <protection locked="0"/>
    </xf>
    <xf numFmtId="0" fontId="7" fillId="2" borderId="31" xfId="4" applyFont="1" applyFill="1" applyBorder="1" applyAlignment="1" applyProtection="1">
      <alignment horizontal="center" vertical="center"/>
      <protection locked="0"/>
    </xf>
    <xf numFmtId="0" fontId="4" fillId="2" borderId="34" xfId="0" applyFont="1" applyFill="1" applyBorder="1" applyAlignment="1" applyProtection="1">
      <alignment horizontal="center" vertical="center"/>
      <protection locked="0"/>
    </xf>
    <xf numFmtId="0" fontId="4" fillId="2" borderId="35" xfId="0" applyFont="1" applyFill="1" applyBorder="1" applyAlignment="1" applyProtection="1">
      <alignment horizontal="center" vertical="center"/>
      <protection locked="0"/>
    </xf>
    <xf numFmtId="0" fontId="4" fillId="0" borderId="36" xfId="4" applyFont="1" applyFill="1" applyBorder="1" applyAlignment="1" applyProtection="1">
      <alignment horizontal="center" vertical="center"/>
      <protection locked="0"/>
    </xf>
    <xf numFmtId="0" fontId="4" fillId="0" borderId="37" xfId="0" applyFont="1" applyFill="1" applyBorder="1" applyAlignment="1" applyProtection="1">
      <alignment horizontal="center" vertical="center"/>
      <protection locked="0"/>
    </xf>
    <xf numFmtId="0" fontId="4" fillId="2" borderId="37" xfId="0" applyFont="1" applyFill="1" applyBorder="1" applyAlignment="1" applyProtection="1">
      <alignment horizontal="center" vertical="center"/>
      <protection locked="0"/>
    </xf>
    <xf numFmtId="0" fontId="4" fillId="0" borderId="37" xfId="4" applyFont="1" applyFill="1" applyBorder="1" applyAlignment="1" applyProtection="1">
      <alignment horizontal="center" vertical="center"/>
      <protection locked="0"/>
    </xf>
    <xf numFmtId="0" fontId="4" fillId="0" borderId="37" xfId="3" applyFont="1" applyFill="1" applyBorder="1" applyAlignment="1" applyProtection="1">
      <alignment horizontal="center" vertical="center"/>
      <protection locked="0"/>
    </xf>
    <xf numFmtId="0" fontId="4" fillId="2" borderId="38" xfId="0" applyFont="1" applyFill="1" applyBorder="1" applyAlignment="1" applyProtection="1">
      <alignment horizontal="center" vertical="center"/>
      <protection locked="0"/>
    </xf>
    <xf numFmtId="0" fontId="4" fillId="0" borderId="39" xfId="4" applyFont="1" applyFill="1" applyBorder="1" applyAlignment="1" applyProtection="1">
      <alignment horizontal="center" vertical="center"/>
      <protection locked="0"/>
    </xf>
    <xf numFmtId="0" fontId="4" fillId="0" borderId="40" xfId="0" applyFont="1" applyFill="1" applyBorder="1" applyAlignment="1" applyProtection="1">
      <alignment horizontal="center" vertical="center"/>
      <protection locked="0"/>
    </xf>
    <xf numFmtId="0" fontId="4" fillId="2" borderId="40" xfId="0" applyFont="1" applyFill="1" applyBorder="1" applyAlignment="1" applyProtection="1">
      <alignment horizontal="center" vertical="center"/>
      <protection locked="0"/>
    </xf>
    <xf numFmtId="0" fontId="4" fillId="0" borderId="40" xfId="4" applyFont="1" applyFill="1" applyBorder="1" applyAlignment="1" applyProtection="1">
      <alignment horizontal="center" vertical="center"/>
      <protection locked="0"/>
    </xf>
    <xf numFmtId="0" fontId="4" fillId="0" borderId="40" xfId="3" applyFont="1" applyFill="1" applyBorder="1" applyAlignment="1" applyProtection="1">
      <alignment horizontal="center" vertical="center"/>
      <protection locked="0"/>
    </xf>
    <xf numFmtId="0" fontId="4" fillId="2" borderId="41" xfId="0" applyFont="1" applyFill="1" applyBorder="1" applyAlignment="1" applyProtection="1">
      <alignment horizontal="center" vertical="center"/>
      <protection locked="0"/>
    </xf>
    <xf numFmtId="14" fontId="15" fillId="0" borderId="0" xfId="7" applyNumberFormat="1" applyFont="1"/>
    <xf numFmtId="2" fontId="17" fillId="7" borderId="42" xfId="0" applyNumberFormat="1" applyFont="1" applyFill="1" applyBorder="1" applyAlignment="1">
      <alignment horizontal="center"/>
    </xf>
    <xf numFmtId="0" fontId="2" fillId="7" borderId="6" xfId="7" applyFont="1" applyFill="1" applyBorder="1" applyAlignment="1">
      <alignment horizontal="center" vertical="center" wrapText="1"/>
    </xf>
    <xf numFmtId="0" fontId="4" fillId="8" borderId="33" xfId="4" applyFont="1" applyFill="1" applyBorder="1" applyAlignment="1" applyProtection="1">
      <alignment horizontal="center" vertical="center"/>
      <protection locked="0"/>
    </xf>
    <xf numFmtId="0" fontId="4" fillId="8" borderId="34" xfId="0" applyFont="1" applyFill="1" applyBorder="1" applyAlignment="1" applyProtection="1">
      <alignment horizontal="center" vertical="center"/>
      <protection locked="0"/>
    </xf>
    <xf numFmtId="0" fontId="4" fillId="8" borderId="34" xfId="4" applyFont="1" applyFill="1" applyBorder="1" applyAlignment="1" applyProtection="1">
      <alignment horizontal="center" vertical="center"/>
      <protection locked="0"/>
    </xf>
    <xf numFmtId="0" fontId="4" fillId="8" borderId="34" xfId="3" applyFont="1" applyFill="1" applyBorder="1" applyAlignment="1" applyProtection="1">
      <alignment horizontal="center" vertical="center"/>
      <protection locked="0"/>
    </xf>
    <xf numFmtId="0" fontId="0" fillId="8" borderId="0" xfId="0" applyFill="1"/>
    <xf numFmtId="0" fontId="4" fillId="10" borderId="37" xfId="0" applyFont="1" applyFill="1" applyBorder="1" applyAlignment="1" applyProtection="1">
      <alignment horizontal="center" vertical="center"/>
      <protection locked="0"/>
    </xf>
    <xf numFmtId="0" fontId="4" fillId="10" borderId="38" xfId="0" applyFont="1" applyFill="1" applyBorder="1" applyAlignment="1" applyProtection="1">
      <alignment horizontal="center" vertical="center"/>
      <protection locked="0"/>
    </xf>
    <xf numFmtId="0" fontId="0" fillId="9" borderId="0" xfId="0" applyFill="1"/>
    <xf numFmtId="0" fontId="4" fillId="11" borderId="37" xfId="0" applyFont="1" applyFill="1" applyBorder="1" applyAlignment="1" applyProtection="1">
      <alignment horizontal="center" vertical="center"/>
      <protection locked="0"/>
    </xf>
    <xf numFmtId="0" fontId="4" fillId="11" borderId="38" xfId="0" applyFont="1" applyFill="1" applyBorder="1" applyAlignment="1" applyProtection="1">
      <alignment horizontal="center" vertical="center"/>
      <protection locked="0"/>
    </xf>
    <xf numFmtId="0" fontId="0" fillId="6" borderId="0" xfId="0" applyFill="1"/>
    <xf numFmtId="0" fontId="18" fillId="10" borderId="37" xfId="0" applyFont="1" applyFill="1" applyBorder="1" applyAlignment="1" applyProtection="1">
      <alignment horizontal="center" vertical="center"/>
      <protection locked="0"/>
    </xf>
    <xf numFmtId="0" fontId="18" fillId="11" borderId="37" xfId="0" applyFont="1" applyFill="1" applyBorder="1" applyAlignment="1" applyProtection="1">
      <alignment horizontal="center" vertical="center"/>
      <protection locked="0"/>
    </xf>
    <xf numFmtId="0" fontId="18" fillId="8" borderId="34" xfId="4" applyFont="1" applyFill="1" applyBorder="1" applyAlignment="1" applyProtection="1">
      <alignment horizontal="center" vertical="center"/>
      <protection locked="0"/>
    </xf>
    <xf numFmtId="0" fontId="18" fillId="0" borderId="37" xfId="4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</cellXfs>
  <cellStyles count="9">
    <cellStyle name="Euro" xfId="5"/>
    <cellStyle name="Milliers" xfId="1" builtinId="3"/>
    <cellStyle name="Milliers 2" xfId="6"/>
    <cellStyle name="Normal" xfId="0" builtinId="0"/>
    <cellStyle name="Normal 2" xfId="3"/>
    <cellStyle name="Normal 2 2" xfId="4"/>
    <cellStyle name="Normal 3" xfId="7"/>
    <cellStyle name="Pourcentage" xfId="2" builtinId="5"/>
    <cellStyle name="Pourcentage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0</xdr:row>
      <xdr:rowOff>47624</xdr:rowOff>
    </xdr:from>
    <xdr:to>
      <xdr:col>11</xdr:col>
      <xdr:colOff>28576</xdr:colOff>
      <xdr:row>1</xdr:row>
      <xdr:rowOff>142874</xdr:rowOff>
    </xdr:to>
    <xdr:sp macro="" textlink="">
      <xdr:nvSpPr>
        <xdr:cNvPr id="2" name="Rectangle 1"/>
        <xdr:cNvSpPr/>
      </xdr:nvSpPr>
      <xdr:spPr>
        <a:xfrm>
          <a:off x="3400425" y="47624"/>
          <a:ext cx="1600201" cy="2571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 "03-02-2018"</a:t>
          </a:r>
        </a:p>
      </xdr:txBody>
    </xdr:sp>
    <xdr:clientData/>
  </xdr:twoCellAnchor>
  <xdr:twoCellAnchor>
    <xdr:from>
      <xdr:col>8</xdr:col>
      <xdr:colOff>85726</xdr:colOff>
      <xdr:row>1</xdr:row>
      <xdr:rowOff>142874</xdr:rowOff>
    </xdr:from>
    <xdr:to>
      <xdr:col>11</xdr:col>
      <xdr:colOff>38100</xdr:colOff>
      <xdr:row>4</xdr:row>
      <xdr:rowOff>171450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>
          <a:off x="4200526" y="304799"/>
          <a:ext cx="809624" cy="6191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</xdr:row>
      <xdr:rowOff>19049</xdr:rowOff>
    </xdr:from>
    <xdr:to>
      <xdr:col>18</xdr:col>
      <xdr:colOff>276226</xdr:colOff>
      <xdr:row>2</xdr:row>
      <xdr:rowOff>104774</xdr:rowOff>
    </xdr:to>
    <xdr:sp macro="" textlink="">
      <xdr:nvSpPr>
        <xdr:cNvPr id="10" name="Rectangle 9"/>
        <xdr:cNvSpPr/>
      </xdr:nvSpPr>
      <xdr:spPr>
        <a:xfrm>
          <a:off x="5648325" y="180974"/>
          <a:ext cx="1600201" cy="2571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 "04-02-2018"</a:t>
          </a:r>
        </a:p>
      </xdr:txBody>
    </xdr:sp>
    <xdr:clientData/>
  </xdr:twoCellAnchor>
  <xdr:twoCellAnchor>
    <xdr:from>
      <xdr:col>12</xdr:col>
      <xdr:colOff>266700</xdr:colOff>
      <xdr:row>2</xdr:row>
      <xdr:rowOff>104774</xdr:rowOff>
    </xdr:from>
    <xdr:to>
      <xdr:col>16</xdr:col>
      <xdr:colOff>47626</xdr:colOff>
      <xdr:row>5</xdr:row>
      <xdr:rowOff>114300</xdr:rowOff>
    </xdr:to>
    <xdr:cxnSp macro="">
      <xdr:nvCxnSpPr>
        <xdr:cNvPr id="11" name="Connecteur droit avec flèche 10"/>
        <xdr:cNvCxnSpPr>
          <a:stCxn id="10" idx="2"/>
        </xdr:cNvCxnSpPr>
      </xdr:nvCxnSpPr>
      <xdr:spPr>
        <a:xfrm flipH="1">
          <a:off x="5524500" y="438149"/>
          <a:ext cx="923926" cy="6286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ste-be057\scan\Taoufik\Pointage_Avril_2016\28-04-2016\04-05-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p\Downloads\Taoufik\Pointage_Avril_2016\28-04-2016\04-05-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-04-2016"/>
      <sheetName val="26-04-2016"/>
      <sheetName val="27-04-2016"/>
      <sheetName val="28-04-2016"/>
      <sheetName val="29-04-2016"/>
      <sheetName val="30-04-2016"/>
      <sheetName val="01-05-2016"/>
      <sheetName val="02-05-2016"/>
      <sheetName val="03-05-2016"/>
      <sheetName val="04-05-2016"/>
      <sheetName val="05-05-2016"/>
      <sheetName val="06-05-2016"/>
      <sheetName val="07-05-2016"/>
      <sheetName val="08-05-2016"/>
      <sheetName val="09-05-2016"/>
      <sheetName val="10-05-2016"/>
      <sheetName val="11-05-2016"/>
      <sheetName val="12-05-2016"/>
      <sheetName val="13-05-2016"/>
      <sheetName val="14-05-2016"/>
      <sheetName val="15-05-2016"/>
      <sheetName val="16-05-2016 "/>
      <sheetName val="17-05-2016"/>
      <sheetName val="18-05-2016"/>
      <sheetName val="19-05-2016"/>
      <sheetName val="20-05-2016"/>
      <sheetName val="21-05-2016"/>
      <sheetName val="22-05-2016"/>
      <sheetName val="23-05-2016"/>
      <sheetName val="24-05-2016"/>
      <sheetName val="25-05-2016"/>
      <sheetName val="TOTAL"/>
      <sheetName val="TM"/>
      <sheetName val="NV_Personel"/>
      <sheetName val="STC"/>
      <sheetName val="TDB"/>
      <sheetName val="Feuil2"/>
      <sheetName val="26-04-2016 "/>
      <sheetName val="Feuil1"/>
      <sheetName val="Nouveau-Personel"/>
      <sheetName val="Horaires"/>
      <sheetName val="COSUMAR"/>
      <sheetName val="Feuil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B2">
            <v>9801001</v>
          </cell>
        </row>
      </sheetData>
      <sheetData sheetId="15"/>
      <sheetData sheetId="16">
        <row r="2">
          <cell r="B2">
            <v>9801001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4">
          <cell r="B4" t="str">
            <v>STC</v>
          </cell>
        </row>
      </sheetData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-04-2016"/>
      <sheetName val="26-04-2016"/>
      <sheetName val="27-04-2016"/>
      <sheetName val="28-04-2016"/>
      <sheetName val="29-04-2016"/>
      <sheetName val="30-04-2016"/>
      <sheetName val="01-05-2016"/>
      <sheetName val="02-05-2016"/>
      <sheetName val="03-05-2016"/>
      <sheetName val="04-05-2016"/>
      <sheetName val="05-05-2016"/>
      <sheetName val="06-05-2016"/>
      <sheetName val="07-05-2016"/>
      <sheetName val="08-05-2016"/>
      <sheetName val="09-05-2016"/>
      <sheetName val="10-05-2016"/>
      <sheetName val="11-05-2016"/>
      <sheetName val="12-05-2016"/>
      <sheetName val="13-05-2016"/>
      <sheetName val="14-05-2016"/>
      <sheetName val="15-05-2016"/>
      <sheetName val="16-05-2016 "/>
      <sheetName val="17-05-2016"/>
      <sheetName val="18-05-2016"/>
      <sheetName val="19-05-2016"/>
      <sheetName val="20-05-2016"/>
      <sheetName val="21-05-2016"/>
      <sheetName val="22-05-2016"/>
      <sheetName val="23-05-2016"/>
      <sheetName val="24-05-2016"/>
      <sheetName val="25-05-2016"/>
      <sheetName val="TOTAL"/>
      <sheetName val="TM"/>
      <sheetName val="NV_Personel"/>
      <sheetName val="STC"/>
      <sheetName val="TDB"/>
      <sheetName val="Feuil2"/>
      <sheetName val="26-04-2016 "/>
      <sheetName val="Feuil1"/>
      <sheetName val="Nouveau-Personel"/>
      <sheetName val="Horaires"/>
      <sheetName val="COSUMAR"/>
      <sheetName val="Feuil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B2">
            <v>9801001</v>
          </cell>
        </row>
      </sheetData>
      <sheetData sheetId="15"/>
      <sheetData sheetId="16">
        <row r="2">
          <cell r="B2">
            <v>9801001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4">
          <cell r="B4" t="str">
            <v>STC</v>
          </cell>
        </row>
      </sheetData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5"/>
  <sheetViews>
    <sheetView tabSelected="1" workbookViewId="0">
      <selection activeCell="A5" sqref="A5"/>
    </sheetView>
  </sheetViews>
  <sheetFormatPr baseColWidth="10" defaultRowHeight="12.75" x14ac:dyDescent="0.2"/>
  <cols>
    <col min="2" max="2" width="15.28515625" customWidth="1"/>
    <col min="3" max="3" width="13.5703125" customWidth="1"/>
    <col min="4" max="34" width="4.28515625" customWidth="1"/>
  </cols>
  <sheetData>
    <row r="1" spans="1:36" x14ac:dyDescent="0.2">
      <c r="O1" s="88" t="s">
        <v>49</v>
      </c>
      <c r="P1" s="88"/>
      <c r="Q1" s="88"/>
      <c r="R1" s="88"/>
      <c r="S1" s="88"/>
      <c r="T1" s="88"/>
      <c r="U1" s="88"/>
      <c r="V1" s="88"/>
      <c r="W1" s="88"/>
      <c r="AB1" s="88" t="s">
        <v>50</v>
      </c>
      <c r="AC1" s="88"/>
      <c r="AD1" s="88"/>
    </row>
    <row r="2" spans="1:36" ht="13.5" thickBot="1" x14ac:dyDescent="0.25"/>
    <row r="3" spans="1:36" ht="16.5" thickTop="1" thickBot="1" x14ac:dyDescent="0.25">
      <c r="A3" s="42" t="s">
        <v>13</v>
      </c>
      <c r="B3" s="43" t="s">
        <v>12</v>
      </c>
      <c r="C3" s="44" t="s">
        <v>11</v>
      </c>
      <c r="D3" s="47">
        <v>26</v>
      </c>
      <c r="E3" s="48">
        <v>27</v>
      </c>
      <c r="F3" s="49">
        <v>28</v>
      </c>
      <c r="G3" s="50">
        <v>29</v>
      </c>
      <c r="H3" s="50">
        <v>30</v>
      </c>
      <c r="I3" s="50">
        <v>31</v>
      </c>
      <c r="J3" s="48">
        <v>1</v>
      </c>
      <c r="K3" s="50">
        <v>2</v>
      </c>
      <c r="L3" s="50">
        <v>3</v>
      </c>
      <c r="M3" s="49">
        <v>4</v>
      </c>
      <c r="N3" s="50">
        <v>5</v>
      </c>
      <c r="O3" s="50">
        <v>6</v>
      </c>
      <c r="P3" s="50">
        <v>7</v>
      </c>
      <c r="Q3" s="48">
        <v>8</v>
      </c>
      <c r="R3" s="50">
        <v>9</v>
      </c>
      <c r="S3" s="50">
        <v>10</v>
      </c>
      <c r="T3" s="49">
        <v>11</v>
      </c>
      <c r="U3" s="50">
        <v>12</v>
      </c>
      <c r="V3" s="50">
        <v>13</v>
      </c>
      <c r="W3" s="50">
        <v>14</v>
      </c>
      <c r="X3" s="48">
        <v>15</v>
      </c>
      <c r="Y3" s="50">
        <v>16</v>
      </c>
      <c r="Z3" s="50">
        <v>17</v>
      </c>
      <c r="AA3" s="49">
        <v>18</v>
      </c>
      <c r="AB3" s="50">
        <v>19</v>
      </c>
      <c r="AC3" s="50">
        <v>20</v>
      </c>
      <c r="AD3" s="50">
        <v>21</v>
      </c>
      <c r="AE3" s="48">
        <v>22</v>
      </c>
      <c r="AF3" s="50">
        <v>23</v>
      </c>
      <c r="AG3" s="50">
        <v>24</v>
      </c>
      <c r="AH3" s="51">
        <v>25</v>
      </c>
      <c r="AI3" s="45" t="s">
        <v>10</v>
      </c>
      <c r="AJ3" s="5" t="s">
        <v>10</v>
      </c>
    </row>
    <row r="4" spans="1:36" ht="16.5" thickTop="1" thickBot="1" x14ac:dyDescent="0.25">
      <c r="A4" s="34"/>
      <c r="B4" s="35"/>
      <c r="C4" s="36"/>
      <c r="D4" s="52" t="s">
        <v>5</v>
      </c>
      <c r="E4" s="53" t="s">
        <v>4</v>
      </c>
      <c r="F4" s="54" t="s">
        <v>3</v>
      </c>
      <c r="G4" s="53" t="s">
        <v>9</v>
      </c>
      <c r="H4" s="53" t="s">
        <v>8</v>
      </c>
      <c r="I4" s="53" t="s">
        <v>7</v>
      </c>
      <c r="J4" s="53" t="s">
        <v>6</v>
      </c>
      <c r="K4" s="53" t="s">
        <v>5</v>
      </c>
      <c r="L4" s="53" t="s">
        <v>4</v>
      </c>
      <c r="M4" s="54" t="s">
        <v>3</v>
      </c>
      <c r="N4" s="53" t="s">
        <v>9</v>
      </c>
      <c r="O4" s="53" t="s">
        <v>8</v>
      </c>
      <c r="P4" s="53" t="s">
        <v>7</v>
      </c>
      <c r="Q4" s="53" t="s">
        <v>6</v>
      </c>
      <c r="R4" s="53" t="s">
        <v>5</v>
      </c>
      <c r="S4" s="53" t="s">
        <v>4</v>
      </c>
      <c r="T4" s="54" t="s">
        <v>3</v>
      </c>
      <c r="U4" s="53" t="s">
        <v>9</v>
      </c>
      <c r="V4" s="53" t="s">
        <v>8</v>
      </c>
      <c r="W4" s="53" t="s">
        <v>7</v>
      </c>
      <c r="X4" s="53" t="s">
        <v>6</v>
      </c>
      <c r="Y4" s="53" t="s">
        <v>5</v>
      </c>
      <c r="Z4" s="53" t="s">
        <v>4</v>
      </c>
      <c r="AA4" s="54" t="s">
        <v>3</v>
      </c>
      <c r="AB4" s="53" t="s">
        <v>9</v>
      </c>
      <c r="AC4" s="53" t="s">
        <v>8</v>
      </c>
      <c r="AD4" s="53" t="s">
        <v>7</v>
      </c>
      <c r="AE4" s="53" t="s">
        <v>6</v>
      </c>
      <c r="AF4" s="53" t="s">
        <v>5</v>
      </c>
      <c r="AG4" s="53" t="s">
        <v>4</v>
      </c>
      <c r="AH4" s="55" t="s">
        <v>3</v>
      </c>
      <c r="AI4" s="46" t="s">
        <v>2</v>
      </c>
      <c r="AJ4" s="4" t="s">
        <v>1</v>
      </c>
    </row>
    <row r="5" spans="1:36" ht="15.75" customHeight="1" thickTop="1" x14ac:dyDescent="0.2">
      <c r="A5" s="37" t="s">
        <v>18</v>
      </c>
      <c r="B5" s="3" t="s">
        <v>14</v>
      </c>
      <c r="C5" s="38" t="s">
        <v>15</v>
      </c>
      <c r="D5" s="73"/>
      <c r="E5" s="74"/>
      <c r="F5" s="56"/>
      <c r="G5" s="75"/>
      <c r="H5" s="75"/>
      <c r="I5" s="75"/>
      <c r="J5" s="74"/>
      <c r="K5" s="76"/>
      <c r="L5" s="86">
        <v>8.5</v>
      </c>
      <c r="M5" s="56"/>
      <c r="N5" s="75"/>
      <c r="O5" s="75"/>
      <c r="P5" s="75"/>
      <c r="Q5" s="74"/>
      <c r="R5" s="76"/>
      <c r="S5" s="75"/>
      <c r="T5" s="56"/>
      <c r="U5" s="75"/>
      <c r="V5" s="75"/>
      <c r="W5" s="75"/>
      <c r="X5" s="74"/>
      <c r="Y5" s="76"/>
      <c r="Z5" s="75"/>
      <c r="AA5" s="56"/>
      <c r="AB5" s="75"/>
      <c r="AC5" s="75"/>
      <c r="AD5" s="75"/>
      <c r="AE5" s="74"/>
      <c r="AF5" s="75"/>
      <c r="AG5" s="75"/>
      <c r="AH5" s="57"/>
      <c r="AI5" s="2">
        <f>COUNTIF(D5:AH5,"&gt;=0")</f>
        <v>1</v>
      </c>
      <c r="AJ5" s="1">
        <f t="shared" ref="AJ5:AJ12" si="0">SUM(D5:AH5)</f>
        <v>8.5</v>
      </c>
    </row>
    <row r="6" spans="1:36" ht="15.75" customHeight="1" x14ac:dyDescent="0.2">
      <c r="A6" s="37"/>
      <c r="B6" s="3">
        <v>0.5</v>
      </c>
      <c r="C6" s="38"/>
      <c r="D6" s="58"/>
      <c r="E6" s="59"/>
      <c r="F6" s="78"/>
      <c r="G6" s="61"/>
      <c r="H6" s="61"/>
      <c r="I6" s="61"/>
      <c r="J6" s="59"/>
      <c r="K6" s="62"/>
      <c r="L6" s="61"/>
      <c r="M6" s="84">
        <v>4</v>
      </c>
      <c r="N6" s="61"/>
      <c r="O6" s="61"/>
      <c r="P6" s="61"/>
      <c r="Q6" s="59"/>
      <c r="R6" s="62"/>
      <c r="S6" s="61"/>
      <c r="T6" s="78"/>
      <c r="U6" s="61"/>
      <c r="V6" s="61"/>
      <c r="W6" s="61"/>
      <c r="X6" s="59"/>
      <c r="Y6" s="62"/>
      <c r="Z6" s="61"/>
      <c r="AA6" s="78"/>
      <c r="AB6" s="61"/>
      <c r="AC6" s="61"/>
      <c r="AD6" s="61"/>
      <c r="AE6" s="59"/>
      <c r="AF6" s="61"/>
      <c r="AG6" s="61"/>
      <c r="AH6" s="79"/>
      <c r="AI6" s="2">
        <f t="shared" ref="AI6:AI12" si="1">COUNTIF(D6:AH6,"&gt;=0")</f>
        <v>1</v>
      </c>
      <c r="AJ6" s="1">
        <f t="shared" si="0"/>
        <v>4</v>
      </c>
    </row>
    <row r="7" spans="1:36" ht="15.75" customHeight="1" x14ac:dyDescent="0.2">
      <c r="A7" s="37"/>
      <c r="B7" s="3">
        <v>1</v>
      </c>
      <c r="C7" s="38"/>
      <c r="D7" s="58"/>
      <c r="E7" s="59"/>
      <c r="F7" s="81"/>
      <c r="G7" s="61"/>
      <c r="H7" s="61"/>
      <c r="I7" s="61"/>
      <c r="J7" s="59"/>
      <c r="K7" s="62"/>
      <c r="L7" s="61"/>
      <c r="M7" s="85">
        <v>3</v>
      </c>
      <c r="N7" s="61"/>
      <c r="O7" s="61"/>
      <c r="P7" s="61"/>
      <c r="Q7" s="59"/>
      <c r="R7" s="62"/>
      <c r="S7" s="61"/>
      <c r="T7" s="81"/>
      <c r="U7" s="61"/>
      <c r="V7" s="61"/>
      <c r="W7" s="61"/>
      <c r="X7" s="59"/>
      <c r="Y7" s="62"/>
      <c r="Z7" s="61"/>
      <c r="AA7" s="81"/>
      <c r="AB7" s="61"/>
      <c r="AC7" s="62"/>
      <c r="AD7" s="61"/>
      <c r="AE7" s="59"/>
      <c r="AF7" s="61"/>
      <c r="AG7" s="61"/>
      <c r="AH7" s="82"/>
      <c r="AI7" s="2">
        <f t="shared" si="1"/>
        <v>1</v>
      </c>
      <c r="AJ7" s="1">
        <f t="shared" si="0"/>
        <v>3</v>
      </c>
    </row>
    <row r="8" spans="1:36" ht="15.75" customHeight="1" x14ac:dyDescent="0.2">
      <c r="A8" s="37"/>
      <c r="B8" s="3" t="s">
        <v>0</v>
      </c>
      <c r="C8" s="38"/>
      <c r="D8" s="58"/>
      <c r="E8" s="59"/>
      <c r="F8" s="60"/>
      <c r="G8" s="61"/>
      <c r="H8" s="61"/>
      <c r="I8" s="61"/>
      <c r="J8" s="59"/>
      <c r="K8" s="62"/>
      <c r="L8" s="61"/>
      <c r="M8" s="60"/>
      <c r="N8" s="61"/>
      <c r="O8" s="61"/>
      <c r="P8" s="61"/>
      <c r="Q8" s="59"/>
      <c r="R8" s="62"/>
      <c r="S8" s="61"/>
      <c r="T8" s="60"/>
      <c r="U8" s="61"/>
      <c r="V8" s="61"/>
      <c r="W8" s="61"/>
      <c r="X8" s="59"/>
      <c r="Y8" s="62"/>
      <c r="Z8" s="61"/>
      <c r="AA8" s="60"/>
      <c r="AB8" s="61"/>
      <c r="AC8" s="62"/>
      <c r="AD8" s="61"/>
      <c r="AE8" s="59"/>
      <c r="AF8" s="61"/>
      <c r="AG8" s="61"/>
      <c r="AH8" s="63"/>
      <c r="AI8" s="2">
        <f t="shared" si="1"/>
        <v>0</v>
      </c>
      <c r="AJ8" s="1">
        <f t="shared" si="0"/>
        <v>0</v>
      </c>
    </row>
    <row r="9" spans="1:36" ht="15.75" customHeight="1" x14ac:dyDescent="0.2">
      <c r="A9" s="37" t="s">
        <v>19</v>
      </c>
      <c r="B9" s="3" t="s">
        <v>16</v>
      </c>
      <c r="C9" s="38" t="s">
        <v>17</v>
      </c>
      <c r="D9" s="58"/>
      <c r="E9" s="59"/>
      <c r="F9" s="60"/>
      <c r="G9" s="61"/>
      <c r="H9" s="61"/>
      <c r="I9" s="61"/>
      <c r="J9" s="59"/>
      <c r="K9" s="62"/>
      <c r="L9" s="87">
        <v>4</v>
      </c>
      <c r="M9" s="60"/>
      <c r="N9" s="61"/>
      <c r="O9" s="61"/>
      <c r="P9" s="61"/>
      <c r="Q9" s="59"/>
      <c r="R9" s="62"/>
      <c r="S9" s="61"/>
      <c r="T9" s="60"/>
      <c r="U9" s="61"/>
      <c r="V9" s="61"/>
      <c r="W9" s="61"/>
      <c r="X9" s="59"/>
      <c r="Y9" s="62"/>
      <c r="Z9" s="61"/>
      <c r="AA9" s="60"/>
      <c r="AB9" s="61"/>
      <c r="AC9" s="62"/>
      <c r="AD9" s="61"/>
      <c r="AE9" s="59"/>
      <c r="AF9" s="61"/>
      <c r="AG9" s="61"/>
      <c r="AH9" s="63"/>
      <c r="AI9" s="2">
        <f t="shared" si="1"/>
        <v>1</v>
      </c>
      <c r="AJ9" s="1">
        <f t="shared" si="0"/>
        <v>4</v>
      </c>
    </row>
    <row r="10" spans="1:36" ht="15.75" customHeight="1" x14ac:dyDescent="0.2">
      <c r="A10" s="37"/>
      <c r="B10" s="3">
        <v>0.5</v>
      </c>
      <c r="C10" s="38"/>
      <c r="D10" s="58"/>
      <c r="E10" s="59"/>
      <c r="F10" s="78"/>
      <c r="G10" s="61"/>
      <c r="H10" s="61"/>
      <c r="I10" s="61"/>
      <c r="J10" s="59"/>
      <c r="K10" s="62"/>
      <c r="L10" s="87">
        <v>3</v>
      </c>
      <c r="M10" s="84">
        <v>1</v>
      </c>
      <c r="N10" s="61"/>
      <c r="O10" s="61"/>
      <c r="P10" s="61"/>
      <c r="Q10" s="59"/>
      <c r="R10" s="62"/>
      <c r="S10" s="61"/>
      <c r="T10" s="78"/>
      <c r="U10" s="61"/>
      <c r="V10" s="61"/>
      <c r="W10" s="61"/>
      <c r="X10" s="59"/>
      <c r="Y10" s="62"/>
      <c r="Z10" s="61"/>
      <c r="AA10" s="78"/>
      <c r="AB10" s="61"/>
      <c r="AC10" s="62"/>
      <c r="AD10" s="61"/>
      <c r="AE10" s="59"/>
      <c r="AF10" s="61"/>
      <c r="AG10" s="61"/>
      <c r="AH10" s="79"/>
      <c r="AI10" s="2">
        <f t="shared" si="1"/>
        <v>2</v>
      </c>
      <c r="AJ10" s="1">
        <f t="shared" si="0"/>
        <v>4</v>
      </c>
    </row>
    <row r="11" spans="1:36" ht="15.75" customHeight="1" x14ac:dyDescent="0.2">
      <c r="A11" s="37"/>
      <c r="B11" s="3">
        <v>1</v>
      </c>
      <c r="C11" s="38"/>
      <c r="D11" s="58"/>
      <c r="E11" s="59"/>
      <c r="F11" s="81"/>
      <c r="G11" s="61"/>
      <c r="H11" s="61"/>
      <c r="I11" s="61"/>
      <c r="J11" s="59"/>
      <c r="K11" s="62"/>
      <c r="L11" s="61"/>
      <c r="M11" s="85">
        <v>9</v>
      </c>
      <c r="N11" s="61"/>
      <c r="O11" s="61"/>
      <c r="P11" s="61"/>
      <c r="Q11" s="59"/>
      <c r="R11" s="62"/>
      <c r="S11" s="61"/>
      <c r="T11" s="81"/>
      <c r="U11" s="61"/>
      <c r="V11" s="61"/>
      <c r="W11" s="61"/>
      <c r="X11" s="59"/>
      <c r="Y11" s="62"/>
      <c r="Z11" s="61"/>
      <c r="AA11" s="81"/>
      <c r="AB11" s="61"/>
      <c r="AC11" s="62"/>
      <c r="AD11" s="61"/>
      <c r="AE11" s="59"/>
      <c r="AF11" s="61"/>
      <c r="AG11" s="61"/>
      <c r="AH11" s="82"/>
      <c r="AI11" s="2">
        <f t="shared" si="1"/>
        <v>1</v>
      </c>
      <c r="AJ11" s="1">
        <f t="shared" si="0"/>
        <v>9</v>
      </c>
    </row>
    <row r="12" spans="1:36" ht="15.75" customHeight="1" thickBot="1" x14ac:dyDescent="0.25">
      <c r="A12" s="39"/>
      <c r="B12" s="40" t="s">
        <v>0</v>
      </c>
      <c r="C12" s="41"/>
      <c r="D12" s="64"/>
      <c r="E12" s="65"/>
      <c r="F12" s="66"/>
      <c r="G12" s="67"/>
      <c r="H12" s="67"/>
      <c r="I12" s="67"/>
      <c r="J12" s="65"/>
      <c r="K12" s="68"/>
      <c r="L12" s="67"/>
      <c r="M12" s="66"/>
      <c r="N12" s="67"/>
      <c r="O12" s="67"/>
      <c r="P12" s="67"/>
      <c r="Q12" s="65"/>
      <c r="R12" s="68"/>
      <c r="S12" s="67"/>
      <c r="T12" s="66"/>
      <c r="U12" s="67"/>
      <c r="V12" s="67"/>
      <c r="W12" s="67"/>
      <c r="X12" s="65"/>
      <c r="Y12" s="68"/>
      <c r="Z12" s="67"/>
      <c r="AA12" s="66"/>
      <c r="AB12" s="67"/>
      <c r="AC12" s="68"/>
      <c r="AD12" s="67"/>
      <c r="AE12" s="65"/>
      <c r="AF12" s="67"/>
      <c r="AG12" s="67"/>
      <c r="AH12" s="69"/>
      <c r="AI12" s="2">
        <f t="shared" si="1"/>
        <v>0</v>
      </c>
      <c r="AJ12" s="1">
        <f t="shared" si="0"/>
        <v>0</v>
      </c>
    </row>
    <row r="19" spans="1:3" x14ac:dyDescent="0.2">
      <c r="A19" t="s">
        <v>47</v>
      </c>
    </row>
    <row r="20" spans="1:3" x14ac:dyDescent="0.2">
      <c r="B20" s="77" t="s">
        <v>57</v>
      </c>
    </row>
    <row r="21" spans="1:3" x14ac:dyDescent="0.2">
      <c r="C21" t="s">
        <v>58</v>
      </c>
    </row>
    <row r="24" spans="1:3" x14ac:dyDescent="0.2">
      <c r="B24" t="s">
        <v>48</v>
      </c>
      <c r="C24" s="80" t="s">
        <v>53</v>
      </c>
    </row>
    <row r="25" spans="1:3" x14ac:dyDescent="0.2">
      <c r="C25" s="83" t="s">
        <v>54</v>
      </c>
    </row>
  </sheetData>
  <mergeCells count="2">
    <mergeCell ref="O1:W1"/>
    <mergeCell ref="AB1:AD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zoomScale="90" zoomScaleNormal="90" zoomScaleSheetLayoutView="80" workbookViewId="0">
      <pane ySplit="2" topLeftCell="A3" activePane="bottomLeft" state="frozen"/>
      <selection activeCell="F9" sqref="F9"/>
      <selection pane="bottomLeft" activeCell="V1" sqref="V1:V1048576"/>
    </sheetView>
  </sheetViews>
  <sheetFormatPr baseColWidth="10" defaultRowHeight="15" x14ac:dyDescent="0.25"/>
  <cols>
    <col min="1" max="1" width="17.42578125" style="6" customWidth="1"/>
    <col min="2" max="2" width="17" style="6" customWidth="1"/>
    <col min="3" max="3" width="17" style="30" customWidth="1"/>
    <col min="4" max="4" width="17.28515625" style="30" customWidth="1"/>
    <col min="5" max="5" width="13" style="6" customWidth="1"/>
    <col min="6" max="6" width="7.5703125" style="6" customWidth="1"/>
    <col min="7" max="7" width="7" style="6" customWidth="1"/>
    <col min="8" max="10" width="6.7109375" style="6" customWidth="1"/>
    <col min="11" max="11" width="13" style="30" customWidth="1"/>
    <col min="12" max="12" width="13" style="6" customWidth="1"/>
    <col min="13" max="15" width="6.7109375" style="6" customWidth="1"/>
    <col min="16" max="16" width="7.28515625" style="6" customWidth="1"/>
    <col min="17" max="18" width="13" style="6" customWidth="1"/>
    <col min="19" max="20" width="6.7109375" style="6" customWidth="1"/>
    <col min="21" max="21" width="11.5703125" style="6" customWidth="1"/>
    <col min="22" max="22" width="11.42578125" style="6" customWidth="1"/>
    <col min="23" max="16384" width="11.42578125" style="6"/>
  </cols>
  <sheetData>
    <row r="1" spans="1:22" ht="15.75" thickBot="1" x14ac:dyDescent="0.3">
      <c r="D1" s="70">
        <v>43134</v>
      </c>
    </row>
    <row r="2" spans="1:22" ht="28.5" customHeight="1" thickTop="1" thickBot="1" x14ac:dyDescent="0.3">
      <c r="A2" s="7" t="s">
        <v>20</v>
      </c>
      <c r="B2" s="7" t="s">
        <v>11</v>
      </c>
      <c r="C2" s="8" t="s">
        <v>13</v>
      </c>
      <c r="D2" s="8" t="s">
        <v>21</v>
      </c>
      <c r="E2" s="9" t="s">
        <v>45</v>
      </c>
      <c r="F2" s="10" t="s">
        <v>22</v>
      </c>
      <c r="G2" s="11" t="s">
        <v>23</v>
      </c>
      <c r="H2" s="11" t="s">
        <v>24</v>
      </c>
      <c r="I2" s="11" t="s">
        <v>23</v>
      </c>
      <c r="J2" s="11" t="s">
        <v>24</v>
      </c>
      <c r="K2" s="9" t="s">
        <v>45</v>
      </c>
      <c r="L2" s="10" t="s">
        <v>22</v>
      </c>
      <c r="M2" s="11" t="s">
        <v>23</v>
      </c>
      <c r="N2" s="11" t="s">
        <v>25</v>
      </c>
      <c r="O2" s="11" t="s">
        <v>23</v>
      </c>
      <c r="P2" s="11" t="s">
        <v>24</v>
      </c>
      <c r="Q2" s="9" t="s">
        <v>45</v>
      </c>
      <c r="R2" s="12" t="s">
        <v>22</v>
      </c>
      <c r="S2" s="11" t="s">
        <v>23</v>
      </c>
      <c r="T2" s="11" t="s">
        <v>24</v>
      </c>
      <c r="U2" s="13" t="s">
        <v>26</v>
      </c>
      <c r="V2" s="72" t="s">
        <v>51</v>
      </c>
    </row>
    <row r="3" spans="1:22" ht="15.75" customHeight="1" thickBot="1" x14ac:dyDescent="0.3">
      <c r="A3" s="29" t="s">
        <v>14</v>
      </c>
      <c r="B3" s="24" t="s">
        <v>15</v>
      </c>
      <c r="C3" s="27" t="s">
        <v>18</v>
      </c>
      <c r="D3" s="28" t="s">
        <v>27</v>
      </c>
      <c r="E3" s="33">
        <v>110</v>
      </c>
      <c r="F3" s="23">
        <f t="shared" ref="F3:F4" si="0">(J3-I3)+(H3-G3)</f>
        <v>0.35069444444444436</v>
      </c>
      <c r="G3" s="22" t="s">
        <v>31</v>
      </c>
      <c r="H3" s="22" t="s">
        <v>29</v>
      </c>
      <c r="I3" s="22" t="s">
        <v>52</v>
      </c>
      <c r="J3" s="22" t="s">
        <v>37</v>
      </c>
      <c r="K3" s="26"/>
      <c r="L3" s="23">
        <f t="shared" ref="L3:L4" si="1">(N3-M3)+(P3-O3)</f>
        <v>0</v>
      </c>
      <c r="M3" s="22"/>
      <c r="N3" s="22"/>
      <c r="O3" s="25"/>
      <c r="P3" s="25"/>
      <c r="Q3" s="14"/>
      <c r="R3" s="18">
        <f t="shared" ref="R3:R4" si="2">(T3-S3)</f>
        <v>0</v>
      </c>
      <c r="S3" s="15"/>
      <c r="T3" s="15"/>
      <c r="U3" s="16">
        <f>F3+L3+R3</f>
        <v>0.35069444444444436</v>
      </c>
      <c r="V3" s="71">
        <f>SUM(HOUR(F3+L3+R3),IF(MINUTE(F3+L3+R3)&gt;=55,1,IF(MINUTE(F3+L3+R3)&gt;=40,0.75,IF(MINUTE(F3+L3+R3)&gt;=25,0.5,IF(MINUTE(F3+L3+R3)&gt;=10,0.25,IF(MINUTE(F3+L3+R3)&lt;=5,0,""))))))</f>
        <v>8.5</v>
      </c>
    </row>
    <row r="4" spans="1:22" ht="15.75" customHeight="1" thickBot="1" x14ac:dyDescent="0.3">
      <c r="A4" s="29" t="s">
        <v>16</v>
      </c>
      <c r="B4" s="24" t="s">
        <v>17</v>
      </c>
      <c r="C4" s="27" t="s">
        <v>19</v>
      </c>
      <c r="D4" s="28" t="s">
        <v>28</v>
      </c>
      <c r="E4" s="19">
        <v>116</v>
      </c>
      <c r="F4" s="23">
        <f t="shared" si="0"/>
        <v>0.28819444444444442</v>
      </c>
      <c r="G4" s="22" t="s">
        <v>31</v>
      </c>
      <c r="H4" s="22" t="s">
        <v>55</v>
      </c>
      <c r="I4" s="22" t="s">
        <v>32</v>
      </c>
      <c r="J4" s="22" t="s">
        <v>34</v>
      </c>
      <c r="K4" s="26"/>
      <c r="L4" s="23">
        <f t="shared" si="1"/>
        <v>0</v>
      </c>
      <c r="M4" s="22"/>
      <c r="N4" s="22"/>
      <c r="O4" s="25"/>
      <c r="P4" s="25"/>
      <c r="Q4" s="14"/>
      <c r="R4" s="18">
        <f t="shared" si="2"/>
        <v>0</v>
      </c>
      <c r="S4" s="15"/>
      <c r="T4" s="15"/>
      <c r="U4" s="16">
        <f>F4+L4+R4</f>
        <v>0.28819444444444442</v>
      </c>
      <c r="V4" s="71">
        <f>SUM(HOUR(F4+L4+R4),IF(MINUTE(F4+L4+R4)&gt;=55,1,IF(MINUTE(F4+L4+R4)&gt;=40,0.75,IF(MINUTE(F4+L4+R4)&gt;=25,0.5,IF(MINUTE(F4+L4+R4)&gt;=10,0.25,IF(MINUTE(F4+L4+R4)&lt;=5,0,""))))))</f>
        <v>7</v>
      </c>
    </row>
  </sheetData>
  <autoFilter ref="A2:U4"/>
  <printOptions horizontalCentered="1" verticalCentered="1"/>
  <pageMargins left="0.31496062992125984" right="0.15748031496062992" top="0.39370078740157483" bottom="0.35433070866141736" header="0.31496062992125984" footer="0.31496062992125984"/>
  <pageSetup paperSize="9" scale="51" fitToHeight="4" orientation="landscape" horizontalDpi="1200" verticalDpi="1200" r:id="rId1"/>
  <headerFooter>
    <oddHeader>&amp;C&amp;D&amp;R&amp;T</oddHeader>
    <oddFooter>Page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zoomScale="90" zoomScaleNormal="90" zoomScaleSheetLayoutView="80" workbookViewId="0">
      <pane ySplit="2" topLeftCell="A3" activePane="bottomLeft" state="frozen"/>
      <selection activeCell="F9" sqref="F9"/>
      <selection pane="bottomLeft" activeCell="V1" sqref="V1:V1048576"/>
    </sheetView>
  </sheetViews>
  <sheetFormatPr baseColWidth="10" defaultRowHeight="15" x14ac:dyDescent="0.25"/>
  <cols>
    <col min="1" max="1" width="17.42578125" style="6" customWidth="1"/>
    <col min="2" max="2" width="17" style="6" customWidth="1"/>
    <col min="3" max="3" width="17" style="30" customWidth="1"/>
    <col min="4" max="4" width="17.28515625" style="30" customWidth="1"/>
    <col min="5" max="5" width="13" style="6" customWidth="1"/>
    <col min="6" max="6" width="7.5703125" style="6" customWidth="1"/>
    <col min="7" max="7" width="7" style="6" customWidth="1"/>
    <col min="8" max="10" width="6.7109375" style="6" customWidth="1"/>
    <col min="11" max="11" width="13" style="30" customWidth="1"/>
    <col min="12" max="12" width="13" style="6" customWidth="1"/>
    <col min="13" max="15" width="6.7109375" style="6" customWidth="1"/>
    <col min="16" max="16" width="7.28515625" style="6" customWidth="1"/>
    <col min="17" max="18" width="13" style="6" customWidth="1"/>
    <col min="19" max="20" width="6.7109375" style="6" customWidth="1"/>
    <col min="21" max="21" width="11.5703125" style="6" customWidth="1"/>
    <col min="22" max="22" width="11.42578125" style="6" customWidth="1"/>
    <col min="23" max="16384" width="11.42578125" style="6"/>
  </cols>
  <sheetData>
    <row r="1" spans="1:22" ht="15.75" thickBot="1" x14ac:dyDescent="0.3">
      <c r="D1" s="70">
        <v>43135</v>
      </c>
    </row>
    <row r="2" spans="1:22" ht="28.5" customHeight="1" thickTop="1" thickBot="1" x14ac:dyDescent="0.3">
      <c r="A2" s="7" t="s">
        <v>20</v>
      </c>
      <c r="B2" s="7" t="s">
        <v>11</v>
      </c>
      <c r="C2" s="8" t="s">
        <v>13</v>
      </c>
      <c r="D2" s="8" t="s">
        <v>21</v>
      </c>
      <c r="E2" s="9" t="s">
        <v>45</v>
      </c>
      <c r="F2" s="10" t="s">
        <v>22</v>
      </c>
      <c r="G2" s="11" t="s">
        <v>23</v>
      </c>
      <c r="H2" s="11" t="s">
        <v>24</v>
      </c>
      <c r="I2" s="11" t="s">
        <v>23</v>
      </c>
      <c r="J2" s="11" t="s">
        <v>24</v>
      </c>
      <c r="K2" s="9" t="s">
        <v>45</v>
      </c>
      <c r="L2" s="10" t="s">
        <v>22</v>
      </c>
      <c r="M2" s="11" t="s">
        <v>23</v>
      </c>
      <c r="N2" s="11" t="s">
        <v>25</v>
      </c>
      <c r="O2" s="11" t="s">
        <v>23</v>
      </c>
      <c r="P2" s="11" t="s">
        <v>24</v>
      </c>
      <c r="Q2" s="9" t="s">
        <v>45</v>
      </c>
      <c r="R2" s="12" t="s">
        <v>22</v>
      </c>
      <c r="S2" s="11" t="s">
        <v>23</v>
      </c>
      <c r="T2" s="11" t="s">
        <v>24</v>
      </c>
      <c r="U2" s="13" t="s">
        <v>26</v>
      </c>
      <c r="V2" s="72" t="s">
        <v>51</v>
      </c>
    </row>
    <row r="3" spans="1:22" ht="15.75" customHeight="1" thickBot="1" x14ac:dyDescent="0.3">
      <c r="A3" s="29" t="s">
        <v>14</v>
      </c>
      <c r="B3" s="24" t="s">
        <v>15</v>
      </c>
      <c r="C3" s="27" t="s">
        <v>18</v>
      </c>
      <c r="D3" s="28" t="s">
        <v>27</v>
      </c>
      <c r="E3" s="19">
        <v>116</v>
      </c>
      <c r="F3" s="23">
        <f t="shared" ref="F3:F4" si="0">(J3-I3)+(H3-G3)</f>
        <v>0.29166666666666669</v>
      </c>
      <c r="G3" s="22" t="s">
        <v>31</v>
      </c>
      <c r="H3" s="22" t="s">
        <v>29</v>
      </c>
      <c r="I3" s="22" t="s">
        <v>32</v>
      </c>
      <c r="J3" s="22" t="s">
        <v>34</v>
      </c>
      <c r="K3" s="26"/>
      <c r="L3" s="23">
        <f t="shared" ref="L3:L4" si="1">(N3-M3)+(P3-O3)</f>
        <v>0</v>
      </c>
      <c r="M3" s="22"/>
      <c r="N3" s="22"/>
      <c r="O3" s="25"/>
      <c r="P3" s="25"/>
      <c r="Q3" s="14"/>
      <c r="R3" s="18">
        <f t="shared" ref="R3:R4" si="2">(T3-S3)</f>
        <v>0</v>
      </c>
      <c r="S3" s="15"/>
      <c r="T3" s="15"/>
      <c r="U3" s="16">
        <f>F3+L3+R3</f>
        <v>0.29166666666666669</v>
      </c>
      <c r="V3" s="71">
        <f>SUM(HOUR(F3+L3+R3),IF(MINUTE(F3+L3+R3)&gt;=55,1,IF(MINUTE(F3+L3+R3)&gt;=40,0.75,IF(MINUTE(F3+L3+R3)&gt;=25,0.5,IF(MINUTE(F3+L3+R3)&gt;=10,0.25,IF(MINUTE(F3+L3+R3)&lt;=5,0,""))))))</f>
        <v>7</v>
      </c>
    </row>
    <row r="4" spans="1:22" ht="15.75" customHeight="1" thickBot="1" x14ac:dyDescent="0.3">
      <c r="A4" s="29" t="s">
        <v>16</v>
      </c>
      <c r="B4" s="24" t="s">
        <v>17</v>
      </c>
      <c r="C4" s="27" t="s">
        <v>19</v>
      </c>
      <c r="D4" s="28" t="s">
        <v>28</v>
      </c>
      <c r="E4" s="19">
        <v>110</v>
      </c>
      <c r="F4" s="23">
        <f t="shared" si="0"/>
        <v>0.41666666666666663</v>
      </c>
      <c r="G4" s="22" t="s">
        <v>42</v>
      </c>
      <c r="H4" s="22" t="s">
        <v>41</v>
      </c>
      <c r="I4" s="22" t="s">
        <v>56</v>
      </c>
      <c r="J4" s="22" t="s">
        <v>34</v>
      </c>
      <c r="K4" s="26"/>
      <c r="L4" s="23">
        <f t="shared" si="1"/>
        <v>0</v>
      </c>
      <c r="M4" s="22"/>
      <c r="N4" s="22"/>
      <c r="O4" s="25"/>
      <c r="P4" s="25"/>
      <c r="Q4" s="14"/>
      <c r="R4" s="18">
        <f t="shared" si="2"/>
        <v>0</v>
      </c>
      <c r="S4" s="15"/>
      <c r="T4" s="15"/>
      <c r="U4" s="16">
        <f>F4+L4+R4</f>
        <v>0.41666666666666663</v>
      </c>
      <c r="V4" s="71">
        <f>SUM(HOUR(F4+L4+R4),IF(MINUTE(F4+L4+R4)&gt;=55,1,IF(MINUTE(F4+L4+R4)&gt;=40,0.75,IF(MINUTE(F4+L4+R4)&gt;=25,0.5,IF(MINUTE(F4+L4+R4)&gt;=10,0.25,IF(MINUTE(F4+L4+R4)&lt;=5,0,""))))))</f>
        <v>10</v>
      </c>
    </row>
  </sheetData>
  <autoFilter ref="A2:U4"/>
  <printOptions horizontalCentered="1" verticalCentered="1"/>
  <pageMargins left="0.31496062992125984" right="0.15748031496062992" top="0.39370078740157483" bottom="0.35433070866141736" header="0.31496062992125984" footer="0.31496062992125984"/>
  <pageSetup paperSize="9" scale="75" fitToHeight="4" orientation="portrait" horizontalDpi="1200" verticalDpi="1200" r:id="rId1"/>
  <headerFooter>
    <oddHeader>&amp;C&amp;D&amp;R&amp;T</oddHeader>
    <oddFooter>Page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zoomScale="80" zoomScaleNormal="80" zoomScaleSheetLayoutView="80" workbookViewId="0">
      <pane ySplit="2" topLeftCell="A3" activePane="bottomLeft" state="frozen"/>
      <selection activeCell="F9" sqref="F9"/>
      <selection pane="bottomLeft" activeCell="V1" sqref="V1:V1048576"/>
    </sheetView>
  </sheetViews>
  <sheetFormatPr baseColWidth="10" defaultRowHeight="15" x14ac:dyDescent="0.25"/>
  <cols>
    <col min="1" max="1" width="17.42578125" style="6" customWidth="1"/>
    <col min="2" max="2" width="17" style="6" customWidth="1"/>
    <col min="3" max="3" width="17" style="30" customWidth="1"/>
    <col min="4" max="4" width="17.28515625" style="30" customWidth="1"/>
    <col min="5" max="5" width="13" style="6" customWidth="1"/>
    <col min="6" max="6" width="7.5703125" style="6" customWidth="1"/>
    <col min="7" max="7" width="7" style="6" customWidth="1"/>
    <col min="8" max="10" width="6.7109375" style="6" customWidth="1"/>
    <col min="11" max="11" width="13" style="30" customWidth="1"/>
    <col min="12" max="12" width="13" style="6" customWidth="1"/>
    <col min="13" max="15" width="6.7109375" style="6" customWidth="1"/>
    <col min="16" max="16" width="7.28515625" style="6" customWidth="1"/>
    <col min="17" max="18" width="13" style="6" customWidth="1"/>
    <col min="19" max="20" width="6.7109375" style="6" customWidth="1"/>
    <col min="21" max="21" width="11.5703125" style="6" customWidth="1"/>
    <col min="22" max="22" width="11.42578125" style="6" customWidth="1"/>
    <col min="23" max="16384" width="11.42578125" style="6"/>
  </cols>
  <sheetData>
    <row r="1" spans="1:22" ht="15.75" thickBot="1" x14ac:dyDescent="0.3">
      <c r="D1" s="70">
        <v>43136</v>
      </c>
    </row>
    <row r="2" spans="1:22" ht="28.5" customHeight="1" thickTop="1" thickBot="1" x14ac:dyDescent="0.3">
      <c r="A2" s="7" t="s">
        <v>20</v>
      </c>
      <c r="B2" s="7" t="s">
        <v>11</v>
      </c>
      <c r="C2" s="8" t="s">
        <v>13</v>
      </c>
      <c r="D2" s="8" t="s">
        <v>21</v>
      </c>
      <c r="E2" s="9" t="s">
        <v>45</v>
      </c>
      <c r="F2" s="10" t="s">
        <v>22</v>
      </c>
      <c r="G2" s="11" t="s">
        <v>23</v>
      </c>
      <c r="H2" s="11" t="s">
        <v>24</v>
      </c>
      <c r="I2" s="11" t="s">
        <v>23</v>
      </c>
      <c r="J2" s="11" t="s">
        <v>24</v>
      </c>
      <c r="K2" s="9" t="s">
        <v>45</v>
      </c>
      <c r="L2" s="10" t="s">
        <v>22</v>
      </c>
      <c r="M2" s="11" t="s">
        <v>23</v>
      </c>
      <c r="N2" s="11" t="s">
        <v>25</v>
      </c>
      <c r="O2" s="11" t="s">
        <v>23</v>
      </c>
      <c r="P2" s="11" t="s">
        <v>24</v>
      </c>
      <c r="Q2" s="9" t="s">
        <v>45</v>
      </c>
      <c r="R2" s="12" t="s">
        <v>22</v>
      </c>
      <c r="S2" s="11" t="s">
        <v>23</v>
      </c>
      <c r="T2" s="11" t="s">
        <v>24</v>
      </c>
      <c r="U2" s="13" t="s">
        <v>26</v>
      </c>
      <c r="V2" s="72" t="s">
        <v>51</v>
      </c>
    </row>
    <row r="3" spans="1:22" ht="15.75" customHeight="1" thickBot="1" x14ac:dyDescent="0.3">
      <c r="A3" s="29" t="s">
        <v>14</v>
      </c>
      <c r="B3" s="24" t="s">
        <v>15</v>
      </c>
      <c r="C3" s="27" t="s">
        <v>18</v>
      </c>
      <c r="D3" s="28" t="s">
        <v>27</v>
      </c>
      <c r="E3" s="33">
        <v>116</v>
      </c>
      <c r="F3" s="23">
        <f t="shared" ref="F3:F4" si="0">(J3-I3)+(H3-G3)</f>
        <v>0.16666666666666669</v>
      </c>
      <c r="G3" s="22" t="s">
        <v>31</v>
      </c>
      <c r="H3" s="22" t="s">
        <v>29</v>
      </c>
      <c r="I3" s="22"/>
      <c r="J3" s="22"/>
      <c r="K3" s="26">
        <v>117</v>
      </c>
      <c r="L3" s="23">
        <f t="shared" ref="L3:L4" si="1">(N3-M3)+(P3-O3)</f>
        <v>0.33333333333333326</v>
      </c>
      <c r="M3" s="22" t="s">
        <v>36</v>
      </c>
      <c r="N3" s="22" t="s">
        <v>35</v>
      </c>
      <c r="O3" s="25"/>
      <c r="P3" s="25"/>
      <c r="Q3" s="14"/>
      <c r="R3" s="18">
        <f t="shared" ref="R3:R4" si="2">(T3-S3)</f>
        <v>0</v>
      </c>
      <c r="S3" s="15"/>
      <c r="T3" s="15"/>
      <c r="U3" s="16">
        <f>F3+L3+R3</f>
        <v>0.49999999999999994</v>
      </c>
      <c r="V3" s="71">
        <f>SUM(HOUR(F3+L3+R3),IF(MINUTE(F3+L3+R3)&gt;=55,1,IF(MINUTE(F3+L3+R3)&gt;=40,0.75,IF(MINUTE(F3+L3+R3)&gt;=25,0.5,IF(MINUTE(F3+L3+R3)&gt;=10,0.25,IF(MINUTE(F3+L3+R3)&lt;=5,0,""))))))</f>
        <v>12</v>
      </c>
    </row>
    <row r="4" spans="1:22" ht="15.75" customHeight="1" thickBot="1" x14ac:dyDescent="0.3">
      <c r="A4" s="29" t="s">
        <v>16</v>
      </c>
      <c r="B4" s="24" t="s">
        <v>17</v>
      </c>
      <c r="C4" s="27" t="s">
        <v>19</v>
      </c>
      <c r="D4" s="28" t="s">
        <v>28</v>
      </c>
      <c r="E4" s="33">
        <v>117</v>
      </c>
      <c r="F4" s="23">
        <f t="shared" si="0"/>
        <v>0.58333333333333348</v>
      </c>
      <c r="G4" s="22" t="s">
        <v>31</v>
      </c>
      <c r="H4" s="22" t="s">
        <v>29</v>
      </c>
      <c r="I4" s="22" t="s">
        <v>30</v>
      </c>
      <c r="J4" s="22" t="s">
        <v>39</v>
      </c>
      <c r="K4" s="26"/>
      <c r="L4" s="23">
        <f t="shared" si="1"/>
        <v>0</v>
      </c>
      <c r="M4" s="22"/>
      <c r="N4" s="22"/>
      <c r="O4" s="25"/>
      <c r="P4" s="25"/>
      <c r="Q4" s="14"/>
      <c r="R4" s="18">
        <f t="shared" si="2"/>
        <v>0</v>
      </c>
      <c r="S4" s="15"/>
      <c r="T4" s="15"/>
      <c r="U4" s="16">
        <f>F4+L4+R4</f>
        <v>0.58333333333333348</v>
      </c>
      <c r="V4" s="71">
        <f>SUM(HOUR(F4+L4+R4),IF(MINUTE(F4+L4+R4)&gt;=55,1,IF(MINUTE(F4+L4+R4)&gt;=40,0.75,IF(MINUTE(F4+L4+R4)&gt;=25,0.5,IF(MINUTE(F4+L4+R4)&gt;=10,0.25,IF(MINUTE(F4+L4+R4)&lt;=5,0,""))))))</f>
        <v>14</v>
      </c>
    </row>
  </sheetData>
  <autoFilter ref="A2:U4"/>
  <printOptions horizontalCentered="1" verticalCentered="1"/>
  <pageMargins left="0.31496062992125984" right="0.15748031496062992" top="0.39370078740157483" bottom="0.35433070866141736" header="0.31496062992125984" footer="0.31496062992125984"/>
  <pageSetup paperSize="9" fitToHeight="4" orientation="portrait" horizontalDpi="1200" verticalDpi="1200" r:id="rId1"/>
  <headerFooter>
    <oddHeader>&amp;C&amp;D&amp;R&amp;T</oddHeader>
    <oddFooter>Page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zoomScale="90" zoomScaleNormal="90" zoomScaleSheetLayoutView="80" workbookViewId="0">
      <pane ySplit="2" topLeftCell="A3" activePane="bottomLeft" state="frozen"/>
      <selection activeCell="V1" sqref="V1:V1048576"/>
      <selection pane="bottomLeft" activeCell="V1" sqref="V1:V1048576"/>
    </sheetView>
  </sheetViews>
  <sheetFormatPr baseColWidth="10" defaultRowHeight="15" x14ac:dyDescent="0.25"/>
  <cols>
    <col min="1" max="1" width="17.42578125" style="6" customWidth="1"/>
    <col min="2" max="2" width="17" style="6" customWidth="1"/>
    <col min="3" max="3" width="17" style="30" customWidth="1"/>
    <col min="4" max="4" width="17.28515625" style="30" customWidth="1"/>
    <col min="5" max="5" width="13" style="6" customWidth="1"/>
    <col min="6" max="6" width="7.5703125" style="6" customWidth="1"/>
    <col min="7" max="7" width="7" style="6" customWidth="1"/>
    <col min="8" max="10" width="6.7109375" style="6" customWidth="1"/>
    <col min="11" max="11" width="13" style="30" customWidth="1"/>
    <col min="12" max="12" width="13" style="6" customWidth="1"/>
    <col min="13" max="15" width="6.7109375" style="6" customWidth="1"/>
    <col min="16" max="16" width="7.28515625" style="6" customWidth="1"/>
    <col min="17" max="18" width="13" style="6" customWidth="1"/>
    <col min="19" max="20" width="6.7109375" style="6" customWidth="1"/>
    <col min="21" max="21" width="11.5703125" style="6" customWidth="1"/>
    <col min="22" max="22" width="11.42578125" style="6" customWidth="1"/>
    <col min="23" max="16384" width="11.42578125" style="6"/>
  </cols>
  <sheetData>
    <row r="1" spans="1:22" ht="15.75" thickBot="1" x14ac:dyDescent="0.3">
      <c r="D1" s="70">
        <v>43137</v>
      </c>
    </row>
    <row r="2" spans="1:22" ht="28.5" customHeight="1" thickTop="1" thickBot="1" x14ac:dyDescent="0.3">
      <c r="A2" s="7" t="s">
        <v>20</v>
      </c>
      <c r="B2" s="7" t="s">
        <v>11</v>
      </c>
      <c r="C2" s="8" t="s">
        <v>13</v>
      </c>
      <c r="D2" s="8" t="s">
        <v>21</v>
      </c>
      <c r="E2" s="9" t="s">
        <v>45</v>
      </c>
      <c r="F2" s="10" t="s">
        <v>22</v>
      </c>
      <c r="G2" s="11" t="s">
        <v>23</v>
      </c>
      <c r="H2" s="11" t="s">
        <v>24</v>
      </c>
      <c r="I2" s="11" t="s">
        <v>23</v>
      </c>
      <c r="J2" s="11" t="s">
        <v>24</v>
      </c>
      <c r="K2" s="9" t="s">
        <v>45</v>
      </c>
      <c r="L2" s="10" t="s">
        <v>22</v>
      </c>
      <c r="M2" s="11" t="s">
        <v>23</v>
      </c>
      <c r="N2" s="11" t="s">
        <v>25</v>
      </c>
      <c r="O2" s="11" t="s">
        <v>23</v>
      </c>
      <c r="P2" s="11" t="s">
        <v>24</v>
      </c>
      <c r="Q2" s="9" t="s">
        <v>45</v>
      </c>
      <c r="R2" s="12" t="s">
        <v>22</v>
      </c>
      <c r="S2" s="11" t="s">
        <v>23</v>
      </c>
      <c r="T2" s="11" t="s">
        <v>24</v>
      </c>
      <c r="U2" s="13" t="s">
        <v>26</v>
      </c>
      <c r="V2" s="72" t="s">
        <v>51</v>
      </c>
    </row>
    <row r="3" spans="1:22" ht="15.75" customHeight="1" thickBot="1" x14ac:dyDescent="0.3">
      <c r="A3" s="29" t="s">
        <v>14</v>
      </c>
      <c r="B3" s="24" t="s">
        <v>15</v>
      </c>
      <c r="C3" s="27" t="s">
        <v>18</v>
      </c>
      <c r="D3" s="28" t="s">
        <v>27</v>
      </c>
      <c r="E3" s="19">
        <v>116</v>
      </c>
      <c r="F3" s="23">
        <f t="shared" ref="F3:F4" si="0">(J3-I3)+(H3-G3)</f>
        <v>0.41666666666666669</v>
      </c>
      <c r="G3" s="22" t="s">
        <v>31</v>
      </c>
      <c r="H3" s="22" t="s">
        <v>29</v>
      </c>
      <c r="I3" s="22" t="s">
        <v>30</v>
      </c>
      <c r="J3" s="20" t="s">
        <v>37</v>
      </c>
      <c r="K3" s="26"/>
      <c r="L3" s="23">
        <f t="shared" ref="L3:L4" si="1">(N3-M3)+(P3-O3)</f>
        <v>0</v>
      </c>
      <c r="M3" s="22"/>
      <c r="N3" s="22"/>
      <c r="O3" s="25"/>
      <c r="P3" s="25"/>
      <c r="Q3" s="14"/>
      <c r="R3" s="18">
        <f t="shared" ref="R3:R4" si="2">(T3-S3)</f>
        <v>0</v>
      </c>
      <c r="S3" s="15"/>
      <c r="T3" s="15"/>
      <c r="U3" s="16">
        <f>F3+L3+R3</f>
        <v>0.41666666666666669</v>
      </c>
      <c r="V3" s="71">
        <f>SUM(HOUR(F3+L3+R3),IF(MINUTE(F3+L3+R3)&gt;=55,1,IF(MINUTE(F3+L3+R3)&gt;=40,0.75,IF(MINUTE(F3+L3+R3)&gt;=25,0.5,IF(MINUTE(F3+L3+R3)&gt;=10,0.25,IF(MINUTE(F3+L3+R3)&lt;=5,0,""))))))</f>
        <v>10</v>
      </c>
    </row>
    <row r="4" spans="1:22" ht="15.75" customHeight="1" thickBot="1" x14ac:dyDescent="0.3">
      <c r="A4" s="29" t="s">
        <v>16</v>
      </c>
      <c r="B4" s="24" t="s">
        <v>17</v>
      </c>
      <c r="C4" s="27" t="s">
        <v>19</v>
      </c>
      <c r="D4" s="28" t="s">
        <v>28</v>
      </c>
      <c r="E4" s="19">
        <v>116</v>
      </c>
      <c r="F4" s="23">
        <f t="shared" si="0"/>
        <v>0.66666666666666674</v>
      </c>
      <c r="G4" s="20" t="s">
        <v>31</v>
      </c>
      <c r="H4" s="20" t="s">
        <v>29</v>
      </c>
      <c r="I4" s="20" t="s">
        <v>29</v>
      </c>
      <c r="J4" s="20" t="s">
        <v>34</v>
      </c>
      <c r="K4" s="26"/>
      <c r="L4" s="23">
        <f t="shared" si="1"/>
        <v>0</v>
      </c>
      <c r="M4" s="22"/>
      <c r="N4" s="22"/>
      <c r="O4" s="25"/>
      <c r="P4" s="25"/>
      <c r="Q4" s="14"/>
      <c r="R4" s="18">
        <f t="shared" si="2"/>
        <v>0</v>
      </c>
      <c r="S4" s="15"/>
      <c r="T4" s="15"/>
      <c r="U4" s="16">
        <f>F4+L4+R4</f>
        <v>0.66666666666666674</v>
      </c>
      <c r="V4" s="71">
        <f>SUM(HOUR(F4+L4+R4),IF(MINUTE(F4+L4+R4)&gt;=55,1,IF(MINUTE(F4+L4+R4)&gt;=40,0.75,IF(MINUTE(F4+L4+R4)&gt;=25,0.5,IF(MINUTE(F4+L4+R4)&gt;=10,0.25,IF(MINUTE(F4+L4+R4)&lt;=5,0,""))))))</f>
        <v>16</v>
      </c>
    </row>
  </sheetData>
  <autoFilter ref="A2:U4"/>
  <printOptions horizontalCentered="1" verticalCentered="1"/>
  <pageMargins left="0.31496062992125984" right="0.15748031496062992" top="0.39370078740157483" bottom="0.35433070866141736" header="0.31496062992125984" footer="0.31496062992125984"/>
  <pageSetup paperSize="9" scale="89" fitToHeight="4" orientation="portrait" horizontalDpi="1200" verticalDpi="1200" r:id="rId1"/>
  <headerFooter>
    <oddHeader>&amp;C&amp;D&amp;R&amp;T</oddHeader>
    <oddFooter>Page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zoomScale="90" zoomScaleNormal="90" zoomScaleSheetLayoutView="80" workbookViewId="0">
      <pane ySplit="2" topLeftCell="A3" activePane="bottomLeft" state="frozen"/>
      <selection activeCell="V1" sqref="V1:V1048576"/>
      <selection pane="bottomLeft" activeCell="V1" sqref="V1:V1048576"/>
    </sheetView>
  </sheetViews>
  <sheetFormatPr baseColWidth="10" defaultRowHeight="15" x14ac:dyDescent="0.25"/>
  <cols>
    <col min="1" max="1" width="17.42578125" style="6" customWidth="1"/>
    <col min="2" max="2" width="17" style="6" customWidth="1"/>
    <col min="3" max="3" width="17" style="30" customWidth="1"/>
    <col min="4" max="4" width="17.28515625" style="30" customWidth="1"/>
    <col min="5" max="5" width="13" style="6" customWidth="1"/>
    <col min="6" max="6" width="7.5703125" style="6" customWidth="1"/>
    <col min="7" max="7" width="7" style="6" customWidth="1"/>
    <col min="8" max="10" width="6.7109375" style="6" customWidth="1"/>
    <col min="11" max="11" width="13" style="30" customWidth="1"/>
    <col min="12" max="12" width="13" style="6" customWidth="1"/>
    <col min="13" max="15" width="6.7109375" style="6" customWidth="1"/>
    <col min="16" max="16" width="7.28515625" style="6" customWidth="1"/>
    <col min="17" max="18" width="13" style="6" customWidth="1"/>
    <col min="19" max="20" width="6.7109375" style="6" customWidth="1"/>
    <col min="21" max="21" width="11.5703125" style="6" customWidth="1"/>
    <col min="22" max="22" width="11.42578125" style="6" customWidth="1"/>
    <col min="23" max="16384" width="11.42578125" style="6"/>
  </cols>
  <sheetData>
    <row r="1" spans="1:22" ht="15.75" thickBot="1" x14ac:dyDescent="0.3">
      <c r="D1" s="70">
        <v>43138</v>
      </c>
    </row>
    <row r="2" spans="1:22" ht="28.5" customHeight="1" thickTop="1" thickBot="1" x14ac:dyDescent="0.3">
      <c r="A2" s="7" t="s">
        <v>20</v>
      </c>
      <c r="B2" s="7" t="s">
        <v>11</v>
      </c>
      <c r="C2" s="8" t="s">
        <v>13</v>
      </c>
      <c r="D2" s="8" t="s">
        <v>21</v>
      </c>
      <c r="E2" s="9" t="s">
        <v>45</v>
      </c>
      <c r="F2" s="10" t="s">
        <v>22</v>
      </c>
      <c r="G2" s="11" t="s">
        <v>23</v>
      </c>
      <c r="H2" s="11" t="s">
        <v>24</v>
      </c>
      <c r="I2" s="11" t="s">
        <v>23</v>
      </c>
      <c r="J2" s="11" t="s">
        <v>24</v>
      </c>
      <c r="K2" s="9" t="s">
        <v>45</v>
      </c>
      <c r="L2" s="10" t="s">
        <v>22</v>
      </c>
      <c r="M2" s="11" t="s">
        <v>23</v>
      </c>
      <c r="N2" s="11" t="s">
        <v>25</v>
      </c>
      <c r="O2" s="11" t="s">
        <v>23</v>
      </c>
      <c r="P2" s="11" t="s">
        <v>24</v>
      </c>
      <c r="Q2" s="9" t="s">
        <v>45</v>
      </c>
      <c r="R2" s="12" t="s">
        <v>22</v>
      </c>
      <c r="S2" s="11" t="s">
        <v>23</v>
      </c>
      <c r="T2" s="11" t="s">
        <v>24</v>
      </c>
      <c r="U2" s="13" t="s">
        <v>26</v>
      </c>
      <c r="V2" s="72" t="s">
        <v>51</v>
      </c>
    </row>
    <row r="3" spans="1:22" ht="15.75" customHeight="1" thickBot="1" x14ac:dyDescent="0.3">
      <c r="A3" s="29" t="s">
        <v>14</v>
      </c>
      <c r="B3" s="24" t="s">
        <v>15</v>
      </c>
      <c r="C3" s="27" t="s">
        <v>18</v>
      </c>
      <c r="D3" s="28" t="s">
        <v>27</v>
      </c>
      <c r="E3" s="19">
        <v>110</v>
      </c>
      <c r="F3" s="23">
        <f t="shared" ref="F3:F4" si="0">(J3-I3)+(H3-G3)</f>
        <v>0.41666666666666669</v>
      </c>
      <c r="G3" s="22" t="s">
        <v>31</v>
      </c>
      <c r="H3" s="22" t="s">
        <v>29</v>
      </c>
      <c r="I3" s="22" t="s">
        <v>30</v>
      </c>
      <c r="J3" s="20" t="s">
        <v>37</v>
      </c>
      <c r="K3" s="26"/>
      <c r="L3" s="23">
        <f t="shared" ref="L3:L4" si="1">(N3-M3)+(P3-O3)</f>
        <v>0</v>
      </c>
      <c r="M3" s="22"/>
      <c r="N3" s="22"/>
      <c r="O3" s="25"/>
      <c r="P3" s="25"/>
      <c r="Q3" s="14"/>
      <c r="R3" s="18">
        <f t="shared" ref="R3:R4" si="2">(T3-S3)</f>
        <v>0</v>
      </c>
      <c r="S3" s="15"/>
      <c r="T3" s="15"/>
      <c r="U3" s="16">
        <f>F3+L3+R3</f>
        <v>0.41666666666666669</v>
      </c>
      <c r="V3" s="71">
        <f>SUM(HOUR(F3+L3+R3),IF(MINUTE(F3+L3+R3)&gt;=55,1,IF(MINUTE(F3+L3+R3)&gt;=40,0.75,IF(MINUTE(F3+L3+R3)&gt;=25,0.5,IF(MINUTE(F3+L3+R3)&gt;=10,0.25,IF(MINUTE(F3+L3+R3)&lt;=5,0,""))))))</f>
        <v>10</v>
      </c>
    </row>
    <row r="4" spans="1:22" ht="15.75" customHeight="1" thickBot="1" x14ac:dyDescent="0.3">
      <c r="A4" s="29" t="s">
        <v>16</v>
      </c>
      <c r="B4" s="24" t="s">
        <v>17</v>
      </c>
      <c r="C4" s="27" t="s">
        <v>19</v>
      </c>
      <c r="D4" s="28" t="s">
        <v>28</v>
      </c>
      <c r="E4" s="19"/>
      <c r="F4" s="23">
        <f t="shared" si="0"/>
        <v>0</v>
      </c>
      <c r="G4" s="20"/>
      <c r="H4" s="20"/>
      <c r="I4" s="20"/>
      <c r="J4" s="20"/>
      <c r="K4" s="26"/>
      <c r="L4" s="23">
        <f t="shared" si="1"/>
        <v>0</v>
      </c>
      <c r="M4" s="22"/>
      <c r="N4" s="22"/>
      <c r="O4" s="25"/>
      <c r="P4" s="25"/>
      <c r="Q4" s="14"/>
      <c r="R4" s="18">
        <f t="shared" si="2"/>
        <v>0</v>
      </c>
      <c r="S4" s="15"/>
      <c r="T4" s="15"/>
      <c r="U4" s="16">
        <f>F4+L4+R4</f>
        <v>0</v>
      </c>
      <c r="V4" s="71">
        <f>SUM(HOUR(F4+L4+R4),IF(MINUTE(F4+L4+R4)&gt;=55,1,IF(MINUTE(F4+L4+R4)&gt;=40,0.75,IF(MINUTE(F4+L4+R4)&gt;=25,0.5,IF(MINUTE(F4+L4+R4)&gt;=10,0.25,IF(MINUTE(F4+L4+R4)&lt;=5,0,""))))))</f>
        <v>0</v>
      </c>
    </row>
  </sheetData>
  <autoFilter ref="A2:U4"/>
  <printOptions horizontalCentered="1" verticalCentered="1"/>
  <pageMargins left="0.31496062992125984" right="0.15748031496062992" top="0.39370078740157483" bottom="0.35433070866141736" header="0.31496062992125984" footer="0.31496062992125984"/>
  <pageSetup paperSize="9" fitToHeight="4" orientation="portrait" horizontalDpi="1200" verticalDpi="1200" r:id="rId1"/>
  <headerFooter>
    <oddHeader>&amp;C&amp;D&amp;R&amp;T</oddHeader>
    <oddFooter>Page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zoomScale="90" zoomScaleNormal="90" zoomScaleSheetLayoutView="80" workbookViewId="0">
      <pane ySplit="2" topLeftCell="A3" activePane="bottomLeft" state="frozen"/>
      <selection activeCell="V1" sqref="V1:V1048576"/>
      <selection pane="bottomLeft" activeCell="V1" sqref="V1:V1048576"/>
    </sheetView>
  </sheetViews>
  <sheetFormatPr baseColWidth="10" defaultRowHeight="15" x14ac:dyDescent="0.25"/>
  <cols>
    <col min="1" max="1" width="17.42578125" style="6" customWidth="1"/>
    <col min="2" max="2" width="17" style="6" customWidth="1"/>
    <col min="3" max="3" width="17" style="30" customWidth="1"/>
    <col min="4" max="4" width="17.28515625" style="30" customWidth="1"/>
    <col min="5" max="5" width="13" style="6" customWidth="1"/>
    <col min="6" max="6" width="7.5703125" style="6" customWidth="1"/>
    <col min="7" max="7" width="7" style="6" customWidth="1"/>
    <col min="8" max="10" width="6.7109375" style="6" customWidth="1"/>
    <col min="11" max="11" width="13" style="30" customWidth="1"/>
    <col min="12" max="12" width="13" style="6" customWidth="1"/>
    <col min="13" max="15" width="6.7109375" style="6" customWidth="1"/>
    <col min="16" max="16" width="7.28515625" style="6" customWidth="1"/>
    <col min="17" max="18" width="13" style="6" customWidth="1"/>
    <col min="19" max="20" width="6.7109375" style="6" customWidth="1"/>
    <col min="21" max="21" width="11.5703125" style="6" customWidth="1"/>
    <col min="22" max="22" width="11.42578125" style="6" customWidth="1"/>
    <col min="23" max="16384" width="11.42578125" style="6"/>
  </cols>
  <sheetData>
    <row r="1" spans="1:22" ht="15.75" thickBot="1" x14ac:dyDescent="0.3">
      <c r="D1" s="70">
        <v>43139</v>
      </c>
    </row>
    <row r="2" spans="1:22" ht="28.5" customHeight="1" thickTop="1" thickBot="1" x14ac:dyDescent="0.3">
      <c r="A2" s="7" t="s">
        <v>20</v>
      </c>
      <c r="B2" s="7" t="s">
        <v>11</v>
      </c>
      <c r="C2" s="8" t="s">
        <v>13</v>
      </c>
      <c r="D2" s="8" t="s">
        <v>21</v>
      </c>
      <c r="E2" s="9" t="s">
        <v>45</v>
      </c>
      <c r="F2" s="10" t="s">
        <v>22</v>
      </c>
      <c r="G2" s="11" t="s">
        <v>23</v>
      </c>
      <c r="H2" s="11" t="s">
        <v>24</v>
      </c>
      <c r="I2" s="11" t="s">
        <v>23</v>
      </c>
      <c r="J2" s="11" t="s">
        <v>24</v>
      </c>
      <c r="K2" s="9" t="s">
        <v>45</v>
      </c>
      <c r="L2" s="10" t="s">
        <v>22</v>
      </c>
      <c r="M2" s="11" t="s">
        <v>23</v>
      </c>
      <c r="N2" s="11" t="s">
        <v>25</v>
      </c>
      <c r="O2" s="11" t="s">
        <v>23</v>
      </c>
      <c r="P2" s="11" t="s">
        <v>24</v>
      </c>
      <c r="Q2" s="9" t="s">
        <v>45</v>
      </c>
      <c r="R2" s="12" t="s">
        <v>22</v>
      </c>
      <c r="S2" s="11" t="s">
        <v>23</v>
      </c>
      <c r="T2" s="11" t="s">
        <v>24</v>
      </c>
      <c r="U2" s="13" t="s">
        <v>26</v>
      </c>
      <c r="V2" s="72" t="s">
        <v>51</v>
      </c>
    </row>
    <row r="3" spans="1:22" ht="15.75" customHeight="1" thickBot="1" x14ac:dyDescent="0.3">
      <c r="A3" s="29" t="s">
        <v>14</v>
      </c>
      <c r="B3" s="24" t="s">
        <v>15</v>
      </c>
      <c r="C3" s="27" t="s">
        <v>18</v>
      </c>
      <c r="D3" s="28" t="s">
        <v>27</v>
      </c>
      <c r="E3" s="19">
        <v>117</v>
      </c>
      <c r="F3" s="23">
        <f t="shared" ref="F3:F4" si="0">(J3-I3)+(H3-G3)</f>
        <v>0.54166666666666674</v>
      </c>
      <c r="G3" s="22" t="s">
        <v>43</v>
      </c>
      <c r="H3" s="22" t="s">
        <v>29</v>
      </c>
      <c r="I3" s="22" t="s">
        <v>29</v>
      </c>
      <c r="J3" s="20" t="s">
        <v>38</v>
      </c>
      <c r="K3" s="26"/>
      <c r="L3" s="23">
        <f t="shared" ref="L3:L4" si="1">(N3-M3)+(P3-O3)</f>
        <v>0</v>
      </c>
      <c r="M3" s="22"/>
      <c r="N3" s="22"/>
      <c r="O3" s="25"/>
      <c r="P3" s="25"/>
      <c r="Q3" s="14"/>
      <c r="R3" s="18">
        <f t="shared" ref="R3:R4" si="2">(T3-S3)</f>
        <v>0</v>
      </c>
      <c r="S3" s="15"/>
      <c r="T3" s="15"/>
      <c r="U3" s="16">
        <f>F3+L3+R3</f>
        <v>0.54166666666666674</v>
      </c>
      <c r="V3" s="71">
        <f>SUM(HOUR(F3+L3+R3),IF(MINUTE(F3+L3+R3)&gt;=55,1,IF(MINUTE(F3+L3+R3)&gt;=40,0.75,IF(MINUTE(F3+L3+R3)&gt;=25,0.5,IF(MINUTE(F3+L3+R3)&gt;=10,0.25,IF(MINUTE(F3+L3+R3)&lt;=5,0,""))))))</f>
        <v>13</v>
      </c>
    </row>
    <row r="4" spans="1:22" ht="15.75" customHeight="1" thickBot="1" x14ac:dyDescent="0.3">
      <c r="A4" s="29" t="s">
        <v>16</v>
      </c>
      <c r="B4" s="24" t="s">
        <v>17</v>
      </c>
      <c r="C4" s="27" t="s">
        <v>19</v>
      </c>
      <c r="D4" s="28" t="s">
        <v>28</v>
      </c>
      <c r="E4" s="19">
        <v>116</v>
      </c>
      <c r="F4" s="23">
        <f t="shared" si="0"/>
        <v>0.37500000000000006</v>
      </c>
      <c r="G4" s="20" t="s">
        <v>31</v>
      </c>
      <c r="H4" s="20" t="s">
        <v>29</v>
      </c>
      <c r="I4" s="20" t="s">
        <v>29</v>
      </c>
      <c r="J4" s="20" t="s">
        <v>38</v>
      </c>
      <c r="K4" s="26"/>
      <c r="L4" s="23">
        <f t="shared" si="1"/>
        <v>0</v>
      </c>
      <c r="M4" s="22"/>
      <c r="N4" s="22"/>
      <c r="O4" s="25"/>
      <c r="P4" s="25"/>
      <c r="Q4" s="14"/>
      <c r="R4" s="18">
        <f t="shared" si="2"/>
        <v>0</v>
      </c>
      <c r="S4" s="15"/>
      <c r="T4" s="15"/>
      <c r="U4" s="16">
        <f>F4+L4+R4</f>
        <v>0.37500000000000006</v>
      </c>
      <c r="V4" s="71">
        <f>SUM(HOUR(F4+L4+R4),IF(MINUTE(F4+L4+R4)&gt;=55,1,IF(MINUTE(F4+L4+R4)&gt;=40,0.75,IF(MINUTE(F4+L4+R4)&gt;=25,0.5,IF(MINUTE(F4+L4+R4)&gt;=10,0.25,IF(MINUTE(F4+L4+R4)&lt;=5,0,""))))))</f>
        <v>9</v>
      </c>
    </row>
  </sheetData>
  <autoFilter ref="A2:U4"/>
  <printOptions horizontalCentered="1" verticalCentered="1"/>
  <pageMargins left="0.31496062992125984" right="0.15748031496062992" top="0.39370078740157483" bottom="0.35433070866141736" header="0.31496062992125984" footer="0.31496062992125984"/>
  <pageSetup paperSize="9" scale="51" fitToHeight="4" orientation="landscape" horizontalDpi="1200" verticalDpi="1200" r:id="rId1"/>
  <headerFooter>
    <oddHeader>&amp;C&amp;D&amp;R&amp;T</oddHeader>
    <oddFooter>Page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zoomScale="90" zoomScaleNormal="90" zoomScaleSheetLayoutView="80" workbookViewId="0">
      <pane ySplit="2" topLeftCell="A3" activePane="bottomLeft" state="frozen"/>
      <selection activeCell="V1" sqref="V1:V1048576"/>
      <selection pane="bottomLeft" activeCell="V1" sqref="V1:V1048576"/>
    </sheetView>
  </sheetViews>
  <sheetFormatPr baseColWidth="10" defaultRowHeight="15" x14ac:dyDescent="0.25"/>
  <cols>
    <col min="1" max="1" width="17.42578125" style="6" customWidth="1"/>
    <col min="2" max="2" width="17" style="6" customWidth="1"/>
    <col min="3" max="3" width="17" style="30" customWidth="1"/>
    <col min="4" max="4" width="17.28515625" style="30" customWidth="1"/>
    <col min="5" max="5" width="13" style="6" customWidth="1"/>
    <col min="6" max="6" width="7.5703125" style="6" customWidth="1"/>
    <col min="7" max="7" width="7" style="6" customWidth="1"/>
    <col min="8" max="10" width="6.7109375" style="6" customWidth="1"/>
    <col min="11" max="11" width="13" style="30" customWidth="1"/>
    <col min="12" max="12" width="13" style="6" customWidth="1"/>
    <col min="13" max="15" width="6.7109375" style="6" customWidth="1"/>
    <col min="16" max="16" width="7.28515625" style="6" customWidth="1"/>
    <col min="17" max="18" width="13" style="6" customWidth="1"/>
    <col min="19" max="20" width="6.7109375" style="6" customWidth="1"/>
    <col min="21" max="21" width="11.5703125" style="6" customWidth="1"/>
    <col min="22" max="22" width="11.42578125" style="6" customWidth="1"/>
    <col min="23" max="16384" width="11.42578125" style="6"/>
  </cols>
  <sheetData>
    <row r="1" spans="1:22" ht="15.75" thickBot="1" x14ac:dyDescent="0.3">
      <c r="D1" s="70">
        <v>43140</v>
      </c>
    </row>
    <row r="2" spans="1:22" ht="28.5" customHeight="1" thickTop="1" thickBot="1" x14ac:dyDescent="0.3">
      <c r="A2" s="7" t="s">
        <v>20</v>
      </c>
      <c r="B2" s="7" t="s">
        <v>11</v>
      </c>
      <c r="C2" s="8" t="s">
        <v>13</v>
      </c>
      <c r="D2" s="8" t="s">
        <v>21</v>
      </c>
      <c r="E2" s="9" t="s">
        <v>45</v>
      </c>
      <c r="F2" s="10" t="s">
        <v>22</v>
      </c>
      <c r="G2" s="11" t="s">
        <v>23</v>
      </c>
      <c r="H2" s="11" t="s">
        <v>24</v>
      </c>
      <c r="I2" s="11" t="s">
        <v>23</v>
      </c>
      <c r="J2" s="11" t="s">
        <v>24</v>
      </c>
      <c r="K2" s="9" t="s">
        <v>45</v>
      </c>
      <c r="L2" s="10" t="s">
        <v>22</v>
      </c>
      <c r="M2" s="11" t="s">
        <v>23</v>
      </c>
      <c r="N2" s="11" t="s">
        <v>25</v>
      </c>
      <c r="O2" s="11" t="s">
        <v>23</v>
      </c>
      <c r="P2" s="11" t="s">
        <v>24</v>
      </c>
      <c r="Q2" s="9" t="s">
        <v>45</v>
      </c>
      <c r="R2" s="12" t="s">
        <v>22</v>
      </c>
      <c r="S2" s="11" t="s">
        <v>23</v>
      </c>
      <c r="T2" s="11" t="s">
        <v>24</v>
      </c>
      <c r="U2" s="13" t="s">
        <v>26</v>
      </c>
      <c r="V2" s="72" t="s">
        <v>51</v>
      </c>
    </row>
    <row r="3" spans="1:22" ht="15.75" customHeight="1" thickBot="1" x14ac:dyDescent="0.3">
      <c r="A3" s="29" t="s">
        <v>14</v>
      </c>
      <c r="B3" s="24" t="s">
        <v>15</v>
      </c>
      <c r="C3" s="27" t="s">
        <v>18</v>
      </c>
      <c r="D3" s="28" t="s">
        <v>27</v>
      </c>
      <c r="E3" s="17">
        <v>117</v>
      </c>
      <c r="F3" s="18">
        <f t="shared" ref="F3:F4" si="0">(J3-I3)+(H3-G3)</f>
        <v>0.29166666666666669</v>
      </c>
      <c r="G3" s="15" t="s">
        <v>44</v>
      </c>
      <c r="H3" s="15" t="s">
        <v>41</v>
      </c>
      <c r="I3" s="15" t="s">
        <v>33</v>
      </c>
      <c r="J3" s="21" t="s">
        <v>29</v>
      </c>
      <c r="K3" s="26">
        <v>116</v>
      </c>
      <c r="L3" s="23">
        <f t="shared" ref="L3:L4" si="1">(N3-M3)+(P3-O3)</f>
        <v>0.125</v>
      </c>
      <c r="M3" s="22" t="s">
        <v>32</v>
      </c>
      <c r="N3" s="22" t="s">
        <v>34</v>
      </c>
      <c r="O3" s="25"/>
      <c r="P3" s="25"/>
      <c r="Q3" s="14"/>
      <c r="R3" s="18">
        <f t="shared" ref="R3:R4" si="2">(T3-S3)</f>
        <v>0</v>
      </c>
      <c r="S3" s="15"/>
      <c r="T3" s="15"/>
      <c r="U3" s="16">
        <f>F3+L3+R3</f>
        <v>0.41666666666666669</v>
      </c>
      <c r="V3" s="71">
        <f>SUM(HOUR(F3+L3+R3),IF(MINUTE(F3+L3+R3)&gt;=55,1,IF(MINUTE(F3+L3+R3)&gt;=40,0.75,IF(MINUTE(F3+L3+R3)&gt;=25,0.5,IF(MINUTE(F3+L3+R3)&gt;=10,0.25,IF(MINUTE(F3+L3+R3)&lt;=5,0,""))))))</f>
        <v>10</v>
      </c>
    </row>
    <row r="4" spans="1:22" ht="15.75" customHeight="1" thickBot="1" x14ac:dyDescent="0.3">
      <c r="A4" s="29" t="s">
        <v>16</v>
      </c>
      <c r="B4" s="24" t="s">
        <v>17</v>
      </c>
      <c r="C4" s="27" t="s">
        <v>19</v>
      </c>
      <c r="D4" s="28" t="s">
        <v>28</v>
      </c>
      <c r="E4" s="17">
        <v>110</v>
      </c>
      <c r="F4" s="18">
        <f t="shared" si="0"/>
        <v>0.45833333333333337</v>
      </c>
      <c r="G4" s="21" t="s">
        <v>46</v>
      </c>
      <c r="H4" s="21" t="s">
        <v>29</v>
      </c>
      <c r="I4" s="21" t="s">
        <v>30</v>
      </c>
      <c r="J4" s="21" t="s">
        <v>38</v>
      </c>
      <c r="K4" s="26"/>
      <c r="L4" s="23">
        <f t="shared" si="1"/>
        <v>0</v>
      </c>
      <c r="M4" s="22"/>
      <c r="N4" s="22"/>
      <c r="O4" s="25"/>
      <c r="P4" s="25"/>
      <c r="Q4" s="14"/>
      <c r="R4" s="18">
        <f t="shared" si="2"/>
        <v>0</v>
      </c>
      <c r="S4" s="15"/>
      <c r="T4" s="15"/>
      <c r="U4" s="16">
        <f>F4+L4+R4</f>
        <v>0.45833333333333337</v>
      </c>
      <c r="V4" s="71">
        <f>SUM(HOUR(F4+L4+R4),IF(MINUTE(F4+L4+R4)&gt;=55,1,IF(MINUTE(F4+L4+R4)&gt;=40,0.75,IF(MINUTE(F4+L4+R4)&gt;=25,0.5,IF(MINUTE(F4+L4+R4)&gt;=10,0.25,IF(MINUTE(F4+L4+R4)&lt;=5,0,""))))))</f>
        <v>11</v>
      </c>
    </row>
  </sheetData>
  <autoFilter ref="A2:U4"/>
  <printOptions horizontalCentered="1" verticalCentered="1"/>
  <pageMargins left="0.31496062992125984" right="0.15748031496062992" top="0.39370078740157483" bottom="0.35433070866141736" header="0.31496062992125984" footer="0.31496062992125984"/>
  <pageSetup paperSize="9" scale="51" fitToHeight="4" orientation="landscape" horizontalDpi="1200" verticalDpi="1200" r:id="rId1"/>
  <headerFooter>
    <oddHeader>&amp;C&amp;D&amp;R&amp;T</oddHeader>
    <oddFooter>Page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zoomScale="90" zoomScaleNormal="90" zoomScaleSheetLayoutView="80" workbookViewId="0">
      <pane ySplit="2" topLeftCell="A3" activePane="bottomLeft" state="frozen"/>
      <selection activeCell="F9" sqref="F9"/>
      <selection pane="bottomLeft" activeCell="V1" sqref="V1:V1048576"/>
    </sheetView>
  </sheetViews>
  <sheetFormatPr baseColWidth="10" defaultRowHeight="15" x14ac:dyDescent="0.25"/>
  <cols>
    <col min="1" max="1" width="17.42578125" style="6" customWidth="1"/>
    <col min="2" max="2" width="17" style="6" customWidth="1"/>
    <col min="3" max="3" width="17" style="30" customWidth="1"/>
    <col min="4" max="4" width="17.28515625" style="30" customWidth="1"/>
    <col min="5" max="5" width="13" style="6" customWidth="1"/>
    <col min="6" max="6" width="7.5703125" style="6" customWidth="1"/>
    <col min="7" max="7" width="7" style="6" customWidth="1"/>
    <col min="8" max="10" width="6.7109375" style="6" customWidth="1"/>
    <col min="11" max="11" width="13" style="30" customWidth="1"/>
    <col min="12" max="12" width="13" style="6" customWidth="1"/>
    <col min="13" max="15" width="6.7109375" style="6" customWidth="1"/>
    <col min="16" max="16" width="7.28515625" style="6" customWidth="1"/>
    <col min="17" max="18" width="13" style="6" customWidth="1"/>
    <col min="19" max="20" width="6.7109375" style="6" customWidth="1"/>
    <col min="21" max="21" width="11.5703125" style="6" customWidth="1"/>
    <col min="22" max="22" width="11.42578125" style="6" customWidth="1"/>
    <col min="23" max="16384" width="11.42578125" style="6"/>
  </cols>
  <sheetData>
    <row r="1" spans="1:22" ht="15.75" thickBot="1" x14ac:dyDescent="0.3">
      <c r="D1" s="70">
        <v>43141</v>
      </c>
    </row>
    <row r="2" spans="1:22" ht="28.5" customHeight="1" thickTop="1" thickBot="1" x14ac:dyDescent="0.3">
      <c r="A2" s="7" t="s">
        <v>20</v>
      </c>
      <c r="B2" s="7" t="s">
        <v>11</v>
      </c>
      <c r="C2" s="8" t="s">
        <v>13</v>
      </c>
      <c r="D2" s="8" t="s">
        <v>21</v>
      </c>
      <c r="E2" s="9" t="s">
        <v>45</v>
      </c>
      <c r="F2" s="10" t="s">
        <v>22</v>
      </c>
      <c r="G2" s="11" t="s">
        <v>23</v>
      </c>
      <c r="H2" s="11" t="s">
        <v>24</v>
      </c>
      <c r="I2" s="11" t="s">
        <v>23</v>
      </c>
      <c r="J2" s="11" t="s">
        <v>24</v>
      </c>
      <c r="K2" s="9" t="s">
        <v>45</v>
      </c>
      <c r="L2" s="10" t="s">
        <v>22</v>
      </c>
      <c r="M2" s="11" t="s">
        <v>23</v>
      </c>
      <c r="N2" s="11" t="s">
        <v>25</v>
      </c>
      <c r="O2" s="11" t="s">
        <v>23</v>
      </c>
      <c r="P2" s="11" t="s">
        <v>24</v>
      </c>
      <c r="Q2" s="9" t="s">
        <v>45</v>
      </c>
      <c r="R2" s="12" t="s">
        <v>22</v>
      </c>
      <c r="S2" s="11" t="s">
        <v>23</v>
      </c>
      <c r="T2" s="11" t="s">
        <v>24</v>
      </c>
      <c r="U2" s="13" t="s">
        <v>26</v>
      </c>
      <c r="V2" s="72" t="s">
        <v>51</v>
      </c>
    </row>
    <row r="3" spans="1:22" ht="15.75" customHeight="1" thickBot="1" x14ac:dyDescent="0.3">
      <c r="A3" s="29" t="s">
        <v>14</v>
      </c>
      <c r="B3" s="24" t="s">
        <v>15</v>
      </c>
      <c r="C3" s="27" t="s">
        <v>18</v>
      </c>
      <c r="D3" s="28" t="s">
        <v>27</v>
      </c>
      <c r="E3" s="19">
        <v>116</v>
      </c>
      <c r="F3" s="23">
        <f t="shared" ref="F3:F4" si="0">(J3-I3)+(H3-G3)</f>
        <v>0.16666666666666669</v>
      </c>
      <c r="G3" s="22" t="s">
        <v>31</v>
      </c>
      <c r="H3" s="22" t="s">
        <v>29</v>
      </c>
      <c r="I3" s="22"/>
      <c r="J3" s="20"/>
      <c r="K3" s="26"/>
      <c r="L3" s="23">
        <f t="shared" ref="L3:L4" si="1">(N3-M3)+(P3-O3)</f>
        <v>0</v>
      </c>
      <c r="M3" s="22"/>
      <c r="N3" s="22"/>
      <c r="O3" s="25"/>
      <c r="P3" s="25"/>
      <c r="Q3" s="14"/>
      <c r="R3" s="18">
        <f t="shared" ref="R3:R4" si="2">(T3-S3)</f>
        <v>0</v>
      </c>
      <c r="S3" s="15"/>
      <c r="T3" s="15"/>
      <c r="U3" s="16">
        <f>F3+L3+R3</f>
        <v>0.16666666666666669</v>
      </c>
      <c r="V3" s="71">
        <f>SUM(HOUR(F3+L3+R3),IF(MINUTE(F3+L3+R3)&gt;=55,1,IF(MINUTE(F3+L3+R3)&gt;=40,0.75,IF(MINUTE(F3+L3+R3)&gt;=25,0.5,IF(MINUTE(F3+L3+R3)&gt;=10,0.25,IF(MINUTE(F3+L3+R3)&lt;=5,0,""))))))</f>
        <v>4</v>
      </c>
    </row>
    <row r="4" spans="1:22" ht="15.75" customHeight="1" thickBot="1" x14ac:dyDescent="0.3">
      <c r="A4" s="29" t="s">
        <v>16</v>
      </c>
      <c r="B4" s="24" t="s">
        <v>17</v>
      </c>
      <c r="C4" s="27" t="s">
        <v>19</v>
      </c>
      <c r="D4" s="28" t="s">
        <v>28</v>
      </c>
      <c r="E4" s="19">
        <v>116</v>
      </c>
      <c r="F4" s="23">
        <f t="shared" si="0"/>
        <v>0.16666666666666669</v>
      </c>
      <c r="G4" s="20" t="s">
        <v>31</v>
      </c>
      <c r="H4" s="20" t="s">
        <v>29</v>
      </c>
      <c r="I4" s="20"/>
      <c r="J4" s="20"/>
      <c r="K4" s="26"/>
      <c r="L4" s="23">
        <f t="shared" si="1"/>
        <v>0</v>
      </c>
      <c r="M4" s="22"/>
      <c r="N4" s="22"/>
      <c r="O4" s="25"/>
      <c r="P4" s="25"/>
      <c r="Q4" s="14"/>
      <c r="R4" s="18">
        <f t="shared" si="2"/>
        <v>0</v>
      </c>
      <c r="S4" s="15"/>
      <c r="T4" s="15"/>
      <c r="U4" s="16">
        <f>F4+L4+R4</f>
        <v>0.16666666666666669</v>
      </c>
      <c r="V4" s="71">
        <f>SUM(HOUR(F4+L4+R4),IF(MINUTE(F4+L4+R4)&gt;=55,1,IF(MINUTE(F4+L4+R4)&gt;=40,0.75,IF(MINUTE(F4+L4+R4)&gt;=25,0.5,IF(MINUTE(F4+L4+R4)&gt;=10,0.25,IF(MINUTE(F4+L4+R4)&lt;=5,0,""))))))</f>
        <v>4</v>
      </c>
    </row>
  </sheetData>
  <autoFilter ref="A2:U4"/>
  <printOptions horizontalCentered="1" verticalCentered="1"/>
  <pageMargins left="0.31496062992125984" right="0.15748031496062992" top="0.39370078740157483" bottom="0.35433070866141736" header="0.31496062992125984" footer="0.31496062992125984"/>
  <pageSetup paperSize="9" scale="51" fitToHeight="4" orientation="landscape" horizontalDpi="1200" verticalDpi="1200" r:id="rId1"/>
  <headerFooter>
    <oddHeader>&amp;C&amp;D&amp;R&amp;T</oddHeader>
    <oddFooter>Page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zoomScale="80" zoomScaleNormal="80" zoomScaleSheetLayoutView="90" workbookViewId="0">
      <pane ySplit="2" topLeftCell="A3" activePane="bottomLeft" state="frozen"/>
      <selection activeCell="F9" sqref="F9"/>
      <selection pane="bottomLeft" activeCell="V1" sqref="V1:V1048576"/>
    </sheetView>
  </sheetViews>
  <sheetFormatPr baseColWidth="10" defaultRowHeight="15" x14ac:dyDescent="0.25"/>
  <cols>
    <col min="1" max="1" width="17.42578125" style="6" customWidth="1"/>
    <col min="2" max="2" width="17" style="6" customWidth="1"/>
    <col min="3" max="3" width="17" style="30" customWidth="1"/>
    <col min="4" max="4" width="17.28515625" style="30" customWidth="1"/>
    <col min="5" max="5" width="13" style="6" customWidth="1"/>
    <col min="6" max="6" width="7.5703125" style="6" customWidth="1"/>
    <col min="7" max="7" width="7" style="6" customWidth="1"/>
    <col min="8" max="10" width="6.7109375" style="6" customWidth="1"/>
    <col min="11" max="11" width="13" style="30" customWidth="1"/>
    <col min="12" max="12" width="13" style="6" customWidth="1"/>
    <col min="13" max="15" width="6.7109375" style="6" customWidth="1"/>
    <col min="16" max="16" width="7.28515625" style="6" customWidth="1"/>
    <col min="17" max="18" width="13" style="6" customWidth="1"/>
    <col min="19" max="20" width="6.7109375" style="6" customWidth="1"/>
    <col min="21" max="21" width="11.5703125" style="6" customWidth="1"/>
    <col min="22" max="22" width="11.42578125" style="6" customWidth="1"/>
    <col min="23" max="16384" width="11.42578125" style="6"/>
  </cols>
  <sheetData>
    <row r="1" spans="1:22" ht="15.75" thickBot="1" x14ac:dyDescent="0.3">
      <c r="D1" s="70">
        <v>43142</v>
      </c>
    </row>
    <row r="2" spans="1:22" ht="28.5" customHeight="1" thickTop="1" thickBot="1" x14ac:dyDescent="0.3">
      <c r="A2" s="7" t="s">
        <v>20</v>
      </c>
      <c r="B2" s="7" t="s">
        <v>11</v>
      </c>
      <c r="C2" s="8" t="s">
        <v>13</v>
      </c>
      <c r="D2" s="8" t="s">
        <v>21</v>
      </c>
      <c r="E2" s="9" t="s">
        <v>45</v>
      </c>
      <c r="F2" s="10" t="s">
        <v>22</v>
      </c>
      <c r="G2" s="11" t="s">
        <v>23</v>
      </c>
      <c r="H2" s="11" t="s">
        <v>24</v>
      </c>
      <c r="I2" s="11" t="s">
        <v>23</v>
      </c>
      <c r="J2" s="11" t="s">
        <v>24</v>
      </c>
      <c r="K2" s="9" t="s">
        <v>45</v>
      </c>
      <c r="L2" s="10" t="s">
        <v>22</v>
      </c>
      <c r="M2" s="11" t="s">
        <v>23</v>
      </c>
      <c r="N2" s="11" t="s">
        <v>25</v>
      </c>
      <c r="O2" s="11" t="s">
        <v>23</v>
      </c>
      <c r="P2" s="11" t="s">
        <v>24</v>
      </c>
      <c r="Q2" s="9" t="s">
        <v>45</v>
      </c>
      <c r="R2" s="12" t="s">
        <v>22</v>
      </c>
      <c r="S2" s="11" t="s">
        <v>23</v>
      </c>
      <c r="T2" s="11" t="s">
        <v>24</v>
      </c>
      <c r="U2" s="13" t="s">
        <v>26</v>
      </c>
      <c r="V2" s="72" t="s">
        <v>51</v>
      </c>
    </row>
    <row r="3" spans="1:22" ht="15.75" customHeight="1" thickBot="1" x14ac:dyDescent="0.3">
      <c r="A3" s="29" t="s">
        <v>14</v>
      </c>
      <c r="B3" s="24" t="s">
        <v>15</v>
      </c>
      <c r="C3" s="27" t="s">
        <v>18</v>
      </c>
      <c r="D3" s="28" t="s">
        <v>27</v>
      </c>
      <c r="E3" s="19">
        <v>110</v>
      </c>
      <c r="F3" s="23">
        <f t="shared" ref="F3:F4" si="0">(J3-I3)+(H3-G3)</f>
        <v>0.41666666666666663</v>
      </c>
      <c r="G3" s="22" t="s">
        <v>41</v>
      </c>
      <c r="H3" s="22" t="s">
        <v>29</v>
      </c>
      <c r="I3" s="22" t="s">
        <v>40</v>
      </c>
      <c r="J3" s="20" t="s">
        <v>37</v>
      </c>
      <c r="K3" s="26"/>
      <c r="L3" s="23">
        <f t="shared" ref="L3:L4" si="1">(N3-M3)+(P3-O3)</f>
        <v>0</v>
      </c>
      <c r="M3" s="22"/>
      <c r="N3" s="22"/>
      <c r="O3" s="25"/>
      <c r="P3" s="25"/>
      <c r="Q3" s="14"/>
      <c r="R3" s="18">
        <f t="shared" ref="R3:R4" si="2">(T3-S3)</f>
        <v>0</v>
      </c>
      <c r="S3" s="15"/>
      <c r="T3" s="15"/>
      <c r="U3" s="16">
        <f>F3+L3+R3</f>
        <v>0.41666666666666663</v>
      </c>
      <c r="V3" s="71">
        <f>SUM(HOUR(F3+L3+R3),IF(MINUTE(F3+L3+R3)&gt;=55,1,IF(MINUTE(F3+L3+R3)&gt;=40,0.75,IF(MINUTE(F3+L3+R3)&gt;=25,0.5,IF(MINUTE(F3+L3+R3)&gt;=10,0.25,IF(MINUTE(F3+L3+R3)&lt;=5,0,""))))))</f>
        <v>10</v>
      </c>
    </row>
    <row r="4" spans="1:22" ht="15.75" customHeight="1" thickBot="1" x14ac:dyDescent="0.3">
      <c r="A4" s="29" t="s">
        <v>16</v>
      </c>
      <c r="B4" s="24" t="s">
        <v>17</v>
      </c>
      <c r="C4" s="27" t="s">
        <v>19</v>
      </c>
      <c r="D4" s="28" t="s">
        <v>28</v>
      </c>
      <c r="E4" s="19">
        <v>117</v>
      </c>
      <c r="F4" s="23">
        <f t="shared" si="0"/>
        <v>0.375</v>
      </c>
      <c r="G4" s="20" t="s">
        <v>42</v>
      </c>
      <c r="H4" s="20" t="s">
        <v>41</v>
      </c>
      <c r="I4" s="20" t="s">
        <v>32</v>
      </c>
      <c r="J4" s="20" t="s">
        <v>34</v>
      </c>
      <c r="K4" s="26"/>
      <c r="L4" s="23">
        <f t="shared" si="1"/>
        <v>0</v>
      </c>
      <c r="M4" s="22"/>
      <c r="N4" s="22"/>
      <c r="O4" s="25"/>
      <c r="P4" s="25"/>
      <c r="Q4" s="14"/>
      <c r="R4" s="18">
        <f t="shared" si="2"/>
        <v>0</v>
      </c>
      <c r="S4" s="15"/>
      <c r="T4" s="15"/>
      <c r="U4" s="16">
        <f>F4+L4+R4</f>
        <v>0.375</v>
      </c>
      <c r="V4" s="71">
        <f>SUM(HOUR(F4+L4+R4),IF(MINUTE(F4+L4+R4)&gt;=55,1,IF(MINUTE(F4+L4+R4)&gt;=40,0.75,IF(MINUTE(F4+L4+R4)&gt;=25,0.5,IF(MINUTE(F4+L4+R4)&gt;=10,0.25,IF(MINUTE(F4+L4+R4)&lt;=5,0,""))))))</f>
        <v>9</v>
      </c>
    </row>
    <row r="5" spans="1:22" ht="15.75" x14ac:dyDescent="0.25">
      <c r="S5" s="31"/>
      <c r="T5" s="31"/>
      <c r="U5" s="32"/>
    </row>
  </sheetData>
  <autoFilter ref="A2:U4"/>
  <printOptions horizontalCentered="1" verticalCentered="1"/>
  <pageMargins left="0.31496062992125984" right="0.15748031496062992" top="0.39370078740157483" bottom="0.35433070866141736" header="0.31496062992125984" footer="0.31496062992125984"/>
  <pageSetup paperSize="9" fitToHeight="4" orientation="portrait" horizontalDpi="1200" verticalDpi="1200" r:id="rId1"/>
  <headerFooter>
    <oddHeader>&amp;C&amp;D&amp;R&amp;T</oddHead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9</vt:i4>
      </vt:variant>
    </vt:vector>
  </HeadingPairs>
  <TitlesOfParts>
    <vt:vector size="19" baseType="lpstr">
      <vt:lpstr>Recap</vt:lpstr>
      <vt:lpstr>03-02-2018</vt:lpstr>
      <vt:lpstr>04-02-2018</vt:lpstr>
      <vt:lpstr>05-02-2018</vt:lpstr>
      <vt:lpstr>06-02-2018</vt:lpstr>
      <vt:lpstr>07-02-2018</vt:lpstr>
      <vt:lpstr>08-02-2018</vt:lpstr>
      <vt:lpstr>09-02-2018</vt:lpstr>
      <vt:lpstr>10-02-2018</vt:lpstr>
      <vt:lpstr>11-02-2018</vt:lpstr>
      <vt:lpstr>'03-02-2018'!Zone_d_impression</vt:lpstr>
      <vt:lpstr>'04-02-2018'!Zone_d_impression</vt:lpstr>
      <vt:lpstr>'05-02-2018'!Zone_d_impression</vt:lpstr>
      <vt:lpstr>'06-02-2018'!Zone_d_impression</vt:lpstr>
      <vt:lpstr>'07-02-2018'!Zone_d_impression</vt:lpstr>
      <vt:lpstr>'08-02-2018'!Zone_d_impression</vt:lpstr>
      <vt:lpstr>'09-02-2018'!Zone_d_impression</vt:lpstr>
      <vt:lpstr>'10-02-2018'!Zone_d_impression</vt:lpstr>
      <vt:lpstr>'11-02-2018'!Zone_d_impression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TAOUFIK.FIKRI</dc:creator>
  <cp:lastModifiedBy>TAOUFIK.FIKRI</cp:lastModifiedBy>
  <dcterms:created xsi:type="dcterms:W3CDTF">2018-02-20T15:44:25Z</dcterms:created>
  <dcterms:modified xsi:type="dcterms:W3CDTF">2018-03-06T17:46:32Z</dcterms:modified>
</cp:coreProperties>
</file>