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checkCompatibility="1"/>
  <bookViews>
    <workbookView xWindow="0" yWindow="0" windowWidth="24000" windowHeight="9510"/>
  </bookViews>
  <sheets>
    <sheet name="Fiche technique" sheetId="1" r:id="rId1"/>
    <sheet name="Mercuriale" sheetId="2" r:id="rId2"/>
    <sheet name="Information" sheetId="3" r:id="rId3"/>
  </sheets>
  <calcPr calcId="145621"/>
</workbook>
</file>

<file path=xl/calcChain.xml><?xml version="1.0" encoding="utf-8"?>
<calcChain xmlns="http://schemas.openxmlformats.org/spreadsheetml/2006/main">
  <c r="H34" i="1" l="1"/>
  <c r="H31" i="1"/>
  <c r="H30" i="1"/>
  <c r="G29" i="1"/>
  <c r="G27" i="1"/>
  <c r="F28" i="1"/>
  <c r="F26" i="1"/>
  <c r="E27" i="1"/>
  <c r="E26" i="1"/>
  <c r="E25" i="1"/>
  <c r="D24" i="1"/>
  <c r="D23" i="1"/>
  <c r="G20" i="1"/>
  <c r="G19" i="1"/>
  <c r="F18" i="1"/>
  <c r="E17" i="1"/>
  <c r="F16" i="1"/>
  <c r="E16" i="1"/>
  <c r="I16" i="1" l="1"/>
  <c r="K16" i="1" s="1"/>
  <c r="I17" i="1"/>
  <c r="K17" i="1" s="1"/>
  <c r="I18" i="1"/>
  <c r="K18" i="1" s="1"/>
  <c r="I19" i="1"/>
  <c r="K19" i="1" s="1"/>
  <c r="I20" i="1"/>
  <c r="K20" i="1" s="1"/>
  <c r="I21" i="1"/>
  <c r="I22" i="1"/>
  <c r="K22" i="1" s="1"/>
  <c r="I23" i="1"/>
  <c r="K23" i="1" s="1"/>
  <c r="I24" i="1"/>
  <c r="K24" i="1" s="1"/>
  <c r="I25" i="1"/>
  <c r="K25" i="1" s="1"/>
  <c r="I26" i="1"/>
  <c r="K26" i="1" s="1"/>
  <c r="I27" i="1"/>
  <c r="K27" i="1" s="1"/>
  <c r="I28" i="1"/>
  <c r="K28" i="1" s="1"/>
  <c r="I29" i="1"/>
  <c r="K29" i="1" s="1"/>
  <c r="I30" i="1"/>
  <c r="I31" i="1"/>
  <c r="K31" i="1" s="1"/>
  <c r="I32" i="1"/>
  <c r="I33" i="1"/>
  <c r="I34" i="1"/>
  <c r="K34" i="1" s="1"/>
  <c r="I35" i="1"/>
  <c r="I36" i="1"/>
  <c r="I37" i="1"/>
  <c r="I38" i="1"/>
  <c r="I39" i="1"/>
  <c r="I40" i="1"/>
  <c r="I41" i="1"/>
  <c r="I42" i="1"/>
  <c r="I43" i="1"/>
  <c r="I44" i="1"/>
  <c r="I45" i="1"/>
  <c r="I46" i="1"/>
  <c r="I47" i="1"/>
  <c r="I48" i="1"/>
  <c r="I49" i="1"/>
  <c r="I50" i="1"/>
  <c r="K50" i="1" s="1"/>
  <c r="G2" i="1"/>
  <c r="K48" i="1"/>
  <c r="K49" i="1"/>
  <c r="I15" i="1"/>
  <c r="K15" i="1"/>
  <c r="K21" i="1"/>
  <c r="K30" i="1"/>
  <c r="K32" i="1"/>
  <c r="K33" i="1"/>
  <c r="K35" i="1"/>
  <c r="K36" i="1"/>
  <c r="K37" i="1"/>
  <c r="K38" i="1"/>
  <c r="K39" i="1"/>
  <c r="K40" i="1"/>
  <c r="K41" i="1"/>
  <c r="K42" i="1"/>
  <c r="K43" i="1"/>
  <c r="K44" i="1"/>
  <c r="K45" i="1"/>
  <c r="K46" i="1"/>
  <c r="K47" i="1"/>
  <c r="K51" i="1" l="1"/>
  <c r="K52" i="1" l="1"/>
  <c r="K53" i="1" s="1"/>
  <c r="E10" i="1" s="1"/>
  <c r="E12" i="1" s="1"/>
</calcChain>
</file>

<file path=xl/sharedStrings.xml><?xml version="1.0" encoding="utf-8"?>
<sst xmlns="http://schemas.openxmlformats.org/spreadsheetml/2006/main" count="1236" uniqueCount="640">
  <si>
    <t xml:space="preserve"> </t>
  </si>
  <si>
    <t>Date création</t>
  </si>
  <si>
    <t>pour</t>
  </si>
  <si>
    <t>Auteur</t>
  </si>
  <si>
    <t>cts</t>
  </si>
  <si>
    <t>Coeff multiplicateur</t>
  </si>
  <si>
    <t>TECHNIQUES</t>
  </si>
  <si>
    <t>valorisation</t>
  </si>
  <si>
    <t>NATURE</t>
  </si>
  <si>
    <t>U</t>
  </si>
  <si>
    <t>Total</t>
  </si>
  <si>
    <t>PUHT</t>
  </si>
  <si>
    <t>PTHT</t>
  </si>
  <si>
    <t>B.O.F</t>
  </si>
  <si>
    <t>Fruits Légumes</t>
  </si>
  <si>
    <t>Total denrées:</t>
  </si>
  <si>
    <t>Assaisonnement 2%:</t>
  </si>
  <si>
    <t>DENRÉES</t>
  </si>
  <si>
    <t>Économat</t>
  </si>
  <si>
    <t>Type</t>
  </si>
  <si>
    <t>Photographie</t>
  </si>
  <si>
    <r>
      <t>Apport nutritionnel:</t>
    </r>
    <r>
      <rPr>
        <b/>
        <sz val="9"/>
        <rFont val="Arial"/>
        <family val="2"/>
      </rPr>
      <t xml:space="preserve"> </t>
    </r>
  </si>
  <si>
    <t>Prix de vente / Portion HT</t>
  </si>
  <si>
    <t>Coût matières total HT</t>
  </si>
  <si>
    <t>Coût matières total:</t>
  </si>
  <si>
    <t>1. BOUCHERIE</t>
  </si>
  <si>
    <t>BŒUF</t>
  </si>
  <si>
    <t>AGNEAU</t>
  </si>
  <si>
    <t>VOLAILLE</t>
  </si>
  <si>
    <t>GIBIER</t>
  </si>
  <si>
    <t>Aiguillette rumsteak</t>
  </si>
  <si>
    <t>Kg</t>
  </si>
  <si>
    <t>Baron d'agneau 6 kg</t>
  </si>
  <si>
    <t>Blanc de volaille</t>
  </si>
  <si>
    <t>Canard Colvert</t>
  </si>
  <si>
    <t>Bavette</t>
  </si>
  <si>
    <t>Carré d'agneau 6 côtes 800 gr</t>
  </si>
  <si>
    <t>Coq PAC</t>
  </si>
  <si>
    <t>Chevreau</t>
  </si>
  <si>
    <t>Contrefilet</t>
  </si>
  <si>
    <t>Collier</t>
  </si>
  <si>
    <t>Coquelet blanc 550/600 gr</t>
  </si>
  <si>
    <t>Cuisse de liévre</t>
  </si>
  <si>
    <t>Côte de bœuf 600 gr</t>
  </si>
  <si>
    <t xml:space="preserve">Côte d'agneau découverte </t>
  </si>
  <si>
    <t>Cuisse de poulet</t>
  </si>
  <si>
    <t>Cuissot de chevreuil</t>
  </si>
  <si>
    <t>Entrecote 400 gr</t>
  </si>
  <si>
    <t>Côte d'agneau première</t>
  </si>
  <si>
    <t>Chapon 4 kg</t>
  </si>
  <si>
    <t>Cuissot de sanglier</t>
  </si>
  <si>
    <t>Faux filet</t>
  </si>
  <si>
    <t>Epaule d'agneau</t>
  </si>
  <si>
    <t>supréme de poularde</t>
  </si>
  <si>
    <t>Epaule de chevreuil</t>
  </si>
  <si>
    <t>Filet de bœuf 3 kg</t>
  </si>
  <si>
    <t>Epaule d'agneau désossée</t>
  </si>
  <si>
    <t>Poulet effilé 1,2 kg</t>
  </si>
  <si>
    <t>Epaule de marcassin</t>
  </si>
  <si>
    <t>Gîte à la noix</t>
  </si>
  <si>
    <t>Gigot d'agneau 2 kg</t>
  </si>
  <si>
    <t>Poulet labellisé 1,4 kg</t>
  </si>
  <si>
    <t>Faisan PAC 800 g</t>
  </si>
  <si>
    <t>Gîte-gîte</t>
  </si>
  <si>
    <t>Selle anglaise 1,5 kg</t>
  </si>
  <si>
    <t>Poule PAC</t>
  </si>
  <si>
    <t>Filet de biche</t>
  </si>
  <si>
    <t>Jumeau</t>
  </si>
  <si>
    <t>Filet d'agneau</t>
  </si>
  <si>
    <t>Filet de chevreuil</t>
  </si>
  <si>
    <t>Macreuse</t>
  </si>
  <si>
    <t>Abattis de volaille</t>
  </si>
  <si>
    <t>Filet de sanglier</t>
  </si>
  <si>
    <t>Onglet</t>
  </si>
  <si>
    <t>PORC</t>
  </si>
  <si>
    <t>Cuisse de dinde</t>
  </si>
  <si>
    <t>Gigue de chevreuil</t>
  </si>
  <si>
    <t>Os à moelle bœuf</t>
  </si>
  <si>
    <t>Carré de porc 1,5 kg</t>
  </si>
  <si>
    <t>kg</t>
  </si>
  <si>
    <t>Dinde</t>
  </si>
  <si>
    <t>Perdrix</t>
  </si>
  <si>
    <t>Paleron</t>
  </si>
  <si>
    <t>Côte de porc</t>
  </si>
  <si>
    <t>Filet de dinde</t>
  </si>
  <si>
    <t>Rable de lapin</t>
  </si>
  <si>
    <t>Plat côtes avec os</t>
  </si>
  <si>
    <t>Filet mignon de porc</t>
  </si>
  <si>
    <t>Filet de canard 250 gr</t>
  </si>
  <si>
    <t>Selle de chevreuil</t>
  </si>
  <si>
    <t>Rumsteak</t>
  </si>
  <si>
    <t>Jambon frais 10 kg</t>
  </si>
  <si>
    <t>Cuisse de canette</t>
  </si>
  <si>
    <t>T-bone 400 gr</t>
  </si>
  <si>
    <t>Lard gras</t>
  </si>
  <si>
    <t>Magret de canard</t>
  </si>
  <si>
    <t>CHARCUTERIE</t>
  </si>
  <si>
    <t>Longe de porc</t>
  </si>
  <si>
    <t>Magret de canard fumé</t>
  </si>
  <si>
    <t>Andouille d'aire</t>
  </si>
  <si>
    <t>VEAU</t>
  </si>
  <si>
    <t>Poitrine de porc fraîche</t>
  </si>
  <si>
    <t>Manchon de canard frais</t>
  </si>
  <si>
    <t>Andouille de Guéméné</t>
  </si>
  <si>
    <t>Blanquette veau</t>
  </si>
  <si>
    <t>Rôti de porc</t>
  </si>
  <si>
    <t>Manchon de canard cuit</t>
  </si>
  <si>
    <t>Bacon tranche</t>
  </si>
  <si>
    <t>Carré de veau 4 côtes</t>
  </si>
  <si>
    <t>Saindoux</t>
  </si>
  <si>
    <t>Gésier de canard</t>
  </si>
  <si>
    <t>Barde lard</t>
  </si>
  <si>
    <t>Côte de veau</t>
  </si>
  <si>
    <t>Sauté porc</t>
  </si>
  <si>
    <t>Gésier de canard confit</t>
  </si>
  <si>
    <t>Boudin blanc</t>
  </si>
  <si>
    <t>Epaule de veau + os</t>
  </si>
  <si>
    <t>Graisse de canard</t>
  </si>
  <si>
    <t>Boudin noir</t>
  </si>
  <si>
    <t>Escalope de veau 150 gr</t>
  </si>
  <si>
    <t>ABATS</t>
  </si>
  <si>
    <t>Graisse d'oie</t>
  </si>
  <si>
    <t>Chair à saucisse</t>
  </si>
  <si>
    <t>Filet mignon de veau</t>
  </si>
  <si>
    <t>Andouille</t>
  </si>
  <si>
    <t>Caille</t>
  </si>
  <si>
    <t>Couenne de porc</t>
  </si>
  <si>
    <t>Jarret de veau 1,5 kg</t>
  </si>
  <si>
    <t>Foie de veau</t>
  </si>
  <si>
    <t>Cuisse lapin</t>
  </si>
  <si>
    <t>Crépine</t>
  </si>
  <si>
    <t>Longe de veau</t>
  </si>
  <si>
    <t>Joue de bœuf</t>
  </si>
  <si>
    <t>Lapereau 1,5 kg</t>
  </si>
  <si>
    <t>Jambon blanc</t>
  </si>
  <si>
    <t>Noix de veau</t>
  </si>
  <si>
    <t>Langue de bœuf</t>
  </si>
  <si>
    <t>Râble de lapin</t>
  </si>
  <si>
    <t>Jambon cru</t>
  </si>
  <si>
    <t>Osso bucco 250g</t>
  </si>
  <si>
    <t>Ris de veau</t>
  </si>
  <si>
    <t>Pigeon d'élevage 450g</t>
  </si>
  <si>
    <t>Jambon de bayonne</t>
  </si>
  <si>
    <t>Pied de veau</t>
  </si>
  <si>
    <t>Rognon d'agneau 100g</t>
  </si>
  <si>
    <t>Pintadeau effilé 1,2 kg</t>
  </si>
  <si>
    <t>Jambon fumé</t>
  </si>
  <si>
    <t>Poitrine de veau</t>
  </si>
  <si>
    <t>Rognon de veau 300g</t>
  </si>
  <si>
    <t>Suprême de pintadeau</t>
  </si>
  <si>
    <t>Poitrine de porc 1/2 sel</t>
  </si>
  <si>
    <t>Quasi de veau</t>
  </si>
  <si>
    <t>Poitrine de porc fumée</t>
  </si>
  <si>
    <t>Tendon de veau</t>
  </si>
  <si>
    <t>Saucisse de strasbourg</t>
  </si>
  <si>
    <t>2. POISSONNERIE</t>
  </si>
  <si>
    <t>3. BOF</t>
  </si>
  <si>
    <t>POISSONS</t>
  </si>
  <si>
    <t>Sardine</t>
  </si>
  <si>
    <t>MOLLUSQUES</t>
  </si>
  <si>
    <t>Beurre</t>
  </si>
  <si>
    <t>Anguille</t>
  </si>
  <si>
    <t>Saumon entier</t>
  </si>
  <si>
    <t>Bigorneau</t>
  </si>
  <si>
    <t>Beurre demi-sel</t>
  </si>
  <si>
    <t>Arête de poisson</t>
  </si>
  <si>
    <t>Saumon (darne)</t>
  </si>
  <si>
    <t>Bulot</t>
  </si>
  <si>
    <t>Comté</t>
  </si>
  <si>
    <t>Bar</t>
  </si>
  <si>
    <t>Saumon (filet de 1,5 kg)</t>
  </si>
  <si>
    <t>Clams</t>
  </si>
  <si>
    <t>Créme double</t>
  </si>
  <si>
    <t>L</t>
  </si>
  <si>
    <t>Bar en filet 800 gr</t>
  </si>
  <si>
    <t>Sole filet 600 gr</t>
  </si>
  <si>
    <t>Coque</t>
  </si>
  <si>
    <t>Créme liquide</t>
  </si>
  <si>
    <t>Barbue 1/2 kg</t>
  </si>
  <si>
    <t>Sole portion 250/300 gr</t>
  </si>
  <si>
    <t>Encornet petit</t>
  </si>
  <si>
    <t>Emmental</t>
  </si>
  <si>
    <t>Brochet filet</t>
  </si>
  <si>
    <t>Sole portion 600/700 gr</t>
  </si>
  <si>
    <t>Encre de seiche</t>
  </si>
  <si>
    <t>Emmental râpé</t>
  </si>
  <si>
    <t>Cabillaud dos</t>
  </si>
  <si>
    <t>Truite 250 gr</t>
  </si>
  <si>
    <t>Huître Belon</t>
  </si>
  <si>
    <t>Lait demi-écrémé</t>
  </si>
  <si>
    <t>Cabillaud en filet</t>
  </si>
  <si>
    <t>Truite de mer</t>
  </si>
  <si>
    <t>Huître bretonne</t>
  </si>
  <si>
    <t>Lait entier</t>
  </si>
  <si>
    <t>Calamar</t>
  </si>
  <si>
    <t>Turbot 2/3 kg</t>
  </si>
  <si>
    <t>Moule de bouchot</t>
  </si>
  <si>
    <t>Margarine à feuilletage</t>
  </si>
  <si>
    <t>Carpe</t>
  </si>
  <si>
    <t>Turbot filet</t>
  </si>
  <si>
    <t>Noix de pétoncle</t>
  </si>
  <si>
    <t>Mascarpone</t>
  </si>
  <si>
    <t>Carrelet 1,5 kg</t>
  </si>
  <si>
    <t>Turbotin 1/2 kg</t>
  </si>
  <si>
    <t>Noix de saint-Jacques</t>
  </si>
  <si>
    <t>Œufs</t>
  </si>
  <si>
    <t>Piéce</t>
  </si>
  <si>
    <t>Colin 2 kg</t>
  </si>
  <si>
    <t>Poulpe</t>
  </si>
  <si>
    <t>Œufs (blanc liquide)</t>
  </si>
  <si>
    <t>Colin (darne)</t>
  </si>
  <si>
    <t>Praire</t>
  </si>
  <si>
    <t>Œufs de caille</t>
  </si>
  <si>
    <t>Congre</t>
  </si>
  <si>
    <t>Blanc de seiche</t>
  </si>
  <si>
    <t>Œuf entier (liquide)</t>
  </si>
  <si>
    <t>Daurade grise</t>
  </si>
  <si>
    <t xml:space="preserve">Œuf extra frais </t>
  </si>
  <si>
    <t>Daurade rose</t>
  </si>
  <si>
    <t>POISSONS FUMES</t>
  </si>
  <si>
    <t>Œuf (jaune liquide)</t>
  </si>
  <si>
    <t>Eperlan</t>
  </si>
  <si>
    <t>Anguille fumée</t>
  </si>
  <si>
    <t>Parmesan râpé</t>
  </si>
  <si>
    <t>Hoki</t>
  </si>
  <si>
    <t>CRUSTACES</t>
  </si>
  <si>
    <t>Flétan fumé filet</t>
  </si>
  <si>
    <t>Roquefort</t>
  </si>
  <si>
    <t>Julienne</t>
  </si>
  <si>
    <t>Crabe miettes</t>
  </si>
  <si>
    <t>Haddock filet</t>
  </si>
  <si>
    <t>Limande</t>
  </si>
  <si>
    <t>Crevette grise</t>
  </si>
  <si>
    <t>Hareng fumé</t>
  </si>
  <si>
    <t>Queue de lotte</t>
  </si>
  <si>
    <t>Crevette rose</t>
  </si>
  <si>
    <t>Saumon fumé tranché filet</t>
  </si>
  <si>
    <t>Maquereau</t>
  </si>
  <si>
    <t>Crevette rose en saumure</t>
  </si>
  <si>
    <t>Merlan 250g</t>
  </si>
  <si>
    <t>Ecrevisse vivante</t>
  </si>
  <si>
    <t>Merlan filet</t>
  </si>
  <si>
    <t>Ecrevisse queue</t>
  </si>
  <si>
    <t>Morue</t>
  </si>
  <si>
    <t>Etrille</t>
  </si>
  <si>
    <t>Raie</t>
  </si>
  <si>
    <t>Gambas</t>
  </si>
  <si>
    <t>ŒUFS DE POISSON</t>
  </si>
  <si>
    <t>Rouget barbet 250g</t>
  </si>
  <si>
    <t>Homard 600 gr</t>
  </si>
  <si>
    <t>Caviar Osciétre</t>
  </si>
  <si>
    <t xml:space="preserve">Rouget </t>
  </si>
  <si>
    <t>Langoustine 15/20  100 gr</t>
  </si>
  <si>
    <t>Caviar sévruga 50 gr</t>
  </si>
  <si>
    <t>P</t>
  </si>
  <si>
    <t>Rouget grondin</t>
  </si>
  <si>
    <t>Tourteau</t>
  </si>
  <si>
    <t>Œuf de lump noir/rouge</t>
  </si>
  <si>
    <t>Saint-Pierre</t>
  </si>
  <si>
    <t>Oeuf de saumon</t>
  </si>
  <si>
    <t>Sandre</t>
  </si>
  <si>
    <t>Sandre filet</t>
  </si>
  <si>
    <t>4. LEGUMERIE</t>
  </si>
  <si>
    <t>LEGUMES</t>
  </si>
  <si>
    <t>FRUITS</t>
  </si>
  <si>
    <t>Ail</t>
  </si>
  <si>
    <t>Navet rond</t>
  </si>
  <si>
    <t xml:space="preserve">Tomate cerise  </t>
  </si>
  <si>
    <t>Abricot</t>
  </si>
  <si>
    <t>Artichaud</t>
  </si>
  <si>
    <t>Oignon grelot</t>
  </si>
  <si>
    <t>Tomate garniture 60 gr</t>
  </si>
  <si>
    <t>Ananas</t>
  </si>
  <si>
    <t>Asperge blanche</t>
  </si>
  <si>
    <t>Oignon rouge</t>
  </si>
  <si>
    <t>Tomate grosse</t>
  </si>
  <si>
    <t>Banane</t>
  </si>
  <si>
    <t>Asperge verte</t>
  </si>
  <si>
    <t>Panais</t>
  </si>
  <si>
    <t>Carambole</t>
  </si>
  <si>
    <t>Aubergine</t>
  </si>
  <si>
    <t>Patate douce</t>
  </si>
  <si>
    <t>Cerise</t>
  </si>
  <si>
    <t>Avocat</t>
  </si>
  <si>
    <t>Pâtisson</t>
  </si>
  <si>
    <t>FINES HERBES</t>
  </si>
  <si>
    <t>Citron jaune</t>
  </si>
  <si>
    <t>Betterave rouge crue</t>
  </si>
  <si>
    <t>Petit pois</t>
  </si>
  <si>
    <t>Aneth</t>
  </si>
  <si>
    <t>B</t>
  </si>
  <si>
    <t>Citron vert</t>
  </si>
  <si>
    <t>Betterave rouge cuite</t>
  </si>
  <si>
    <t>Piment rouge</t>
  </si>
  <si>
    <t>Basilic</t>
  </si>
  <si>
    <t>Clémentine</t>
  </si>
  <si>
    <t>Blette</t>
  </si>
  <si>
    <t>Piment vert</t>
  </si>
  <si>
    <t>Cerfeuil</t>
  </si>
  <si>
    <t>Coing</t>
  </si>
  <si>
    <t>Brocoli</t>
  </si>
  <si>
    <t>Poireau</t>
  </si>
  <si>
    <t>Ciboulette</t>
  </si>
  <si>
    <t>Datte</t>
  </si>
  <si>
    <t>Cardon</t>
  </si>
  <si>
    <t>Pois gourmand</t>
  </si>
  <si>
    <t>Citronelle</t>
  </si>
  <si>
    <t>Figue fraîche</t>
  </si>
  <si>
    <t>Carotte</t>
  </si>
  <si>
    <t>Poivron jaune</t>
  </si>
  <si>
    <t>Coriandre</t>
  </si>
  <si>
    <t>Fraise</t>
  </si>
  <si>
    <t>Céleri branche</t>
  </si>
  <si>
    <t>Poivron rouge</t>
  </si>
  <si>
    <t>Estragon</t>
  </si>
  <si>
    <t>Framboise bqt 125 gr</t>
  </si>
  <si>
    <t>Célerie rave</t>
  </si>
  <si>
    <t>Poivron vert</t>
  </si>
  <si>
    <t>Laurier</t>
  </si>
  <si>
    <t>Fruits de la passion</t>
  </si>
  <si>
    <t>Châtaigne</t>
  </si>
  <si>
    <t>Pomme de terre (PDT)</t>
  </si>
  <si>
    <t>Menthe</t>
  </si>
  <si>
    <t>Gimgembre</t>
  </si>
  <si>
    <t>Chou blanc</t>
  </si>
  <si>
    <t>PDT Bintje</t>
  </si>
  <si>
    <t>Oseille</t>
  </si>
  <si>
    <t>Goyave</t>
  </si>
  <si>
    <t>Chou chinois</t>
  </si>
  <si>
    <t>PDT Charlotte</t>
  </si>
  <si>
    <t>Persil plat</t>
  </si>
  <si>
    <t>Grenade</t>
  </si>
  <si>
    <t>Chou de Bruxelles</t>
  </si>
  <si>
    <t>PDT Ratte</t>
  </si>
  <si>
    <t>Persil frisée</t>
  </si>
  <si>
    <t>Groseille bqt 125 gr</t>
  </si>
  <si>
    <t>Chou fleur</t>
  </si>
  <si>
    <t>Potimarron</t>
  </si>
  <si>
    <t>Romarin</t>
  </si>
  <si>
    <t>Kaki 100 gr</t>
  </si>
  <si>
    <t>Chou rouge</t>
  </si>
  <si>
    <t>Potiron</t>
  </si>
  <si>
    <t>Sauge</t>
  </si>
  <si>
    <t>Kumquat</t>
  </si>
  <si>
    <t>Chou vert frisé</t>
  </si>
  <si>
    <t>Radis noir</t>
  </si>
  <si>
    <t>Thym</t>
  </si>
  <si>
    <t>Litchi</t>
  </si>
  <si>
    <t>Choucroute fraîche</t>
  </si>
  <si>
    <t>Radis rose</t>
  </si>
  <si>
    <t>Mandarine</t>
  </si>
  <si>
    <t>Concombre</t>
  </si>
  <si>
    <t>Salade Batavia</t>
  </si>
  <si>
    <t>CHAMPIGNONS</t>
  </si>
  <si>
    <t>Mangoustan</t>
  </si>
  <si>
    <t>Courge</t>
  </si>
  <si>
    <t>Salade Chicorée frisée</t>
  </si>
  <si>
    <t>Cèpe</t>
  </si>
  <si>
    <t>Mangue 300 gr</t>
  </si>
  <si>
    <t>Courgette</t>
  </si>
  <si>
    <t>Salade feuille de chêne</t>
  </si>
  <si>
    <t>Chanterelle grise</t>
  </si>
  <si>
    <t>Melon 1 kg</t>
  </si>
  <si>
    <t>Cresson</t>
  </si>
  <si>
    <t>Salade laitue</t>
  </si>
  <si>
    <t>Chanterelle jaune</t>
  </si>
  <si>
    <t>Mûre bqt 125 gr</t>
  </si>
  <si>
    <t>Echalotte</t>
  </si>
  <si>
    <t>Salade mâche</t>
  </si>
  <si>
    <t>Champignon de paris</t>
  </si>
  <si>
    <t>Myrtille</t>
  </si>
  <si>
    <t>Endive</t>
  </si>
  <si>
    <t>Salade mesclun</t>
  </si>
  <si>
    <t>Girolle</t>
  </si>
  <si>
    <t>Noix de coco</t>
  </si>
  <si>
    <t>Epinard</t>
  </si>
  <si>
    <t>Salade Scarole</t>
  </si>
  <si>
    <t>Morille</t>
  </si>
  <si>
    <t>Orange</t>
  </si>
  <si>
    <t>Fenouil</t>
  </si>
  <si>
    <t>Salicorne</t>
  </si>
  <si>
    <t>Mousseron</t>
  </si>
  <si>
    <t>Pamplemousse 300 g</t>
  </si>
  <si>
    <t>Fèves</t>
  </si>
  <si>
    <t>Salsifis</t>
  </si>
  <si>
    <t>Pieds de mouton</t>
  </si>
  <si>
    <t>Pamplemousse rose 300g</t>
  </si>
  <si>
    <t>Haricot vert extra fin</t>
  </si>
  <si>
    <t>Soja</t>
  </si>
  <si>
    <t>Pleurote</t>
  </si>
  <si>
    <t xml:space="preserve">Raisin </t>
  </si>
  <si>
    <t>Navet long</t>
  </si>
  <si>
    <t>Topinambour</t>
  </si>
  <si>
    <t>Trompette de la mort</t>
  </si>
  <si>
    <t>Rhubarbe</t>
  </si>
  <si>
    <t>FRUITS (SUITE)</t>
  </si>
  <si>
    <t>5. ECONOMAT</t>
  </si>
  <si>
    <t>Papaye</t>
  </si>
  <si>
    <t>CONSERVES</t>
  </si>
  <si>
    <t>Huile de tournesol</t>
  </si>
  <si>
    <t>PRODUITS DE PATISSERIE</t>
  </si>
  <si>
    <t>Pastéque</t>
  </si>
  <si>
    <t>Abricots sirop 1/1</t>
  </si>
  <si>
    <t>Huile d'olive vierge</t>
  </si>
  <si>
    <t>Amande amére (liquide)</t>
  </si>
  <si>
    <t>Pêche</t>
  </si>
  <si>
    <t>Airelles 1/1</t>
  </si>
  <si>
    <t>Ketchup</t>
  </si>
  <si>
    <t>Amande concassée</t>
  </si>
  <si>
    <t>Physalis</t>
  </si>
  <si>
    <t>Ananas 4/4</t>
  </si>
  <si>
    <t>Moutarde</t>
  </si>
  <si>
    <t>Amande effilée</t>
  </si>
  <si>
    <t>Poire</t>
  </si>
  <si>
    <t>Ananas sirop 1/1</t>
  </si>
  <si>
    <t>Moutarde de Meaux</t>
  </si>
  <si>
    <t>Amande en poudre</t>
  </si>
  <si>
    <t>Pomme Golden</t>
  </si>
  <si>
    <t xml:space="preserve">Anchois 500 gr </t>
  </si>
  <si>
    <t>Tabasco</t>
  </si>
  <si>
    <t>Angélique confite</t>
  </si>
  <si>
    <t>Pomme Granny Smith</t>
  </si>
  <si>
    <t>Cerises griottes alcool</t>
  </si>
  <si>
    <t>Vinaigre alcool blanc</t>
  </si>
  <si>
    <t>Biscuit cuiller</t>
  </si>
  <si>
    <t>Pomme Reinette</t>
  </si>
  <si>
    <t>Cerises griottes amaréna</t>
  </si>
  <si>
    <t>Vinaigre alcool coloré</t>
  </si>
  <si>
    <t>Cacao poudre non sucré</t>
  </si>
  <si>
    <t>Prune rouge</t>
  </si>
  <si>
    <t>Cerises griottes naturel</t>
  </si>
  <si>
    <t>Vinaigre balsamique</t>
  </si>
  <si>
    <t>Café (liquide)</t>
  </si>
  <si>
    <t>Questche</t>
  </si>
  <si>
    <t>Compote de pomme</t>
  </si>
  <si>
    <t>Vinaigre de cidre</t>
  </si>
  <si>
    <t>Cerise confite</t>
  </si>
  <si>
    <t>Escargots (douzaine)</t>
  </si>
  <si>
    <t>Vinaigre de framboise</t>
  </si>
  <si>
    <t>Chicorée liquide</t>
  </si>
  <si>
    <t>Gelée de groseilles</t>
  </si>
  <si>
    <t>Vinaigre de vin</t>
  </si>
  <si>
    <t>Chocolat couverture blanc</t>
  </si>
  <si>
    <t>Litchees au sirop</t>
  </si>
  <si>
    <t>Vinaigre de Xérés</t>
  </si>
  <si>
    <t>Chocolat couverture lacté</t>
  </si>
  <si>
    <t>FRUITS ET LEGUMES SURGELES</t>
  </si>
  <si>
    <t>Mais 4/4</t>
  </si>
  <si>
    <t>Chocolat couverture noir</t>
  </si>
  <si>
    <t>Marron créme 1/1</t>
  </si>
  <si>
    <t>FRUITS ET LEGUMES SECS</t>
  </si>
  <si>
    <t>Marron purée 1/1</t>
  </si>
  <si>
    <t>Abricots secs</t>
  </si>
  <si>
    <t>Fleur d'oranger</t>
  </si>
  <si>
    <t>Mirabelles au sirop 1/1</t>
  </si>
  <si>
    <t>Figue séche</t>
  </si>
  <si>
    <t>Fondant blanc</t>
  </si>
  <si>
    <t>Cassis</t>
  </si>
  <si>
    <t>Olives noires dénoyautées</t>
  </si>
  <si>
    <t>Haricots cocos secs</t>
  </si>
  <si>
    <t>Fruits confits cubes</t>
  </si>
  <si>
    <t>Cerise griotte</t>
  </si>
  <si>
    <t>Olives vertes dénoyautées</t>
  </si>
  <si>
    <t>Lentilles vertes</t>
  </si>
  <si>
    <t>Gélatine feuille</t>
  </si>
  <si>
    <t>Champignon émincé</t>
  </si>
  <si>
    <t>Pêches au sirop</t>
  </si>
  <si>
    <t>Lingots (haricots sec)</t>
  </si>
  <si>
    <t>Glucose</t>
  </si>
  <si>
    <t>Chou-fleur</t>
  </si>
  <si>
    <t>Poires au sirop</t>
  </si>
  <si>
    <t>Morilles séches</t>
  </si>
  <si>
    <t>Levure chimique</t>
  </si>
  <si>
    <t xml:space="preserve">Pois chiches </t>
  </si>
  <si>
    <t>Pois cassés</t>
  </si>
  <si>
    <t>Miel</t>
  </si>
  <si>
    <t>Thon naturel 1/1</t>
  </si>
  <si>
    <t>Pruneaux dénoyautés</t>
  </si>
  <si>
    <t>Nappage blond</t>
  </si>
  <si>
    <t>Féve</t>
  </si>
  <si>
    <t>Tomate concentré 1/2</t>
  </si>
  <si>
    <t>Nappage rouge</t>
  </si>
  <si>
    <t>Flageolet</t>
  </si>
  <si>
    <t>Tomates pelées entiéres</t>
  </si>
  <si>
    <t>Raisins secs</t>
  </si>
  <si>
    <t>Noisettes entiéres</t>
  </si>
  <si>
    <t>Fraise entiére</t>
  </si>
  <si>
    <t>Truffes jus</t>
  </si>
  <si>
    <t>Noisettes poudre</t>
  </si>
  <si>
    <t>Framboise</t>
  </si>
  <si>
    <t>Truffes pelures</t>
  </si>
  <si>
    <t>BASE DE SAUCES DESHYDRATEES</t>
  </si>
  <si>
    <t>Noix (cerveaux)</t>
  </si>
  <si>
    <t>Groseille</t>
  </si>
  <si>
    <t>Fond blanc de volaille</t>
  </si>
  <si>
    <t>Noix de coco râpée</t>
  </si>
  <si>
    <t>Haricot vert</t>
  </si>
  <si>
    <t>HUILES, VINAIGRES ET CONDIMENTS</t>
  </si>
  <si>
    <t>Fond blanc agneau</t>
  </si>
  <si>
    <t>Pain d'épices 400 gr</t>
  </si>
  <si>
    <t>Julienne de légumes</t>
  </si>
  <si>
    <t>Câpres</t>
  </si>
  <si>
    <t>Fond blanc clair</t>
  </si>
  <si>
    <t>Pâte d'amande décor</t>
  </si>
  <si>
    <t>Petit oignon</t>
  </si>
  <si>
    <t>Cornichons</t>
  </si>
  <si>
    <t>Fond brun lié</t>
  </si>
  <si>
    <t>Pâte de cacao</t>
  </si>
  <si>
    <t>Huile d'arachide</t>
  </si>
  <si>
    <t>Fumet de crustacés</t>
  </si>
  <si>
    <t>Pâte de noisette</t>
  </si>
  <si>
    <t>Huile de friture</t>
  </si>
  <si>
    <t>Fumet de poisson</t>
  </si>
  <si>
    <t>Pâte de pistache</t>
  </si>
  <si>
    <t>Huile de noisette / noix</t>
  </si>
  <si>
    <t>Pistaches émondées</t>
  </si>
  <si>
    <t>5. ECONOMAT (SUITE)</t>
  </si>
  <si>
    <t>6. CAVE</t>
  </si>
  <si>
    <t>7. BOULANGERIE</t>
  </si>
  <si>
    <t>PRODUITS DE PATISSERIE (SUITE)</t>
  </si>
  <si>
    <t>Origan</t>
  </si>
  <si>
    <t>Armagnac</t>
  </si>
  <si>
    <t>Chapelure blanche</t>
  </si>
  <si>
    <t xml:space="preserve">Poudre crème </t>
  </si>
  <si>
    <t>Paprika</t>
  </si>
  <si>
    <t>Banyuls</t>
  </si>
  <si>
    <t>Levure de boulanger</t>
  </si>
  <si>
    <t>Pralin</t>
  </si>
  <si>
    <t>Piment de Cayenne</t>
  </si>
  <si>
    <t>Bénédictine</t>
  </si>
  <si>
    <t>Pain baguette 250gr</t>
  </si>
  <si>
    <t>Pralines rouges</t>
  </si>
  <si>
    <t>Poivre blanc grains</t>
  </si>
  <si>
    <t>Biére ordinaire</t>
  </si>
  <si>
    <t>Pain de mie entier</t>
  </si>
  <si>
    <t>Spéculos</t>
  </si>
  <si>
    <t>Poivre blanc moulu</t>
  </si>
  <si>
    <t>Biére Kriek</t>
  </si>
  <si>
    <t>Sucre cassonade</t>
  </si>
  <si>
    <t>Poivre mignonette</t>
  </si>
  <si>
    <t>Calvados</t>
  </si>
  <si>
    <t>Sucre glace</t>
  </si>
  <si>
    <t>Poivre vert</t>
  </si>
  <si>
    <t>Champagne</t>
  </si>
  <si>
    <t>Sucre grains</t>
  </si>
  <si>
    <t>Quatre épices</t>
  </si>
  <si>
    <t>Cidre</t>
  </si>
  <si>
    <t>Sucre semoule</t>
  </si>
  <si>
    <t>Safran filaments</t>
  </si>
  <si>
    <t>Cognac</t>
  </si>
  <si>
    <t>Sucre vanillé</t>
  </si>
  <si>
    <t>Safran poudre</t>
  </si>
  <si>
    <t>g</t>
  </si>
  <si>
    <t>Cointreau</t>
  </si>
  <si>
    <t>Sucre vergeoise</t>
  </si>
  <si>
    <t>Sel fin</t>
  </si>
  <si>
    <t>Eau de vie framboise</t>
  </si>
  <si>
    <t>8. AUTRES</t>
  </si>
  <si>
    <t>Vanille extrait liquide</t>
  </si>
  <si>
    <t>Sel (fleur de)</t>
  </si>
  <si>
    <t>Eau de vie mirabelle</t>
  </si>
  <si>
    <t>Vanille gousse 20 gr</t>
  </si>
  <si>
    <t>Sel gros</t>
  </si>
  <si>
    <t>Eau de vie poire</t>
  </si>
  <si>
    <t>Violettes cristalisées</t>
  </si>
  <si>
    <t>Grand Marnier rouge</t>
  </si>
  <si>
    <t>AUTRES PRODUITS</t>
  </si>
  <si>
    <t>Jus d'orange</t>
  </si>
  <si>
    <t>Bouillon de bœuf</t>
  </si>
  <si>
    <t>Kirsch</t>
  </si>
  <si>
    <t>EPICES</t>
  </si>
  <si>
    <t>Café moulu</t>
  </si>
  <si>
    <t>Madére</t>
  </si>
  <si>
    <t>Anis étoilé ou badiane</t>
  </si>
  <si>
    <t>Farine type 45</t>
  </si>
  <si>
    <t>Malibu</t>
  </si>
  <si>
    <t>Baies roses</t>
  </si>
  <si>
    <t>Fécule de PDT</t>
  </si>
  <si>
    <t>Marasquin</t>
  </si>
  <si>
    <t>Canelle bâton</t>
  </si>
  <si>
    <t>Feuilles de brick</t>
  </si>
  <si>
    <t>Marc de bourgogne</t>
  </si>
  <si>
    <t>Canelle poudre</t>
  </si>
  <si>
    <t>Gelée claire</t>
  </si>
  <si>
    <t>Muscat</t>
  </si>
  <si>
    <t>Curry poudre</t>
  </si>
  <si>
    <t>Lait de coco</t>
  </si>
  <si>
    <t>Nouilly Prat</t>
  </si>
  <si>
    <t>Fenouil graines</t>
  </si>
  <si>
    <t>Lait poudre</t>
  </si>
  <si>
    <t>Pineau des charentes</t>
  </si>
  <si>
    <t>Geniévre baies</t>
  </si>
  <si>
    <t>Maizena</t>
  </si>
  <si>
    <t>Porto blanc</t>
  </si>
  <si>
    <t>Gingembre poudre</t>
  </si>
  <si>
    <t>Nuoc-mam</t>
  </si>
  <si>
    <t>Porto rouge</t>
  </si>
  <si>
    <t>Herbes de provence</t>
  </si>
  <si>
    <t>Pâtes</t>
  </si>
  <si>
    <t>Pulco citron jaune</t>
  </si>
  <si>
    <t>Muscade poudre</t>
  </si>
  <si>
    <t>Riz long</t>
  </si>
  <si>
    <t>Rhum ambré</t>
  </si>
  <si>
    <t>Noix de muscade</t>
  </si>
  <si>
    <t>Riz rond</t>
  </si>
  <si>
    <t>Ricard</t>
  </si>
  <si>
    <t>Riz sauvage</t>
  </si>
  <si>
    <t>Vin blanc ordinaire</t>
  </si>
  <si>
    <t>Sauce soja</t>
  </si>
  <si>
    <t>Vin rouge ordinaire</t>
  </si>
  <si>
    <t>Semoule couscous</t>
  </si>
  <si>
    <t>Vodka</t>
  </si>
  <si>
    <t>Semoule de blé fine</t>
  </si>
  <si>
    <t>Whisky</t>
  </si>
  <si>
    <t>Polenta</t>
  </si>
  <si>
    <t>Sésame</t>
  </si>
  <si>
    <t xml:space="preserve"> MERCURIALE DES PRODUITS </t>
  </si>
  <si>
    <t>Foies de volaille</t>
  </si>
  <si>
    <t>Les textes des lignes d'en-tête doivent être soulignés</t>
  </si>
  <si>
    <t>Les textes des produits ne doivent pas être soulignés</t>
  </si>
  <si>
    <t>Double-cliquer sur une cellule de la colonne B à partir de la ligne 16</t>
  </si>
  <si>
    <t>Dylan Gallet</t>
  </si>
  <si>
    <t>1/ Mille-feuilles</t>
  </si>
  <si>
    <t>Au bain marie, mettre le chocolat gianduja à fondre. Ajouter la feuillantine. Couler entre deux feuilles de papier guitare, réserver.</t>
  </si>
  <si>
    <t>2/ Ganache caramel</t>
  </si>
  <si>
    <t>Réaliser un caramel, décuire avec le beurre puis avec la moitié de la créme bouillante. Ajouter le chocolat et le reste de la crème, mixer, réserver.</t>
  </si>
  <si>
    <t>3/ Ganache lactée</t>
  </si>
  <si>
    <t xml:space="preserve">Faire bouillir la crème, le sucre invertie et le beurre. Ajouter le sorbitol lors de l'ébullition. Verser la préparation sur le chocolat lacté, mixer et réserver. </t>
  </si>
  <si>
    <t>4/ Crème anglaise</t>
  </si>
  <si>
    <t>Blanchir les jaunes et le sucre. Faire bouillir le lait ajouté à la préparation. Cuire l'appareil à 82°C, réserver.</t>
  </si>
  <si>
    <t>5/ Dressage</t>
  </si>
  <si>
    <t>Dresser dans des demis-cadres (60 x 40) la feuillantine, recouvrir avec la ganache lactée. Ajouter une nouvelle couche de feuillantine surmontée de la ganache chocolat-caramel. Terminer par une dernière couche de feuillantine et réserver.</t>
  </si>
  <si>
    <t>Faire torréfier les noisettes à 180°C.</t>
  </si>
  <si>
    <t>Chocolat gianduja</t>
  </si>
  <si>
    <t>Sorbet mandarine</t>
  </si>
  <si>
    <t>Sorbitol</t>
  </si>
  <si>
    <t>Feuillantine</t>
  </si>
  <si>
    <t>Honny cress</t>
  </si>
  <si>
    <t>Botte</t>
  </si>
  <si>
    <t>Dessert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</si>
</sst>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7" formatCode="#,##0.00\ &quot;€&quot;;\-#,##0.00\ &quot;€&quot;"/>
    <numFmt numFmtId="8" formatCode="#,##0.00\ &quot;€&quot;;[Red]\-#,##0.00\ &quot;€&quot;"/>
    <numFmt numFmtId="164" formatCode="#,##0.00\ &quot;€&quot;"/>
    <numFmt numFmtId="165" formatCode="0.00&quot; €&quot;"/>
  </numFmts>
  <fonts count="21" x14ac:knownFonts="1">
    <font>
      <sz val="10"/>
      <name val="Arial"/>
    </font>
    <font>
      <b/>
      <sz val="10"/>
      <name val="Arial"/>
      <family val="2"/>
    </font>
    <font>
      <sz val="10"/>
      <name val="Arial"/>
      <family val="2"/>
    </font>
    <font>
      <b/>
      <u/>
      <sz val="10"/>
      <name val="Arial"/>
      <family val="2"/>
    </font>
    <font>
      <sz val="10"/>
      <name val="Arial"/>
      <family val="2"/>
    </font>
    <font>
      <b/>
      <u/>
      <sz val="8"/>
      <name val="Arial"/>
      <family val="2"/>
    </font>
    <font>
      <b/>
      <sz val="6"/>
      <name val="Arial"/>
      <family val="2"/>
    </font>
    <font>
      <sz val="6"/>
      <name val="Arial"/>
      <family val="2"/>
    </font>
    <font>
      <sz val="8"/>
      <name val="Arial"/>
      <family val="2"/>
    </font>
    <font>
      <b/>
      <sz val="8"/>
      <name val="Arial"/>
      <family val="2"/>
    </font>
    <font>
      <sz val="8"/>
      <name val="Arial"/>
      <family val="2"/>
    </font>
    <font>
      <b/>
      <u/>
      <sz val="9"/>
      <name val="Arial"/>
      <family val="2"/>
    </font>
    <font>
      <b/>
      <sz val="9"/>
      <name val="Arial"/>
      <family val="2"/>
    </font>
    <font>
      <b/>
      <sz val="9"/>
      <color indexed="62"/>
      <name val="Arial"/>
      <family val="2"/>
    </font>
    <font>
      <b/>
      <sz val="10"/>
      <name val="Arial"/>
      <family val="2"/>
    </font>
    <font>
      <sz val="16"/>
      <color theme="0"/>
      <name val="Impact"/>
      <family val="2"/>
    </font>
    <font>
      <b/>
      <sz val="10"/>
      <color theme="0"/>
      <name val="Arial"/>
      <family val="2"/>
    </font>
    <font>
      <b/>
      <sz val="10"/>
      <color theme="1"/>
      <name val="Arial"/>
      <family val="2"/>
    </font>
    <font>
      <sz val="10"/>
      <color theme="1"/>
      <name val="Arial"/>
      <family val="2"/>
    </font>
    <font>
      <b/>
      <sz val="10"/>
      <color rgb="FFFF0000"/>
      <name val="Arial"/>
      <family val="2"/>
    </font>
    <font>
      <sz val="16"/>
      <name val="Arial"/>
      <family val="2"/>
    </font>
  </fonts>
  <fills count="4">
    <fill>
      <patternFill patternType="none"/>
    </fill>
    <fill>
      <patternFill patternType="gray125"/>
    </fill>
    <fill>
      <patternFill patternType="solid">
        <fgColor theme="1" tint="0.34998626667073579"/>
        <bgColor indexed="64"/>
      </patternFill>
    </fill>
    <fill>
      <patternFill patternType="solid">
        <fgColor theme="0" tint="-0.249977111117893"/>
        <bgColor indexed="64"/>
      </patternFill>
    </fill>
  </fills>
  <borders count="55">
    <border>
      <left/>
      <right/>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top/>
      <bottom/>
      <diagonal/>
    </border>
    <border>
      <left style="double">
        <color indexed="64"/>
      </left>
      <right/>
      <top/>
      <bottom style="medium">
        <color indexed="64"/>
      </bottom>
      <diagonal/>
    </border>
    <border>
      <left/>
      <right style="double">
        <color indexed="64"/>
      </right>
      <top/>
      <bottom/>
      <diagonal/>
    </border>
    <border>
      <left/>
      <right style="double">
        <color indexed="64"/>
      </right>
      <top/>
      <bottom style="medium">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thin">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double">
        <color indexed="64"/>
      </left>
      <right style="medium">
        <color indexed="64"/>
      </right>
      <top style="medium">
        <color indexed="64"/>
      </top>
      <bottom style="medium">
        <color indexed="64"/>
      </bottom>
      <diagonal/>
    </border>
    <border>
      <left style="double">
        <color indexed="64"/>
      </left>
      <right style="medium">
        <color indexed="64"/>
      </right>
      <top style="medium">
        <color indexed="64"/>
      </top>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style="double">
        <color indexed="64"/>
      </left>
      <right/>
      <top style="medium">
        <color indexed="64"/>
      </top>
      <bottom/>
      <diagonal/>
    </border>
    <border>
      <left style="double">
        <color indexed="64"/>
      </left>
      <right/>
      <top/>
      <bottom style="double">
        <color indexed="64"/>
      </bottom>
      <diagonal/>
    </border>
    <border>
      <left style="medium">
        <color indexed="64"/>
      </left>
      <right style="medium">
        <color indexed="64"/>
      </right>
      <top/>
      <bottom style="medium">
        <color indexed="64"/>
      </bottom>
      <diagonal/>
    </border>
    <border>
      <left style="medium">
        <color indexed="64"/>
      </left>
      <right style="double">
        <color indexed="64"/>
      </right>
      <top/>
      <bottom/>
      <diagonal/>
    </border>
    <border>
      <left style="medium">
        <color indexed="64"/>
      </left>
      <right style="thin">
        <color indexed="64"/>
      </right>
      <top/>
      <bottom/>
      <diagonal/>
    </border>
    <border>
      <left/>
      <right style="double">
        <color indexed="64"/>
      </right>
      <top style="medium">
        <color indexed="64"/>
      </top>
      <bottom style="medium">
        <color indexed="64"/>
      </bottom>
      <diagonal/>
    </border>
    <border>
      <left/>
      <right style="double">
        <color indexed="64"/>
      </right>
      <top style="medium">
        <color indexed="64"/>
      </top>
      <bottom style="double">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double">
        <color indexed="64"/>
      </bottom>
      <diagonal/>
    </border>
    <border>
      <left style="medium">
        <color indexed="64"/>
      </left>
      <right/>
      <top style="medium">
        <color indexed="64"/>
      </top>
      <bottom/>
      <diagonal/>
    </border>
    <border>
      <left style="medium">
        <color indexed="64"/>
      </left>
      <right style="double">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s>
  <cellStyleXfs count="1">
    <xf numFmtId="0" fontId="0" fillId="0" borderId="0"/>
  </cellStyleXfs>
  <cellXfs count="145">
    <xf numFmtId="0" fontId="0" fillId="0" borderId="0" xfId="0"/>
    <xf numFmtId="0" fontId="0" fillId="0" borderId="1" xfId="0" applyBorder="1"/>
    <xf numFmtId="0" fontId="0" fillId="0" borderId="2" xfId="0" applyBorder="1"/>
    <xf numFmtId="0" fontId="0" fillId="0" borderId="3" xfId="0" applyBorder="1"/>
    <xf numFmtId="0" fontId="0" fillId="0" borderId="0"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applyAlignment="1">
      <alignment horizontal="centerContinuous"/>
    </xf>
    <xf numFmtId="0" fontId="0" fillId="0" borderId="11" xfId="0" applyBorder="1" applyAlignment="1">
      <alignment horizontal="centerContinuous"/>
    </xf>
    <xf numFmtId="0" fontId="4" fillId="0" borderId="0" xfId="0" applyFont="1" applyBorder="1"/>
    <xf numFmtId="0" fontId="2" fillId="0" borderId="0" xfId="0" applyFont="1" applyBorder="1"/>
    <xf numFmtId="0" fontId="0" fillId="0" borderId="12" xfId="0" applyBorder="1"/>
    <xf numFmtId="0" fontId="0" fillId="0" borderId="13" xfId="0" applyBorder="1"/>
    <xf numFmtId="0" fontId="3" fillId="0" borderId="12" xfId="0" applyFont="1" applyBorder="1"/>
    <xf numFmtId="0" fontId="0" fillId="0" borderId="14" xfId="0" applyBorder="1"/>
    <xf numFmtId="0" fontId="0" fillId="0" borderId="15" xfId="0" applyBorder="1"/>
    <xf numFmtId="0" fontId="0" fillId="0" borderId="16" xfId="0" applyBorder="1"/>
    <xf numFmtId="0" fontId="0" fillId="0" borderId="17" xfId="0" applyBorder="1"/>
    <xf numFmtId="0" fontId="3" fillId="0" borderId="0" xfId="0" applyFont="1" applyBorder="1"/>
    <xf numFmtId="0" fontId="1" fillId="0" borderId="18" xfId="0" applyFont="1" applyBorder="1" applyAlignment="1">
      <alignment horizontal="centerContinuous"/>
    </xf>
    <xf numFmtId="0" fontId="1" fillId="0" borderId="19" xfId="0" applyFont="1" applyBorder="1" applyAlignment="1">
      <alignment horizontal="center"/>
    </xf>
    <xf numFmtId="0" fontId="1" fillId="0" borderId="0" xfId="0" applyFont="1"/>
    <xf numFmtId="0" fontId="0" fillId="0" borderId="0" xfId="0" applyBorder="1" applyAlignment="1">
      <alignment horizontal="centerContinuous"/>
    </xf>
    <xf numFmtId="0" fontId="1" fillId="0" borderId="0" xfId="0" applyFont="1" applyBorder="1" applyAlignment="1">
      <alignment horizontal="centerContinuous"/>
    </xf>
    <xf numFmtId="2" fontId="0" fillId="0" borderId="8" xfId="0" applyNumberFormat="1" applyBorder="1"/>
    <xf numFmtId="2" fontId="0" fillId="0" borderId="9" xfId="0" applyNumberFormat="1" applyBorder="1"/>
    <xf numFmtId="0" fontId="1" fillId="0" borderId="6" xfId="0" applyFont="1" applyBorder="1" applyAlignment="1">
      <alignment horizontal="centerContinuous"/>
    </xf>
    <xf numFmtId="0" fontId="9" fillId="0" borderId="20" xfId="0" applyFont="1" applyBorder="1" applyAlignment="1">
      <alignment horizontal="center"/>
    </xf>
    <xf numFmtId="0" fontId="9" fillId="0" borderId="20" xfId="0" applyFont="1" applyBorder="1"/>
    <xf numFmtId="0" fontId="1" fillId="0" borderId="21" xfId="0" applyFont="1" applyBorder="1" applyAlignment="1">
      <alignment horizontal="center"/>
    </xf>
    <xf numFmtId="0" fontId="1" fillId="0" borderId="15" xfId="0" applyFont="1" applyBorder="1" applyAlignment="1">
      <alignment horizontal="centerContinuous"/>
    </xf>
    <xf numFmtId="0" fontId="1" fillId="0" borderId="22" xfId="0" applyFont="1" applyBorder="1" applyAlignment="1">
      <alignment horizontal="center"/>
    </xf>
    <xf numFmtId="0" fontId="1" fillId="0" borderId="23" xfId="0" applyFont="1" applyBorder="1" applyAlignment="1">
      <alignment horizontal="center"/>
    </xf>
    <xf numFmtId="2" fontId="0" fillId="0" borderId="3" xfId="0" applyNumberFormat="1" applyBorder="1"/>
    <xf numFmtId="0" fontId="1" fillId="0" borderId="24" xfId="0" applyFont="1" applyBorder="1" applyAlignment="1">
      <alignment vertical="center"/>
    </xf>
    <xf numFmtId="0" fontId="0" fillId="0" borderId="25" xfId="0" applyBorder="1" applyAlignment="1">
      <alignment vertical="center"/>
    </xf>
    <xf numFmtId="0" fontId="1" fillId="0" borderId="26" xfId="0" applyFont="1" applyBorder="1"/>
    <xf numFmtId="0" fontId="0" fillId="0" borderId="28" xfId="0" applyBorder="1"/>
    <xf numFmtId="0" fontId="0" fillId="0" borderId="29" xfId="0" applyBorder="1"/>
    <xf numFmtId="0" fontId="1" fillId="0" borderId="30" xfId="0" applyFont="1" applyBorder="1"/>
    <xf numFmtId="0" fontId="0" fillId="0" borderId="31" xfId="0" applyBorder="1"/>
    <xf numFmtId="0" fontId="6" fillId="0" borderId="32" xfId="0" applyFont="1" applyBorder="1" applyAlignment="1">
      <alignment horizontal="center" vertical="top"/>
    </xf>
    <xf numFmtId="0" fontId="7" fillId="0" borderId="32" xfId="0" applyFont="1" applyBorder="1"/>
    <xf numFmtId="2" fontId="0" fillId="0" borderId="5" xfId="0" applyNumberFormat="1" applyBorder="1"/>
    <xf numFmtId="0" fontId="6" fillId="0" borderId="3" xfId="0" applyFont="1" applyBorder="1"/>
    <xf numFmtId="0" fontId="7" fillId="0" borderId="4" xfId="0" applyFont="1" applyBorder="1"/>
    <xf numFmtId="0" fontId="6" fillId="0" borderId="20" xfId="0" applyFont="1" applyBorder="1" applyAlignment="1">
      <alignment horizontal="center"/>
    </xf>
    <xf numFmtId="0" fontId="6" fillId="0" borderId="20" xfId="0" applyFont="1" applyBorder="1"/>
    <xf numFmtId="0" fontId="6" fillId="0" borderId="33" xfId="0" applyFont="1" applyBorder="1" applyAlignment="1">
      <alignment horizontal="center"/>
    </xf>
    <xf numFmtId="0" fontId="3" fillId="0" borderId="34" xfId="0" applyFont="1" applyBorder="1"/>
    <xf numFmtId="0" fontId="11" fillId="0" borderId="30" xfId="0" applyFont="1" applyBorder="1"/>
    <xf numFmtId="0" fontId="1" fillId="0" borderId="5" xfId="0" applyFont="1" applyBorder="1" applyAlignment="1">
      <alignment vertical="center"/>
    </xf>
    <xf numFmtId="0" fontId="0" fillId="0" borderId="6" xfId="0" applyBorder="1" applyAlignment="1">
      <alignment vertical="center"/>
    </xf>
    <xf numFmtId="0" fontId="1" fillId="0" borderId="18" xfId="0" applyFont="1" applyBorder="1" applyAlignment="1">
      <alignment vertical="center"/>
    </xf>
    <xf numFmtId="0" fontId="0" fillId="0" borderId="10" xfId="0" applyBorder="1" applyAlignment="1">
      <alignment vertical="center"/>
    </xf>
    <xf numFmtId="164" fontId="14" fillId="0" borderId="15" xfId="0" applyNumberFormat="1" applyFont="1" applyBorder="1" applyAlignment="1">
      <alignment vertical="center"/>
    </xf>
    <xf numFmtId="164" fontId="14" fillId="0" borderId="35" xfId="0" applyNumberFormat="1" applyFont="1" applyBorder="1" applyAlignment="1">
      <alignment vertical="center"/>
    </xf>
    <xf numFmtId="0" fontId="0" fillId="0" borderId="37" xfId="0" applyBorder="1" applyAlignment="1">
      <alignment vertical="center"/>
    </xf>
    <xf numFmtId="0" fontId="0" fillId="0" borderId="38" xfId="0" applyBorder="1" applyAlignment="1">
      <alignment vertical="center"/>
    </xf>
    <xf numFmtId="8" fontId="0" fillId="0" borderId="0" xfId="0" applyNumberFormat="1"/>
    <xf numFmtId="0" fontId="15" fillId="0" borderId="0" xfId="0" applyFont="1" applyFill="1" applyAlignment="1"/>
    <xf numFmtId="0" fontId="15" fillId="0" borderId="0" xfId="0" applyFont="1" applyFill="1" applyBorder="1" applyAlignment="1">
      <alignment horizontal="center"/>
    </xf>
    <xf numFmtId="0" fontId="0" fillId="0" borderId="39" xfId="0" applyBorder="1"/>
    <xf numFmtId="8" fontId="0" fillId="0" borderId="2" xfId="0" applyNumberFormat="1" applyBorder="1"/>
    <xf numFmtId="8" fontId="0" fillId="0" borderId="4" xfId="0" applyNumberFormat="1" applyBorder="1"/>
    <xf numFmtId="8" fontId="0" fillId="0" borderId="7" xfId="0" applyNumberFormat="1" applyBorder="1"/>
    <xf numFmtId="0" fontId="2" fillId="0" borderId="0" xfId="0" applyFont="1"/>
    <xf numFmtId="0" fontId="2" fillId="0" borderId="3" xfId="0" applyFont="1" applyBorder="1"/>
    <xf numFmtId="7" fontId="2" fillId="0" borderId="3" xfId="0" applyNumberFormat="1" applyFont="1" applyBorder="1"/>
    <xf numFmtId="0" fontId="2" fillId="0" borderId="6" xfId="0" applyFont="1" applyBorder="1"/>
    <xf numFmtId="0" fontId="16" fillId="2" borderId="18" xfId="0" applyFont="1" applyFill="1" applyBorder="1" applyAlignment="1">
      <alignment horizontal="center"/>
    </xf>
    <xf numFmtId="0" fontId="16" fillId="2" borderId="10" xfId="0" applyFont="1" applyFill="1" applyBorder="1" applyAlignment="1">
      <alignment horizontal="center"/>
    </xf>
    <xf numFmtId="0" fontId="16" fillId="2" borderId="11" xfId="0" applyFont="1" applyFill="1" applyBorder="1" applyAlignment="1">
      <alignment horizontal="center"/>
    </xf>
    <xf numFmtId="0" fontId="14" fillId="0" borderId="27" xfId="0" applyFont="1" applyBorder="1" applyAlignment="1">
      <alignment horizontal="left"/>
    </xf>
    <xf numFmtId="0" fontId="14" fillId="0" borderId="28" xfId="0" applyFont="1" applyBorder="1"/>
    <xf numFmtId="0" fontId="2" fillId="0" borderId="28" xfId="0" applyFont="1" applyBorder="1" applyAlignment="1">
      <alignment wrapText="1"/>
    </xf>
    <xf numFmtId="0" fontId="14" fillId="0" borderId="28" xfId="0" applyFont="1" applyBorder="1" applyAlignment="1">
      <alignment wrapText="1"/>
    </xf>
    <xf numFmtId="0" fontId="2" fillId="0" borderId="28" xfId="0" applyFont="1" applyBorder="1"/>
    <xf numFmtId="0" fontId="0" fillId="0" borderId="0" xfId="0" applyFont="1" applyFill="1" applyBorder="1"/>
    <xf numFmtId="165" fontId="0" fillId="0" borderId="4" xfId="0" applyNumberFormat="1" applyBorder="1"/>
    <xf numFmtId="0" fontId="2" fillId="0" borderId="39" xfId="0" applyFont="1" applyBorder="1"/>
    <xf numFmtId="0" fontId="2" fillId="0" borderId="1" xfId="0" applyFont="1" applyBorder="1"/>
    <xf numFmtId="165" fontId="0" fillId="0" borderId="2" xfId="0" applyNumberFormat="1" applyBorder="1"/>
    <xf numFmtId="165" fontId="0" fillId="0" borderId="7" xfId="0" applyNumberFormat="1" applyBorder="1"/>
    <xf numFmtId="0" fontId="2" fillId="0" borderId="0" xfId="0" applyFont="1" applyFill="1" applyBorder="1"/>
    <xf numFmtId="0" fontId="2" fillId="0" borderId="8" xfId="0" applyFont="1" applyBorder="1"/>
    <xf numFmtId="0" fontId="0" fillId="0" borderId="41" xfId="0" applyBorder="1" applyAlignment="1">
      <alignment vertical="center"/>
    </xf>
    <xf numFmtId="2" fontId="0" fillId="0" borderId="39" xfId="0" applyNumberFormat="1" applyBorder="1"/>
    <xf numFmtId="2" fontId="0" fillId="0" borderId="51" xfId="0" applyNumberFormat="1" applyBorder="1"/>
    <xf numFmtId="164" fontId="0" fillId="0" borderId="52" xfId="0" applyNumberFormat="1" applyBorder="1"/>
    <xf numFmtId="164" fontId="0" fillId="0" borderId="53" xfId="0" applyNumberFormat="1" applyBorder="1"/>
    <xf numFmtId="164" fontId="0" fillId="0" borderId="54" xfId="0" applyNumberFormat="1" applyBorder="1"/>
    <xf numFmtId="164" fontId="19" fillId="0" borderId="36" xfId="0" applyNumberFormat="1" applyFont="1" applyBorder="1" applyAlignment="1">
      <alignment vertical="center"/>
    </xf>
    <xf numFmtId="0" fontId="20" fillId="0" borderId="0" xfId="0" applyFont="1"/>
    <xf numFmtId="4" fontId="13" fillId="0" borderId="48" xfId="0" applyNumberFormat="1" applyFont="1" applyBorder="1" applyAlignment="1">
      <alignment horizontal="center" vertical="center"/>
    </xf>
    <xf numFmtId="4" fontId="13" fillId="0" borderId="50" xfId="0" applyNumberFormat="1" applyFont="1" applyBorder="1" applyAlignment="1">
      <alignment horizontal="center" vertical="center"/>
    </xf>
    <xf numFmtId="0" fontId="18" fillId="0" borderId="28" xfId="0" applyFont="1" applyBorder="1" applyAlignment="1">
      <alignment horizontal="left" wrapText="1"/>
    </xf>
    <xf numFmtId="0" fontId="2" fillId="0" borderId="28" xfId="0" applyFont="1" applyBorder="1" applyAlignment="1">
      <alignment horizontal="left" wrapText="1"/>
    </xf>
    <xf numFmtId="0" fontId="18" fillId="0" borderId="28" xfId="0" applyFont="1" applyFill="1" applyBorder="1" applyAlignment="1">
      <alignment horizontal="left" wrapText="1"/>
    </xf>
    <xf numFmtId="164" fontId="13" fillId="0" borderId="6" xfId="0" applyNumberFormat="1" applyFont="1" applyBorder="1" applyAlignment="1">
      <alignment horizontal="center" vertical="center"/>
    </xf>
    <xf numFmtId="164" fontId="13" fillId="0" borderId="7" xfId="0" applyNumberFormat="1" applyFont="1" applyBorder="1" applyAlignment="1">
      <alignment horizontal="center" vertical="center"/>
    </xf>
    <xf numFmtId="0" fontId="8" fillId="0" borderId="33" xfId="0" applyFont="1" applyBorder="1" applyAlignment="1">
      <alignment horizontal="center" vertical="center" wrapText="1"/>
    </xf>
    <xf numFmtId="0" fontId="8" fillId="0" borderId="40" xfId="0" applyFont="1" applyBorder="1" applyAlignment="1">
      <alignment horizontal="center" vertical="center" wrapText="1"/>
    </xf>
    <xf numFmtId="14" fontId="8" fillId="0" borderId="3" xfId="0" applyNumberFormat="1" applyFont="1" applyBorder="1" applyAlignment="1">
      <alignment horizontal="center" vertical="center"/>
    </xf>
    <xf numFmtId="14" fontId="8" fillId="0" borderId="4" xfId="0" applyNumberFormat="1" applyFont="1" applyBorder="1" applyAlignment="1">
      <alignment horizontal="center" vertical="center"/>
    </xf>
    <xf numFmtId="14" fontId="8" fillId="0" borderId="5" xfId="0" applyNumberFormat="1" applyFont="1" applyBorder="1" applyAlignment="1">
      <alignment horizontal="center" vertical="center"/>
    </xf>
    <xf numFmtId="14" fontId="8" fillId="0" borderId="7" xfId="0" applyNumberFormat="1" applyFont="1" applyBorder="1" applyAlignment="1">
      <alignment horizontal="center" vertical="center"/>
    </xf>
    <xf numFmtId="0" fontId="10" fillId="0" borderId="0" xfId="0" applyFont="1" applyBorder="1" applyAlignment="1">
      <alignment horizontal="center"/>
    </xf>
    <xf numFmtId="0" fontId="0" fillId="0" borderId="28" xfId="0" applyBorder="1" applyAlignment="1">
      <alignment horizontal="center" vertical="center" wrapText="1"/>
    </xf>
    <xf numFmtId="0" fontId="0" fillId="0" borderId="29" xfId="0" applyBorder="1" applyAlignment="1">
      <alignment horizontal="center" vertical="center" wrapText="1"/>
    </xf>
    <xf numFmtId="0" fontId="8" fillId="0" borderId="3" xfId="0" applyFont="1" applyBorder="1" applyAlignment="1">
      <alignment horizontal="center"/>
    </xf>
    <xf numFmtId="0" fontId="8" fillId="0" borderId="0" xfId="0" applyFont="1" applyBorder="1" applyAlignment="1">
      <alignment horizont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41" xfId="0" applyFont="1" applyBorder="1" applyAlignment="1">
      <alignment horizontal="center" vertical="center"/>
    </xf>
    <xf numFmtId="0" fontId="5" fillId="0" borderId="42" xfId="0" applyFont="1" applyBorder="1" applyAlignment="1">
      <alignment horizontal="center" vertical="center"/>
    </xf>
    <xf numFmtId="0" fontId="5" fillId="0" borderId="43" xfId="0" applyFont="1" applyBorder="1" applyAlignment="1">
      <alignment horizontal="center" vertical="center"/>
    </xf>
    <xf numFmtId="0" fontId="5" fillId="0" borderId="44" xfId="0" applyFont="1" applyBorder="1" applyAlignment="1">
      <alignment horizontal="center" vertical="center"/>
    </xf>
    <xf numFmtId="164" fontId="13" fillId="0" borderId="45" xfId="0" applyNumberFormat="1" applyFont="1" applyBorder="1" applyAlignment="1">
      <alignment horizontal="center" vertical="center"/>
    </xf>
    <xf numFmtId="164" fontId="13" fillId="0" borderId="46" xfId="0" applyNumberFormat="1" applyFont="1" applyBorder="1" applyAlignment="1">
      <alignment horizontal="center" vertical="center"/>
    </xf>
    <xf numFmtId="0" fontId="5" fillId="0" borderId="47" xfId="0" applyFont="1" applyBorder="1" applyAlignment="1">
      <alignment horizontal="center" vertical="center"/>
    </xf>
    <xf numFmtId="0" fontId="5" fillId="0" borderId="48" xfId="0" applyFont="1" applyBorder="1" applyAlignment="1">
      <alignment horizontal="center" vertical="center"/>
    </xf>
    <xf numFmtId="0" fontId="5" fillId="0" borderId="49" xfId="0" applyFont="1" applyBorder="1" applyAlignment="1">
      <alignment horizontal="center" vertical="center"/>
    </xf>
    <xf numFmtId="0" fontId="16" fillId="2" borderId="18" xfId="0" applyFont="1" applyFill="1" applyBorder="1" applyAlignment="1">
      <alignment horizontal="center"/>
    </xf>
    <xf numFmtId="0" fontId="16" fillId="2" borderId="10" xfId="0" applyFont="1" applyFill="1" applyBorder="1" applyAlignment="1">
      <alignment horizontal="center"/>
    </xf>
    <xf numFmtId="0" fontId="16" fillId="2" borderId="11" xfId="0" applyFont="1" applyFill="1" applyBorder="1" applyAlignment="1">
      <alignment horizontal="center"/>
    </xf>
    <xf numFmtId="0" fontId="14" fillId="3" borderId="18" xfId="0" applyFont="1" applyFill="1" applyBorder="1" applyAlignment="1">
      <alignment horizontal="center"/>
    </xf>
    <xf numFmtId="0" fontId="14" fillId="3" borderId="10" xfId="0" applyFont="1" applyFill="1" applyBorder="1" applyAlignment="1">
      <alignment horizontal="center"/>
    </xf>
    <xf numFmtId="0" fontId="14" fillId="3" borderId="11" xfId="0" applyFont="1" applyFill="1" applyBorder="1" applyAlignment="1">
      <alignment horizontal="center"/>
    </xf>
    <xf numFmtId="0" fontId="17" fillId="3" borderId="18" xfId="0" applyFont="1" applyFill="1" applyBorder="1" applyAlignment="1">
      <alignment horizontal="center"/>
    </xf>
    <xf numFmtId="0" fontId="17" fillId="3" borderId="10" xfId="0" applyFont="1" applyFill="1" applyBorder="1" applyAlignment="1">
      <alignment horizontal="center"/>
    </xf>
    <xf numFmtId="0" fontId="17" fillId="3" borderId="11" xfId="0" applyFont="1" applyFill="1" applyBorder="1" applyAlignment="1">
      <alignment horizontal="center"/>
    </xf>
    <xf numFmtId="0" fontId="15" fillId="2" borderId="18" xfId="0" applyFont="1" applyFill="1" applyBorder="1" applyAlignment="1">
      <alignment horizontal="center"/>
    </xf>
    <xf numFmtId="0" fontId="15" fillId="2" borderId="10" xfId="0" applyFont="1" applyFill="1" applyBorder="1" applyAlignment="1">
      <alignment horizontal="center"/>
    </xf>
    <xf numFmtId="0" fontId="15" fillId="2" borderId="11" xfId="0" applyFont="1" applyFill="1" applyBorder="1" applyAlignment="1">
      <alignment horizontal="center"/>
    </xf>
    <xf numFmtId="0" fontId="16" fillId="2" borderId="1" xfId="0" applyFont="1" applyFill="1" applyBorder="1" applyAlignment="1">
      <alignment horizontal="center"/>
    </xf>
    <xf numFmtId="0" fontId="16" fillId="2" borderId="39" xfId="0" applyFont="1" applyFill="1" applyBorder="1" applyAlignment="1">
      <alignment horizontal="center"/>
    </xf>
    <xf numFmtId="0" fontId="16" fillId="2" borderId="2" xfId="0" applyFont="1" applyFill="1" applyBorder="1" applyAlignment="1">
      <alignment horizontal="center"/>
    </xf>
    <xf numFmtId="0" fontId="0" fillId="3" borderId="18" xfId="0" applyFill="1" applyBorder="1" applyAlignment="1">
      <alignment horizontal="center"/>
    </xf>
    <xf numFmtId="0" fontId="0" fillId="3" borderId="10" xfId="0" applyFill="1" applyBorder="1" applyAlignment="1">
      <alignment horizontal="center"/>
    </xf>
    <xf numFmtId="0" fontId="0" fillId="3" borderId="11" xfId="0" applyFill="1" applyBorder="1" applyAlignment="1">
      <alignment horizontal="center"/>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19050</xdr:colOff>
      <xdr:row>50</xdr:row>
      <xdr:rowOff>9525</xdr:rowOff>
    </xdr:from>
    <xdr:to>
      <xdr:col>5</xdr:col>
      <xdr:colOff>304800</xdr:colOff>
      <xdr:row>52</xdr:row>
      <xdr:rowOff>219075</xdr:rowOff>
    </xdr:to>
    <xdr:sp macro="" textlink="">
      <xdr:nvSpPr>
        <xdr:cNvPr id="1027" name="Texte 3">
          <a:extLst>
            <a:ext uri="{FF2B5EF4-FFF2-40B4-BE49-F238E27FC236}">
              <a16:creationId xmlns:a16="http://schemas.microsoft.com/office/drawing/2014/main" xmlns="" id="{4782A692-82D3-4350-BD5E-90AC4F3BB2B6}"/>
            </a:ext>
          </a:extLst>
        </xdr:cNvPr>
        <xdr:cNvSpPr txBox="1">
          <a:spLocks noChangeArrowheads="1"/>
        </xdr:cNvSpPr>
      </xdr:nvSpPr>
      <xdr:spPr bwMode="auto">
        <a:xfrm>
          <a:off x="19050" y="9163050"/>
          <a:ext cx="4581525" cy="704850"/>
        </a:xfrm>
        <a:prstGeom prst="rect">
          <a:avLst/>
        </a:prstGeom>
        <a:solidFill>
          <a:srgbClr val="FFFFFF"/>
        </a:solidFill>
        <a:ln>
          <a:noFill/>
        </a:ln>
        <a:extLst/>
      </xdr:spPr>
      <xdr:txBody>
        <a:bodyPr vertOverflow="clip" wrap="square" lIns="27432" tIns="22860" rIns="27432" bIns="0" anchor="t" upright="1"/>
        <a:lstStyle/>
        <a:p>
          <a:pPr algn="just" rtl="0">
            <a:defRPr sz="1000"/>
          </a:pPr>
          <a:r>
            <a:rPr lang="fr-FR" sz="900" b="1" i="0" u="sng" strike="noStrike" baseline="0">
              <a:solidFill>
                <a:srgbClr val="000000"/>
              </a:solidFill>
              <a:latin typeface="Arial"/>
              <a:cs typeface="Arial"/>
            </a:rPr>
            <a:t>Dressage:</a:t>
          </a:r>
          <a:r>
            <a:rPr lang="fr-FR" sz="900" b="0" i="0" u="none" strike="noStrike" baseline="0">
              <a:solidFill>
                <a:srgbClr val="000000"/>
              </a:solidFill>
              <a:latin typeface="Arial"/>
              <a:cs typeface="Arial"/>
            </a:rPr>
            <a:t> Parsemer dans une assiette ronde les noisettes torréfiées, concassées. Disposer l'éclat au chocolat gianduja sur le coté gauche de l'assiette. Sur le côté droit, placer la quenelle de sorbet mandarine surmontée d'une pousse d'honny cress.</a:t>
          </a:r>
        </a:p>
        <a:p>
          <a:pPr algn="just" rtl="0">
            <a:defRPr sz="1000"/>
          </a:pPr>
          <a:endParaRPr lang="fr-FR" sz="900" b="0" i="0" u="none" strike="noStrike" baseline="0">
            <a:solidFill>
              <a:srgbClr val="000000"/>
            </a:solidFill>
            <a:latin typeface="Arial"/>
            <a:cs typeface="Arial"/>
          </a:endParaRPr>
        </a:p>
        <a:p>
          <a:pPr algn="just" rtl="0">
            <a:defRPr sz="1000"/>
          </a:pPr>
          <a:endParaRPr lang="fr-FR" sz="900" b="0" i="0" u="none" strike="noStrike" baseline="0">
            <a:solidFill>
              <a:srgbClr val="000000"/>
            </a:solidFill>
            <a:latin typeface="Arial"/>
            <a:cs typeface="Arial"/>
          </a:endParaRPr>
        </a:p>
        <a:p>
          <a:pPr algn="just" rtl="0">
            <a:defRPr sz="1000"/>
          </a:pPr>
          <a:endParaRPr lang="fr-FR" sz="900" b="0" i="0" u="none" strike="noStrike" baseline="0">
            <a:solidFill>
              <a:srgbClr val="000000"/>
            </a:solidFill>
            <a:latin typeface="Arial"/>
            <a:cs typeface="Arial"/>
          </a:endParaRPr>
        </a:p>
        <a:p>
          <a:pPr algn="just" rtl="0">
            <a:defRPr sz="1000"/>
          </a:pPr>
          <a:endParaRPr lang="fr-FR"/>
        </a:p>
      </xdr:txBody>
    </xdr:sp>
    <xdr:clientData/>
  </xdr:twoCellAnchor>
  <xdr:twoCellAnchor>
    <xdr:from>
      <xdr:col>0</xdr:col>
      <xdr:colOff>19050</xdr:colOff>
      <xdr:row>3</xdr:row>
      <xdr:rowOff>9525</xdr:rowOff>
    </xdr:from>
    <xdr:to>
      <xdr:col>5</xdr:col>
      <xdr:colOff>304800</xdr:colOff>
      <xdr:row>8</xdr:row>
      <xdr:rowOff>152400</xdr:rowOff>
    </xdr:to>
    <xdr:sp macro="" textlink="">
      <xdr:nvSpPr>
        <xdr:cNvPr id="1026" name="Texte 2">
          <a:extLst>
            <a:ext uri="{FF2B5EF4-FFF2-40B4-BE49-F238E27FC236}">
              <a16:creationId xmlns:a16="http://schemas.microsoft.com/office/drawing/2014/main" xmlns="" id="{170E8040-5AFD-41B2-A319-327D0799DE1E}"/>
            </a:ext>
          </a:extLst>
        </xdr:cNvPr>
        <xdr:cNvSpPr txBox="1">
          <a:spLocks noChangeArrowheads="1"/>
        </xdr:cNvSpPr>
      </xdr:nvSpPr>
      <xdr:spPr bwMode="auto">
        <a:xfrm>
          <a:off x="19050" y="1295400"/>
          <a:ext cx="4581525" cy="952500"/>
        </a:xfrm>
        <a:prstGeom prst="rect">
          <a:avLst/>
        </a:prstGeom>
        <a:solidFill>
          <a:srgbClr val="FFFFFF"/>
        </a:solidFill>
        <a:ln>
          <a:noFill/>
        </a:ln>
        <a:extLst/>
      </xdr:spPr>
      <xdr:txBody>
        <a:bodyPr vertOverflow="clip" wrap="square" lIns="27432" tIns="22860" rIns="27432" bIns="0" anchor="t" upright="1"/>
        <a:lstStyle/>
        <a:p>
          <a:pPr algn="just" rtl="0">
            <a:defRPr sz="1000"/>
          </a:pPr>
          <a:r>
            <a:rPr lang="fr-FR" sz="1000" b="1" i="0" u="sng" strike="noStrike" baseline="0">
              <a:solidFill>
                <a:srgbClr val="000000"/>
              </a:solidFill>
              <a:latin typeface="Arial"/>
              <a:cs typeface="Arial"/>
            </a:rPr>
            <a:t>Descriptif:</a:t>
          </a:r>
          <a:r>
            <a:rPr lang="fr-FR" sz="1000" b="0" i="0" u="none" strike="noStrike" baseline="0">
              <a:solidFill>
                <a:srgbClr val="000000"/>
              </a:solidFill>
              <a:latin typeface="Arial"/>
              <a:cs typeface="Arial"/>
            </a:rPr>
            <a:t>  Feuillantine de chocolat Gianduja montée comme un mille-feuilles, ganache chocolat caramel, ganache lactée, accompagnée d'un sorbet mandarine et d'une crème anglaise à la vanille.</a:t>
          </a:r>
          <a:endParaRPr lang="fr-FR"/>
        </a:p>
      </xdr:txBody>
    </xdr:sp>
    <xdr:clientData/>
  </xdr:twoCellAnchor>
  <xdr:twoCellAnchor>
    <xdr:from>
      <xdr:col>0</xdr:col>
      <xdr:colOff>28575</xdr:colOff>
      <xdr:row>0</xdr:row>
      <xdr:rowOff>28575</xdr:rowOff>
    </xdr:from>
    <xdr:to>
      <xdr:col>5</xdr:col>
      <xdr:colOff>285750</xdr:colOff>
      <xdr:row>2</xdr:row>
      <xdr:rowOff>133350</xdr:rowOff>
    </xdr:to>
    <xdr:sp macro="" textlink="">
      <xdr:nvSpPr>
        <xdr:cNvPr id="1025" name="Texte 1">
          <a:extLst>
            <a:ext uri="{FF2B5EF4-FFF2-40B4-BE49-F238E27FC236}">
              <a16:creationId xmlns:a16="http://schemas.microsoft.com/office/drawing/2014/main" xmlns="" id="{4B59B7AF-7AF9-4D68-B818-0DD681017C45}"/>
            </a:ext>
          </a:extLst>
        </xdr:cNvPr>
        <xdr:cNvSpPr txBox="1">
          <a:spLocks noChangeArrowheads="1"/>
        </xdr:cNvSpPr>
      </xdr:nvSpPr>
      <xdr:spPr bwMode="auto">
        <a:xfrm>
          <a:off x="28575" y="828675"/>
          <a:ext cx="4552950" cy="428625"/>
        </a:xfrm>
        <a:prstGeom prst="rect">
          <a:avLst/>
        </a:prstGeom>
        <a:solidFill>
          <a:schemeClr val="bg2">
            <a:lumMod val="90000"/>
          </a:schemeClr>
        </a:solidFill>
        <a:ln>
          <a:noFill/>
        </a:ln>
        <a:extLst/>
      </xdr:spPr>
      <xdr:txBody>
        <a:bodyPr vertOverflow="clip" wrap="square" lIns="27432" tIns="22860" rIns="0" bIns="22860" anchor="ctr" upright="1"/>
        <a:lstStyle/>
        <a:p>
          <a:pPr algn="l" rtl="0">
            <a:defRPr sz="1000"/>
          </a:pPr>
          <a:r>
            <a:rPr lang="fr-FR" sz="1000" b="1" i="0" u="sng" strike="noStrike" baseline="0">
              <a:solidFill>
                <a:srgbClr val="000000"/>
              </a:solidFill>
              <a:latin typeface="Arial"/>
              <a:cs typeface="Arial"/>
            </a:rPr>
            <a:t>Appellation:</a:t>
          </a:r>
          <a:r>
            <a:rPr lang="fr-FR" sz="1100" b="1" i="0" u="none" strike="noStrike" baseline="0">
              <a:solidFill>
                <a:srgbClr val="000000"/>
              </a:solidFill>
              <a:latin typeface="Arial"/>
              <a:cs typeface="Arial"/>
            </a:rPr>
            <a:t> </a:t>
          </a:r>
          <a:r>
            <a:rPr lang="fr-FR" sz="1100" b="1" i="0" u="none" strike="noStrike" cap="small" baseline="0">
              <a:solidFill>
                <a:srgbClr val="000000"/>
              </a:solidFill>
              <a:latin typeface="Arial"/>
              <a:cs typeface="Arial"/>
            </a:rPr>
            <a:t>L'éclat de chocolat gianduja</a:t>
          </a:r>
          <a:endParaRPr lang="fr-FR" cap="small" baseline="0"/>
        </a:p>
      </xdr:txBody>
    </xdr:sp>
    <xdr:clientData/>
  </xdr:twoCellAnchor>
  <xdr:twoCellAnchor>
    <xdr:from>
      <xdr:col>0</xdr:col>
      <xdr:colOff>2343150</xdr:colOff>
      <xdr:row>0</xdr:row>
      <xdr:rowOff>0</xdr:rowOff>
    </xdr:from>
    <xdr:to>
      <xdr:col>5</xdr:col>
      <xdr:colOff>19050</xdr:colOff>
      <xdr:row>0</xdr:row>
      <xdr:rowOff>0</xdr:rowOff>
    </xdr:to>
    <xdr:sp macro="" textlink="">
      <xdr:nvSpPr>
        <xdr:cNvPr id="2" name="ZoneTexte 1">
          <a:extLst>
            <a:ext uri="{FF2B5EF4-FFF2-40B4-BE49-F238E27FC236}">
              <a16:creationId xmlns:a16="http://schemas.microsoft.com/office/drawing/2014/main" xmlns="" id="{0FD559A7-5E84-4EF4-95CC-B438E3EF59F3}"/>
            </a:ext>
          </a:extLst>
        </xdr:cNvPr>
        <xdr:cNvSpPr txBox="1"/>
      </xdr:nvSpPr>
      <xdr:spPr>
        <a:xfrm>
          <a:off x="2343150" y="0"/>
          <a:ext cx="1971675" cy="2857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Fiche technique de fabrication</a:t>
          </a:r>
        </a:p>
      </xdr:txBody>
    </xdr:sp>
    <xdr:clientData/>
  </xdr:twoCellAnchor>
  <xdr:twoCellAnchor editAs="oneCell">
    <xdr:from>
      <xdr:col>6</xdr:col>
      <xdr:colOff>76200</xdr:colOff>
      <xdr:row>3</xdr:row>
      <xdr:rowOff>152400</xdr:rowOff>
    </xdr:from>
    <xdr:to>
      <xdr:col>10</xdr:col>
      <xdr:colOff>569404</xdr:colOff>
      <xdr:row>11</xdr:row>
      <xdr:rowOff>240165</xdr:rowOff>
    </xdr:to>
    <xdr:pic>
      <xdr:nvPicPr>
        <xdr:cNvPr id="6" name="Image 5">
          <a:extLst>
            <a:ext uri="{FF2B5EF4-FFF2-40B4-BE49-F238E27FC236}">
              <a16:creationId xmlns:a16="http://schemas.microsoft.com/office/drawing/2014/main" xmlns="" id="{5C3A0607-46B4-4AEA-87DE-09518C7D2DAC}"/>
            </a:ext>
          </a:extLst>
        </xdr:cNvPr>
        <xdr:cNvPicPr>
          <a:picLocks noChangeAspect="1"/>
        </xdr:cNvPicPr>
      </xdr:nvPicPr>
      <xdr:blipFill>
        <a:blip xmlns:r="http://schemas.openxmlformats.org/officeDocument/2006/relationships" r:embed="rId1"/>
        <a:stretch>
          <a:fillRect/>
        </a:stretch>
      </xdr:blipFill>
      <xdr:spPr>
        <a:xfrm>
          <a:off x="5324475" y="638175"/>
          <a:ext cx="2188654" cy="1554615"/>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0" tint="-0.34998626667073579"/>
  </sheetPr>
  <dimension ref="A1:P245"/>
  <sheetViews>
    <sheetView showZeros="0" tabSelected="1" topLeftCell="A16" zoomScaleNormal="100" workbookViewId="0">
      <selection activeCell="N12" sqref="N12"/>
    </sheetView>
  </sheetViews>
  <sheetFormatPr baseColWidth="10" defaultRowHeight="12.95" customHeight="1" x14ac:dyDescent="0.2"/>
  <cols>
    <col min="1" max="1" width="35.7109375" customWidth="1"/>
    <col min="2" max="2" width="23" customWidth="1"/>
    <col min="3" max="3" width="5.42578125" customWidth="1"/>
    <col min="4" max="4" width="5.140625" customWidth="1"/>
    <col min="5" max="6" width="4.7109375" customWidth="1"/>
    <col min="7" max="7" width="5.28515625" customWidth="1"/>
    <col min="8" max="8" width="7.28515625" customWidth="1"/>
    <col min="9" max="9" width="5.5703125" customWidth="1"/>
    <col min="10" max="10" width="7.28515625" customWidth="1"/>
    <col min="11" max="11" width="10.85546875" customWidth="1"/>
    <col min="12" max="12" width="0.28515625" customWidth="1"/>
    <col min="14" max="16" width="11.42578125" customWidth="1"/>
  </cols>
  <sheetData>
    <row r="1" spans="1:15" ht="12.95" customHeight="1" x14ac:dyDescent="0.2">
      <c r="A1" s="17"/>
      <c r="B1" s="14" t="s">
        <v>0</v>
      </c>
      <c r="C1" s="4"/>
      <c r="D1" s="4"/>
      <c r="E1" s="4"/>
      <c r="F1" s="5"/>
      <c r="G1" s="48" t="s">
        <v>1</v>
      </c>
      <c r="H1" s="49"/>
      <c r="I1" s="50" t="s">
        <v>2</v>
      </c>
      <c r="J1" s="51" t="s">
        <v>19</v>
      </c>
      <c r="K1" s="52" t="s">
        <v>3</v>
      </c>
    </row>
    <row r="2" spans="1:15" ht="12.95" customHeight="1" x14ac:dyDescent="0.2">
      <c r="A2" s="15"/>
      <c r="B2" s="4"/>
      <c r="C2" s="4"/>
      <c r="D2" s="4"/>
      <c r="E2" s="4"/>
      <c r="F2" s="5"/>
      <c r="G2" s="107">
        <f ca="1">TODAY()</f>
        <v>43097</v>
      </c>
      <c r="H2" s="108"/>
      <c r="I2" s="31">
        <v>10</v>
      </c>
      <c r="J2" s="32" t="s">
        <v>639</v>
      </c>
      <c r="K2" s="105" t="s">
        <v>621</v>
      </c>
    </row>
    <row r="3" spans="1:15" ht="12.95" customHeight="1" thickBot="1" x14ac:dyDescent="0.25">
      <c r="A3" s="16"/>
      <c r="B3" s="7"/>
      <c r="C3" s="7"/>
      <c r="D3" s="7"/>
      <c r="E3" s="7"/>
      <c r="F3" s="8"/>
      <c r="G3" s="109"/>
      <c r="H3" s="110"/>
      <c r="I3" s="45" t="s">
        <v>4</v>
      </c>
      <c r="J3" s="46"/>
      <c r="K3" s="106"/>
    </row>
    <row r="4" spans="1:15" ht="12.95" customHeight="1" x14ac:dyDescent="0.2">
      <c r="A4" s="17"/>
      <c r="B4" s="4"/>
      <c r="C4" s="14" t="s">
        <v>0</v>
      </c>
      <c r="D4" s="4"/>
      <c r="E4" s="4"/>
      <c r="F4" s="4"/>
      <c r="G4" s="114"/>
      <c r="H4" s="115"/>
      <c r="I4" s="115"/>
      <c r="J4" s="4"/>
      <c r="K4" s="18"/>
    </row>
    <row r="5" spans="1:15" ht="12.95" customHeight="1" x14ac:dyDescent="0.2">
      <c r="A5" s="15"/>
      <c r="B5" s="4"/>
      <c r="C5" s="4"/>
      <c r="D5" s="4"/>
      <c r="E5" s="4"/>
      <c r="F5" s="4"/>
      <c r="G5" s="3"/>
      <c r="H5" s="4"/>
      <c r="I5" s="4"/>
      <c r="J5" s="4"/>
      <c r="K5" s="18"/>
    </row>
    <row r="6" spans="1:15" ht="12.95" customHeight="1" x14ac:dyDescent="0.2">
      <c r="A6" s="15"/>
      <c r="B6" s="4"/>
      <c r="C6" s="27"/>
      <c r="D6" s="27"/>
      <c r="E6" s="27"/>
      <c r="F6" s="4"/>
      <c r="G6" s="3"/>
      <c r="H6" s="4"/>
      <c r="I6" s="4"/>
      <c r="J6" s="4"/>
      <c r="K6" s="18"/>
    </row>
    <row r="7" spans="1:15" ht="12.95" customHeight="1" x14ac:dyDescent="0.2">
      <c r="A7" s="15"/>
      <c r="B7" s="4"/>
      <c r="C7" s="13" t="s">
        <v>0</v>
      </c>
      <c r="D7" s="4"/>
      <c r="E7" s="4"/>
      <c r="F7" s="5"/>
      <c r="G7" s="4"/>
      <c r="H7" s="26"/>
      <c r="I7" s="26"/>
      <c r="J7" s="26"/>
      <c r="K7" s="18"/>
    </row>
    <row r="8" spans="1:15" ht="12.95" customHeight="1" x14ac:dyDescent="0.2">
      <c r="A8" s="15"/>
      <c r="B8" s="4"/>
      <c r="C8" s="4"/>
      <c r="D8" s="4"/>
      <c r="E8" s="4"/>
      <c r="F8" s="5"/>
      <c r="G8" s="3"/>
      <c r="H8" s="111" t="s">
        <v>20</v>
      </c>
      <c r="I8" s="111"/>
      <c r="J8" s="111"/>
      <c r="K8" s="18"/>
    </row>
    <row r="9" spans="1:15" ht="12.95" customHeight="1" thickBot="1" x14ac:dyDescent="0.25">
      <c r="A9" s="15"/>
      <c r="B9" s="4"/>
      <c r="C9" s="4"/>
      <c r="D9" s="4"/>
      <c r="E9" s="4"/>
      <c r="F9" s="5"/>
      <c r="G9" s="3"/>
      <c r="H9" s="4"/>
      <c r="I9" s="4"/>
      <c r="J9" s="4"/>
      <c r="K9" s="18"/>
    </row>
    <row r="10" spans="1:15" ht="20.100000000000001" customHeight="1" x14ac:dyDescent="0.2">
      <c r="A10" s="54" t="s">
        <v>21</v>
      </c>
      <c r="B10" s="119" t="s">
        <v>23</v>
      </c>
      <c r="C10" s="120"/>
      <c r="D10" s="121"/>
      <c r="E10" s="122">
        <f>K53/I2</f>
        <v>3.9985836000000008</v>
      </c>
      <c r="F10" s="123"/>
      <c r="G10" s="3"/>
      <c r="H10" s="4"/>
      <c r="I10" s="4"/>
      <c r="J10" s="4"/>
      <c r="K10" s="18"/>
    </row>
    <row r="11" spans="1:15" ht="20.100000000000001" customHeight="1" x14ac:dyDescent="0.2">
      <c r="A11" s="112"/>
      <c r="B11" s="124" t="s">
        <v>5</v>
      </c>
      <c r="C11" s="125"/>
      <c r="D11" s="126"/>
      <c r="E11" s="98">
        <v>3</v>
      </c>
      <c r="F11" s="99"/>
      <c r="G11" s="3"/>
      <c r="H11" s="4"/>
      <c r="I11" s="4"/>
      <c r="J11" s="4"/>
      <c r="K11" s="18"/>
    </row>
    <row r="12" spans="1:15" ht="20.100000000000001" customHeight="1" thickBot="1" x14ac:dyDescent="0.25">
      <c r="A12" s="113"/>
      <c r="B12" s="116" t="s">
        <v>22</v>
      </c>
      <c r="C12" s="117"/>
      <c r="D12" s="118"/>
      <c r="E12" s="103">
        <f xml:space="preserve"> E10*E11</f>
        <v>11.995750800000003</v>
      </c>
      <c r="F12" s="104"/>
      <c r="G12" s="6"/>
      <c r="H12" s="7"/>
      <c r="I12" s="7"/>
      <c r="J12" s="7"/>
      <c r="K12" s="19"/>
    </row>
    <row r="13" spans="1:15" ht="12.95" customHeight="1" thickBot="1" x14ac:dyDescent="0.25">
      <c r="A13" s="40" t="s">
        <v>6</v>
      </c>
      <c r="B13" s="23" t="s">
        <v>0</v>
      </c>
      <c r="C13" s="11" t="s">
        <v>0</v>
      </c>
      <c r="D13" s="30" t="s">
        <v>17</v>
      </c>
      <c r="E13" s="30"/>
      <c r="F13" s="30"/>
      <c r="G13" s="11" t="s">
        <v>0</v>
      </c>
      <c r="H13" s="12" t="s">
        <v>0</v>
      </c>
      <c r="I13" s="30" t="s">
        <v>7</v>
      </c>
      <c r="J13" s="30"/>
      <c r="K13" s="34"/>
    </row>
    <row r="14" spans="1:15" s="25" customFormat="1" ht="12.95" customHeight="1" thickBot="1" x14ac:dyDescent="0.25">
      <c r="A14" s="77" t="s">
        <v>622</v>
      </c>
      <c r="B14" s="24" t="s">
        <v>8</v>
      </c>
      <c r="C14" s="33" t="s">
        <v>9</v>
      </c>
      <c r="D14" s="33">
        <v>1</v>
      </c>
      <c r="E14" s="33">
        <v>2</v>
      </c>
      <c r="F14" s="33">
        <v>3</v>
      </c>
      <c r="G14" s="33">
        <v>4</v>
      </c>
      <c r="H14" s="33">
        <v>5</v>
      </c>
      <c r="I14" s="36" t="s">
        <v>10</v>
      </c>
      <c r="J14" s="33" t="s">
        <v>11</v>
      </c>
      <c r="K14" s="35" t="s">
        <v>12</v>
      </c>
      <c r="N14"/>
      <c r="O14"/>
    </row>
    <row r="15" spans="1:15" ht="12.95" customHeight="1" x14ac:dyDescent="0.2">
      <c r="A15" s="100" t="s">
        <v>623</v>
      </c>
      <c r="B15" s="53" t="s">
        <v>13</v>
      </c>
      <c r="C15" s="9"/>
      <c r="D15" s="28"/>
      <c r="E15" s="28"/>
      <c r="F15" s="28"/>
      <c r="G15" s="28"/>
      <c r="H15" s="28"/>
      <c r="I15" s="91">
        <f>H15+G15+F15+E15+D15</f>
        <v>0</v>
      </c>
      <c r="J15" s="92"/>
      <c r="K15" s="93">
        <f>+J15*I15</f>
        <v>0</v>
      </c>
    </row>
    <row r="16" spans="1:15" ht="12.95" customHeight="1" x14ac:dyDescent="0.2">
      <c r="A16" s="100"/>
      <c r="B16" s="14" t="s">
        <v>177</v>
      </c>
      <c r="C16" s="9" t="s">
        <v>173</v>
      </c>
      <c r="D16" s="28"/>
      <c r="E16" s="28">
        <f>1*I2/10</f>
        <v>1</v>
      </c>
      <c r="F16" s="28">
        <f>0.5*I2/10</f>
        <v>0.5</v>
      </c>
      <c r="G16" s="28"/>
      <c r="H16" s="28"/>
      <c r="I16" s="37">
        <f t="shared" ref="I16:I50" si="0">H16+G16+F16+E16+D16</f>
        <v>1.5</v>
      </c>
      <c r="J16" s="28">
        <v>3.3</v>
      </c>
      <c r="K16" s="94">
        <f t="shared" ref="K16:K50" si="1">+J16*I16</f>
        <v>4.9499999999999993</v>
      </c>
    </row>
    <row r="17" spans="1:11" ht="12.95" customHeight="1" x14ac:dyDescent="0.2">
      <c r="A17" s="100"/>
      <c r="B17" s="14" t="s">
        <v>164</v>
      </c>
      <c r="C17" s="9" t="s">
        <v>31</v>
      </c>
      <c r="D17" s="28"/>
      <c r="E17" s="28">
        <f>0.1*I2/10</f>
        <v>0.1</v>
      </c>
      <c r="F17" s="28"/>
      <c r="G17" s="28"/>
      <c r="H17" s="28"/>
      <c r="I17" s="37">
        <f t="shared" si="0"/>
        <v>0.1</v>
      </c>
      <c r="J17" s="28">
        <v>5.9</v>
      </c>
      <c r="K17" s="94">
        <f t="shared" si="1"/>
        <v>0.59000000000000008</v>
      </c>
    </row>
    <row r="18" spans="1:11" ht="12.95" customHeight="1" x14ac:dyDescent="0.2">
      <c r="A18" s="100"/>
      <c r="B18" s="71" t="s">
        <v>160</v>
      </c>
      <c r="C18" s="9" t="s">
        <v>31</v>
      </c>
      <c r="D18" s="28"/>
      <c r="E18" s="28"/>
      <c r="F18" s="28">
        <f>0.18*I2/10</f>
        <v>0.18</v>
      </c>
      <c r="G18" s="28"/>
      <c r="H18" s="28"/>
      <c r="I18" s="37">
        <f t="shared" si="0"/>
        <v>0.18</v>
      </c>
      <c r="J18" s="28">
        <v>5.5</v>
      </c>
      <c r="K18" s="94">
        <f t="shared" si="1"/>
        <v>0.99</v>
      </c>
    </row>
    <row r="19" spans="1:11" ht="12.95" customHeight="1" x14ac:dyDescent="0.2">
      <c r="A19" s="41"/>
      <c r="B19" s="14" t="s">
        <v>189</v>
      </c>
      <c r="C19" s="9" t="s">
        <v>173</v>
      </c>
      <c r="D19" s="28"/>
      <c r="E19" s="28"/>
      <c r="F19" s="28"/>
      <c r="G19" s="28">
        <f>0.5*I2/10</f>
        <v>0.5</v>
      </c>
      <c r="H19" s="28"/>
      <c r="I19" s="37">
        <f t="shared" si="0"/>
        <v>0.5</v>
      </c>
      <c r="J19" s="28">
        <v>0.53</v>
      </c>
      <c r="K19" s="94">
        <f t="shared" si="1"/>
        <v>0.26500000000000001</v>
      </c>
    </row>
    <row r="20" spans="1:11" ht="12.95" customHeight="1" x14ac:dyDescent="0.2">
      <c r="A20" s="78" t="s">
        <v>624</v>
      </c>
      <c r="B20" s="14" t="s">
        <v>220</v>
      </c>
      <c r="C20" s="9" t="s">
        <v>173</v>
      </c>
      <c r="D20" s="28"/>
      <c r="E20" s="28"/>
      <c r="F20" s="28"/>
      <c r="G20" s="28">
        <f>0.1*I2/10</f>
        <v>0.1</v>
      </c>
      <c r="H20" s="28"/>
      <c r="I20" s="37">
        <f t="shared" si="0"/>
        <v>0.1</v>
      </c>
      <c r="J20" s="28">
        <v>4.7300000000000004</v>
      </c>
      <c r="K20" s="94">
        <f t="shared" si="1"/>
        <v>0.47300000000000009</v>
      </c>
    </row>
    <row r="21" spans="1:11" ht="12.95" customHeight="1" x14ac:dyDescent="0.2">
      <c r="A21" s="101" t="s">
        <v>625</v>
      </c>
      <c r="B21" s="14"/>
      <c r="C21" s="9"/>
      <c r="D21" s="28"/>
      <c r="E21" s="28"/>
      <c r="F21" s="28"/>
      <c r="G21" s="28"/>
      <c r="H21" s="28"/>
      <c r="I21" s="37">
        <f t="shared" si="0"/>
        <v>0</v>
      </c>
      <c r="J21" s="28"/>
      <c r="K21" s="94">
        <f t="shared" si="1"/>
        <v>0</v>
      </c>
    </row>
    <row r="22" spans="1:11" ht="12.95" customHeight="1" x14ac:dyDescent="0.2">
      <c r="A22" s="101"/>
      <c r="B22" s="22" t="s">
        <v>18</v>
      </c>
      <c r="C22" s="9"/>
      <c r="D22" s="28"/>
      <c r="E22" s="28"/>
      <c r="F22" s="28"/>
      <c r="G22" s="28"/>
      <c r="H22" s="28"/>
      <c r="I22" s="37">
        <f t="shared" si="0"/>
        <v>0</v>
      </c>
      <c r="J22" s="28"/>
      <c r="K22" s="94">
        <f t="shared" si="1"/>
        <v>0</v>
      </c>
    </row>
    <row r="23" spans="1:11" ht="12.95" customHeight="1" x14ac:dyDescent="0.2">
      <c r="A23" s="101"/>
      <c r="B23" s="71" t="s">
        <v>636</v>
      </c>
      <c r="C23" s="9" t="s">
        <v>31</v>
      </c>
      <c r="D23" s="28">
        <f>0.3*I2/10</f>
        <v>0.3</v>
      </c>
      <c r="E23" s="28"/>
      <c r="F23" s="28"/>
      <c r="G23" s="28"/>
      <c r="H23" s="28"/>
      <c r="I23" s="37">
        <f t="shared" si="0"/>
        <v>0.3</v>
      </c>
      <c r="J23" s="28">
        <v>5</v>
      </c>
      <c r="K23" s="94">
        <f t="shared" si="1"/>
        <v>1.5</v>
      </c>
    </row>
    <row r="24" spans="1:11" ht="12.95" customHeight="1" x14ac:dyDescent="0.2">
      <c r="A24" s="101"/>
      <c r="B24" t="s">
        <v>633</v>
      </c>
      <c r="C24" s="9" t="s">
        <v>31</v>
      </c>
      <c r="D24" s="28">
        <f>0.18*I2/10</f>
        <v>0.18</v>
      </c>
      <c r="E24" s="28"/>
      <c r="F24" s="28"/>
      <c r="G24" s="28"/>
      <c r="H24" s="28"/>
      <c r="I24" s="37">
        <f t="shared" si="0"/>
        <v>0.18</v>
      </c>
      <c r="J24" s="28">
        <v>6</v>
      </c>
      <c r="K24" s="94">
        <f t="shared" si="1"/>
        <v>1.08</v>
      </c>
    </row>
    <row r="25" spans="1:11" ht="12.95" customHeight="1" x14ac:dyDescent="0.2">
      <c r="A25" s="79"/>
      <c r="B25" s="4" t="s">
        <v>448</v>
      </c>
      <c r="C25" s="9" t="s">
        <v>31</v>
      </c>
      <c r="D25" s="28"/>
      <c r="E25" s="28">
        <f>0.7*I2/10</f>
        <v>0.7</v>
      </c>
      <c r="F25" s="28"/>
      <c r="G25" s="28"/>
      <c r="H25" s="28"/>
      <c r="I25" s="37">
        <f t="shared" si="0"/>
        <v>0.7</v>
      </c>
      <c r="J25" s="28">
        <v>8.5</v>
      </c>
      <c r="K25" s="94">
        <f t="shared" si="1"/>
        <v>5.9499999999999993</v>
      </c>
    </row>
    <row r="26" spans="1:11" ht="12.95" customHeight="1" x14ac:dyDescent="0.2">
      <c r="A26" s="80" t="s">
        <v>626</v>
      </c>
      <c r="B26" s="14" t="s">
        <v>445</v>
      </c>
      <c r="C26" s="9" t="s">
        <v>31</v>
      </c>
      <c r="D26" s="28"/>
      <c r="E26" s="28">
        <f>0.85*I2/10</f>
        <v>0.85</v>
      </c>
      <c r="F26" s="28">
        <f>1*I2/10</f>
        <v>1</v>
      </c>
      <c r="G26" s="28"/>
      <c r="H26" s="28"/>
      <c r="I26" s="37">
        <f t="shared" si="0"/>
        <v>1.85</v>
      </c>
      <c r="J26" s="28">
        <v>10.1</v>
      </c>
      <c r="K26" s="94">
        <f t="shared" si="1"/>
        <v>18.684999999999999</v>
      </c>
    </row>
    <row r="27" spans="1:11" ht="12.95" customHeight="1" x14ac:dyDescent="0.2">
      <c r="A27" s="102" t="s">
        <v>627</v>
      </c>
      <c r="B27" s="14" t="s">
        <v>547</v>
      </c>
      <c r="C27" s="9" t="s">
        <v>31</v>
      </c>
      <c r="D27" s="28"/>
      <c r="E27" s="28">
        <f>0.5*I2/10</f>
        <v>0.5</v>
      </c>
      <c r="F27" s="28"/>
      <c r="G27" s="28">
        <f>0.18*I2/10</f>
        <v>0.18</v>
      </c>
      <c r="H27" s="28"/>
      <c r="I27" s="37">
        <f t="shared" si="0"/>
        <v>0.67999999999999994</v>
      </c>
      <c r="J27" s="28">
        <v>2.16</v>
      </c>
      <c r="K27" s="94">
        <f t="shared" si="1"/>
        <v>1.4687999999999999</v>
      </c>
    </row>
    <row r="28" spans="1:11" ht="12.95" customHeight="1" x14ac:dyDescent="0.2">
      <c r="A28" s="102"/>
      <c r="B28" s="14" t="s">
        <v>635</v>
      </c>
      <c r="C28" s="9" t="s">
        <v>31</v>
      </c>
      <c r="D28" s="28"/>
      <c r="E28" s="28"/>
      <c r="F28" s="28">
        <f>0.1*I2/10</f>
        <v>0.1</v>
      </c>
      <c r="G28" s="28"/>
      <c r="H28" s="28"/>
      <c r="I28" s="37">
        <f t="shared" si="0"/>
        <v>0.1</v>
      </c>
      <c r="J28" s="28">
        <v>10</v>
      </c>
      <c r="K28" s="94">
        <f t="shared" si="1"/>
        <v>1</v>
      </c>
    </row>
    <row r="29" spans="1:11" ht="12.95" customHeight="1" x14ac:dyDescent="0.2">
      <c r="A29" s="102"/>
      <c r="B29" s="71" t="s">
        <v>561</v>
      </c>
      <c r="C29" s="9" t="s">
        <v>254</v>
      </c>
      <c r="D29" s="28"/>
      <c r="E29" s="28"/>
      <c r="F29" s="28"/>
      <c r="G29" s="28">
        <f>0.5*I2/10</f>
        <v>0.5</v>
      </c>
      <c r="H29" s="28"/>
      <c r="I29" s="37">
        <f t="shared" si="0"/>
        <v>0.5</v>
      </c>
      <c r="J29" s="28">
        <v>0.43</v>
      </c>
      <c r="K29" s="94">
        <f t="shared" si="1"/>
        <v>0.215</v>
      </c>
    </row>
    <row r="30" spans="1:11" ht="12.95" customHeight="1" x14ac:dyDescent="0.2">
      <c r="A30" s="102"/>
      <c r="B30" t="s">
        <v>485</v>
      </c>
      <c r="C30" s="9" t="s">
        <v>31</v>
      </c>
      <c r="D30" s="28"/>
      <c r="E30" s="28"/>
      <c r="F30" s="28"/>
      <c r="G30" s="28"/>
      <c r="H30" s="28">
        <f>0.05*I2/10</f>
        <v>0.05</v>
      </c>
      <c r="I30" s="37">
        <f t="shared" si="0"/>
        <v>0.05</v>
      </c>
      <c r="J30" s="28">
        <v>11.7</v>
      </c>
      <c r="K30" s="94">
        <f t="shared" si="1"/>
        <v>0.58499999999999996</v>
      </c>
    </row>
    <row r="31" spans="1:11" ht="12.95" customHeight="1" x14ac:dyDescent="0.2">
      <c r="A31" s="79"/>
      <c r="B31" s="14" t="s">
        <v>634</v>
      </c>
      <c r="C31" s="9" t="s">
        <v>31</v>
      </c>
      <c r="D31" s="28"/>
      <c r="E31" s="28"/>
      <c r="F31" s="28"/>
      <c r="G31" s="28"/>
      <c r="H31" s="28">
        <f>0.4*I2/10</f>
        <v>0.4</v>
      </c>
      <c r="I31" s="37">
        <f t="shared" si="0"/>
        <v>0.4</v>
      </c>
      <c r="J31" s="28">
        <v>3</v>
      </c>
      <c r="K31" s="94">
        <f t="shared" si="1"/>
        <v>1.2000000000000002</v>
      </c>
    </row>
    <row r="32" spans="1:11" ht="12.95" customHeight="1" x14ac:dyDescent="0.2">
      <c r="A32" s="78" t="s">
        <v>628</v>
      </c>
      <c r="B32" s="14"/>
      <c r="C32" s="9"/>
      <c r="D32" s="28"/>
      <c r="E32" s="28"/>
      <c r="F32" s="28"/>
      <c r="G32" s="28"/>
      <c r="H32" s="28"/>
      <c r="I32" s="37">
        <f t="shared" si="0"/>
        <v>0</v>
      </c>
      <c r="J32" s="28"/>
      <c r="K32" s="94">
        <f t="shared" si="1"/>
        <v>0</v>
      </c>
    </row>
    <row r="33" spans="1:11" ht="12.95" customHeight="1" x14ac:dyDescent="0.2">
      <c r="A33" s="101" t="s">
        <v>629</v>
      </c>
      <c r="B33" s="22" t="s">
        <v>14</v>
      </c>
      <c r="C33" s="9"/>
      <c r="D33" s="28"/>
      <c r="E33" s="28"/>
      <c r="F33" s="28"/>
      <c r="G33" s="28"/>
      <c r="H33" s="28"/>
      <c r="I33" s="37">
        <f t="shared" si="0"/>
        <v>0</v>
      </c>
      <c r="J33" s="28"/>
      <c r="K33" s="94">
        <f t="shared" si="1"/>
        <v>0</v>
      </c>
    </row>
    <row r="34" spans="1:11" ht="12.95" customHeight="1" x14ac:dyDescent="0.2">
      <c r="A34" s="101"/>
      <c r="B34" s="14" t="s">
        <v>637</v>
      </c>
      <c r="C34" s="89" t="s">
        <v>638</v>
      </c>
      <c r="D34" s="28"/>
      <c r="E34" s="28"/>
      <c r="F34" s="28"/>
      <c r="G34" s="28"/>
      <c r="H34" s="28">
        <f>1*I2/10</f>
        <v>1</v>
      </c>
      <c r="I34" s="37">
        <f t="shared" si="0"/>
        <v>1</v>
      </c>
      <c r="J34" s="28">
        <v>0.25</v>
      </c>
      <c r="K34" s="94">
        <f t="shared" si="1"/>
        <v>0.25</v>
      </c>
    </row>
    <row r="35" spans="1:11" ht="12.95" customHeight="1" x14ac:dyDescent="0.2">
      <c r="A35" s="101"/>
      <c r="B35" s="14"/>
      <c r="C35" s="9"/>
      <c r="D35" s="28"/>
      <c r="E35" s="28"/>
      <c r="F35" s="28"/>
      <c r="G35" s="28"/>
      <c r="H35" s="28"/>
      <c r="I35" s="37">
        <f t="shared" si="0"/>
        <v>0</v>
      </c>
      <c r="J35" s="28"/>
      <c r="K35" s="94">
        <f t="shared" si="1"/>
        <v>0</v>
      </c>
    </row>
    <row r="36" spans="1:11" ht="12.95" customHeight="1" x14ac:dyDescent="0.2">
      <c r="A36" s="41"/>
      <c r="B36" s="14"/>
      <c r="C36" s="9"/>
      <c r="D36" s="28"/>
      <c r="E36" s="28"/>
      <c r="F36" s="28"/>
      <c r="G36" s="28"/>
      <c r="H36" s="28"/>
      <c r="I36" s="37">
        <f t="shared" si="0"/>
        <v>0</v>
      </c>
      <c r="J36" s="28"/>
      <c r="K36" s="94">
        <f t="shared" si="1"/>
        <v>0</v>
      </c>
    </row>
    <row r="37" spans="1:11" ht="12.95" customHeight="1" x14ac:dyDescent="0.2">
      <c r="A37" s="78" t="s">
        <v>630</v>
      </c>
      <c r="B37" s="14"/>
      <c r="C37" s="9"/>
      <c r="D37" s="28"/>
      <c r="E37" s="28"/>
      <c r="F37" s="28"/>
      <c r="G37" s="28"/>
      <c r="H37" s="28"/>
      <c r="I37" s="37">
        <f t="shared" si="0"/>
        <v>0</v>
      </c>
      <c r="J37" s="28"/>
      <c r="K37" s="94">
        <f t="shared" si="1"/>
        <v>0</v>
      </c>
    </row>
    <row r="38" spans="1:11" ht="12.95" customHeight="1" x14ac:dyDescent="0.2">
      <c r="A38" s="101" t="s">
        <v>631</v>
      </c>
      <c r="B38" s="14"/>
      <c r="C38" s="9"/>
      <c r="D38" s="28"/>
      <c r="E38" s="28"/>
      <c r="F38" s="28"/>
      <c r="G38" s="28"/>
      <c r="H38" s="28"/>
      <c r="I38" s="37">
        <f t="shared" si="0"/>
        <v>0</v>
      </c>
      <c r="J38" s="28"/>
      <c r="K38" s="94">
        <f t="shared" si="1"/>
        <v>0</v>
      </c>
    </row>
    <row r="39" spans="1:11" ht="12.95" customHeight="1" x14ac:dyDescent="0.2">
      <c r="A39" s="101"/>
      <c r="B39" s="14"/>
      <c r="C39" s="9"/>
      <c r="D39" s="28"/>
      <c r="E39" s="28"/>
      <c r="F39" s="28"/>
      <c r="G39" s="28"/>
      <c r="H39" s="28"/>
      <c r="I39" s="37">
        <f t="shared" si="0"/>
        <v>0</v>
      </c>
      <c r="J39" s="28"/>
      <c r="K39" s="94">
        <f t="shared" si="1"/>
        <v>0</v>
      </c>
    </row>
    <row r="40" spans="1:11" ht="12.95" customHeight="1" x14ac:dyDescent="0.2">
      <c r="A40" s="101"/>
      <c r="B40" s="71"/>
      <c r="C40" s="9"/>
      <c r="D40" s="28"/>
      <c r="E40" s="28"/>
      <c r="F40" s="28"/>
      <c r="G40" s="28"/>
      <c r="H40" s="28"/>
      <c r="I40" s="37">
        <f t="shared" si="0"/>
        <v>0</v>
      </c>
      <c r="J40" s="28"/>
      <c r="K40" s="94">
        <f t="shared" si="1"/>
        <v>0</v>
      </c>
    </row>
    <row r="41" spans="1:11" ht="12.95" customHeight="1" x14ac:dyDescent="0.2">
      <c r="A41" s="101"/>
      <c r="C41" s="9"/>
      <c r="D41" s="28"/>
      <c r="E41" s="28"/>
      <c r="F41" s="28"/>
      <c r="G41" s="28"/>
      <c r="H41" s="28"/>
      <c r="I41" s="37">
        <f t="shared" si="0"/>
        <v>0</v>
      </c>
      <c r="J41" s="28"/>
      <c r="K41" s="94">
        <f t="shared" si="1"/>
        <v>0</v>
      </c>
    </row>
    <row r="42" spans="1:11" ht="12.95" customHeight="1" x14ac:dyDescent="0.2">
      <c r="A42" s="101"/>
      <c r="B42" s="14"/>
      <c r="C42" s="9"/>
      <c r="D42" s="28"/>
      <c r="E42" s="28"/>
      <c r="F42" s="28"/>
      <c r="G42" s="28"/>
      <c r="H42" s="28"/>
      <c r="I42" s="37">
        <f t="shared" si="0"/>
        <v>0</v>
      </c>
      <c r="J42" s="28"/>
      <c r="K42" s="94">
        <f t="shared" si="1"/>
        <v>0</v>
      </c>
    </row>
    <row r="43" spans="1:11" ht="12.95" customHeight="1" x14ac:dyDescent="0.2">
      <c r="A43" s="101"/>
      <c r="B43" s="14"/>
      <c r="C43" s="9"/>
      <c r="D43" s="28"/>
      <c r="E43" s="28"/>
      <c r="F43" s="28"/>
      <c r="G43" s="28"/>
      <c r="H43" s="28"/>
      <c r="I43" s="37">
        <f t="shared" si="0"/>
        <v>0</v>
      </c>
      <c r="J43" s="28"/>
      <c r="K43" s="94">
        <f t="shared" si="1"/>
        <v>0</v>
      </c>
    </row>
    <row r="44" spans="1:11" ht="12.95" customHeight="1" x14ac:dyDescent="0.2">
      <c r="A44" s="81" t="s">
        <v>632</v>
      </c>
      <c r="B44" s="14"/>
      <c r="C44" s="9"/>
      <c r="D44" s="28"/>
      <c r="E44" s="28"/>
      <c r="F44" s="28"/>
      <c r="G44" s="28"/>
      <c r="H44" s="28"/>
      <c r="I44" s="37">
        <f t="shared" si="0"/>
        <v>0</v>
      </c>
      <c r="J44" s="28"/>
      <c r="K44" s="94">
        <f t="shared" si="1"/>
        <v>0</v>
      </c>
    </row>
    <row r="45" spans="1:11" ht="12.95" customHeight="1" x14ac:dyDescent="0.2">
      <c r="A45" s="41"/>
      <c r="B45" s="14"/>
      <c r="C45" s="9"/>
      <c r="D45" s="28"/>
      <c r="E45" s="28"/>
      <c r="F45" s="28"/>
      <c r="G45" s="28"/>
      <c r="H45" s="28"/>
      <c r="I45" s="37">
        <f t="shared" si="0"/>
        <v>0</v>
      </c>
      <c r="J45" s="28"/>
      <c r="K45" s="94">
        <f t="shared" si="1"/>
        <v>0</v>
      </c>
    </row>
    <row r="46" spans="1:11" ht="12.95" customHeight="1" x14ac:dyDescent="0.2">
      <c r="A46" s="41"/>
      <c r="B46" s="71"/>
      <c r="C46" s="9"/>
      <c r="D46" s="28"/>
      <c r="E46" s="28"/>
      <c r="F46" s="28"/>
      <c r="G46" s="28"/>
      <c r="H46" s="28"/>
      <c r="I46" s="37">
        <f t="shared" si="0"/>
        <v>0</v>
      </c>
      <c r="J46" s="28"/>
      <c r="K46" s="94">
        <f t="shared" si="1"/>
        <v>0</v>
      </c>
    </row>
    <row r="47" spans="1:11" ht="12.95" customHeight="1" x14ac:dyDescent="0.2">
      <c r="A47" s="41"/>
      <c r="B47" s="22"/>
      <c r="C47" s="9"/>
      <c r="D47" s="28"/>
      <c r="E47" s="28"/>
      <c r="F47" s="28"/>
      <c r="G47" s="28"/>
      <c r="H47" s="28"/>
      <c r="I47" s="37">
        <f t="shared" si="0"/>
        <v>0</v>
      </c>
      <c r="J47" s="28"/>
      <c r="K47" s="94">
        <f t="shared" si="1"/>
        <v>0</v>
      </c>
    </row>
    <row r="48" spans="1:11" ht="12.95" customHeight="1" x14ac:dyDescent="0.2">
      <c r="A48" s="41"/>
      <c r="B48" s="14"/>
      <c r="C48" s="9"/>
      <c r="D48" s="28"/>
      <c r="E48" s="28"/>
      <c r="F48" s="28"/>
      <c r="G48" s="28"/>
      <c r="H48" s="28"/>
      <c r="I48" s="37">
        <f t="shared" si="0"/>
        <v>0</v>
      </c>
      <c r="J48" s="28"/>
      <c r="K48" s="94">
        <f t="shared" si="1"/>
        <v>0</v>
      </c>
    </row>
    <row r="49" spans="1:16" ht="12.95" customHeight="1" x14ac:dyDescent="0.2">
      <c r="A49" s="41"/>
      <c r="B49" s="14"/>
      <c r="C49" s="9"/>
      <c r="D49" s="28"/>
      <c r="E49" s="28"/>
      <c r="F49" s="28"/>
      <c r="G49" s="28"/>
      <c r="H49" s="28"/>
      <c r="I49" s="37">
        <f t="shared" si="0"/>
        <v>0</v>
      </c>
      <c r="J49" s="28"/>
      <c r="K49" s="94">
        <f t="shared" si="1"/>
        <v>0</v>
      </c>
    </row>
    <row r="50" spans="1:16" ht="12.95" customHeight="1" thickBot="1" x14ac:dyDescent="0.25">
      <c r="A50" s="42"/>
      <c r="B50" s="73"/>
      <c r="C50" s="10"/>
      <c r="D50" s="29"/>
      <c r="E50" s="29"/>
      <c r="F50" s="29"/>
      <c r="G50" s="29"/>
      <c r="H50" s="29"/>
      <c r="I50" s="47">
        <f t="shared" si="0"/>
        <v>0</v>
      </c>
      <c r="J50" s="10"/>
      <c r="K50" s="95">
        <f t="shared" si="1"/>
        <v>0</v>
      </c>
    </row>
    <row r="51" spans="1:16" ht="20.100000000000001" customHeight="1" thickBot="1" x14ac:dyDescent="0.25">
      <c r="A51" s="43"/>
      <c r="B51" s="1"/>
      <c r="C51" s="1"/>
      <c r="D51" s="1"/>
      <c r="E51" s="1"/>
      <c r="F51" s="2"/>
      <c r="G51" s="55" t="s">
        <v>15</v>
      </c>
      <c r="H51" s="56"/>
      <c r="I51" s="56"/>
      <c r="J51" s="90"/>
      <c r="K51" s="59">
        <f>SUM(K15:K50)</f>
        <v>39.201800000000006</v>
      </c>
    </row>
    <row r="52" spans="1:16" ht="20.100000000000001" customHeight="1" thickBot="1" x14ac:dyDescent="0.25">
      <c r="A52" s="15"/>
      <c r="B52" s="4"/>
      <c r="C52" s="4"/>
      <c r="D52" s="4"/>
      <c r="E52" s="4"/>
      <c r="F52" s="5"/>
      <c r="G52" s="57" t="s">
        <v>16</v>
      </c>
      <c r="H52" s="58"/>
      <c r="I52" s="58"/>
      <c r="J52" s="61"/>
      <c r="K52" s="60">
        <f>SUM(K51)*0.02</f>
        <v>0.78403600000000018</v>
      </c>
    </row>
    <row r="53" spans="1:16" ht="19.5" customHeight="1" thickBot="1" x14ac:dyDescent="0.25">
      <c r="A53" s="44"/>
      <c r="B53" s="20"/>
      <c r="C53" s="20"/>
      <c r="D53" s="20"/>
      <c r="E53" s="20"/>
      <c r="F53" s="21"/>
      <c r="G53" s="38" t="s">
        <v>24</v>
      </c>
      <c r="H53" s="39"/>
      <c r="I53" s="39"/>
      <c r="J53" s="62"/>
      <c r="K53" s="96">
        <f>SUM(K51:K52)</f>
        <v>39.985836000000006</v>
      </c>
    </row>
    <row r="54" spans="1:16" ht="12.95" customHeight="1" thickTop="1" x14ac:dyDescent="0.2"/>
    <row r="61" spans="1:16" ht="12.95" customHeight="1" x14ac:dyDescent="0.2">
      <c r="D61" s="63"/>
      <c r="H61" s="63"/>
      <c r="L61" s="63"/>
      <c r="P61" s="63"/>
    </row>
    <row r="62" spans="1:16" ht="12.95" customHeight="1" x14ac:dyDescent="0.2">
      <c r="D62" s="63"/>
      <c r="H62" s="63"/>
      <c r="L62" s="63"/>
      <c r="P62" s="63"/>
    </row>
    <row r="63" spans="1:16" ht="12.95" customHeight="1" x14ac:dyDescent="0.2">
      <c r="D63" s="63"/>
      <c r="H63" s="63"/>
      <c r="L63" s="63"/>
      <c r="P63" s="63"/>
    </row>
    <row r="64" spans="1:16" ht="12.95" customHeight="1" x14ac:dyDescent="0.2">
      <c r="D64" s="63"/>
      <c r="H64" s="63"/>
      <c r="L64" s="63"/>
      <c r="P64" s="63"/>
    </row>
    <row r="65" spans="4:16" ht="12.95" customHeight="1" x14ac:dyDescent="0.2">
      <c r="D65" s="63"/>
      <c r="H65" s="63"/>
      <c r="L65" s="63"/>
      <c r="P65" s="63"/>
    </row>
    <row r="66" spans="4:16" ht="12.95" customHeight="1" x14ac:dyDescent="0.2">
      <c r="D66" s="63"/>
      <c r="H66" s="63"/>
      <c r="L66" s="63"/>
      <c r="P66" s="63"/>
    </row>
    <row r="67" spans="4:16" ht="12.95" customHeight="1" x14ac:dyDescent="0.2">
      <c r="D67" s="63"/>
      <c r="H67" s="63"/>
      <c r="L67" s="63"/>
      <c r="P67" s="63"/>
    </row>
    <row r="68" spans="4:16" ht="12.95" customHeight="1" x14ac:dyDescent="0.2">
      <c r="D68" s="63"/>
      <c r="H68" s="63"/>
      <c r="L68" s="63"/>
      <c r="P68" s="63"/>
    </row>
    <row r="69" spans="4:16" ht="12.95" customHeight="1" x14ac:dyDescent="0.2">
      <c r="D69" s="63"/>
      <c r="H69" s="63"/>
      <c r="L69" s="63"/>
      <c r="P69" s="63"/>
    </row>
    <row r="70" spans="4:16" ht="12.95" customHeight="1" x14ac:dyDescent="0.2">
      <c r="D70" s="63"/>
      <c r="H70" s="63"/>
      <c r="L70" s="63"/>
      <c r="P70" s="63"/>
    </row>
    <row r="71" spans="4:16" ht="12.95" customHeight="1" x14ac:dyDescent="0.2">
      <c r="D71" s="63"/>
      <c r="L71" s="63"/>
      <c r="P71" s="63"/>
    </row>
    <row r="72" spans="4:16" ht="12.95" customHeight="1" x14ac:dyDescent="0.2">
      <c r="D72" s="63"/>
      <c r="L72" s="63"/>
      <c r="P72" s="63"/>
    </row>
    <row r="73" spans="4:16" ht="12.95" customHeight="1" x14ac:dyDescent="0.2">
      <c r="D73" s="63"/>
      <c r="H73" s="63"/>
      <c r="L73" s="63"/>
      <c r="P73" s="63"/>
    </row>
    <row r="74" spans="4:16" ht="12.95" customHeight="1" x14ac:dyDescent="0.2">
      <c r="D74" s="63"/>
      <c r="H74" s="63"/>
      <c r="L74" s="63"/>
      <c r="P74" s="63"/>
    </row>
    <row r="75" spans="4:16" ht="12.95" customHeight="1" x14ac:dyDescent="0.2">
      <c r="D75" s="63"/>
      <c r="H75" s="63"/>
      <c r="L75" s="63"/>
      <c r="P75" s="63"/>
    </row>
    <row r="76" spans="4:16" ht="12.95" customHeight="1" x14ac:dyDescent="0.2">
      <c r="D76" s="63"/>
      <c r="H76" s="63"/>
      <c r="L76" s="63"/>
    </row>
    <row r="77" spans="4:16" ht="12.95" customHeight="1" x14ac:dyDescent="0.2">
      <c r="D77" s="63"/>
      <c r="H77" s="63"/>
      <c r="L77" s="63"/>
    </row>
    <row r="78" spans="4:16" ht="12.95" customHeight="1" x14ac:dyDescent="0.2">
      <c r="H78" s="63"/>
      <c r="L78" s="63"/>
      <c r="P78" s="63"/>
    </row>
    <row r="79" spans="4:16" ht="12.95" customHeight="1" x14ac:dyDescent="0.2">
      <c r="H79" s="63"/>
      <c r="L79" s="63"/>
      <c r="P79" s="63"/>
    </row>
    <row r="80" spans="4:16" ht="12.95" customHeight="1" x14ac:dyDescent="0.2">
      <c r="H80" s="63"/>
      <c r="L80" s="63"/>
      <c r="P80" s="63"/>
    </row>
    <row r="81" spans="4:16" ht="12.95" customHeight="1" x14ac:dyDescent="0.2">
      <c r="D81" s="63"/>
      <c r="H81" s="63"/>
      <c r="L81" s="63"/>
      <c r="P81" s="63"/>
    </row>
    <row r="82" spans="4:16" ht="12.95" customHeight="1" x14ac:dyDescent="0.2">
      <c r="D82" s="63"/>
      <c r="H82" s="63"/>
      <c r="L82" s="63"/>
      <c r="P82" s="63"/>
    </row>
    <row r="83" spans="4:16" ht="12.95" customHeight="1" x14ac:dyDescent="0.2">
      <c r="D83" s="63"/>
      <c r="L83" s="63"/>
      <c r="P83" s="63"/>
    </row>
    <row r="84" spans="4:16" ht="12.95" customHeight="1" x14ac:dyDescent="0.2">
      <c r="D84" s="63"/>
      <c r="L84" s="63"/>
      <c r="P84" s="63"/>
    </row>
    <row r="85" spans="4:16" ht="12.95" customHeight="1" x14ac:dyDescent="0.2">
      <c r="D85" s="63"/>
      <c r="H85" s="63"/>
      <c r="L85" s="63"/>
      <c r="P85" s="63"/>
    </row>
    <row r="86" spans="4:16" ht="12.95" customHeight="1" x14ac:dyDescent="0.2">
      <c r="D86" s="63"/>
      <c r="H86" s="63"/>
      <c r="L86" s="63"/>
      <c r="P86" s="63"/>
    </row>
    <row r="87" spans="4:16" ht="12.95" customHeight="1" x14ac:dyDescent="0.2">
      <c r="D87" s="63"/>
      <c r="H87" s="63"/>
      <c r="L87" s="63"/>
      <c r="P87" s="63"/>
    </row>
    <row r="88" spans="4:16" ht="12.95" customHeight="1" x14ac:dyDescent="0.2">
      <c r="D88" s="63"/>
      <c r="H88" s="63"/>
      <c r="L88" s="63"/>
      <c r="P88" s="63"/>
    </row>
    <row r="89" spans="4:16" ht="12.95" customHeight="1" x14ac:dyDescent="0.2">
      <c r="D89" s="63"/>
      <c r="H89" s="63"/>
      <c r="L89" s="63"/>
      <c r="P89" s="63"/>
    </row>
    <row r="90" spans="4:16" ht="12.95" customHeight="1" x14ac:dyDescent="0.2">
      <c r="D90" s="63"/>
      <c r="H90" s="63"/>
      <c r="L90" s="63"/>
      <c r="P90" s="63"/>
    </row>
    <row r="91" spans="4:16" ht="12.95" customHeight="1" x14ac:dyDescent="0.2">
      <c r="D91" s="63"/>
      <c r="H91" s="63"/>
      <c r="L91" s="63"/>
      <c r="P91" s="63"/>
    </row>
    <row r="92" spans="4:16" ht="12.95" customHeight="1" x14ac:dyDescent="0.2">
      <c r="D92" s="63"/>
      <c r="P92" s="63"/>
    </row>
    <row r="93" spans="4:16" ht="12.95" customHeight="1" x14ac:dyDescent="0.2">
      <c r="D93" s="63"/>
      <c r="P93" s="63"/>
    </row>
    <row r="98" spans="4:16" ht="12.95" customHeight="1" x14ac:dyDescent="0.2">
      <c r="H98" s="63"/>
      <c r="P98" s="63"/>
    </row>
    <row r="99" spans="4:16" ht="12.95" customHeight="1" x14ac:dyDescent="0.2">
      <c r="D99" s="63"/>
      <c r="H99" s="63"/>
      <c r="L99" s="63"/>
      <c r="P99" s="63"/>
    </row>
    <row r="100" spans="4:16" ht="12.95" customHeight="1" x14ac:dyDescent="0.2">
      <c r="D100" s="63"/>
      <c r="H100" s="63"/>
      <c r="L100" s="63"/>
      <c r="P100" s="63"/>
    </row>
    <row r="101" spans="4:16" ht="12.95" customHeight="1" x14ac:dyDescent="0.2">
      <c r="D101" s="63"/>
      <c r="H101" s="63"/>
      <c r="L101" s="63"/>
      <c r="P101" s="63"/>
    </row>
    <row r="102" spans="4:16" ht="12.95" customHeight="1" x14ac:dyDescent="0.2">
      <c r="D102" s="63"/>
      <c r="H102" s="63"/>
      <c r="L102" s="63"/>
      <c r="P102" s="63"/>
    </row>
    <row r="103" spans="4:16" ht="12.95" customHeight="1" x14ac:dyDescent="0.2">
      <c r="D103" s="63"/>
      <c r="H103" s="63"/>
      <c r="L103" s="63"/>
      <c r="P103" s="63"/>
    </row>
    <row r="104" spans="4:16" ht="12.95" customHeight="1" x14ac:dyDescent="0.2">
      <c r="D104" s="63"/>
      <c r="H104" s="63"/>
      <c r="L104" s="63"/>
      <c r="P104" s="63"/>
    </row>
    <row r="105" spans="4:16" ht="12.95" customHeight="1" x14ac:dyDescent="0.2">
      <c r="D105" s="63"/>
      <c r="H105" s="63"/>
      <c r="L105" s="63"/>
      <c r="P105" s="63"/>
    </row>
    <row r="106" spans="4:16" ht="12.95" customHeight="1" x14ac:dyDescent="0.2">
      <c r="D106" s="63"/>
      <c r="H106" s="63"/>
      <c r="L106" s="63"/>
      <c r="P106" s="63"/>
    </row>
    <row r="107" spans="4:16" ht="12.95" customHeight="1" x14ac:dyDescent="0.2">
      <c r="D107" s="63"/>
      <c r="H107" s="63"/>
      <c r="L107" s="63"/>
      <c r="P107" s="63"/>
    </row>
    <row r="108" spans="4:16" ht="12.95" customHeight="1" x14ac:dyDescent="0.2">
      <c r="D108" s="63"/>
      <c r="H108" s="63"/>
      <c r="L108" s="63"/>
      <c r="P108" s="63"/>
    </row>
    <row r="109" spans="4:16" ht="12.95" customHeight="1" x14ac:dyDescent="0.2">
      <c r="D109" s="63"/>
      <c r="H109" s="63"/>
      <c r="L109" s="63"/>
      <c r="P109" s="63"/>
    </row>
    <row r="110" spans="4:16" ht="12.95" customHeight="1" x14ac:dyDescent="0.2">
      <c r="D110" s="63"/>
      <c r="L110" s="63"/>
      <c r="P110" s="63"/>
    </row>
    <row r="111" spans="4:16" ht="12.95" customHeight="1" x14ac:dyDescent="0.2">
      <c r="D111" s="63"/>
      <c r="L111" s="63"/>
      <c r="P111" s="63"/>
    </row>
    <row r="112" spans="4:16" ht="12.95" customHeight="1" x14ac:dyDescent="0.2">
      <c r="D112" s="63"/>
      <c r="L112" s="63"/>
      <c r="P112" s="63"/>
    </row>
    <row r="113" spans="4:16" ht="12.95" customHeight="1" x14ac:dyDescent="0.2">
      <c r="D113" s="63"/>
      <c r="P113" s="63"/>
    </row>
    <row r="114" spans="4:16" ht="12.95" customHeight="1" x14ac:dyDescent="0.2">
      <c r="D114" s="63"/>
      <c r="P114" s="63"/>
    </row>
    <row r="115" spans="4:16" ht="12.95" customHeight="1" x14ac:dyDescent="0.2">
      <c r="D115" s="63"/>
      <c r="L115" s="63"/>
      <c r="P115" s="63"/>
    </row>
    <row r="116" spans="4:16" ht="12.95" customHeight="1" x14ac:dyDescent="0.2">
      <c r="D116" s="63"/>
      <c r="L116" s="63"/>
      <c r="P116" s="63"/>
    </row>
    <row r="117" spans="4:16" ht="12.95" customHeight="1" x14ac:dyDescent="0.2">
      <c r="D117" s="63"/>
      <c r="H117" s="63"/>
      <c r="L117" s="63"/>
    </row>
    <row r="118" spans="4:16" ht="12.95" customHeight="1" x14ac:dyDescent="0.2">
      <c r="D118" s="63"/>
      <c r="H118" s="63"/>
      <c r="L118" s="63"/>
    </row>
    <row r="119" spans="4:16" ht="12.95" customHeight="1" x14ac:dyDescent="0.2">
      <c r="D119" s="63"/>
      <c r="H119" s="63"/>
      <c r="L119" s="63"/>
    </row>
    <row r="120" spans="4:16" ht="12.95" customHeight="1" x14ac:dyDescent="0.2">
      <c r="D120" s="63"/>
      <c r="H120" s="63"/>
    </row>
    <row r="121" spans="4:16" ht="12.95" customHeight="1" x14ac:dyDescent="0.2">
      <c r="D121" s="63"/>
      <c r="H121" s="63"/>
    </row>
    <row r="122" spans="4:16" ht="12.95" customHeight="1" x14ac:dyDescent="0.2">
      <c r="D122" s="63"/>
      <c r="H122" s="63"/>
    </row>
    <row r="123" spans="4:16" ht="12.95" customHeight="1" x14ac:dyDescent="0.2">
      <c r="D123" s="63"/>
      <c r="H123" s="63"/>
    </row>
    <row r="124" spans="4:16" ht="12.95" customHeight="1" x14ac:dyDescent="0.2">
      <c r="D124" s="63"/>
      <c r="H124" s="63"/>
    </row>
    <row r="125" spans="4:16" ht="12.95" customHeight="1" x14ac:dyDescent="0.2">
      <c r="D125" s="63"/>
      <c r="H125" s="63"/>
      <c r="L125" s="63"/>
    </row>
    <row r="126" spans="4:16" ht="12.95" customHeight="1" x14ac:dyDescent="0.2">
      <c r="D126" s="63"/>
      <c r="H126" s="63"/>
      <c r="L126" s="63"/>
    </row>
    <row r="127" spans="4:16" ht="12.95" customHeight="1" x14ac:dyDescent="0.2">
      <c r="D127" s="63"/>
      <c r="H127" s="63"/>
      <c r="L127" s="63"/>
    </row>
    <row r="128" spans="4:16" ht="12.95" customHeight="1" x14ac:dyDescent="0.2">
      <c r="D128" s="63"/>
      <c r="L128" s="63"/>
    </row>
    <row r="129" spans="4:16" ht="12.95" customHeight="1" x14ac:dyDescent="0.2">
      <c r="D129" s="63"/>
    </row>
    <row r="130" spans="4:16" ht="12.95" customHeight="1" x14ac:dyDescent="0.2">
      <c r="D130" s="63"/>
    </row>
    <row r="137" spans="4:16" ht="12.95" customHeight="1" x14ac:dyDescent="0.2">
      <c r="D137" s="63"/>
      <c r="H137" s="63"/>
      <c r="L137" s="63"/>
      <c r="P137" s="63"/>
    </row>
    <row r="138" spans="4:16" ht="12.95" customHeight="1" x14ac:dyDescent="0.2">
      <c r="D138" s="63"/>
      <c r="H138" s="63"/>
      <c r="L138" s="63"/>
      <c r="P138" s="63"/>
    </row>
    <row r="139" spans="4:16" ht="12.95" customHeight="1" x14ac:dyDescent="0.2">
      <c r="D139" s="63"/>
      <c r="H139" s="63"/>
      <c r="L139" s="63"/>
      <c r="P139" s="63"/>
    </row>
    <row r="140" spans="4:16" ht="12.95" customHeight="1" x14ac:dyDescent="0.2">
      <c r="D140" s="63"/>
      <c r="H140" s="63"/>
      <c r="P140" s="63"/>
    </row>
    <row r="141" spans="4:16" ht="12.95" customHeight="1" x14ac:dyDescent="0.2">
      <c r="D141" s="63"/>
      <c r="H141" s="63"/>
      <c r="P141" s="63"/>
    </row>
    <row r="142" spans="4:16" ht="12.95" customHeight="1" x14ac:dyDescent="0.2">
      <c r="D142" s="63"/>
      <c r="H142" s="63"/>
      <c r="P142" s="63"/>
    </row>
    <row r="143" spans="4:16" ht="12.95" customHeight="1" x14ac:dyDescent="0.2">
      <c r="D143" s="63"/>
      <c r="H143" s="63"/>
      <c r="L143" s="63"/>
      <c r="P143" s="63"/>
    </row>
    <row r="144" spans="4:16" ht="12.95" customHeight="1" x14ac:dyDescent="0.2">
      <c r="D144" s="63"/>
      <c r="H144" s="63"/>
      <c r="L144" s="63"/>
      <c r="P144" s="63"/>
    </row>
    <row r="145" spans="4:16" ht="12.95" customHeight="1" x14ac:dyDescent="0.2">
      <c r="D145" s="63"/>
      <c r="H145" s="63"/>
      <c r="L145" s="63"/>
      <c r="P145" s="63"/>
    </row>
    <row r="146" spans="4:16" ht="12.95" customHeight="1" x14ac:dyDescent="0.2">
      <c r="D146" s="63"/>
      <c r="H146" s="63"/>
      <c r="L146" s="63"/>
      <c r="P146" s="63"/>
    </row>
    <row r="147" spans="4:16" ht="12.95" customHeight="1" x14ac:dyDescent="0.2">
      <c r="D147" s="63"/>
      <c r="H147" s="63"/>
      <c r="L147" s="63"/>
      <c r="P147" s="63"/>
    </row>
    <row r="148" spans="4:16" ht="12.95" customHeight="1" x14ac:dyDescent="0.2">
      <c r="D148" s="63"/>
      <c r="H148" s="63"/>
      <c r="L148" s="63"/>
      <c r="P148" s="63"/>
    </row>
    <row r="149" spans="4:16" ht="12.95" customHeight="1" x14ac:dyDescent="0.2">
      <c r="D149" s="63"/>
      <c r="H149" s="63"/>
      <c r="L149" s="63"/>
      <c r="P149" s="63"/>
    </row>
    <row r="150" spans="4:16" ht="12.95" customHeight="1" x14ac:dyDescent="0.2">
      <c r="D150" s="63"/>
      <c r="H150" s="63"/>
      <c r="L150" s="63"/>
      <c r="P150" s="63"/>
    </row>
    <row r="151" spans="4:16" ht="12.95" customHeight="1" x14ac:dyDescent="0.2">
      <c r="H151" s="63"/>
      <c r="L151" s="63"/>
      <c r="P151" s="63"/>
    </row>
    <row r="152" spans="4:16" ht="12.95" customHeight="1" x14ac:dyDescent="0.2">
      <c r="D152" s="63"/>
      <c r="H152" s="63"/>
      <c r="L152" s="63"/>
      <c r="P152" s="63"/>
    </row>
    <row r="153" spans="4:16" ht="12.95" customHeight="1" x14ac:dyDescent="0.2">
      <c r="D153" s="63"/>
      <c r="L153" s="63"/>
      <c r="P153" s="63"/>
    </row>
    <row r="154" spans="4:16" ht="12.95" customHeight="1" x14ac:dyDescent="0.2">
      <c r="D154" s="63"/>
      <c r="H154" s="63"/>
      <c r="L154" s="63"/>
      <c r="P154" s="63"/>
    </row>
    <row r="155" spans="4:16" ht="12.95" customHeight="1" x14ac:dyDescent="0.2">
      <c r="D155" s="63"/>
      <c r="H155" s="63"/>
      <c r="L155" s="63"/>
      <c r="P155" s="63"/>
    </row>
    <row r="156" spans="4:16" ht="12.95" customHeight="1" x14ac:dyDescent="0.2">
      <c r="D156" s="63"/>
      <c r="H156" s="63"/>
      <c r="L156" s="63"/>
      <c r="P156" s="63"/>
    </row>
    <row r="157" spans="4:16" ht="12.95" customHeight="1" x14ac:dyDescent="0.2">
      <c r="D157" s="63"/>
      <c r="H157" s="63"/>
      <c r="L157" s="63"/>
      <c r="P157" s="63"/>
    </row>
    <row r="158" spans="4:16" ht="12.95" customHeight="1" x14ac:dyDescent="0.2">
      <c r="H158" s="63"/>
      <c r="P158" s="63"/>
    </row>
    <row r="159" spans="4:16" ht="12.95" customHeight="1" x14ac:dyDescent="0.2">
      <c r="D159" s="63"/>
      <c r="H159" s="63"/>
      <c r="P159" s="63"/>
    </row>
    <row r="160" spans="4:16" ht="12.95" customHeight="1" x14ac:dyDescent="0.2">
      <c r="D160" s="63"/>
      <c r="H160" s="63"/>
      <c r="L160" s="63"/>
      <c r="P160" s="63"/>
    </row>
    <row r="161" spans="4:16" ht="12.95" customHeight="1" x14ac:dyDescent="0.2">
      <c r="D161" s="63"/>
      <c r="H161" s="63"/>
      <c r="L161" s="63"/>
      <c r="P161" s="63"/>
    </row>
    <row r="162" spans="4:16" ht="12.95" customHeight="1" x14ac:dyDescent="0.2">
      <c r="D162" s="63"/>
      <c r="H162" s="63"/>
      <c r="L162" s="63"/>
      <c r="P162" s="63"/>
    </row>
    <row r="163" spans="4:16" ht="12.95" customHeight="1" x14ac:dyDescent="0.2">
      <c r="D163" s="63"/>
      <c r="H163" s="63"/>
      <c r="L163" s="63"/>
      <c r="P163" s="63"/>
    </row>
    <row r="164" spans="4:16" ht="12.95" customHeight="1" x14ac:dyDescent="0.2">
      <c r="D164" s="63"/>
      <c r="H164" s="63"/>
      <c r="L164" s="63"/>
      <c r="P164" s="63"/>
    </row>
    <row r="165" spans="4:16" ht="12.95" customHeight="1" x14ac:dyDescent="0.2">
      <c r="D165" s="63"/>
      <c r="H165" s="63"/>
      <c r="L165" s="63"/>
      <c r="P165" s="63"/>
    </row>
    <row r="166" spans="4:16" ht="12.95" customHeight="1" x14ac:dyDescent="0.2">
      <c r="H166" s="63"/>
      <c r="L166" s="63"/>
      <c r="P166" s="63"/>
    </row>
    <row r="167" spans="4:16" ht="12.95" customHeight="1" x14ac:dyDescent="0.2">
      <c r="D167" s="63"/>
      <c r="H167" s="63"/>
      <c r="L167" s="63"/>
      <c r="P167" s="63"/>
    </row>
    <row r="168" spans="4:16" ht="12.95" customHeight="1" x14ac:dyDescent="0.2">
      <c r="D168" s="63"/>
      <c r="H168" s="63"/>
      <c r="L168" s="63"/>
      <c r="P168" s="63"/>
    </row>
    <row r="169" spans="4:16" ht="12.95" customHeight="1" x14ac:dyDescent="0.2">
      <c r="D169" s="63"/>
      <c r="H169" s="63"/>
      <c r="L169" s="63"/>
      <c r="P169" s="63"/>
    </row>
    <row r="174" spans="4:16" ht="12.95" customHeight="1" x14ac:dyDescent="0.2">
      <c r="D174" s="63"/>
      <c r="L174" s="63"/>
    </row>
    <row r="175" spans="4:16" ht="12.95" customHeight="1" x14ac:dyDescent="0.2">
      <c r="D175" s="63"/>
      <c r="H175" s="63"/>
      <c r="L175" s="63"/>
      <c r="P175" s="63"/>
    </row>
    <row r="176" spans="4:16" ht="12.95" customHeight="1" x14ac:dyDescent="0.2">
      <c r="D176" s="63"/>
      <c r="H176" s="63"/>
      <c r="L176" s="63"/>
      <c r="P176" s="63"/>
    </row>
    <row r="177" spans="4:16" ht="12.95" customHeight="1" x14ac:dyDescent="0.2">
      <c r="D177" s="63"/>
      <c r="H177" s="63"/>
      <c r="L177" s="63"/>
      <c r="P177" s="63"/>
    </row>
    <row r="178" spans="4:16" ht="12.95" customHeight="1" x14ac:dyDescent="0.2">
      <c r="D178" s="63"/>
      <c r="H178" s="63"/>
      <c r="L178" s="63"/>
      <c r="P178" s="63"/>
    </row>
    <row r="179" spans="4:16" ht="12.95" customHeight="1" x14ac:dyDescent="0.2">
      <c r="D179" s="63"/>
      <c r="H179" s="63"/>
      <c r="L179" s="63"/>
      <c r="P179" s="63"/>
    </row>
    <row r="180" spans="4:16" ht="12.95" customHeight="1" x14ac:dyDescent="0.2">
      <c r="D180" s="63"/>
      <c r="H180" s="63"/>
      <c r="L180" s="63"/>
      <c r="P180" s="63"/>
    </row>
    <row r="181" spans="4:16" ht="12.95" customHeight="1" x14ac:dyDescent="0.2">
      <c r="D181" s="63"/>
      <c r="H181" s="63"/>
      <c r="L181" s="63"/>
      <c r="P181" s="63"/>
    </row>
    <row r="182" spans="4:16" ht="12.95" customHeight="1" x14ac:dyDescent="0.2">
      <c r="D182" s="63"/>
      <c r="H182" s="63"/>
      <c r="L182" s="63"/>
      <c r="P182" s="63"/>
    </row>
    <row r="183" spans="4:16" ht="12.95" customHeight="1" x14ac:dyDescent="0.2">
      <c r="D183" s="63"/>
      <c r="H183" s="63"/>
      <c r="L183" s="63"/>
      <c r="P183" s="63"/>
    </row>
    <row r="184" spans="4:16" ht="12.95" customHeight="1" x14ac:dyDescent="0.2">
      <c r="H184" s="63"/>
      <c r="L184" s="63"/>
      <c r="P184" s="63"/>
    </row>
    <row r="185" spans="4:16" ht="12.95" customHeight="1" x14ac:dyDescent="0.2">
      <c r="H185" s="63"/>
      <c r="L185" s="63"/>
      <c r="P185" s="63"/>
    </row>
    <row r="186" spans="4:16" ht="12.95" customHeight="1" x14ac:dyDescent="0.2">
      <c r="H186" s="63"/>
      <c r="L186" s="63"/>
      <c r="P186" s="63"/>
    </row>
    <row r="187" spans="4:16" ht="12.95" customHeight="1" x14ac:dyDescent="0.2">
      <c r="H187" s="63"/>
      <c r="P187" s="63"/>
    </row>
    <row r="188" spans="4:16" ht="12.95" customHeight="1" x14ac:dyDescent="0.2">
      <c r="D188" s="63"/>
      <c r="H188" s="63"/>
      <c r="P188" s="63"/>
    </row>
    <row r="189" spans="4:16" ht="12.95" customHeight="1" x14ac:dyDescent="0.2">
      <c r="D189" s="63"/>
      <c r="H189" s="63"/>
      <c r="L189" s="63"/>
      <c r="P189" s="63"/>
    </row>
    <row r="190" spans="4:16" ht="12.95" customHeight="1" x14ac:dyDescent="0.2">
      <c r="D190" s="63"/>
      <c r="H190" s="63"/>
      <c r="L190" s="63"/>
      <c r="P190" s="63"/>
    </row>
    <row r="191" spans="4:16" ht="12.95" customHeight="1" x14ac:dyDescent="0.2">
      <c r="D191" s="63"/>
      <c r="H191" s="63"/>
      <c r="L191" s="63"/>
      <c r="P191" s="63"/>
    </row>
    <row r="192" spans="4:16" ht="12.95" customHeight="1" x14ac:dyDescent="0.2">
      <c r="D192" s="63"/>
      <c r="H192" s="63"/>
      <c r="L192" s="63"/>
      <c r="P192" s="63"/>
    </row>
    <row r="193" spans="4:16" ht="12.95" customHeight="1" x14ac:dyDescent="0.2">
      <c r="D193" s="63"/>
      <c r="H193" s="63"/>
      <c r="L193" s="63"/>
      <c r="P193" s="63"/>
    </row>
    <row r="194" spans="4:16" ht="12.95" customHeight="1" x14ac:dyDescent="0.2">
      <c r="D194" s="63"/>
      <c r="H194" s="63"/>
      <c r="L194" s="63"/>
      <c r="P194" s="63"/>
    </row>
    <row r="195" spans="4:16" ht="12.95" customHeight="1" x14ac:dyDescent="0.2">
      <c r="D195" s="63"/>
      <c r="H195" s="63"/>
      <c r="L195" s="63"/>
      <c r="P195" s="63"/>
    </row>
    <row r="196" spans="4:16" ht="12.95" customHeight="1" x14ac:dyDescent="0.2">
      <c r="D196" s="63"/>
      <c r="H196" s="63"/>
      <c r="L196" s="63"/>
      <c r="P196" s="63"/>
    </row>
    <row r="197" spans="4:16" ht="12.95" customHeight="1" x14ac:dyDescent="0.2">
      <c r="D197" s="63"/>
      <c r="H197" s="63"/>
      <c r="L197" s="63"/>
      <c r="P197" s="63"/>
    </row>
    <row r="198" spans="4:16" ht="12.95" customHeight="1" x14ac:dyDescent="0.2">
      <c r="D198" s="63"/>
      <c r="H198" s="63"/>
      <c r="L198" s="63"/>
      <c r="P198" s="63"/>
    </row>
    <row r="199" spans="4:16" ht="12.95" customHeight="1" x14ac:dyDescent="0.2">
      <c r="D199" s="63"/>
      <c r="H199" s="63"/>
      <c r="P199" s="63"/>
    </row>
    <row r="200" spans="4:16" ht="12.95" customHeight="1" x14ac:dyDescent="0.2">
      <c r="D200" s="63"/>
      <c r="H200" s="63"/>
      <c r="P200" s="63"/>
    </row>
    <row r="201" spans="4:16" ht="12.95" customHeight="1" x14ac:dyDescent="0.2">
      <c r="D201" s="63"/>
      <c r="L201" s="63"/>
      <c r="P201" s="63"/>
    </row>
    <row r="202" spans="4:16" ht="12.95" customHeight="1" x14ac:dyDescent="0.2">
      <c r="D202" s="63"/>
      <c r="L202" s="63"/>
      <c r="P202" s="63"/>
    </row>
    <row r="203" spans="4:16" ht="12.95" customHeight="1" x14ac:dyDescent="0.2">
      <c r="D203" s="63"/>
      <c r="H203" s="63"/>
      <c r="L203" s="63"/>
      <c r="P203" s="63"/>
    </row>
    <row r="204" spans="4:16" ht="12.95" customHeight="1" x14ac:dyDescent="0.2">
      <c r="D204" s="63"/>
      <c r="H204" s="63"/>
      <c r="L204" s="63"/>
      <c r="P204" s="63"/>
    </row>
    <row r="205" spans="4:16" ht="12.95" customHeight="1" x14ac:dyDescent="0.2">
      <c r="D205" s="63"/>
      <c r="H205" s="63"/>
      <c r="L205" s="63"/>
      <c r="P205" s="63"/>
    </row>
    <row r="206" spans="4:16" ht="12.95" customHeight="1" x14ac:dyDescent="0.2">
      <c r="H206" s="63"/>
      <c r="L206" s="63"/>
      <c r="P206" s="63"/>
    </row>
    <row r="207" spans="4:16" ht="12.95" customHeight="1" x14ac:dyDescent="0.2">
      <c r="H207" s="63"/>
      <c r="P207" s="63"/>
    </row>
    <row r="212" spans="4:16" ht="12.95" customHeight="1" x14ac:dyDescent="0.2">
      <c r="H212" s="63"/>
      <c r="L212" s="63"/>
      <c r="P212" s="63"/>
    </row>
    <row r="213" spans="4:16" ht="12.95" customHeight="1" x14ac:dyDescent="0.2">
      <c r="D213" s="63"/>
      <c r="H213" s="63"/>
      <c r="L213" s="63"/>
      <c r="P213" s="63"/>
    </row>
    <row r="214" spans="4:16" ht="12.95" customHeight="1" x14ac:dyDescent="0.2">
      <c r="D214" s="63"/>
      <c r="H214" s="63"/>
      <c r="L214" s="63"/>
      <c r="P214" s="63"/>
    </row>
    <row r="215" spans="4:16" ht="12.95" customHeight="1" x14ac:dyDescent="0.2">
      <c r="D215" s="63"/>
      <c r="H215" s="63"/>
      <c r="L215" s="63"/>
      <c r="P215" s="63"/>
    </row>
    <row r="216" spans="4:16" ht="12.95" customHeight="1" x14ac:dyDescent="0.2">
      <c r="D216" s="63"/>
      <c r="H216" s="63"/>
      <c r="L216" s="63"/>
    </row>
    <row r="217" spans="4:16" ht="12.95" customHeight="1" x14ac:dyDescent="0.2">
      <c r="D217" s="63"/>
      <c r="H217" s="63"/>
      <c r="L217" s="63"/>
    </row>
    <row r="218" spans="4:16" ht="12.95" customHeight="1" x14ac:dyDescent="0.2">
      <c r="D218" s="63"/>
      <c r="H218" s="63"/>
      <c r="L218" s="63"/>
    </row>
    <row r="219" spans="4:16" ht="12.95" customHeight="1" x14ac:dyDescent="0.2">
      <c r="D219" s="63"/>
      <c r="H219" s="63"/>
      <c r="L219" s="63"/>
    </row>
    <row r="220" spans="4:16" ht="12.95" customHeight="1" x14ac:dyDescent="0.2">
      <c r="D220" s="63"/>
      <c r="H220" s="63"/>
      <c r="L220" s="63"/>
    </row>
    <row r="221" spans="4:16" ht="12.95" customHeight="1" x14ac:dyDescent="0.2">
      <c r="D221" s="63"/>
      <c r="H221" s="63"/>
      <c r="L221" s="63"/>
    </row>
    <row r="222" spans="4:16" ht="12.95" customHeight="1" x14ac:dyDescent="0.2">
      <c r="D222" s="63"/>
      <c r="H222" s="63"/>
      <c r="L222" s="63"/>
    </row>
    <row r="223" spans="4:16" ht="12.95" customHeight="1" x14ac:dyDescent="0.2">
      <c r="D223" s="63"/>
      <c r="H223" s="63"/>
      <c r="L223" s="63"/>
    </row>
    <row r="224" spans="4:16" ht="12.95" customHeight="1" x14ac:dyDescent="0.2">
      <c r="D224" s="63"/>
      <c r="H224" s="63"/>
      <c r="L224" s="63"/>
    </row>
    <row r="225" spans="4:12" ht="12.95" customHeight="1" x14ac:dyDescent="0.2">
      <c r="D225" s="63"/>
      <c r="L225" s="63"/>
    </row>
    <row r="226" spans="4:12" ht="12.95" customHeight="1" x14ac:dyDescent="0.2">
      <c r="L226" s="63"/>
    </row>
    <row r="227" spans="4:12" ht="12.95" customHeight="1" x14ac:dyDescent="0.2">
      <c r="H227" s="63"/>
      <c r="L227" s="63"/>
    </row>
    <row r="228" spans="4:12" ht="12.95" customHeight="1" x14ac:dyDescent="0.2">
      <c r="H228" s="63"/>
      <c r="L228" s="63"/>
    </row>
    <row r="229" spans="4:12" ht="12.95" customHeight="1" x14ac:dyDescent="0.2">
      <c r="D229" s="63"/>
      <c r="H229" s="63"/>
      <c r="L229" s="63"/>
    </row>
    <row r="230" spans="4:12" ht="12.95" customHeight="1" x14ac:dyDescent="0.2">
      <c r="D230" s="63"/>
      <c r="H230" s="63"/>
      <c r="L230" s="63"/>
    </row>
    <row r="231" spans="4:12" ht="12.95" customHeight="1" x14ac:dyDescent="0.2">
      <c r="D231" s="63"/>
      <c r="H231" s="63"/>
      <c r="L231" s="63"/>
    </row>
    <row r="232" spans="4:12" ht="12.95" customHeight="1" x14ac:dyDescent="0.2">
      <c r="D232" s="63"/>
      <c r="H232" s="63"/>
      <c r="L232" s="63"/>
    </row>
    <row r="233" spans="4:12" ht="12.95" customHeight="1" x14ac:dyDescent="0.2">
      <c r="D233" s="63"/>
      <c r="H233" s="63"/>
      <c r="L233" s="63"/>
    </row>
    <row r="234" spans="4:12" ht="12.95" customHeight="1" x14ac:dyDescent="0.2">
      <c r="D234" s="63"/>
      <c r="H234" s="63"/>
      <c r="L234" s="63"/>
    </row>
    <row r="235" spans="4:12" ht="12.95" customHeight="1" x14ac:dyDescent="0.2">
      <c r="D235" s="63"/>
      <c r="H235" s="63"/>
      <c r="L235" s="63"/>
    </row>
    <row r="236" spans="4:12" ht="12.95" customHeight="1" x14ac:dyDescent="0.2">
      <c r="D236" s="63"/>
      <c r="H236" s="63"/>
      <c r="L236" s="63"/>
    </row>
    <row r="237" spans="4:12" ht="12.95" customHeight="1" x14ac:dyDescent="0.2">
      <c r="D237" s="63"/>
      <c r="H237" s="63"/>
      <c r="L237" s="63"/>
    </row>
    <row r="238" spans="4:12" ht="12.95" customHeight="1" x14ac:dyDescent="0.2">
      <c r="D238" s="63"/>
      <c r="H238" s="63"/>
      <c r="L238" s="63"/>
    </row>
    <row r="239" spans="4:12" ht="12.95" customHeight="1" x14ac:dyDescent="0.2">
      <c r="D239" s="63"/>
      <c r="H239" s="63"/>
      <c r="L239" s="63"/>
    </row>
    <row r="240" spans="4:12" ht="12.95" customHeight="1" x14ac:dyDescent="0.2">
      <c r="H240" s="63"/>
      <c r="L240" s="63"/>
    </row>
    <row r="241" spans="8:12" ht="12.95" customHeight="1" x14ac:dyDescent="0.2">
      <c r="H241" s="63"/>
      <c r="L241" s="63"/>
    </row>
    <row r="242" spans="8:12" ht="12.95" customHeight="1" x14ac:dyDescent="0.2">
      <c r="H242" s="63"/>
      <c r="L242" s="63"/>
    </row>
    <row r="243" spans="8:12" ht="12.95" customHeight="1" x14ac:dyDescent="0.2">
      <c r="H243" s="63"/>
      <c r="L243" s="63"/>
    </row>
    <row r="244" spans="8:12" ht="12.95" customHeight="1" x14ac:dyDescent="0.2">
      <c r="H244" s="63"/>
    </row>
    <row r="245" spans="8:12" ht="12.95" customHeight="1" x14ac:dyDescent="0.2">
      <c r="H245" s="63"/>
    </row>
  </sheetData>
  <mergeCells count="16">
    <mergeCell ref="A38:A43"/>
    <mergeCell ref="E12:F12"/>
    <mergeCell ref="K2:K3"/>
    <mergeCell ref="G2:H3"/>
    <mergeCell ref="H8:J8"/>
    <mergeCell ref="A11:A12"/>
    <mergeCell ref="G4:I4"/>
    <mergeCell ref="B12:D12"/>
    <mergeCell ref="B10:D10"/>
    <mergeCell ref="E10:F10"/>
    <mergeCell ref="B11:D11"/>
    <mergeCell ref="E11:F11"/>
    <mergeCell ref="A15:A18"/>
    <mergeCell ref="A21:A24"/>
    <mergeCell ref="A27:A30"/>
    <mergeCell ref="A33:A35"/>
  </mergeCells>
  <phoneticPr fontId="10" type="noConversion"/>
  <printOptions horizontalCentered="1" verticalCentered="1"/>
  <pageMargins left="0" right="0" top="0" bottom="0" header="0.11811023622047245" footer="0.51181102362204722"/>
  <pageSetup paperSize="9" orientation="portrait" horizontalDpi="180" verticalDpi="18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R187"/>
  <sheetViews>
    <sheetView topLeftCell="A151" workbookViewId="0">
      <selection activeCell="F26" sqref="F26"/>
    </sheetView>
  </sheetViews>
  <sheetFormatPr baseColWidth="10" defaultRowHeight="12.75" x14ac:dyDescent="0.2"/>
  <cols>
    <col min="1" max="1" width="3.28515625" customWidth="1"/>
    <col min="2" max="2" width="21.5703125" bestFit="1" customWidth="1"/>
    <col min="3" max="3" width="3.28515625" bestFit="1" customWidth="1"/>
    <col min="4" max="4" width="7.140625" bestFit="1" customWidth="1"/>
    <col min="5" max="5" width="4.140625" customWidth="1"/>
    <col min="6" max="6" width="26" bestFit="1" customWidth="1"/>
    <col min="7" max="7" width="3.28515625" bestFit="1" customWidth="1"/>
    <col min="8" max="8" width="8.140625" bestFit="1" customWidth="1"/>
    <col min="9" max="9" width="3.42578125" customWidth="1"/>
    <col min="10" max="10" width="22.85546875" bestFit="1" customWidth="1"/>
    <col min="11" max="11" width="3.28515625" bestFit="1" customWidth="1"/>
    <col min="12" max="12" width="9.7109375" bestFit="1" customWidth="1"/>
    <col min="13" max="13" width="4.28515625" customWidth="1"/>
    <col min="14" max="14" width="22.85546875" customWidth="1"/>
    <col min="15" max="15" width="5.7109375" bestFit="1" customWidth="1"/>
    <col min="16" max="16" width="7.140625" bestFit="1" customWidth="1"/>
  </cols>
  <sheetData>
    <row r="1" spans="1:18" ht="13.5" thickBot="1" x14ac:dyDescent="0.25"/>
    <row r="2" spans="1:18" ht="21" customHeight="1" thickBot="1" x14ac:dyDescent="0.35">
      <c r="A2" s="64"/>
      <c r="B2" s="136" t="s">
        <v>616</v>
      </c>
      <c r="C2" s="137"/>
      <c r="D2" s="137"/>
      <c r="E2" s="137"/>
      <c r="F2" s="137"/>
      <c r="G2" s="137"/>
      <c r="H2" s="137"/>
      <c r="I2" s="137"/>
      <c r="J2" s="137"/>
      <c r="K2" s="137"/>
      <c r="L2" s="137"/>
      <c r="M2" s="137"/>
      <c r="N2" s="137"/>
      <c r="O2" s="137"/>
      <c r="P2" s="138"/>
    </row>
    <row r="3" spans="1:18" ht="8.25" customHeight="1" thickBot="1" x14ac:dyDescent="0.35">
      <c r="A3" s="64"/>
      <c r="B3" s="65"/>
      <c r="C3" s="65"/>
      <c r="D3" s="65"/>
      <c r="E3" s="65"/>
      <c r="F3" s="65"/>
      <c r="G3" s="65"/>
      <c r="H3" s="65"/>
      <c r="I3" s="65"/>
      <c r="J3" s="65"/>
      <c r="K3" s="65"/>
      <c r="L3" s="65"/>
      <c r="M3" s="65"/>
      <c r="N3" s="65"/>
      <c r="O3" s="65"/>
      <c r="P3" s="65"/>
    </row>
    <row r="4" spans="1:18" ht="13.5" thickBot="1" x14ac:dyDescent="0.25">
      <c r="B4" s="127" t="s">
        <v>25</v>
      </c>
      <c r="C4" s="128"/>
      <c r="D4" s="128"/>
      <c r="E4" s="128"/>
      <c r="F4" s="128"/>
      <c r="G4" s="128"/>
      <c r="H4" s="128"/>
      <c r="I4" s="128"/>
      <c r="J4" s="128"/>
      <c r="K4" s="128"/>
      <c r="L4" s="128"/>
      <c r="M4" s="128"/>
      <c r="N4" s="128"/>
      <c r="O4" s="128"/>
      <c r="P4" s="129"/>
    </row>
    <row r="5" spans="1:18" ht="13.5" thickBot="1" x14ac:dyDescent="0.25">
      <c r="B5" s="130" t="s">
        <v>26</v>
      </c>
      <c r="C5" s="131"/>
      <c r="D5" s="132"/>
      <c r="F5" s="130" t="s">
        <v>27</v>
      </c>
      <c r="G5" s="131"/>
      <c r="H5" s="132"/>
      <c r="J5" s="130" t="s">
        <v>28</v>
      </c>
      <c r="K5" s="131"/>
      <c r="L5" s="132"/>
      <c r="N5" s="130" t="s">
        <v>29</v>
      </c>
      <c r="O5" s="131"/>
      <c r="P5" s="132"/>
    </row>
    <row r="6" spans="1:18" x14ac:dyDescent="0.2">
      <c r="B6" s="66" t="s">
        <v>30</v>
      </c>
      <c r="C6" s="1" t="s">
        <v>31</v>
      </c>
      <c r="D6" s="67">
        <v>12.5</v>
      </c>
      <c r="F6" s="66" t="s">
        <v>32</v>
      </c>
      <c r="G6" s="1" t="s">
        <v>31</v>
      </c>
      <c r="H6" s="67">
        <v>9.6999999999999993</v>
      </c>
      <c r="J6" s="66" t="s">
        <v>33</v>
      </c>
      <c r="K6" s="1" t="s">
        <v>31</v>
      </c>
      <c r="L6" s="67">
        <v>10.4</v>
      </c>
      <c r="N6" s="66" t="s">
        <v>34</v>
      </c>
      <c r="O6" s="1" t="s">
        <v>31</v>
      </c>
      <c r="P6" s="67">
        <v>12</v>
      </c>
    </row>
    <row r="7" spans="1:18" x14ac:dyDescent="0.2">
      <c r="B7" s="3" t="s">
        <v>35</v>
      </c>
      <c r="C7" s="4" t="s">
        <v>31</v>
      </c>
      <c r="D7" s="68">
        <v>12.5</v>
      </c>
      <c r="F7" s="3" t="s">
        <v>36</v>
      </c>
      <c r="G7" s="4" t="s">
        <v>31</v>
      </c>
      <c r="H7" s="68">
        <v>14.2</v>
      </c>
      <c r="J7" s="3" t="s">
        <v>37</v>
      </c>
      <c r="K7" s="4" t="s">
        <v>31</v>
      </c>
      <c r="L7" s="68">
        <v>4.8</v>
      </c>
      <c r="N7" s="3" t="s">
        <v>38</v>
      </c>
      <c r="O7" s="4" t="s">
        <v>31</v>
      </c>
      <c r="P7" s="68">
        <v>14</v>
      </c>
    </row>
    <row r="8" spans="1:18" x14ac:dyDescent="0.2">
      <c r="B8" s="3" t="s">
        <v>39</v>
      </c>
      <c r="C8" s="4" t="s">
        <v>31</v>
      </c>
      <c r="D8" s="68">
        <v>12.88</v>
      </c>
      <c r="F8" s="3" t="s">
        <v>40</v>
      </c>
      <c r="G8" s="4" t="s">
        <v>31</v>
      </c>
      <c r="H8" s="68">
        <v>6.8</v>
      </c>
      <c r="J8" s="3" t="s">
        <v>41</v>
      </c>
      <c r="K8" s="4" t="s">
        <v>31</v>
      </c>
      <c r="L8" s="68">
        <v>3.3</v>
      </c>
      <c r="N8" s="3" t="s">
        <v>42</v>
      </c>
      <c r="O8" s="4" t="s">
        <v>31</v>
      </c>
      <c r="P8" s="68">
        <v>15</v>
      </c>
    </row>
    <row r="9" spans="1:18" x14ac:dyDescent="0.2">
      <c r="B9" s="3" t="s">
        <v>43</v>
      </c>
      <c r="C9" s="4" t="s">
        <v>31</v>
      </c>
      <c r="D9" s="68">
        <v>14.5</v>
      </c>
      <c r="F9" s="3" t="s">
        <v>44</v>
      </c>
      <c r="G9" s="4" t="s">
        <v>31</v>
      </c>
      <c r="H9" s="68">
        <v>9.3000000000000007</v>
      </c>
      <c r="J9" s="3" t="s">
        <v>45</v>
      </c>
      <c r="K9" s="4" t="s">
        <v>31</v>
      </c>
      <c r="L9" s="68">
        <v>4.5</v>
      </c>
      <c r="N9" s="3" t="s">
        <v>46</v>
      </c>
      <c r="O9" s="4" t="s">
        <v>31</v>
      </c>
      <c r="P9" s="68">
        <v>24</v>
      </c>
    </row>
    <row r="10" spans="1:18" x14ac:dyDescent="0.2">
      <c r="B10" s="3" t="s">
        <v>47</v>
      </c>
      <c r="C10" s="4" t="s">
        <v>31</v>
      </c>
      <c r="D10" s="68">
        <v>14.9</v>
      </c>
      <c r="F10" s="3" t="s">
        <v>48</v>
      </c>
      <c r="G10" s="4" t="s">
        <v>31</v>
      </c>
      <c r="H10" s="68">
        <v>6.9</v>
      </c>
      <c r="J10" s="71" t="s">
        <v>49</v>
      </c>
      <c r="K10" s="4" t="s">
        <v>31</v>
      </c>
      <c r="L10" s="68">
        <v>10.4</v>
      </c>
      <c r="N10" s="3" t="s">
        <v>50</v>
      </c>
      <c r="O10" s="4" t="s">
        <v>31</v>
      </c>
      <c r="P10" s="68">
        <v>14</v>
      </c>
    </row>
    <row r="11" spans="1:18" x14ac:dyDescent="0.2">
      <c r="B11" s="3" t="s">
        <v>51</v>
      </c>
      <c r="C11" s="4" t="s">
        <v>31</v>
      </c>
      <c r="D11" s="68">
        <v>14.55</v>
      </c>
      <c r="F11" s="3" t="s">
        <v>52</v>
      </c>
      <c r="G11" s="4" t="s">
        <v>31</v>
      </c>
      <c r="H11" s="68">
        <v>7.5</v>
      </c>
      <c r="J11" s="3" t="s">
        <v>53</v>
      </c>
      <c r="K11" s="4" t="s">
        <v>31</v>
      </c>
      <c r="L11" s="68">
        <v>9.8000000000000007</v>
      </c>
      <c r="N11" s="3" t="s">
        <v>54</v>
      </c>
      <c r="O11" s="4" t="s">
        <v>31</v>
      </c>
      <c r="P11" s="68">
        <v>12</v>
      </c>
    </row>
    <row r="12" spans="1:18" x14ac:dyDescent="0.2">
      <c r="B12" s="3" t="s">
        <v>55</v>
      </c>
      <c r="C12" s="4" t="s">
        <v>31</v>
      </c>
      <c r="D12" s="68">
        <v>29</v>
      </c>
      <c r="F12" s="3" t="s">
        <v>56</v>
      </c>
      <c r="G12" s="4" t="s">
        <v>31</v>
      </c>
      <c r="H12" s="68">
        <v>7.9</v>
      </c>
      <c r="J12" s="3" t="s">
        <v>57</v>
      </c>
      <c r="K12" s="4" t="s">
        <v>31</v>
      </c>
      <c r="L12" s="68">
        <v>4.5</v>
      </c>
      <c r="N12" s="3" t="s">
        <v>58</v>
      </c>
      <c r="O12" s="4" t="s">
        <v>31</v>
      </c>
      <c r="P12" s="68">
        <v>10</v>
      </c>
    </row>
    <row r="13" spans="1:18" x14ac:dyDescent="0.2">
      <c r="B13" s="3" t="s">
        <v>59</v>
      </c>
      <c r="C13" s="4" t="s">
        <v>31</v>
      </c>
      <c r="D13" s="68">
        <v>7</v>
      </c>
      <c r="F13" s="3" t="s">
        <v>60</v>
      </c>
      <c r="G13" s="4" t="s">
        <v>31</v>
      </c>
      <c r="H13" s="68">
        <v>11.6</v>
      </c>
      <c r="J13" s="3" t="s">
        <v>61</v>
      </c>
      <c r="K13" s="4" t="s">
        <v>31</v>
      </c>
      <c r="L13" s="68">
        <v>5.4</v>
      </c>
      <c r="N13" s="3" t="s">
        <v>62</v>
      </c>
      <c r="O13" s="4" t="s">
        <v>31</v>
      </c>
      <c r="P13" s="68">
        <v>12</v>
      </c>
    </row>
    <row r="14" spans="1:18" x14ac:dyDescent="0.2">
      <c r="B14" s="3" t="s">
        <v>63</v>
      </c>
      <c r="C14" s="4" t="s">
        <v>31</v>
      </c>
      <c r="D14" s="68">
        <v>7</v>
      </c>
      <c r="F14" s="3" t="s">
        <v>64</v>
      </c>
      <c r="G14" s="4" t="s">
        <v>31</v>
      </c>
      <c r="H14" s="68">
        <v>11.7</v>
      </c>
      <c r="J14" s="3" t="s">
        <v>65</v>
      </c>
      <c r="K14" s="4" t="s">
        <v>31</v>
      </c>
      <c r="L14" s="68">
        <v>3.8</v>
      </c>
      <c r="N14" s="3" t="s">
        <v>66</v>
      </c>
      <c r="O14" s="4" t="s">
        <v>31</v>
      </c>
      <c r="P14" s="68">
        <v>38</v>
      </c>
    </row>
    <row r="15" spans="1:18" ht="13.5" thickBot="1" x14ac:dyDescent="0.25">
      <c r="B15" s="3" t="s">
        <v>67</v>
      </c>
      <c r="C15" s="4" t="s">
        <v>31</v>
      </c>
      <c r="D15" s="68">
        <v>7.5</v>
      </c>
      <c r="F15" s="6" t="s">
        <v>68</v>
      </c>
      <c r="G15" s="7" t="s">
        <v>31</v>
      </c>
      <c r="H15" s="69">
        <v>18</v>
      </c>
      <c r="J15" s="72" t="s">
        <v>617</v>
      </c>
      <c r="K15" s="4" t="s">
        <v>31</v>
      </c>
      <c r="L15" s="68">
        <v>2.8</v>
      </c>
      <c r="N15" s="3" t="s">
        <v>69</v>
      </c>
      <c r="O15" s="4" t="s">
        <v>31</v>
      </c>
      <c r="P15" s="68">
        <v>42</v>
      </c>
      <c r="R15" s="70"/>
    </row>
    <row r="16" spans="1:18" ht="13.5" thickBot="1" x14ac:dyDescent="0.25">
      <c r="B16" s="3" t="s">
        <v>70</v>
      </c>
      <c r="C16" s="4" t="s">
        <v>31</v>
      </c>
      <c r="D16" s="68">
        <v>7.2</v>
      </c>
      <c r="J16" s="3" t="s">
        <v>71</v>
      </c>
      <c r="K16" s="4" t="s">
        <v>31</v>
      </c>
      <c r="L16" s="68">
        <v>1.2</v>
      </c>
      <c r="N16" s="3" t="s">
        <v>72</v>
      </c>
      <c r="O16" s="4" t="s">
        <v>31</v>
      </c>
      <c r="P16" s="68">
        <v>23.5</v>
      </c>
    </row>
    <row r="17" spans="2:16" ht="13.5" thickBot="1" x14ac:dyDescent="0.25">
      <c r="B17" s="3" t="s">
        <v>73</v>
      </c>
      <c r="C17" s="4" t="s">
        <v>31</v>
      </c>
      <c r="D17" s="68">
        <v>16.5</v>
      </c>
      <c r="F17" s="130" t="s">
        <v>74</v>
      </c>
      <c r="G17" s="131"/>
      <c r="H17" s="132"/>
      <c r="J17" s="3" t="s">
        <v>75</v>
      </c>
      <c r="K17" s="4" t="s">
        <v>31</v>
      </c>
      <c r="L17" s="68">
        <v>3.5</v>
      </c>
      <c r="N17" s="3" t="s">
        <v>76</v>
      </c>
      <c r="O17" s="4" t="s">
        <v>31</v>
      </c>
      <c r="P17" s="68">
        <v>24</v>
      </c>
    </row>
    <row r="18" spans="2:16" x14ac:dyDescent="0.2">
      <c r="B18" s="3" t="s">
        <v>77</v>
      </c>
      <c r="C18" s="4" t="s">
        <v>31</v>
      </c>
      <c r="D18" s="68">
        <v>1.9</v>
      </c>
      <c r="F18" s="66" t="s">
        <v>78</v>
      </c>
      <c r="G18" s="1" t="s">
        <v>79</v>
      </c>
      <c r="H18" s="67">
        <v>7.2</v>
      </c>
      <c r="J18" s="3" t="s">
        <v>80</v>
      </c>
      <c r="K18" s="4" t="s">
        <v>31</v>
      </c>
      <c r="L18" s="68">
        <v>4.0999999999999996</v>
      </c>
      <c r="N18" s="3" t="s">
        <v>81</v>
      </c>
      <c r="O18" s="4" t="s">
        <v>31</v>
      </c>
      <c r="P18" s="68">
        <v>11</v>
      </c>
    </row>
    <row r="19" spans="2:16" x14ac:dyDescent="0.2">
      <c r="B19" s="3" t="s">
        <v>82</v>
      </c>
      <c r="C19" s="4" t="s">
        <v>31</v>
      </c>
      <c r="D19" s="68">
        <v>7.2</v>
      </c>
      <c r="F19" s="3" t="s">
        <v>83</v>
      </c>
      <c r="G19" s="4" t="s">
        <v>79</v>
      </c>
      <c r="H19" s="68">
        <v>8.5</v>
      </c>
      <c r="J19" s="3" t="s">
        <v>84</v>
      </c>
      <c r="K19" s="4" t="s">
        <v>31</v>
      </c>
      <c r="L19" s="68">
        <v>7.5</v>
      </c>
      <c r="N19" s="3" t="s">
        <v>85</v>
      </c>
      <c r="O19" s="4" t="s">
        <v>31</v>
      </c>
      <c r="P19" s="68">
        <v>19</v>
      </c>
    </row>
    <row r="20" spans="2:16" ht="13.5" thickBot="1" x14ac:dyDescent="0.25">
      <c r="B20" s="3" t="s">
        <v>86</v>
      </c>
      <c r="C20" s="4" t="s">
        <v>31</v>
      </c>
      <c r="D20" s="68">
        <v>6.5</v>
      </c>
      <c r="F20" s="3" t="s">
        <v>87</v>
      </c>
      <c r="G20" s="4" t="s">
        <v>79</v>
      </c>
      <c r="H20" s="68">
        <v>13.5</v>
      </c>
      <c r="J20" s="3" t="s">
        <v>88</v>
      </c>
      <c r="K20" s="4" t="s">
        <v>31</v>
      </c>
      <c r="L20" s="68">
        <v>14.2</v>
      </c>
      <c r="N20" s="6" t="s">
        <v>89</v>
      </c>
      <c r="O20" s="7" t="s">
        <v>31</v>
      </c>
      <c r="P20" s="69">
        <v>13.5</v>
      </c>
    </row>
    <row r="21" spans="2:16" ht="13.5" thickBot="1" x14ac:dyDescent="0.25">
      <c r="B21" s="3" t="s">
        <v>90</v>
      </c>
      <c r="C21" s="4" t="s">
        <v>31</v>
      </c>
      <c r="D21" s="68">
        <v>14.1</v>
      </c>
      <c r="F21" s="3" t="s">
        <v>91</v>
      </c>
      <c r="G21" s="4" t="s">
        <v>79</v>
      </c>
      <c r="H21" s="68">
        <v>10</v>
      </c>
      <c r="J21" s="3" t="s">
        <v>92</v>
      </c>
      <c r="K21" s="4" t="s">
        <v>31</v>
      </c>
      <c r="L21" s="68">
        <v>7.1</v>
      </c>
    </row>
    <row r="22" spans="2:16" ht="13.5" thickBot="1" x14ac:dyDescent="0.25">
      <c r="B22" s="6" t="s">
        <v>93</v>
      </c>
      <c r="C22" s="7" t="s">
        <v>31</v>
      </c>
      <c r="D22" s="69">
        <v>10.6</v>
      </c>
      <c r="F22" s="3" t="s">
        <v>94</v>
      </c>
      <c r="G22" s="4" t="s">
        <v>79</v>
      </c>
      <c r="H22" s="68">
        <v>3.3</v>
      </c>
      <c r="J22" s="3" t="s">
        <v>95</v>
      </c>
      <c r="K22" s="4" t="s">
        <v>31</v>
      </c>
      <c r="L22" s="68">
        <v>13.8</v>
      </c>
      <c r="N22" s="130" t="s">
        <v>96</v>
      </c>
      <c r="O22" s="131"/>
      <c r="P22" s="132"/>
    </row>
    <row r="23" spans="2:16" ht="13.5" thickBot="1" x14ac:dyDescent="0.25">
      <c r="F23" s="3" t="s">
        <v>97</v>
      </c>
      <c r="G23" s="4" t="s">
        <v>79</v>
      </c>
      <c r="H23" s="68">
        <v>4.5</v>
      </c>
      <c r="J23" s="3" t="s">
        <v>98</v>
      </c>
      <c r="K23" s="4" t="s">
        <v>31</v>
      </c>
      <c r="L23" s="68">
        <v>27</v>
      </c>
      <c r="N23" s="66" t="s">
        <v>99</v>
      </c>
      <c r="O23" s="1" t="s">
        <v>31</v>
      </c>
      <c r="P23" s="67">
        <v>12.5</v>
      </c>
    </row>
    <row r="24" spans="2:16" ht="13.5" thickBot="1" x14ac:dyDescent="0.25">
      <c r="B24" s="130" t="s">
        <v>100</v>
      </c>
      <c r="C24" s="131"/>
      <c r="D24" s="132"/>
      <c r="F24" s="3" t="s">
        <v>101</v>
      </c>
      <c r="G24" s="4" t="s">
        <v>79</v>
      </c>
      <c r="H24" s="68">
        <v>4.5999999999999996</v>
      </c>
      <c r="J24" s="3" t="s">
        <v>102</v>
      </c>
      <c r="K24" s="4" t="s">
        <v>31</v>
      </c>
      <c r="L24" s="68">
        <v>6</v>
      </c>
      <c r="N24" s="3" t="s">
        <v>103</v>
      </c>
      <c r="O24" s="4" t="s">
        <v>31</v>
      </c>
      <c r="P24" s="68">
        <v>18.100000000000001</v>
      </c>
    </row>
    <row r="25" spans="2:16" x14ac:dyDescent="0.2">
      <c r="B25" s="66" t="s">
        <v>104</v>
      </c>
      <c r="C25" s="1" t="s">
        <v>31</v>
      </c>
      <c r="D25" s="2"/>
      <c r="F25" s="3" t="s">
        <v>105</v>
      </c>
      <c r="G25" s="4" t="s">
        <v>79</v>
      </c>
      <c r="H25" s="68">
        <v>7.8</v>
      </c>
      <c r="J25" s="3" t="s">
        <v>106</v>
      </c>
      <c r="K25" s="4" t="s">
        <v>31</v>
      </c>
      <c r="L25" s="68">
        <v>8.5</v>
      </c>
      <c r="N25" s="3" t="s">
        <v>107</v>
      </c>
      <c r="O25" s="4" t="s">
        <v>31</v>
      </c>
      <c r="P25" s="68">
        <v>18.100000000000001</v>
      </c>
    </row>
    <row r="26" spans="2:16" x14ac:dyDescent="0.2">
      <c r="B26" s="3" t="s">
        <v>108</v>
      </c>
      <c r="C26" s="4" t="s">
        <v>31</v>
      </c>
      <c r="D26" s="68">
        <v>16.600000000000001</v>
      </c>
      <c r="F26" s="3" t="s">
        <v>109</v>
      </c>
      <c r="G26" s="4" t="s">
        <v>79</v>
      </c>
      <c r="H26" s="68">
        <v>4.5</v>
      </c>
      <c r="J26" s="3" t="s">
        <v>110</v>
      </c>
      <c r="K26" s="4" t="s">
        <v>31</v>
      </c>
      <c r="L26" s="68">
        <v>3.5</v>
      </c>
      <c r="N26" s="3" t="s">
        <v>111</v>
      </c>
      <c r="O26" s="4" t="s">
        <v>31</v>
      </c>
      <c r="P26" s="68">
        <v>3.8</v>
      </c>
    </row>
    <row r="27" spans="2:16" ht="13.5" thickBot="1" x14ac:dyDescent="0.25">
      <c r="B27" s="3" t="s">
        <v>112</v>
      </c>
      <c r="C27" s="4" t="s">
        <v>31</v>
      </c>
      <c r="D27" s="68">
        <v>18</v>
      </c>
      <c r="F27" s="6" t="s">
        <v>113</v>
      </c>
      <c r="G27" s="7" t="s">
        <v>79</v>
      </c>
      <c r="H27" s="69">
        <v>4.9000000000000004</v>
      </c>
      <c r="J27" s="3" t="s">
        <v>114</v>
      </c>
      <c r="K27" s="4" t="s">
        <v>31</v>
      </c>
      <c r="L27" s="68">
        <v>4.5</v>
      </c>
      <c r="N27" s="3" t="s">
        <v>115</v>
      </c>
      <c r="O27" s="4" t="s">
        <v>31</v>
      </c>
      <c r="P27" s="68">
        <v>5.7</v>
      </c>
    </row>
    <row r="28" spans="2:16" ht="13.5" thickBot="1" x14ac:dyDescent="0.25">
      <c r="B28" s="3" t="s">
        <v>116</v>
      </c>
      <c r="C28" s="4" t="s">
        <v>31</v>
      </c>
      <c r="D28" s="68">
        <v>8.9</v>
      </c>
      <c r="J28" s="3" t="s">
        <v>117</v>
      </c>
      <c r="K28" s="4" t="s">
        <v>31</v>
      </c>
      <c r="L28" s="68">
        <v>5.0999999999999996</v>
      </c>
      <c r="N28" s="3" t="s">
        <v>118</v>
      </c>
      <c r="O28" s="4" t="s">
        <v>31</v>
      </c>
      <c r="P28" s="68">
        <v>3.8</v>
      </c>
    </row>
    <row r="29" spans="2:16" ht="13.5" thickBot="1" x14ac:dyDescent="0.25">
      <c r="B29" s="3" t="s">
        <v>119</v>
      </c>
      <c r="C29" s="4" t="s">
        <v>31</v>
      </c>
      <c r="D29" s="68">
        <v>15.2</v>
      </c>
      <c r="F29" s="130" t="s">
        <v>120</v>
      </c>
      <c r="G29" s="131"/>
      <c r="H29" s="132"/>
      <c r="J29" s="3" t="s">
        <v>121</v>
      </c>
      <c r="K29" s="4" t="s">
        <v>31</v>
      </c>
      <c r="L29" s="68">
        <v>5.3</v>
      </c>
      <c r="N29" s="3" t="s">
        <v>122</v>
      </c>
      <c r="O29" s="4" t="s">
        <v>31</v>
      </c>
      <c r="P29" s="68">
        <v>6.2</v>
      </c>
    </row>
    <row r="30" spans="2:16" x14ac:dyDescent="0.2">
      <c r="B30" s="3" t="s">
        <v>123</v>
      </c>
      <c r="C30" s="4" t="s">
        <v>31</v>
      </c>
      <c r="D30" s="68">
        <v>30</v>
      </c>
      <c r="F30" s="66" t="s">
        <v>124</v>
      </c>
      <c r="G30" s="1" t="s">
        <v>31</v>
      </c>
      <c r="H30" s="67">
        <v>7</v>
      </c>
      <c r="J30" s="3" t="s">
        <v>125</v>
      </c>
      <c r="K30" s="4" t="s">
        <v>31</v>
      </c>
      <c r="L30" s="68">
        <v>2.2000000000000002</v>
      </c>
      <c r="N30" s="3" t="s">
        <v>126</v>
      </c>
      <c r="O30" s="4" t="s">
        <v>31</v>
      </c>
      <c r="P30" s="68">
        <v>2.2000000000000002</v>
      </c>
    </row>
    <row r="31" spans="2:16" x14ac:dyDescent="0.2">
      <c r="B31" s="3" t="s">
        <v>127</v>
      </c>
      <c r="C31" s="4" t="s">
        <v>31</v>
      </c>
      <c r="D31" s="68">
        <v>14.5</v>
      </c>
      <c r="F31" s="3" t="s">
        <v>128</v>
      </c>
      <c r="G31" s="4" t="s">
        <v>31</v>
      </c>
      <c r="H31" s="68">
        <v>28.6</v>
      </c>
      <c r="J31" s="3" t="s">
        <v>129</v>
      </c>
      <c r="K31" s="4" t="s">
        <v>31</v>
      </c>
      <c r="L31" s="68">
        <v>13.9</v>
      </c>
      <c r="N31" s="3" t="s">
        <v>130</v>
      </c>
      <c r="O31" s="4" t="s">
        <v>31</v>
      </c>
      <c r="P31" s="68">
        <v>4.8</v>
      </c>
    </row>
    <row r="32" spans="2:16" x14ac:dyDescent="0.2">
      <c r="B32" s="3" t="s">
        <v>131</v>
      </c>
      <c r="C32" s="4" t="s">
        <v>31</v>
      </c>
      <c r="D32" s="68">
        <v>19.8</v>
      </c>
      <c r="F32" s="3" t="s">
        <v>132</v>
      </c>
      <c r="G32" s="4" t="s">
        <v>31</v>
      </c>
      <c r="H32" s="68">
        <v>6.9</v>
      </c>
      <c r="J32" s="3" t="s">
        <v>133</v>
      </c>
      <c r="K32" s="4" t="s">
        <v>31</v>
      </c>
      <c r="L32" s="68">
        <v>11</v>
      </c>
      <c r="N32" s="3" t="s">
        <v>134</v>
      </c>
      <c r="O32" s="4" t="s">
        <v>31</v>
      </c>
      <c r="P32" s="68">
        <v>14.2</v>
      </c>
    </row>
    <row r="33" spans="2:16" x14ac:dyDescent="0.2">
      <c r="B33" s="3" t="s">
        <v>135</v>
      </c>
      <c r="C33" s="4" t="s">
        <v>31</v>
      </c>
      <c r="D33" s="68">
        <v>17.5</v>
      </c>
      <c r="F33" s="3" t="s">
        <v>136</v>
      </c>
      <c r="G33" s="4" t="s">
        <v>31</v>
      </c>
      <c r="H33" s="68">
        <v>7.9</v>
      </c>
      <c r="J33" s="3" t="s">
        <v>137</v>
      </c>
      <c r="K33" s="4" t="s">
        <v>31</v>
      </c>
      <c r="L33" s="68">
        <v>11</v>
      </c>
      <c r="N33" s="3" t="s">
        <v>138</v>
      </c>
      <c r="O33" s="4" t="s">
        <v>31</v>
      </c>
      <c r="P33" s="68">
        <v>6.4</v>
      </c>
    </row>
    <row r="34" spans="2:16" x14ac:dyDescent="0.2">
      <c r="B34" s="3" t="s">
        <v>139</v>
      </c>
      <c r="C34" s="4" t="s">
        <v>31</v>
      </c>
      <c r="D34" s="68">
        <v>11</v>
      </c>
      <c r="F34" s="3" t="s">
        <v>140</v>
      </c>
      <c r="G34" s="4" t="s">
        <v>31</v>
      </c>
      <c r="H34" s="68">
        <v>29.3</v>
      </c>
      <c r="J34" s="3" t="s">
        <v>141</v>
      </c>
      <c r="K34" s="4" t="s">
        <v>31</v>
      </c>
      <c r="L34" s="68">
        <v>6.5</v>
      </c>
      <c r="N34" s="3" t="s">
        <v>142</v>
      </c>
      <c r="O34" s="4" t="s">
        <v>31</v>
      </c>
      <c r="P34" s="68">
        <v>21.5</v>
      </c>
    </row>
    <row r="35" spans="2:16" x14ac:dyDescent="0.2">
      <c r="B35" s="3" t="s">
        <v>143</v>
      </c>
      <c r="C35" s="4" t="s">
        <v>31</v>
      </c>
      <c r="D35" s="68">
        <v>1.22</v>
      </c>
      <c r="F35" s="3" t="s">
        <v>144</v>
      </c>
      <c r="G35" s="4" t="s">
        <v>31</v>
      </c>
      <c r="H35" s="68">
        <v>0.4</v>
      </c>
      <c r="J35" s="3" t="s">
        <v>145</v>
      </c>
      <c r="K35" s="4" t="s">
        <v>31</v>
      </c>
      <c r="L35" s="68">
        <v>5.3</v>
      </c>
      <c r="N35" s="3" t="s">
        <v>146</v>
      </c>
      <c r="O35" s="4" t="s">
        <v>31</v>
      </c>
      <c r="P35" s="68">
        <v>14</v>
      </c>
    </row>
    <row r="36" spans="2:16" x14ac:dyDescent="0.2">
      <c r="B36" s="3" t="s">
        <v>147</v>
      </c>
      <c r="C36" s="4" t="s">
        <v>31</v>
      </c>
      <c r="D36" s="68">
        <v>6.4</v>
      </c>
      <c r="F36" s="3" t="s">
        <v>148</v>
      </c>
      <c r="G36" s="4" t="s">
        <v>31</v>
      </c>
      <c r="H36" s="68">
        <v>3.2</v>
      </c>
      <c r="J36" s="3" t="s">
        <v>149</v>
      </c>
      <c r="K36" s="4" t="s">
        <v>31</v>
      </c>
      <c r="L36" s="68">
        <v>11.3</v>
      </c>
      <c r="N36" s="3" t="s">
        <v>150</v>
      </c>
      <c r="O36" s="4" t="s">
        <v>31</v>
      </c>
      <c r="P36" s="68">
        <v>7.3</v>
      </c>
    </row>
    <row r="37" spans="2:16" x14ac:dyDescent="0.2">
      <c r="B37" s="3" t="s">
        <v>151</v>
      </c>
      <c r="C37" s="4" t="s">
        <v>31</v>
      </c>
      <c r="D37" s="68">
        <v>15.2</v>
      </c>
      <c r="F37" s="3"/>
      <c r="G37" s="4"/>
      <c r="H37" s="5"/>
      <c r="J37" s="3"/>
      <c r="K37" s="4"/>
      <c r="L37" s="5"/>
      <c r="N37" s="3" t="s">
        <v>152</v>
      </c>
      <c r="O37" s="4" t="s">
        <v>31</v>
      </c>
      <c r="P37" s="68">
        <v>8.1999999999999993</v>
      </c>
    </row>
    <row r="38" spans="2:16" x14ac:dyDescent="0.2">
      <c r="B38" s="3" t="s">
        <v>153</v>
      </c>
      <c r="C38" s="4" t="s">
        <v>31</v>
      </c>
      <c r="D38" s="68">
        <v>9.6999999999999993</v>
      </c>
      <c r="F38" s="3"/>
      <c r="G38" s="4"/>
      <c r="H38" s="5"/>
      <c r="J38" s="3"/>
      <c r="K38" s="4"/>
      <c r="L38" s="5"/>
      <c r="N38" s="3" t="s">
        <v>154</v>
      </c>
      <c r="O38" s="4" t="s">
        <v>31</v>
      </c>
      <c r="P38" s="68">
        <v>8.1999999999999993</v>
      </c>
    </row>
    <row r="39" spans="2:16" ht="13.5" thickBot="1" x14ac:dyDescent="0.25">
      <c r="B39" s="6"/>
      <c r="C39" s="7"/>
      <c r="D39" s="8"/>
      <c r="F39" s="6"/>
      <c r="G39" s="7"/>
      <c r="H39" s="8"/>
      <c r="J39" s="6"/>
      <c r="K39" s="7"/>
      <c r="L39" s="8"/>
      <c r="N39" s="6"/>
      <c r="O39" s="7"/>
      <c r="P39" s="8"/>
    </row>
    <row r="40" spans="2:16" ht="13.5" thickBot="1" x14ac:dyDescent="0.25"/>
    <row r="41" spans="2:16" ht="13.5" thickBot="1" x14ac:dyDescent="0.25">
      <c r="B41" s="127" t="s">
        <v>155</v>
      </c>
      <c r="C41" s="128"/>
      <c r="D41" s="128"/>
      <c r="E41" s="128"/>
      <c r="F41" s="139"/>
      <c r="G41" s="139"/>
      <c r="H41" s="139"/>
      <c r="I41" s="128"/>
      <c r="J41" s="128"/>
      <c r="K41" s="128"/>
      <c r="L41" s="129"/>
      <c r="N41" s="127" t="s">
        <v>156</v>
      </c>
      <c r="O41" s="128"/>
      <c r="P41" s="129"/>
    </row>
    <row r="42" spans="2:16" ht="13.5" thickBot="1" x14ac:dyDescent="0.25">
      <c r="B42" s="133" t="s">
        <v>157</v>
      </c>
      <c r="C42" s="134"/>
      <c r="D42" s="135"/>
      <c r="F42" s="66" t="s">
        <v>158</v>
      </c>
      <c r="G42" s="1" t="s">
        <v>31</v>
      </c>
      <c r="H42" s="67">
        <v>1.9</v>
      </c>
      <c r="J42" s="133" t="s">
        <v>159</v>
      </c>
      <c r="K42" s="134"/>
      <c r="L42" s="135"/>
      <c r="N42" s="66" t="s">
        <v>160</v>
      </c>
      <c r="O42" s="1" t="s">
        <v>31</v>
      </c>
      <c r="P42" s="67">
        <v>5.5</v>
      </c>
    </row>
    <row r="43" spans="2:16" x14ac:dyDescent="0.2">
      <c r="B43" s="66" t="s">
        <v>161</v>
      </c>
      <c r="C43" s="1" t="s">
        <v>31</v>
      </c>
      <c r="D43" s="67">
        <v>17.600000000000001</v>
      </c>
      <c r="F43" s="3" t="s">
        <v>162</v>
      </c>
      <c r="G43" s="4" t="s">
        <v>31</v>
      </c>
      <c r="H43" s="68">
        <v>5.6</v>
      </c>
      <c r="J43" s="66" t="s">
        <v>163</v>
      </c>
      <c r="K43" s="1" t="s">
        <v>31</v>
      </c>
      <c r="L43" s="67">
        <v>9.1</v>
      </c>
      <c r="N43" s="3" t="s">
        <v>164</v>
      </c>
      <c r="O43" s="4" t="s">
        <v>31</v>
      </c>
      <c r="P43" s="68">
        <v>5.9</v>
      </c>
    </row>
    <row r="44" spans="2:16" x14ac:dyDescent="0.2">
      <c r="B44" s="3" t="s">
        <v>165</v>
      </c>
      <c r="C44" s="4" t="s">
        <v>31</v>
      </c>
      <c r="D44" s="68">
        <v>6.8</v>
      </c>
      <c r="F44" s="3" t="s">
        <v>166</v>
      </c>
      <c r="G44" s="4" t="s">
        <v>31</v>
      </c>
      <c r="H44" s="68">
        <v>7</v>
      </c>
      <c r="J44" s="3" t="s">
        <v>167</v>
      </c>
      <c r="K44" s="4" t="s">
        <v>31</v>
      </c>
      <c r="L44" s="68">
        <v>6.5</v>
      </c>
      <c r="N44" s="3" t="s">
        <v>168</v>
      </c>
      <c r="O44" s="4" t="s">
        <v>31</v>
      </c>
      <c r="P44" s="68">
        <v>9.9</v>
      </c>
    </row>
    <row r="45" spans="2:16" x14ac:dyDescent="0.2">
      <c r="B45" s="3" t="s">
        <v>169</v>
      </c>
      <c r="C45" s="4" t="s">
        <v>31</v>
      </c>
      <c r="D45" s="68">
        <v>9</v>
      </c>
      <c r="F45" s="3" t="s">
        <v>170</v>
      </c>
      <c r="G45" s="4" t="s">
        <v>31</v>
      </c>
      <c r="H45" s="68">
        <v>7.96</v>
      </c>
      <c r="J45" s="3" t="s">
        <v>171</v>
      </c>
      <c r="K45" s="4" t="s">
        <v>31</v>
      </c>
      <c r="L45" s="68">
        <v>9.9</v>
      </c>
      <c r="N45" s="3" t="s">
        <v>172</v>
      </c>
      <c r="O45" s="4" t="s">
        <v>173</v>
      </c>
      <c r="P45" s="68">
        <v>2.2000000000000002</v>
      </c>
    </row>
    <row r="46" spans="2:16" x14ac:dyDescent="0.2">
      <c r="B46" s="3" t="s">
        <v>174</v>
      </c>
      <c r="C46" s="4" t="s">
        <v>31</v>
      </c>
      <c r="D46" s="68">
        <v>8.5</v>
      </c>
      <c r="F46" s="3" t="s">
        <v>175</v>
      </c>
      <c r="G46" s="4" t="s">
        <v>31</v>
      </c>
      <c r="H46" s="68">
        <v>14.9</v>
      </c>
      <c r="J46" s="3" t="s">
        <v>176</v>
      </c>
      <c r="K46" s="4" t="s">
        <v>31</v>
      </c>
      <c r="L46" s="68">
        <v>5.4</v>
      </c>
      <c r="N46" s="3" t="s">
        <v>177</v>
      </c>
      <c r="O46" s="4" t="s">
        <v>173</v>
      </c>
      <c r="P46" s="68">
        <v>3.3</v>
      </c>
    </row>
    <row r="47" spans="2:16" x14ac:dyDescent="0.2">
      <c r="B47" s="3" t="s">
        <v>178</v>
      </c>
      <c r="C47" s="4" t="s">
        <v>31</v>
      </c>
      <c r="D47" s="68">
        <v>14.86</v>
      </c>
      <c r="F47" s="3" t="s">
        <v>179</v>
      </c>
      <c r="G47" s="4" t="s">
        <v>31</v>
      </c>
      <c r="H47" s="68">
        <v>18.2</v>
      </c>
      <c r="J47" s="3" t="s">
        <v>180</v>
      </c>
      <c r="K47" s="4" t="s">
        <v>31</v>
      </c>
      <c r="L47" s="68">
        <v>3.9</v>
      </c>
      <c r="N47" s="3" t="s">
        <v>181</v>
      </c>
      <c r="O47" s="4" t="s">
        <v>31</v>
      </c>
      <c r="P47" s="68">
        <v>5.8</v>
      </c>
    </row>
    <row r="48" spans="2:16" x14ac:dyDescent="0.2">
      <c r="B48" s="3" t="s">
        <v>182</v>
      </c>
      <c r="C48" s="4" t="s">
        <v>31</v>
      </c>
      <c r="D48" s="68">
        <v>13.5</v>
      </c>
      <c r="F48" s="3" t="s">
        <v>183</v>
      </c>
      <c r="G48" s="4" t="s">
        <v>31</v>
      </c>
      <c r="H48" s="68">
        <v>19.2</v>
      </c>
      <c r="J48" s="3" t="s">
        <v>184</v>
      </c>
      <c r="K48" s="4" t="s">
        <v>31</v>
      </c>
      <c r="L48" s="68">
        <v>2.8</v>
      </c>
      <c r="N48" s="3" t="s">
        <v>185</v>
      </c>
      <c r="O48" s="4" t="s">
        <v>31</v>
      </c>
      <c r="P48" s="68">
        <v>4.8</v>
      </c>
    </row>
    <row r="49" spans="2:16" x14ac:dyDescent="0.2">
      <c r="B49" s="3" t="s">
        <v>186</v>
      </c>
      <c r="C49" s="4" t="s">
        <v>31</v>
      </c>
      <c r="D49" s="68">
        <v>12.5</v>
      </c>
      <c r="F49" s="3" t="s">
        <v>187</v>
      </c>
      <c r="G49" s="4" t="s">
        <v>31</v>
      </c>
      <c r="H49" s="68">
        <v>5.3</v>
      </c>
      <c r="J49" s="3" t="s">
        <v>188</v>
      </c>
      <c r="K49" s="4" t="s">
        <v>31</v>
      </c>
      <c r="L49" s="68">
        <v>1.2</v>
      </c>
      <c r="N49" s="3" t="s">
        <v>189</v>
      </c>
      <c r="O49" s="4" t="s">
        <v>173</v>
      </c>
      <c r="P49" s="68">
        <v>0.53</v>
      </c>
    </row>
    <row r="50" spans="2:16" x14ac:dyDescent="0.2">
      <c r="B50" s="3" t="s">
        <v>190</v>
      </c>
      <c r="C50" s="4" t="s">
        <v>31</v>
      </c>
      <c r="D50" s="68">
        <v>7.2</v>
      </c>
      <c r="F50" s="3" t="s">
        <v>191</v>
      </c>
      <c r="G50" s="4" t="s">
        <v>31</v>
      </c>
      <c r="H50" s="68">
        <v>6.9</v>
      </c>
      <c r="J50" s="3" t="s">
        <v>192</v>
      </c>
      <c r="K50" s="4" t="s">
        <v>31</v>
      </c>
      <c r="L50" s="68">
        <v>0.4</v>
      </c>
      <c r="N50" s="3" t="s">
        <v>193</v>
      </c>
      <c r="O50" s="4" t="s">
        <v>173</v>
      </c>
      <c r="P50" s="68">
        <v>0.73</v>
      </c>
    </row>
    <row r="51" spans="2:16" x14ac:dyDescent="0.2">
      <c r="B51" s="3" t="s">
        <v>194</v>
      </c>
      <c r="C51" s="4" t="s">
        <v>31</v>
      </c>
      <c r="D51" s="68">
        <v>4.55</v>
      </c>
      <c r="F51" s="3" t="s">
        <v>195</v>
      </c>
      <c r="G51" s="4" t="s">
        <v>31</v>
      </c>
      <c r="H51" s="68">
        <v>18</v>
      </c>
      <c r="J51" s="3" t="s">
        <v>196</v>
      </c>
      <c r="K51" s="4" t="s">
        <v>31</v>
      </c>
      <c r="L51" s="68">
        <v>3</v>
      </c>
      <c r="N51" s="3" t="s">
        <v>197</v>
      </c>
      <c r="O51" s="4" t="s">
        <v>31</v>
      </c>
      <c r="P51" s="68">
        <v>2.0699999999999998</v>
      </c>
    </row>
    <row r="52" spans="2:16" x14ac:dyDescent="0.2">
      <c r="B52" s="3" t="s">
        <v>198</v>
      </c>
      <c r="C52" s="4" t="s">
        <v>31</v>
      </c>
      <c r="D52" s="68">
        <v>4.5999999999999996</v>
      </c>
      <c r="F52" s="3" t="s">
        <v>199</v>
      </c>
      <c r="G52" s="4" t="s">
        <v>31</v>
      </c>
      <c r="H52" s="68">
        <v>20</v>
      </c>
      <c r="J52" s="3" t="s">
        <v>200</v>
      </c>
      <c r="K52" s="4" t="s">
        <v>31</v>
      </c>
      <c r="L52" s="68">
        <v>9</v>
      </c>
      <c r="N52" s="3" t="s">
        <v>201</v>
      </c>
      <c r="O52" s="4" t="s">
        <v>31</v>
      </c>
      <c r="P52" s="68">
        <v>3.5</v>
      </c>
    </row>
    <row r="53" spans="2:16" x14ac:dyDescent="0.2">
      <c r="B53" s="3" t="s">
        <v>202</v>
      </c>
      <c r="C53" s="4" t="s">
        <v>31</v>
      </c>
      <c r="D53" s="68">
        <v>10.5</v>
      </c>
      <c r="F53" s="3" t="s">
        <v>203</v>
      </c>
      <c r="G53" s="4" t="s">
        <v>31</v>
      </c>
      <c r="H53" s="68">
        <v>18.899999999999999</v>
      </c>
      <c r="J53" s="3" t="s">
        <v>204</v>
      </c>
      <c r="K53" s="4" t="s">
        <v>31</v>
      </c>
      <c r="L53" s="68">
        <v>20.8</v>
      </c>
      <c r="N53" s="3" t="s">
        <v>205</v>
      </c>
      <c r="O53" s="4" t="s">
        <v>206</v>
      </c>
      <c r="P53" s="68">
        <v>7.0000000000000007E-2</v>
      </c>
    </row>
    <row r="54" spans="2:16" x14ac:dyDescent="0.2">
      <c r="B54" s="3" t="s">
        <v>207</v>
      </c>
      <c r="C54" s="4" t="s">
        <v>31</v>
      </c>
      <c r="D54" s="68">
        <v>9</v>
      </c>
      <c r="F54" s="3"/>
      <c r="G54" s="4"/>
      <c r="H54" s="5"/>
      <c r="J54" s="3" t="s">
        <v>208</v>
      </c>
      <c r="K54" s="4" t="s">
        <v>31</v>
      </c>
      <c r="L54" s="68">
        <v>7.5</v>
      </c>
      <c r="N54" s="3" t="s">
        <v>209</v>
      </c>
      <c r="O54" s="4" t="s">
        <v>173</v>
      </c>
      <c r="P54" s="68">
        <v>2.4</v>
      </c>
    </row>
    <row r="55" spans="2:16" x14ac:dyDescent="0.2">
      <c r="B55" s="3" t="s">
        <v>210</v>
      </c>
      <c r="C55" s="4" t="s">
        <v>31</v>
      </c>
      <c r="D55" s="68">
        <v>11</v>
      </c>
      <c r="F55" s="3"/>
      <c r="G55" s="4"/>
      <c r="H55" s="5"/>
      <c r="J55" s="3" t="s">
        <v>211</v>
      </c>
      <c r="K55" s="4" t="s">
        <v>31</v>
      </c>
      <c r="L55" s="68">
        <v>10.5</v>
      </c>
      <c r="N55" s="3" t="s">
        <v>212</v>
      </c>
      <c r="O55" s="4" t="s">
        <v>206</v>
      </c>
      <c r="P55" s="68">
        <v>0.12</v>
      </c>
    </row>
    <row r="56" spans="2:16" ht="13.5" thickBot="1" x14ac:dyDescent="0.25">
      <c r="B56" s="3" t="s">
        <v>213</v>
      </c>
      <c r="C56" s="4" t="s">
        <v>31</v>
      </c>
      <c r="D56" s="68">
        <v>6.8</v>
      </c>
      <c r="F56" s="3"/>
      <c r="G56" s="4"/>
      <c r="H56" s="5"/>
      <c r="J56" s="6" t="s">
        <v>214</v>
      </c>
      <c r="K56" s="7" t="s">
        <v>31</v>
      </c>
      <c r="L56" s="69">
        <v>6.5</v>
      </c>
      <c r="N56" s="3" t="s">
        <v>215</v>
      </c>
      <c r="O56" s="4" t="s">
        <v>173</v>
      </c>
      <c r="P56" s="68">
        <v>2.2999999999999998</v>
      </c>
    </row>
    <row r="57" spans="2:16" ht="13.5" thickBot="1" x14ac:dyDescent="0.25">
      <c r="B57" s="3" t="s">
        <v>216</v>
      </c>
      <c r="C57" s="4" t="s">
        <v>31</v>
      </c>
      <c r="D57" s="68">
        <v>6.2</v>
      </c>
      <c r="F57" s="3"/>
      <c r="G57" s="4"/>
      <c r="H57" s="5"/>
      <c r="N57" s="3" t="s">
        <v>217</v>
      </c>
      <c r="O57" s="4" t="s">
        <v>206</v>
      </c>
      <c r="P57" s="68">
        <v>0.15</v>
      </c>
    </row>
    <row r="58" spans="2:16" ht="13.5" thickBot="1" x14ac:dyDescent="0.25">
      <c r="B58" s="3" t="s">
        <v>218</v>
      </c>
      <c r="C58" s="4" t="s">
        <v>31</v>
      </c>
      <c r="D58" s="68">
        <v>7</v>
      </c>
      <c r="F58" s="6"/>
      <c r="G58" s="7"/>
      <c r="H58" s="8"/>
      <c r="J58" s="130" t="s">
        <v>219</v>
      </c>
      <c r="K58" s="131"/>
      <c r="L58" s="132"/>
      <c r="N58" s="3" t="s">
        <v>220</v>
      </c>
      <c r="O58" s="4" t="s">
        <v>173</v>
      </c>
      <c r="P58" s="68">
        <v>4.7300000000000004</v>
      </c>
    </row>
    <row r="59" spans="2:16" ht="13.5" thickBot="1" x14ac:dyDescent="0.25">
      <c r="B59" s="3" t="s">
        <v>221</v>
      </c>
      <c r="C59" s="4" t="s">
        <v>31</v>
      </c>
      <c r="D59" s="68">
        <v>2.75</v>
      </c>
      <c r="J59" s="66" t="s">
        <v>222</v>
      </c>
      <c r="K59" s="1" t="s">
        <v>31</v>
      </c>
      <c r="L59" s="67">
        <v>32.5</v>
      </c>
      <c r="N59" s="3" t="s">
        <v>223</v>
      </c>
      <c r="O59" s="4" t="s">
        <v>31</v>
      </c>
      <c r="P59" s="68">
        <v>7.3</v>
      </c>
    </row>
    <row r="60" spans="2:16" ht="13.5" thickBot="1" x14ac:dyDescent="0.25">
      <c r="B60" s="3" t="s">
        <v>224</v>
      </c>
      <c r="C60" s="4" t="s">
        <v>31</v>
      </c>
      <c r="D60" s="68">
        <v>6</v>
      </c>
      <c r="F60" s="130" t="s">
        <v>225</v>
      </c>
      <c r="G60" s="131"/>
      <c r="H60" s="132"/>
      <c r="J60" s="3" t="s">
        <v>226</v>
      </c>
      <c r="K60" s="4" t="s">
        <v>31</v>
      </c>
      <c r="L60" s="68">
        <v>22.4</v>
      </c>
      <c r="N60" s="3" t="s">
        <v>227</v>
      </c>
      <c r="O60" s="4" t="s">
        <v>31</v>
      </c>
      <c r="P60" s="68">
        <v>7.2</v>
      </c>
    </row>
    <row r="61" spans="2:16" x14ac:dyDescent="0.2">
      <c r="B61" s="3" t="s">
        <v>228</v>
      </c>
      <c r="C61" s="4" t="s">
        <v>31</v>
      </c>
      <c r="D61" s="68">
        <v>7.9</v>
      </c>
      <c r="F61" s="66" t="s">
        <v>229</v>
      </c>
      <c r="G61" s="1" t="s">
        <v>31</v>
      </c>
      <c r="H61" s="67">
        <v>9.1</v>
      </c>
      <c r="J61" s="3" t="s">
        <v>230</v>
      </c>
      <c r="K61" s="4" t="s">
        <v>31</v>
      </c>
      <c r="L61" s="68">
        <v>16.399999999999999</v>
      </c>
      <c r="N61" s="3"/>
      <c r="O61" s="4"/>
      <c r="P61" s="5"/>
    </row>
    <row r="62" spans="2:16" x14ac:dyDescent="0.2">
      <c r="B62" s="3" t="s">
        <v>231</v>
      </c>
      <c r="C62" s="4" t="s">
        <v>31</v>
      </c>
      <c r="D62" s="68">
        <v>13.8</v>
      </c>
      <c r="F62" s="3" t="s">
        <v>232</v>
      </c>
      <c r="G62" s="4" t="s">
        <v>31</v>
      </c>
      <c r="H62" s="68">
        <v>15</v>
      </c>
      <c r="J62" s="3" t="s">
        <v>233</v>
      </c>
      <c r="K62" s="4" t="s">
        <v>31</v>
      </c>
      <c r="L62" s="68">
        <v>7</v>
      </c>
      <c r="N62" s="3"/>
      <c r="O62" s="4"/>
      <c r="P62" s="5"/>
    </row>
    <row r="63" spans="2:16" x14ac:dyDescent="0.2">
      <c r="B63" s="3" t="s">
        <v>234</v>
      </c>
      <c r="C63" s="4" t="s">
        <v>31</v>
      </c>
      <c r="D63" s="68">
        <v>19</v>
      </c>
      <c r="F63" s="3" t="s">
        <v>235</v>
      </c>
      <c r="G63" s="4" t="s">
        <v>31</v>
      </c>
      <c r="H63" s="68">
        <v>7.8</v>
      </c>
      <c r="J63" s="3" t="s">
        <v>236</v>
      </c>
      <c r="K63" s="4" t="s">
        <v>31</v>
      </c>
      <c r="L63" s="68">
        <v>21.9</v>
      </c>
      <c r="N63" s="3"/>
      <c r="O63" s="4"/>
      <c r="P63" s="5"/>
    </row>
    <row r="64" spans="2:16" x14ac:dyDescent="0.2">
      <c r="B64" s="3" t="s">
        <v>237</v>
      </c>
      <c r="C64" s="4" t="s">
        <v>31</v>
      </c>
      <c r="D64" s="68">
        <v>3.5</v>
      </c>
      <c r="F64" s="3" t="s">
        <v>238</v>
      </c>
      <c r="G64" s="4" t="s">
        <v>31</v>
      </c>
      <c r="H64" s="68">
        <v>8.5</v>
      </c>
      <c r="J64" s="3"/>
      <c r="K64" s="4"/>
      <c r="L64" s="5"/>
      <c r="N64" s="3"/>
      <c r="O64" s="4"/>
      <c r="P64" s="5"/>
    </row>
    <row r="65" spans="2:16" x14ac:dyDescent="0.2">
      <c r="B65" s="3" t="s">
        <v>239</v>
      </c>
      <c r="C65" s="4" t="s">
        <v>31</v>
      </c>
      <c r="D65" s="68">
        <v>7.5</v>
      </c>
      <c r="F65" s="3" t="s">
        <v>240</v>
      </c>
      <c r="G65" s="4" t="s">
        <v>31</v>
      </c>
      <c r="H65" s="68">
        <v>13.7</v>
      </c>
      <c r="J65" s="3"/>
      <c r="K65" s="4"/>
      <c r="L65" s="5"/>
      <c r="N65" s="3"/>
      <c r="O65" s="4"/>
      <c r="P65" s="5"/>
    </row>
    <row r="66" spans="2:16" ht="13.5" thickBot="1" x14ac:dyDescent="0.25">
      <c r="B66" s="3" t="s">
        <v>241</v>
      </c>
      <c r="C66" s="4" t="s">
        <v>31</v>
      </c>
      <c r="D66" s="68">
        <v>8.6</v>
      </c>
      <c r="F66" s="3" t="s">
        <v>242</v>
      </c>
      <c r="G66" s="4" t="s">
        <v>31</v>
      </c>
      <c r="H66" s="68">
        <v>13</v>
      </c>
      <c r="J66" s="6"/>
      <c r="K66" s="7"/>
      <c r="L66" s="8"/>
      <c r="N66" s="3"/>
      <c r="O66" s="4"/>
      <c r="P66" s="5"/>
    </row>
    <row r="67" spans="2:16" ht="13.5" thickBot="1" x14ac:dyDescent="0.25">
      <c r="B67" s="3" t="s">
        <v>243</v>
      </c>
      <c r="C67" s="4" t="s">
        <v>31</v>
      </c>
      <c r="D67" s="68">
        <v>13.8</v>
      </c>
      <c r="F67" s="3" t="s">
        <v>244</v>
      </c>
      <c r="G67" s="4" t="s">
        <v>31</v>
      </c>
      <c r="H67" s="68">
        <v>3.9</v>
      </c>
      <c r="N67" s="3"/>
      <c r="O67" s="4"/>
      <c r="P67" s="5"/>
    </row>
    <row r="68" spans="2:16" ht="13.5" thickBot="1" x14ac:dyDescent="0.25">
      <c r="B68" s="3" t="s">
        <v>245</v>
      </c>
      <c r="C68" s="4" t="s">
        <v>31</v>
      </c>
      <c r="D68" s="68">
        <v>7.2</v>
      </c>
      <c r="F68" s="3" t="s">
        <v>246</v>
      </c>
      <c r="G68" s="4" t="s">
        <v>31</v>
      </c>
      <c r="H68" s="68">
        <v>9</v>
      </c>
      <c r="J68" s="130" t="s">
        <v>247</v>
      </c>
      <c r="K68" s="131"/>
      <c r="L68" s="132"/>
      <c r="N68" s="3"/>
      <c r="O68" s="4"/>
      <c r="P68" s="5"/>
    </row>
    <row r="69" spans="2:16" x14ac:dyDescent="0.2">
      <c r="B69" s="3" t="s">
        <v>248</v>
      </c>
      <c r="C69" s="4" t="s">
        <v>31</v>
      </c>
      <c r="D69" s="68">
        <v>19.899999999999999</v>
      </c>
      <c r="F69" s="3" t="s">
        <v>249</v>
      </c>
      <c r="G69" s="4" t="s">
        <v>31</v>
      </c>
      <c r="H69" s="68">
        <v>185</v>
      </c>
      <c r="J69" s="66" t="s">
        <v>250</v>
      </c>
      <c r="K69" s="1" t="s">
        <v>31</v>
      </c>
      <c r="L69" s="67">
        <v>1890</v>
      </c>
      <c r="N69" s="3"/>
      <c r="O69" s="4"/>
      <c r="P69" s="5"/>
    </row>
    <row r="70" spans="2:16" x14ac:dyDescent="0.2">
      <c r="B70" s="3" t="s">
        <v>251</v>
      </c>
      <c r="C70" s="4" t="s">
        <v>31</v>
      </c>
      <c r="D70" s="68">
        <v>19</v>
      </c>
      <c r="F70" s="3" t="s">
        <v>252</v>
      </c>
      <c r="G70" s="4" t="s">
        <v>31</v>
      </c>
      <c r="H70" s="68">
        <v>11.7</v>
      </c>
      <c r="J70" s="3" t="s">
        <v>253</v>
      </c>
      <c r="K70" s="4" t="s">
        <v>254</v>
      </c>
      <c r="L70" s="68">
        <v>44.21</v>
      </c>
      <c r="N70" s="3"/>
      <c r="O70" s="4"/>
      <c r="P70" s="5"/>
    </row>
    <row r="71" spans="2:16" x14ac:dyDescent="0.2">
      <c r="B71" s="3" t="s">
        <v>255</v>
      </c>
      <c r="C71" s="4" t="s">
        <v>31</v>
      </c>
      <c r="D71" s="68">
        <v>10.5</v>
      </c>
      <c r="F71" s="3" t="s">
        <v>256</v>
      </c>
      <c r="G71" s="4" t="s">
        <v>31</v>
      </c>
      <c r="H71" s="68">
        <v>5.5</v>
      </c>
      <c r="J71" s="3" t="s">
        <v>257</v>
      </c>
      <c r="K71" s="4" t="s">
        <v>31</v>
      </c>
      <c r="L71" s="68">
        <v>2</v>
      </c>
      <c r="N71" s="3"/>
      <c r="O71" s="4"/>
      <c r="P71" s="5"/>
    </row>
    <row r="72" spans="2:16" x14ac:dyDescent="0.2">
      <c r="B72" s="3" t="s">
        <v>258</v>
      </c>
      <c r="C72" s="4" t="s">
        <v>31</v>
      </c>
      <c r="D72" s="68">
        <v>24.9</v>
      </c>
      <c r="F72" s="3"/>
      <c r="G72" s="4"/>
      <c r="H72" s="5"/>
      <c r="J72" s="3" t="s">
        <v>259</v>
      </c>
      <c r="K72" s="4" t="s">
        <v>31</v>
      </c>
      <c r="L72" s="68">
        <v>30</v>
      </c>
      <c r="N72" s="3"/>
      <c r="O72" s="4"/>
      <c r="P72" s="5"/>
    </row>
    <row r="73" spans="2:16" x14ac:dyDescent="0.2">
      <c r="B73" s="3" t="s">
        <v>260</v>
      </c>
      <c r="C73" s="4" t="s">
        <v>31</v>
      </c>
      <c r="D73" s="68">
        <v>14.5</v>
      </c>
      <c r="F73" s="3"/>
      <c r="G73" s="4"/>
      <c r="H73" s="5"/>
      <c r="J73" s="3"/>
      <c r="K73" s="4"/>
      <c r="L73" s="5"/>
      <c r="N73" s="3"/>
      <c r="O73" s="4"/>
      <c r="P73" s="5"/>
    </row>
    <row r="74" spans="2:16" x14ac:dyDescent="0.2">
      <c r="B74" s="3" t="s">
        <v>261</v>
      </c>
      <c r="C74" s="4" t="s">
        <v>31</v>
      </c>
      <c r="D74" s="68">
        <v>13.7</v>
      </c>
      <c r="F74" s="3"/>
      <c r="G74" s="4"/>
      <c r="H74" s="5"/>
      <c r="J74" s="3"/>
      <c r="K74" s="4"/>
      <c r="L74" s="5"/>
      <c r="N74" s="3"/>
      <c r="O74" s="4"/>
      <c r="P74" s="5"/>
    </row>
    <row r="75" spans="2:16" ht="13.5" thickBot="1" x14ac:dyDescent="0.25">
      <c r="B75" s="6"/>
      <c r="C75" s="7"/>
      <c r="D75" s="8"/>
      <c r="F75" s="6"/>
      <c r="G75" s="7"/>
      <c r="H75" s="8"/>
      <c r="J75" s="6"/>
      <c r="K75" s="7"/>
      <c r="L75" s="8"/>
      <c r="N75" s="6"/>
      <c r="O75" s="7"/>
      <c r="P75" s="8"/>
    </row>
    <row r="77" spans="2:16" ht="13.5" thickBot="1" x14ac:dyDescent="0.25"/>
    <row r="78" spans="2:16" ht="13.5" thickBot="1" x14ac:dyDescent="0.25">
      <c r="B78" s="127" t="s">
        <v>262</v>
      </c>
      <c r="C78" s="128"/>
      <c r="D78" s="128"/>
      <c r="E78" s="128"/>
      <c r="F78" s="128"/>
      <c r="G78" s="128"/>
      <c r="H78" s="128"/>
      <c r="I78" s="128"/>
      <c r="J78" s="128"/>
      <c r="K78" s="128"/>
      <c r="L78" s="128"/>
      <c r="M78" s="128"/>
      <c r="N78" s="128"/>
      <c r="O78" s="128"/>
      <c r="P78" s="129"/>
    </row>
    <row r="79" spans="2:16" ht="13.5" thickBot="1" x14ac:dyDescent="0.25">
      <c r="B79" s="130" t="s">
        <v>263</v>
      </c>
      <c r="C79" s="131"/>
      <c r="D79" s="131"/>
      <c r="E79" s="131"/>
      <c r="F79" s="131"/>
      <c r="G79" s="131"/>
      <c r="H79" s="131"/>
      <c r="I79" s="131"/>
      <c r="J79" s="131"/>
      <c r="K79" s="131"/>
      <c r="L79" s="132"/>
      <c r="N79" s="130" t="s">
        <v>264</v>
      </c>
      <c r="O79" s="131"/>
      <c r="P79" s="132"/>
    </row>
    <row r="80" spans="2:16" x14ac:dyDescent="0.2">
      <c r="B80" s="66" t="s">
        <v>265</v>
      </c>
      <c r="C80" s="1" t="s">
        <v>31</v>
      </c>
      <c r="D80" s="67">
        <v>3.9</v>
      </c>
      <c r="F80" s="66" t="s">
        <v>266</v>
      </c>
      <c r="G80" s="1" t="s">
        <v>31</v>
      </c>
      <c r="H80" s="67">
        <v>2.1</v>
      </c>
      <c r="J80" s="66" t="s">
        <v>267</v>
      </c>
      <c r="K80" s="1" t="s">
        <v>31</v>
      </c>
      <c r="L80" s="67">
        <v>4.12</v>
      </c>
      <c r="N80" s="66" t="s">
        <v>268</v>
      </c>
      <c r="O80" s="1" t="s">
        <v>31</v>
      </c>
      <c r="P80" s="67">
        <v>4</v>
      </c>
    </row>
    <row r="81" spans="2:16" x14ac:dyDescent="0.2">
      <c r="B81" s="3" t="s">
        <v>269</v>
      </c>
      <c r="C81" s="4" t="s">
        <v>254</v>
      </c>
      <c r="D81" s="68">
        <v>2.1</v>
      </c>
      <c r="F81" s="3" t="s">
        <v>270</v>
      </c>
      <c r="G81" s="4" t="s">
        <v>31</v>
      </c>
      <c r="H81" s="68">
        <v>1.5</v>
      </c>
      <c r="J81" s="3" t="s">
        <v>271</v>
      </c>
      <c r="K81" s="4" t="s">
        <v>31</v>
      </c>
      <c r="L81" s="68">
        <v>0.89</v>
      </c>
      <c r="N81" s="3" t="s">
        <v>272</v>
      </c>
      <c r="O81" s="4" t="s">
        <v>254</v>
      </c>
      <c r="P81" s="68">
        <v>1.56</v>
      </c>
    </row>
    <row r="82" spans="2:16" x14ac:dyDescent="0.2">
      <c r="B82" s="3" t="s">
        <v>273</v>
      </c>
      <c r="C82" s="4" t="s">
        <v>31</v>
      </c>
      <c r="D82" s="68">
        <v>6.7</v>
      </c>
      <c r="F82" s="3" t="s">
        <v>274</v>
      </c>
      <c r="G82" s="4" t="s">
        <v>31</v>
      </c>
      <c r="H82" s="68">
        <v>1.7</v>
      </c>
      <c r="J82" s="3" t="s">
        <v>275</v>
      </c>
      <c r="K82" s="4" t="s">
        <v>31</v>
      </c>
      <c r="L82" s="68">
        <v>1.46</v>
      </c>
      <c r="N82" s="3" t="s">
        <v>276</v>
      </c>
      <c r="O82" s="4" t="s">
        <v>31</v>
      </c>
      <c r="P82" s="68">
        <v>1.36</v>
      </c>
    </row>
    <row r="83" spans="2:16" ht="13.5" thickBot="1" x14ac:dyDescent="0.25">
      <c r="B83" s="3" t="s">
        <v>277</v>
      </c>
      <c r="C83" s="4" t="s">
        <v>31</v>
      </c>
      <c r="D83" s="68">
        <v>5.4</v>
      </c>
      <c r="F83" s="3" t="s">
        <v>278</v>
      </c>
      <c r="G83" s="4" t="s">
        <v>31</v>
      </c>
      <c r="H83" s="68">
        <v>2.5</v>
      </c>
      <c r="J83" s="6"/>
      <c r="K83" s="7"/>
      <c r="L83" s="8"/>
      <c r="N83" s="3" t="s">
        <v>279</v>
      </c>
      <c r="O83" s="4" t="s">
        <v>254</v>
      </c>
      <c r="P83" s="68">
        <v>2.88</v>
      </c>
    </row>
    <row r="84" spans="2:16" ht="13.5" thickBot="1" x14ac:dyDescent="0.25">
      <c r="B84" s="3" t="s">
        <v>280</v>
      </c>
      <c r="C84" s="4" t="s">
        <v>31</v>
      </c>
      <c r="D84" s="68">
        <v>1.5</v>
      </c>
      <c r="F84" s="3" t="s">
        <v>281</v>
      </c>
      <c r="G84" s="4" t="s">
        <v>31</v>
      </c>
      <c r="H84" s="68">
        <v>1.7</v>
      </c>
      <c r="N84" s="3" t="s">
        <v>282</v>
      </c>
      <c r="O84" s="4" t="s">
        <v>31</v>
      </c>
      <c r="P84" s="68">
        <v>4.05</v>
      </c>
    </row>
    <row r="85" spans="2:16" ht="13.5" thickBot="1" x14ac:dyDescent="0.25">
      <c r="B85" s="3" t="s">
        <v>283</v>
      </c>
      <c r="C85" s="4" t="s">
        <v>254</v>
      </c>
      <c r="D85" s="68">
        <v>0.9</v>
      </c>
      <c r="F85" s="3" t="s">
        <v>284</v>
      </c>
      <c r="G85" s="4" t="s">
        <v>31</v>
      </c>
      <c r="H85" s="68">
        <v>2.8</v>
      </c>
      <c r="J85" s="130" t="s">
        <v>285</v>
      </c>
      <c r="K85" s="131"/>
      <c r="L85" s="132"/>
      <c r="N85" s="3" t="s">
        <v>286</v>
      </c>
      <c r="O85" s="4" t="s">
        <v>31</v>
      </c>
      <c r="P85" s="68">
        <v>1.1200000000000001</v>
      </c>
    </row>
    <row r="86" spans="2:16" x14ac:dyDescent="0.2">
      <c r="B86" s="3" t="s">
        <v>287</v>
      </c>
      <c r="C86" s="4" t="s">
        <v>31</v>
      </c>
      <c r="D86" s="68">
        <v>1.3</v>
      </c>
      <c r="F86" s="3" t="s">
        <v>288</v>
      </c>
      <c r="G86" s="4" t="s">
        <v>31</v>
      </c>
      <c r="H86" s="68">
        <v>3</v>
      </c>
      <c r="J86" s="66" t="s">
        <v>289</v>
      </c>
      <c r="K86" s="1" t="s">
        <v>290</v>
      </c>
      <c r="L86" s="67">
        <v>0.57999999999999996</v>
      </c>
      <c r="N86" s="3" t="s">
        <v>291</v>
      </c>
      <c r="O86" s="4" t="s">
        <v>31</v>
      </c>
      <c r="P86" s="68">
        <v>1.63</v>
      </c>
    </row>
    <row r="87" spans="2:16" x14ac:dyDescent="0.2">
      <c r="B87" s="3" t="s">
        <v>292</v>
      </c>
      <c r="C87" s="4" t="s">
        <v>31</v>
      </c>
      <c r="D87" s="68">
        <v>2.4</v>
      </c>
      <c r="F87" s="3" t="s">
        <v>293</v>
      </c>
      <c r="G87" s="4" t="s">
        <v>31</v>
      </c>
      <c r="H87" s="68">
        <v>2.6</v>
      </c>
      <c r="J87" s="3" t="s">
        <v>294</v>
      </c>
      <c r="K87" s="4" t="s">
        <v>290</v>
      </c>
      <c r="L87" s="68">
        <v>0.57999999999999996</v>
      </c>
      <c r="N87" s="3" t="s">
        <v>295</v>
      </c>
      <c r="O87" s="4" t="s">
        <v>31</v>
      </c>
      <c r="P87" s="68">
        <v>2.27</v>
      </c>
    </row>
    <row r="88" spans="2:16" x14ac:dyDescent="0.2">
      <c r="B88" s="3" t="s">
        <v>296</v>
      </c>
      <c r="C88" s="4" t="s">
        <v>31</v>
      </c>
      <c r="D88" s="68">
        <v>1.1000000000000001</v>
      </c>
      <c r="F88" s="3" t="s">
        <v>297</v>
      </c>
      <c r="G88" s="4" t="s">
        <v>31</v>
      </c>
      <c r="H88" s="68">
        <v>2</v>
      </c>
      <c r="J88" s="3" t="s">
        <v>298</v>
      </c>
      <c r="K88" s="4" t="s">
        <v>290</v>
      </c>
      <c r="L88" s="68">
        <v>0.74</v>
      </c>
      <c r="N88" s="3" t="s">
        <v>299</v>
      </c>
      <c r="O88" s="4" t="s">
        <v>31</v>
      </c>
      <c r="P88" s="68">
        <v>2.95</v>
      </c>
    </row>
    <row r="89" spans="2:16" x14ac:dyDescent="0.2">
      <c r="B89" s="3" t="s">
        <v>300</v>
      </c>
      <c r="C89" s="4" t="s">
        <v>31</v>
      </c>
      <c r="D89" s="68">
        <v>1.6</v>
      </c>
      <c r="F89" s="3" t="s">
        <v>301</v>
      </c>
      <c r="G89" s="4" t="s">
        <v>31</v>
      </c>
      <c r="H89" s="68">
        <v>1.8</v>
      </c>
      <c r="J89" s="3" t="s">
        <v>302</v>
      </c>
      <c r="K89" s="4" t="s">
        <v>290</v>
      </c>
      <c r="L89" s="68">
        <v>0.57999999999999996</v>
      </c>
      <c r="N89" s="3" t="s">
        <v>303</v>
      </c>
      <c r="O89" s="4" t="s">
        <v>31</v>
      </c>
      <c r="P89" s="68">
        <v>5.26</v>
      </c>
    </row>
    <row r="90" spans="2:16" x14ac:dyDescent="0.2">
      <c r="B90" s="3" t="s">
        <v>304</v>
      </c>
      <c r="C90" s="4" t="s">
        <v>31</v>
      </c>
      <c r="D90" s="68">
        <v>2.2000000000000002</v>
      </c>
      <c r="F90" s="3" t="s">
        <v>305</v>
      </c>
      <c r="G90" s="4" t="s">
        <v>31</v>
      </c>
      <c r="H90" s="68">
        <v>8</v>
      </c>
      <c r="J90" s="3" t="s">
        <v>306</v>
      </c>
      <c r="K90" s="4" t="s">
        <v>290</v>
      </c>
      <c r="L90" s="68">
        <v>0.74</v>
      </c>
      <c r="N90" s="3" t="s">
        <v>307</v>
      </c>
      <c r="O90" s="4" t="s">
        <v>254</v>
      </c>
      <c r="P90" s="68">
        <v>0.8</v>
      </c>
    </row>
    <row r="91" spans="2:16" x14ac:dyDescent="0.2">
      <c r="B91" s="3" t="s">
        <v>308</v>
      </c>
      <c r="C91" s="4" t="s">
        <v>31</v>
      </c>
      <c r="D91" s="68">
        <v>1.1000000000000001</v>
      </c>
      <c r="F91" s="3" t="s">
        <v>309</v>
      </c>
      <c r="G91" s="4" t="s">
        <v>31</v>
      </c>
      <c r="H91" s="68">
        <v>2</v>
      </c>
      <c r="J91" s="3" t="s">
        <v>310</v>
      </c>
      <c r="K91" s="4" t="s">
        <v>290</v>
      </c>
      <c r="L91" s="68">
        <v>0.57999999999999996</v>
      </c>
      <c r="N91" s="3" t="s">
        <v>311</v>
      </c>
      <c r="O91" s="4" t="s">
        <v>31</v>
      </c>
      <c r="P91" s="68">
        <v>4.76</v>
      </c>
    </row>
    <row r="92" spans="2:16" x14ac:dyDescent="0.2">
      <c r="B92" s="3" t="s">
        <v>312</v>
      </c>
      <c r="C92" s="4" t="s">
        <v>31</v>
      </c>
      <c r="D92" s="68">
        <v>3.8</v>
      </c>
      <c r="F92" s="3" t="s">
        <v>313</v>
      </c>
      <c r="G92" s="4" t="s">
        <v>31</v>
      </c>
      <c r="H92" s="68">
        <v>1.7</v>
      </c>
      <c r="J92" s="71" t="s">
        <v>637</v>
      </c>
      <c r="K92" s="88" t="s">
        <v>290</v>
      </c>
      <c r="L92" s="68">
        <v>0.25</v>
      </c>
      <c r="N92" s="3" t="s">
        <v>315</v>
      </c>
      <c r="O92" s="4" t="s">
        <v>290</v>
      </c>
      <c r="P92" s="68">
        <v>1.54</v>
      </c>
    </row>
    <row r="93" spans="2:16" x14ac:dyDescent="0.2">
      <c r="B93" s="3" t="s">
        <v>316</v>
      </c>
      <c r="C93" s="4" t="s">
        <v>31</v>
      </c>
      <c r="D93" s="68">
        <v>0.8</v>
      </c>
      <c r="F93" s="3" t="s">
        <v>317</v>
      </c>
      <c r="G93" s="4" t="s">
        <v>31</v>
      </c>
      <c r="H93" s="68">
        <v>1.5</v>
      </c>
      <c r="J93" s="3" t="s">
        <v>314</v>
      </c>
      <c r="K93" s="4" t="s">
        <v>290</v>
      </c>
      <c r="L93" s="68">
        <v>0.57999999999999996</v>
      </c>
      <c r="N93" s="3" t="s">
        <v>319</v>
      </c>
      <c r="O93" s="4" t="s">
        <v>31</v>
      </c>
      <c r="P93" s="68">
        <v>6.39</v>
      </c>
    </row>
    <row r="94" spans="2:16" x14ac:dyDescent="0.2">
      <c r="B94" s="3" t="s">
        <v>320</v>
      </c>
      <c r="C94" s="4" t="s">
        <v>31</v>
      </c>
      <c r="D94" s="5"/>
      <c r="F94" s="3" t="s">
        <v>321</v>
      </c>
      <c r="G94" s="4" t="s">
        <v>31</v>
      </c>
      <c r="H94" s="68">
        <v>0.9</v>
      </c>
      <c r="J94" s="3" t="s">
        <v>318</v>
      </c>
      <c r="K94" s="4" t="s">
        <v>290</v>
      </c>
      <c r="L94" s="68">
        <v>0.57999999999999996</v>
      </c>
      <c r="N94" s="3" t="s">
        <v>323</v>
      </c>
      <c r="O94" s="4" t="s">
        <v>31</v>
      </c>
      <c r="P94" s="68">
        <v>2.56</v>
      </c>
    </row>
    <row r="95" spans="2:16" x14ac:dyDescent="0.2">
      <c r="B95" s="3" t="s">
        <v>324</v>
      </c>
      <c r="C95" s="4" t="s">
        <v>31</v>
      </c>
      <c r="D95" s="68">
        <v>0.7</v>
      </c>
      <c r="F95" s="3" t="s">
        <v>325</v>
      </c>
      <c r="G95" s="4" t="s">
        <v>31</v>
      </c>
      <c r="H95" s="68">
        <v>0.5</v>
      </c>
      <c r="J95" s="3" t="s">
        <v>322</v>
      </c>
      <c r="K95" s="4" t="s">
        <v>290</v>
      </c>
      <c r="L95" s="68">
        <v>0.48</v>
      </c>
      <c r="N95" s="3" t="s">
        <v>327</v>
      </c>
      <c r="O95" s="4" t="s">
        <v>31</v>
      </c>
      <c r="P95" s="68">
        <v>7.77</v>
      </c>
    </row>
    <row r="96" spans="2:16" x14ac:dyDescent="0.2">
      <c r="B96" s="3" t="s">
        <v>328</v>
      </c>
      <c r="C96" s="4" t="s">
        <v>31</v>
      </c>
      <c r="D96" s="68">
        <v>2.1</v>
      </c>
      <c r="F96" s="3" t="s">
        <v>329</v>
      </c>
      <c r="G96" s="4" t="s">
        <v>31</v>
      </c>
      <c r="H96" s="5"/>
      <c r="J96" s="3" t="s">
        <v>326</v>
      </c>
      <c r="K96" s="4" t="s">
        <v>290</v>
      </c>
      <c r="L96" s="68">
        <v>0.57999999999999996</v>
      </c>
      <c r="N96" s="3" t="s">
        <v>331</v>
      </c>
      <c r="O96" s="4" t="s">
        <v>31</v>
      </c>
      <c r="P96" s="68">
        <v>0.8</v>
      </c>
    </row>
    <row r="97" spans="2:16" x14ac:dyDescent="0.2">
      <c r="B97" s="3" t="s">
        <v>332</v>
      </c>
      <c r="C97" s="4" t="s">
        <v>31</v>
      </c>
      <c r="D97" s="68">
        <v>1.4</v>
      </c>
      <c r="F97" s="3" t="s">
        <v>333</v>
      </c>
      <c r="G97" s="4" t="s">
        <v>31</v>
      </c>
      <c r="H97" s="68">
        <v>2.4</v>
      </c>
      <c r="J97" s="3" t="s">
        <v>330</v>
      </c>
      <c r="K97" s="4" t="s">
        <v>290</v>
      </c>
      <c r="L97" s="68">
        <v>0.54</v>
      </c>
      <c r="N97" s="3" t="s">
        <v>335</v>
      </c>
      <c r="O97" s="4" t="s">
        <v>290</v>
      </c>
      <c r="P97" s="68">
        <v>2.84</v>
      </c>
    </row>
    <row r="98" spans="2:16" x14ac:dyDescent="0.2">
      <c r="B98" s="3" t="s">
        <v>336</v>
      </c>
      <c r="C98" s="4" t="s">
        <v>31</v>
      </c>
      <c r="D98" s="68">
        <v>1.6</v>
      </c>
      <c r="F98" s="3" t="s">
        <v>337</v>
      </c>
      <c r="G98" s="4" t="s">
        <v>31</v>
      </c>
      <c r="H98" s="68">
        <v>2.6</v>
      </c>
      <c r="J98" s="3" t="s">
        <v>334</v>
      </c>
      <c r="K98" s="4" t="s">
        <v>31</v>
      </c>
      <c r="L98" s="68">
        <v>2.84</v>
      </c>
      <c r="N98" s="3" t="s">
        <v>339</v>
      </c>
      <c r="O98" s="4" t="s">
        <v>31</v>
      </c>
      <c r="P98" s="68">
        <v>2.7</v>
      </c>
    </row>
    <row r="99" spans="2:16" x14ac:dyDescent="0.2">
      <c r="B99" s="3" t="s">
        <v>340</v>
      </c>
      <c r="C99" s="4" t="s">
        <v>31</v>
      </c>
      <c r="D99" s="68">
        <v>0.7</v>
      </c>
      <c r="F99" s="3" t="s">
        <v>341</v>
      </c>
      <c r="G99" s="4" t="s">
        <v>31</v>
      </c>
      <c r="H99" s="68">
        <v>0.7</v>
      </c>
      <c r="J99" s="3" t="s">
        <v>338</v>
      </c>
      <c r="K99" s="4" t="s">
        <v>290</v>
      </c>
      <c r="L99" s="68">
        <v>0.66</v>
      </c>
      <c r="N99" s="3" t="s">
        <v>343</v>
      </c>
      <c r="O99" s="4" t="s">
        <v>31</v>
      </c>
      <c r="P99" s="68">
        <v>6.39</v>
      </c>
    </row>
    <row r="100" spans="2:16" x14ac:dyDescent="0.2">
      <c r="B100" s="3" t="s">
        <v>344</v>
      </c>
      <c r="C100" s="4" t="s">
        <v>31</v>
      </c>
      <c r="D100" s="68">
        <v>2</v>
      </c>
      <c r="F100" s="3" t="s">
        <v>345</v>
      </c>
      <c r="G100" s="4" t="s">
        <v>31</v>
      </c>
      <c r="H100" s="68">
        <v>1.1000000000000001</v>
      </c>
      <c r="J100" s="3" t="s">
        <v>342</v>
      </c>
      <c r="K100" s="4" t="s">
        <v>290</v>
      </c>
      <c r="L100" s="68">
        <v>0.69</v>
      </c>
      <c r="N100" s="3" t="s">
        <v>347</v>
      </c>
      <c r="O100" s="4" t="s">
        <v>31</v>
      </c>
      <c r="P100" s="68">
        <v>4.2</v>
      </c>
    </row>
    <row r="101" spans="2:16" ht="13.5" thickBot="1" x14ac:dyDescent="0.25">
      <c r="B101" s="3" t="s">
        <v>348</v>
      </c>
      <c r="C101" s="4" t="s">
        <v>31</v>
      </c>
      <c r="D101" s="5"/>
      <c r="F101" s="3" t="s">
        <v>349</v>
      </c>
      <c r="G101" s="4" t="s">
        <v>290</v>
      </c>
      <c r="H101" s="68">
        <v>1.21</v>
      </c>
      <c r="J101" s="6" t="s">
        <v>346</v>
      </c>
      <c r="K101" s="7" t="s">
        <v>290</v>
      </c>
      <c r="L101" s="69">
        <v>0.69</v>
      </c>
      <c r="N101" s="3" t="s">
        <v>350</v>
      </c>
      <c r="O101" s="4" t="s">
        <v>31</v>
      </c>
      <c r="P101" s="68">
        <v>2.56</v>
      </c>
    </row>
    <row r="102" spans="2:16" ht="13.5" thickBot="1" x14ac:dyDescent="0.25">
      <c r="B102" s="3" t="s">
        <v>351</v>
      </c>
      <c r="C102" s="4" t="s">
        <v>254</v>
      </c>
      <c r="D102" s="68">
        <v>0.5</v>
      </c>
      <c r="F102" s="3" t="s">
        <v>352</v>
      </c>
      <c r="G102" s="4" t="s">
        <v>254</v>
      </c>
      <c r="H102" s="68">
        <v>0.47</v>
      </c>
      <c r="N102" s="3" t="s">
        <v>354</v>
      </c>
      <c r="O102" s="4" t="s">
        <v>31</v>
      </c>
      <c r="P102" s="68">
        <v>12.1</v>
      </c>
    </row>
    <row r="103" spans="2:16" ht="13.5" thickBot="1" x14ac:dyDescent="0.25">
      <c r="B103" s="3" t="s">
        <v>355</v>
      </c>
      <c r="C103" s="4" t="s">
        <v>254</v>
      </c>
      <c r="D103" s="68">
        <v>2.2999999999999998</v>
      </c>
      <c r="F103" s="3" t="s">
        <v>356</v>
      </c>
      <c r="G103" s="4" t="s">
        <v>254</v>
      </c>
      <c r="H103" s="68">
        <v>1.28</v>
      </c>
      <c r="J103" s="130" t="s">
        <v>353</v>
      </c>
      <c r="K103" s="131"/>
      <c r="L103" s="132"/>
      <c r="N103" s="3" t="s">
        <v>358</v>
      </c>
      <c r="O103" s="4" t="s">
        <v>254</v>
      </c>
      <c r="P103" s="68">
        <v>4.25</v>
      </c>
    </row>
    <row r="104" spans="2:16" x14ac:dyDescent="0.2">
      <c r="B104" s="3" t="s">
        <v>359</v>
      </c>
      <c r="C104" s="4" t="s">
        <v>31</v>
      </c>
      <c r="D104" s="68">
        <v>1.1000000000000001</v>
      </c>
      <c r="F104" s="3" t="s">
        <v>360</v>
      </c>
      <c r="G104" s="4" t="s">
        <v>254</v>
      </c>
      <c r="H104" s="68">
        <v>0.85</v>
      </c>
      <c r="J104" s="66" t="s">
        <v>357</v>
      </c>
      <c r="K104" s="1" t="s">
        <v>31</v>
      </c>
      <c r="L104" s="67">
        <v>35</v>
      </c>
      <c r="N104" s="3" t="s">
        <v>362</v>
      </c>
      <c r="O104" s="4" t="s">
        <v>254</v>
      </c>
      <c r="P104" s="68">
        <v>4.54</v>
      </c>
    </row>
    <row r="105" spans="2:16" x14ac:dyDescent="0.2">
      <c r="B105" s="3" t="s">
        <v>363</v>
      </c>
      <c r="C105" s="4" t="s">
        <v>290</v>
      </c>
      <c r="D105" s="68">
        <v>3</v>
      </c>
      <c r="F105" s="3" t="s">
        <v>364</v>
      </c>
      <c r="G105" s="4" t="s">
        <v>254</v>
      </c>
      <c r="H105" s="68">
        <v>0.5</v>
      </c>
      <c r="J105" s="3" t="s">
        <v>361</v>
      </c>
      <c r="K105" s="4" t="s">
        <v>31</v>
      </c>
      <c r="L105" s="68">
        <v>8.52</v>
      </c>
      <c r="N105" s="3" t="s">
        <v>366</v>
      </c>
      <c r="O105" s="4" t="s">
        <v>31</v>
      </c>
      <c r="P105" s="68">
        <v>1.7</v>
      </c>
    </row>
    <row r="106" spans="2:16" x14ac:dyDescent="0.2">
      <c r="B106" s="3" t="s">
        <v>367</v>
      </c>
      <c r="C106" s="4" t="s">
        <v>31</v>
      </c>
      <c r="D106" s="68">
        <v>3.7</v>
      </c>
      <c r="F106" s="3" t="s">
        <v>368</v>
      </c>
      <c r="G106" s="4" t="s">
        <v>31</v>
      </c>
      <c r="H106" s="68">
        <v>1.1399999999999999</v>
      </c>
      <c r="J106" s="3" t="s">
        <v>365</v>
      </c>
      <c r="K106" s="4" t="s">
        <v>31</v>
      </c>
      <c r="L106" s="68">
        <v>16.5</v>
      </c>
      <c r="N106" s="3" t="s">
        <v>370</v>
      </c>
      <c r="O106" s="4" t="s">
        <v>31</v>
      </c>
      <c r="P106" s="68">
        <v>3.4</v>
      </c>
    </row>
    <row r="107" spans="2:16" x14ac:dyDescent="0.2">
      <c r="B107" s="3" t="s">
        <v>371</v>
      </c>
      <c r="C107" s="4" t="s">
        <v>31</v>
      </c>
      <c r="D107" s="68">
        <v>1.5</v>
      </c>
      <c r="F107" s="3" t="s">
        <v>372</v>
      </c>
      <c r="G107" s="4" t="s">
        <v>31</v>
      </c>
      <c r="H107" s="68">
        <v>6.5</v>
      </c>
      <c r="J107" s="3" t="s">
        <v>369</v>
      </c>
      <c r="K107" s="4" t="s">
        <v>31</v>
      </c>
      <c r="L107" s="68">
        <v>2.84</v>
      </c>
      <c r="N107" s="3" t="s">
        <v>374</v>
      </c>
      <c r="O107" s="4" t="s">
        <v>254</v>
      </c>
      <c r="P107" s="68">
        <v>0.7</v>
      </c>
    </row>
    <row r="108" spans="2:16" x14ac:dyDescent="0.2">
      <c r="B108" s="3" t="s">
        <v>375</v>
      </c>
      <c r="C108" s="4" t="s">
        <v>31</v>
      </c>
      <c r="D108" s="68">
        <v>4</v>
      </c>
      <c r="F108" s="3" t="s">
        <v>376</v>
      </c>
      <c r="G108" s="4" t="s">
        <v>254</v>
      </c>
      <c r="H108" s="68">
        <v>2.6</v>
      </c>
      <c r="J108" s="3" t="s">
        <v>373</v>
      </c>
      <c r="K108" s="4" t="s">
        <v>31</v>
      </c>
      <c r="L108" s="68">
        <v>9.85</v>
      </c>
      <c r="N108" s="3" t="s">
        <v>378</v>
      </c>
      <c r="O108" s="4" t="s">
        <v>31</v>
      </c>
      <c r="P108" s="68">
        <v>1.38</v>
      </c>
    </row>
    <row r="109" spans="2:16" x14ac:dyDescent="0.2">
      <c r="B109" s="3" t="s">
        <v>379</v>
      </c>
      <c r="C109" s="4" t="s">
        <v>31</v>
      </c>
      <c r="D109" s="5"/>
      <c r="F109" s="3" t="s">
        <v>380</v>
      </c>
      <c r="G109" s="4" t="s">
        <v>31</v>
      </c>
      <c r="H109" s="68">
        <v>6.85</v>
      </c>
      <c r="J109" s="3" t="s">
        <v>377</v>
      </c>
      <c r="K109" s="4" t="s">
        <v>31</v>
      </c>
      <c r="L109" s="68">
        <v>133</v>
      </c>
      <c r="N109" s="3" t="s">
        <v>382</v>
      </c>
      <c r="O109" s="4" t="s">
        <v>254</v>
      </c>
      <c r="P109" s="68">
        <v>1.63</v>
      </c>
    </row>
    <row r="110" spans="2:16" x14ac:dyDescent="0.2">
      <c r="B110" s="3" t="s">
        <v>383</v>
      </c>
      <c r="C110" s="4" t="s">
        <v>31</v>
      </c>
      <c r="D110" s="68">
        <v>2.4</v>
      </c>
      <c r="F110" s="3" t="s">
        <v>384</v>
      </c>
      <c r="G110" s="4" t="s">
        <v>31</v>
      </c>
      <c r="H110" s="68">
        <v>2.9</v>
      </c>
      <c r="J110" s="3" t="s">
        <v>381</v>
      </c>
      <c r="K110" s="4" t="s">
        <v>31</v>
      </c>
      <c r="L110" s="68">
        <v>15.6</v>
      </c>
      <c r="N110" s="3" t="s">
        <v>386</v>
      </c>
      <c r="O110" s="4" t="s">
        <v>254</v>
      </c>
      <c r="P110" s="68">
        <v>1.85</v>
      </c>
    </row>
    <row r="111" spans="2:16" x14ac:dyDescent="0.2">
      <c r="B111" s="3" t="s">
        <v>387</v>
      </c>
      <c r="C111" s="4" t="s">
        <v>31</v>
      </c>
      <c r="D111" s="68">
        <v>6</v>
      </c>
      <c r="F111" s="3" t="s">
        <v>388</v>
      </c>
      <c r="G111" s="4" t="s">
        <v>31</v>
      </c>
      <c r="H111" s="68">
        <v>1.1399999999999999</v>
      </c>
      <c r="J111" s="3" t="s">
        <v>385</v>
      </c>
      <c r="K111" s="4" t="s">
        <v>31</v>
      </c>
      <c r="L111" s="68">
        <v>11</v>
      </c>
      <c r="N111" s="3" t="s">
        <v>390</v>
      </c>
      <c r="O111" s="4" t="s">
        <v>31</v>
      </c>
      <c r="P111" s="68">
        <v>2.5</v>
      </c>
    </row>
    <row r="112" spans="2:16" ht="13.5" thickBot="1" x14ac:dyDescent="0.25">
      <c r="B112" s="6" t="s">
        <v>391</v>
      </c>
      <c r="C112" s="7" t="s">
        <v>31</v>
      </c>
      <c r="D112" s="69">
        <v>1</v>
      </c>
      <c r="F112" s="6" t="s">
        <v>392</v>
      </c>
      <c r="G112" s="7" t="s">
        <v>31</v>
      </c>
      <c r="H112" s="69">
        <v>1.5</v>
      </c>
      <c r="J112" s="3" t="s">
        <v>389</v>
      </c>
      <c r="K112" s="4" t="s">
        <v>31</v>
      </c>
      <c r="L112" s="68">
        <v>7.55</v>
      </c>
      <c r="N112" s="6" t="s">
        <v>394</v>
      </c>
      <c r="O112" s="7" t="s">
        <v>31</v>
      </c>
      <c r="P112" s="69">
        <v>2.27</v>
      </c>
    </row>
    <row r="113" spans="2:16" ht="13.5" thickBot="1" x14ac:dyDescent="0.25">
      <c r="J113" s="6" t="s">
        <v>393</v>
      </c>
      <c r="K113" s="7" t="s">
        <v>31</v>
      </c>
      <c r="L113" s="69">
        <v>12.05</v>
      </c>
    </row>
    <row r="114" spans="2:16" ht="13.5" thickBot="1" x14ac:dyDescent="0.25"/>
    <row r="115" spans="2:16" ht="13.5" thickBot="1" x14ac:dyDescent="0.25">
      <c r="B115" s="130" t="s">
        <v>395</v>
      </c>
      <c r="C115" s="131"/>
      <c r="D115" s="132"/>
      <c r="F115" s="74" t="s">
        <v>396</v>
      </c>
      <c r="G115" s="75"/>
      <c r="H115" s="75"/>
      <c r="I115" s="75"/>
      <c r="M115" s="75"/>
      <c r="N115" s="75"/>
      <c r="O115" s="75"/>
      <c r="P115" s="76"/>
    </row>
    <row r="116" spans="2:16" ht="13.5" thickBot="1" x14ac:dyDescent="0.25">
      <c r="B116" s="66" t="s">
        <v>397</v>
      </c>
      <c r="C116" s="1" t="s">
        <v>31</v>
      </c>
      <c r="D116" s="67">
        <v>6.6</v>
      </c>
      <c r="F116" s="130" t="s">
        <v>398</v>
      </c>
      <c r="G116" s="131"/>
      <c r="H116" s="132"/>
      <c r="J116" s="75"/>
      <c r="K116" s="75"/>
      <c r="L116" s="75"/>
      <c r="N116" s="130" t="s">
        <v>400</v>
      </c>
      <c r="O116" s="131"/>
      <c r="P116" s="132"/>
    </row>
    <row r="117" spans="2:16" x14ac:dyDescent="0.2">
      <c r="B117" s="3" t="s">
        <v>401</v>
      </c>
      <c r="C117" s="4" t="s">
        <v>31</v>
      </c>
      <c r="D117" s="68">
        <v>1.1000000000000001</v>
      </c>
      <c r="F117" s="66" t="s">
        <v>402</v>
      </c>
      <c r="G117" s="1" t="s">
        <v>290</v>
      </c>
      <c r="H117" s="67">
        <v>1.6</v>
      </c>
      <c r="J117" s="66" t="s">
        <v>399</v>
      </c>
      <c r="K117" s="1" t="s">
        <v>173</v>
      </c>
      <c r="L117" s="67">
        <v>1.5</v>
      </c>
      <c r="N117" s="66" t="s">
        <v>404</v>
      </c>
      <c r="O117" s="1" t="s">
        <v>31</v>
      </c>
      <c r="P117" s="67">
        <v>16.5</v>
      </c>
    </row>
    <row r="118" spans="2:16" x14ac:dyDescent="0.2">
      <c r="B118" s="3" t="s">
        <v>405</v>
      </c>
      <c r="C118" s="4" t="s">
        <v>31</v>
      </c>
      <c r="D118" s="68">
        <v>2.2000000000000002</v>
      </c>
      <c r="F118" s="3" t="s">
        <v>406</v>
      </c>
      <c r="G118" s="4" t="s">
        <v>290</v>
      </c>
      <c r="H118" s="68">
        <v>4</v>
      </c>
      <c r="J118" s="3" t="s">
        <v>403</v>
      </c>
      <c r="K118" s="4" t="s">
        <v>173</v>
      </c>
      <c r="L118" s="68">
        <v>5.0999999999999996</v>
      </c>
      <c r="N118" s="3" t="s">
        <v>408</v>
      </c>
      <c r="O118" s="4" t="s">
        <v>31</v>
      </c>
      <c r="P118" s="68">
        <v>6.9</v>
      </c>
    </row>
    <row r="119" spans="2:16" x14ac:dyDescent="0.2">
      <c r="B119" s="3" t="s">
        <v>409</v>
      </c>
      <c r="C119" s="4" t="s">
        <v>31</v>
      </c>
      <c r="D119" s="68">
        <v>0.9</v>
      </c>
      <c r="F119" s="3" t="s">
        <v>410</v>
      </c>
      <c r="G119" s="4" t="s">
        <v>31</v>
      </c>
      <c r="H119" s="68">
        <v>2.15</v>
      </c>
      <c r="J119" s="3" t="s">
        <v>407</v>
      </c>
      <c r="K119" s="4" t="s">
        <v>254</v>
      </c>
      <c r="L119" s="68">
        <v>1.8</v>
      </c>
      <c r="N119" s="3" t="s">
        <v>412</v>
      </c>
      <c r="O119" s="4" t="s">
        <v>31</v>
      </c>
      <c r="P119" s="68">
        <v>7.2</v>
      </c>
    </row>
    <row r="120" spans="2:16" x14ac:dyDescent="0.2">
      <c r="B120" s="3" t="s">
        <v>413</v>
      </c>
      <c r="C120" s="4" t="s">
        <v>31</v>
      </c>
      <c r="D120" s="68">
        <v>1.8</v>
      </c>
      <c r="F120" s="3" t="s">
        <v>414</v>
      </c>
      <c r="G120" s="4" t="s">
        <v>290</v>
      </c>
      <c r="H120" s="68">
        <v>1</v>
      </c>
      <c r="J120" s="3" t="s">
        <v>411</v>
      </c>
      <c r="K120" s="4" t="s">
        <v>31</v>
      </c>
      <c r="L120" s="68">
        <v>4.5999999999999996</v>
      </c>
      <c r="N120" s="3" t="s">
        <v>416</v>
      </c>
      <c r="O120" s="4" t="s">
        <v>31</v>
      </c>
      <c r="P120" s="68">
        <v>5.9</v>
      </c>
    </row>
    <row r="121" spans="2:16" x14ac:dyDescent="0.2">
      <c r="B121" s="3" t="s">
        <v>417</v>
      </c>
      <c r="C121" s="4" t="s">
        <v>31</v>
      </c>
      <c r="D121" s="68">
        <v>1.6</v>
      </c>
      <c r="F121" s="3" t="s">
        <v>418</v>
      </c>
      <c r="G121" s="4" t="s">
        <v>290</v>
      </c>
      <c r="H121" s="68">
        <v>4.7</v>
      </c>
      <c r="J121" s="3" t="s">
        <v>415</v>
      </c>
      <c r="K121" s="4" t="s">
        <v>31</v>
      </c>
      <c r="L121" s="68">
        <v>8.8000000000000007</v>
      </c>
      <c r="N121" s="3" t="s">
        <v>420</v>
      </c>
      <c r="O121" s="4" t="s">
        <v>31</v>
      </c>
      <c r="P121" s="68">
        <v>8.9</v>
      </c>
    </row>
    <row r="122" spans="2:16" x14ac:dyDescent="0.2">
      <c r="B122" s="3" t="s">
        <v>421</v>
      </c>
      <c r="C122" s="4" t="s">
        <v>31</v>
      </c>
      <c r="D122" s="68">
        <v>2.2000000000000002</v>
      </c>
      <c r="F122" s="71" t="s">
        <v>422</v>
      </c>
      <c r="G122" s="4" t="s">
        <v>31</v>
      </c>
      <c r="H122" s="68">
        <v>24.54</v>
      </c>
      <c r="J122" s="3" t="s">
        <v>419</v>
      </c>
      <c r="K122" s="4" t="s">
        <v>254</v>
      </c>
      <c r="L122" s="68">
        <v>2.5</v>
      </c>
      <c r="N122" s="3" t="s">
        <v>424</v>
      </c>
      <c r="O122" s="4" t="s">
        <v>31</v>
      </c>
      <c r="P122" s="68">
        <v>15.86</v>
      </c>
    </row>
    <row r="123" spans="2:16" x14ac:dyDescent="0.2">
      <c r="B123" s="3" t="s">
        <v>425</v>
      </c>
      <c r="C123" s="4" t="s">
        <v>31</v>
      </c>
      <c r="D123" s="68">
        <v>1.8</v>
      </c>
      <c r="F123" s="3" t="s">
        <v>426</v>
      </c>
      <c r="G123" s="4" t="s">
        <v>31</v>
      </c>
      <c r="H123" s="68">
        <v>20.27</v>
      </c>
      <c r="J123" s="3" t="s">
        <v>423</v>
      </c>
      <c r="K123" s="4" t="s">
        <v>173</v>
      </c>
      <c r="L123" s="68">
        <v>0.78</v>
      </c>
      <c r="N123" s="3" t="s">
        <v>428</v>
      </c>
      <c r="O123" s="4" t="s">
        <v>31</v>
      </c>
      <c r="P123" s="68">
        <v>6</v>
      </c>
    </row>
    <row r="124" spans="2:16" x14ac:dyDescent="0.2">
      <c r="B124" s="3" t="s">
        <v>429</v>
      </c>
      <c r="C124" s="4" t="s">
        <v>31</v>
      </c>
      <c r="D124" s="68">
        <v>4.4000000000000004</v>
      </c>
      <c r="F124" s="3" t="s">
        <v>430</v>
      </c>
      <c r="G124" s="4" t="s">
        <v>290</v>
      </c>
      <c r="H124" s="68">
        <v>3</v>
      </c>
      <c r="J124" s="3" t="s">
        <v>427</v>
      </c>
      <c r="K124" s="4" t="s">
        <v>173</v>
      </c>
      <c r="L124" s="68">
        <v>0.6</v>
      </c>
      <c r="N124" s="3" t="s">
        <v>432</v>
      </c>
      <c r="O124" s="4" t="s">
        <v>173</v>
      </c>
      <c r="P124" s="68">
        <v>12.2</v>
      </c>
    </row>
    <row r="125" spans="2:16" x14ac:dyDescent="0.2">
      <c r="B125" s="3" t="s">
        <v>433</v>
      </c>
      <c r="C125" s="4" t="s">
        <v>31</v>
      </c>
      <c r="D125" s="68">
        <v>1.7</v>
      </c>
      <c r="F125" s="3" t="s">
        <v>434</v>
      </c>
      <c r="G125" s="4" t="s">
        <v>290</v>
      </c>
      <c r="H125" s="68">
        <v>1.95</v>
      </c>
      <c r="J125" s="3" t="s">
        <v>431</v>
      </c>
      <c r="K125" s="4" t="s">
        <v>173</v>
      </c>
      <c r="L125" s="68">
        <v>7.8</v>
      </c>
      <c r="N125" s="3" t="s">
        <v>436</v>
      </c>
      <c r="O125" s="4" t="s">
        <v>31</v>
      </c>
      <c r="P125" s="68">
        <v>7.4</v>
      </c>
    </row>
    <row r="126" spans="2:16" x14ac:dyDescent="0.2">
      <c r="B126" s="3"/>
      <c r="C126" s="4"/>
      <c r="D126" s="5"/>
      <c r="F126" s="3" t="s">
        <v>437</v>
      </c>
      <c r="G126" s="4" t="s">
        <v>290</v>
      </c>
      <c r="H126" s="68">
        <v>9.9499999999999993</v>
      </c>
      <c r="J126" s="3" t="s">
        <v>435</v>
      </c>
      <c r="K126" s="4" t="s">
        <v>173</v>
      </c>
      <c r="L126" s="68">
        <v>2.4</v>
      </c>
      <c r="N126" s="3" t="s">
        <v>439</v>
      </c>
      <c r="O126" s="4" t="s">
        <v>173</v>
      </c>
      <c r="P126" s="68">
        <v>10</v>
      </c>
    </row>
    <row r="127" spans="2:16" ht="13.5" thickBot="1" x14ac:dyDescent="0.25">
      <c r="B127" s="6"/>
      <c r="C127" s="7"/>
      <c r="D127" s="8"/>
      <c r="F127" s="3" t="s">
        <v>440</v>
      </c>
      <c r="G127" s="4" t="s">
        <v>290</v>
      </c>
      <c r="H127" s="68">
        <v>3.69</v>
      </c>
      <c r="J127" s="3" t="s">
        <v>438</v>
      </c>
      <c r="K127" s="4" t="s">
        <v>173</v>
      </c>
      <c r="L127" s="68">
        <v>4.45</v>
      </c>
      <c r="N127" s="3" t="s">
        <v>442</v>
      </c>
      <c r="O127" s="4" t="s">
        <v>31</v>
      </c>
      <c r="P127" s="68">
        <v>11</v>
      </c>
    </row>
    <row r="128" spans="2:16" ht="13.5" thickBot="1" x14ac:dyDescent="0.25">
      <c r="F128" s="3" t="s">
        <v>443</v>
      </c>
      <c r="G128" s="4" t="s">
        <v>290</v>
      </c>
      <c r="H128" s="68">
        <v>2.16</v>
      </c>
      <c r="J128" s="3" t="s">
        <v>441</v>
      </c>
      <c r="K128" s="4" t="s">
        <v>173</v>
      </c>
      <c r="L128" s="68">
        <v>1.1000000000000001</v>
      </c>
      <c r="N128" s="3" t="s">
        <v>445</v>
      </c>
      <c r="O128" s="4" t="s">
        <v>31</v>
      </c>
      <c r="P128" s="68">
        <v>10.1</v>
      </c>
    </row>
    <row r="129" spans="2:16" ht="13.5" thickBot="1" x14ac:dyDescent="0.25">
      <c r="B129" s="130" t="s">
        <v>446</v>
      </c>
      <c r="C129" s="131"/>
      <c r="D129" s="132"/>
      <c r="F129" s="3" t="s">
        <v>447</v>
      </c>
      <c r="G129" s="4" t="s">
        <v>290</v>
      </c>
      <c r="H129" s="68">
        <v>4.7</v>
      </c>
      <c r="J129" s="6" t="s">
        <v>444</v>
      </c>
      <c r="K129" s="7" t="s">
        <v>173</v>
      </c>
      <c r="L129" s="69">
        <v>6.75</v>
      </c>
      <c r="N129" s="3" t="s">
        <v>448</v>
      </c>
      <c r="O129" s="4" t="s">
        <v>31</v>
      </c>
      <c r="P129" s="68">
        <v>8.5</v>
      </c>
    </row>
    <row r="130" spans="2:16" ht="13.5" thickBot="1" x14ac:dyDescent="0.25">
      <c r="B130" s="66" t="s">
        <v>269</v>
      </c>
      <c r="C130" s="1" t="s">
        <v>31</v>
      </c>
      <c r="D130" s="67">
        <v>4.3</v>
      </c>
      <c r="F130" s="3" t="s">
        <v>449</v>
      </c>
      <c r="G130" s="4" t="s">
        <v>290</v>
      </c>
      <c r="H130" s="68">
        <v>4.2</v>
      </c>
      <c r="N130" s="71" t="s">
        <v>633</v>
      </c>
      <c r="O130" s="4" t="s">
        <v>31</v>
      </c>
      <c r="P130" s="68">
        <v>6</v>
      </c>
    </row>
    <row r="131" spans="2:16" ht="13.5" thickBot="1" x14ac:dyDescent="0.25">
      <c r="B131" s="3" t="s">
        <v>277</v>
      </c>
      <c r="C131" s="4" t="s">
        <v>31</v>
      </c>
      <c r="D131" s="68">
        <v>7.5</v>
      </c>
      <c r="F131" s="3" t="s">
        <v>451</v>
      </c>
      <c r="G131" s="4" t="s">
        <v>290</v>
      </c>
      <c r="H131" s="68">
        <v>6.7</v>
      </c>
      <c r="J131" s="142" t="s">
        <v>450</v>
      </c>
      <c r="K131" s="143"/>
      <c r="L131" s="144"/>
      <c r="N131" s="3" t="s">
        <v>453</v>
      </c>
      <c r="O131" s="4" t="s">
        <v>173</v>
      </c>
      <c r="P131" s="68">
        <v>15</v>
      </c>
    </row>
    <row r="132" spans="2:16" x14ac:dyDescent="0.2">
      <c r="B132" s="3" t="s">
        <v>300</v>
      </c>
      <c r="C132" s="4" t="s">
        <v>31</v>
      </c>
      <c r="D132" s="68">
        <v>3.02</v>
      </c>
      <c r="F132" s="3" t="s">
        <v>454</v>
      </c>
      <c r="G132" s="4" t="s">
        <v>290</v>
      </c>
      <c r="H132" s="68">
        <v>4.5</v>
      </c>
      <c r="J132" s="66" t="s">
        <v>452</v>
      </c>
      <c r="K132" s="1" t="s">
        <v>31</v>
      </c>
      <c r="L132" s="67">
        <v>5.7</v>
      </c>
      <c r="N132" s="3" t="s">
        <v>456</v>
      </c>
      <c r="O132" s="4" t="s">
        <v>31</v>
      </c>
      <c r="P132" s="68">
        <v>4.5999999999999996</v>
      </c>
    </row>
    <row r="133" spans="2:16" x14ac:dyDescent="0.2">
      <c r="B133" s="3" t="s">
        <v>457</v>
      </c>
      <c r="C133" s="4" t="s">
        <v>31</v>
      </c>
      <c r="D133" s="68">
        <v>5.95</v>
      </c>
      <c r="F133" s="3" t="s">
        <v>458</v>
      </c>
      <c r="G133" s="4" t="s">
        <v>290</v>
      </c>
      <c r="H133" s="68">
        <v>1.5</v>
      </c>
      <c r="J133" s="3" t="s">
        <v>455</v>
      </c>
      <c r="K133" s="4" t="s">
        <v>31</v>
      </c>
      <c r="L133" s="68">
        <v>9.1</v>
      </c>
      <c r="N133" s="3" t="s">
        <v>460</v>
      </c>
      <c r="O133" s="4" t="s">
        <v>31</v>
      </c>
      <c r="P133" s="68">
        <v>3.7</v>
      </c>
    </row>
    <row r="134" spans="2:16" x14ac:dyDescent="0.2">
      <c r="B134" s="3" t="s">
        <v>461</v>
      </c>
      <c r="C134" s="4" t="s">
        <v>31</v>
      </c>
      <c r="D134" s="68">
        <v>4</v>
      </c>
      <c r="F134" s="3" t="s">
        <v>462</v>
      </c>
      <c r="G134" s="4" t="s">
        <v>290</v>
      </c>
      <c r="H134" s="68">
        <v>1.5</v>
      </c>
      <c r="J134" s="3" t="s">
        <v>459</v>
      </c>
      <c r="K134" s="4" t="s">
        <v>31</v>
      </c>
      <c r="L134" s="68">
        <v>1.5</v>
      </c>
      <c r="N134" s="3" t="s">
        <v>464</v>
      </c>
      <c r="O134" s="4" t="s">
        <v>31</v>
      </c>
      <c r="P134" s="68">
        <v>22.9</v>
      </c>
    </row>
    <row r="135" spans="2:16" x14ac:dyDescent="0.2">
      <c r="B135" s="3" t="s">
        <v>465</v>
      </c>
      <c r="C135" s="4" t="s">
        <v>31</v>
      </c>
      <c r="D135" s="68">
        <v>3</v>
      </c>
      <c r="F135" s="3" t="s">
        <v>466</v>
      </c>
      <c r="G135" s="4" t="s">
        <v>290</v>
      </c>
      <c r="H135" s="68">
        <v>1.1499999999999999</v>
      </c>
      <c r="J135" s="3" t="s">
        <v>463</v>
      </c>
      <c r="K135" s="4" t="s">
        <v>31</v>
      </c>
      <c r="L135" s="68">
        <v>1.5</v>
      </c>
      <c r="N135" s="3" t="s">
        <v>468</v>
      </c>
      <c r="O135" s="4" t="s">
        <v>31</v>
      </c>
      <c r="P135" s="68">
        <v>5.4</v>
      </c>
    </row>
    <row r="136" spans="2:16" x14ac:dyDescent="0.2">
      <c r="B136" s="3" t="s">
        <v>469</v>
      </c>
      <c r="C136" s="4" t="s">
        <v>31</v>
      </c>
      <c r="D136" s="68">
        <v>1.5</v>
      </c>
      <c r="F136" s="3" t="s">
        <v>470</v>
      </c>
      <c r="G136" s="4" t="s">
        <v>31</v>
      </c>
      <c r="H136" s="68">
        <v>2.2000000000000002</v>
      </c>
      <c r="J136" s="3" t="s">
        <v>467</v>
      </c>
      <c r="K136" s="4" t="s">
        <v>31</v>
      </c>
      <c r="L136" s="68">
        <v>1.5</v>
      </c>
      <c r="N136" s="3" t="s">
        <v>472</v>
      </c>
      <c r="O136" s="4" t="s">
        <v>31</v>
      </c>
      <c r="P136" s="68">
        <v>1</v>
      </c>
    </row>
    <row r="137" spans="2:16" x14ac:dyDescent="0.2">
      <c r="B137" s="3" t="s">
        <v>332</v>
      </c>
      <c r="C137" s="4" t="s">
        <v>31</v>
      </c>
      <c r="D137" s="68">
        <v>1.3</v>
      </c>
      <c r="F137" s="3" t="s">
        <v>473</v>
      </c>
      <c r="G137" s="4" t="s">
        <v>31</v>
      </c>
      <c r="H137" s="68">
        <v>1</v>
      </c>
      <c r="J137" s="3" t="s">
        <v>471</v>
      </c>
      <c r="K137" s="4" t="s">
        <v>31</v>
      </c>
      <c r="L137" s="68">
        <v>144</v>
      </c>
      <c r="N137" s="3" t="s">
        <v>475</v>
      </c>
      <c r="O137" s="4" t="s">
        <v>31</v>
      </c>
      <c r="P137" s="68">
        <v>4.4000000000000004</v>
      </c>
    </row>
    <row r="138" spans="2:16" x14ac:dyDescent="0.2">
      <c r="B138" s="3" t="s">
        <v>375</v>
      </c>
      <c r="C138" s="4" t="s">
        <v>31</v>
      </c>
      <c r="D138" s="68">
        <v>1.2</v>
      </c>
      <c r="F138" s="3" t="s">
        <v>476</v>
      </c>
      <c r="G138" s="4" t="s">
        <v>290</v>
      </c>
      <c r="H138" s="68">
        <v>6.8</v>
      </c>
      <c r="J138" s="3" t="s">
        <v>474</v>
      </c>
      <c r="K138" s="4" t="s">
        <v>31</v>
      </c>
      <c r="L138" s="68">
        <v>1.05</v>
      </c>
      <c r="N138" s="3" t="s">
        <v>478</v>
      </c>
      <c r="O138" s="4" t="s">
        <v>31</v>
      </c>
      <c r="P138" s="68">
        <v>5.6</v>
      </c>
    </row>
    <row r="139" spans="2:16" x14ac:dyDescent="0.2">
      <c r="B139" s="3" t="s">
        <v>479</v>
      </c>
      <c r="C139" s="4" t="s">
        <v>31</v>
      </c>
      <c r="D139" s="68">
        <v>5.75</v>
      </c>
      <c r="F139" s="3" t="s">
        <v>480</v>
      </c>
      <c r="G139" s="4" t="s">
        <v>290</v>
      </c>
      <c r="H139" s="68">
        <v>2.7</v>
      </c>
      <c r="J139" s="3" t="s">
        <v>477</v>
      </c>
      <c r="K139" s="4" t="s">
        <v>31</v>
      </c>
      <c r="L139" s="68">
        <v>6.7</v>
      </c>
      <c r="N139" s="3" t="s">
        <v>481</v>
      </c>
      <c r="O139" s="4" t="s">
        <v>31</v>
      </c>
      <c r="P139" s="68">
        <v>5.7</v>
      </c>
    </row>
    <row r="140" spans="2:16" x14ac:dyDescent="0.2">
      <c r="B140" s="3" t="s">
        <v>482</v>
      </c>
      <c r="C140" s="4" t="s">
        <v>31</v>
      </c>
      <c r="D140" s="68">
        <v>2</v>
      </c>
      <c r="F140" s="3" t="s">
        <v>483</v>
      </c>
      <c r="G140" s="4" t="s">
        <v>290</v>
      </c>
      <c r="H140" s="68">
        <v>1.2</v>
      </c>
      <c r="J140" s="3" t="s">
        <v>393</v>
      </c>
      <c r="K140" s="4" t="s">
        <v>31</v>
      </c>
      <c r="L140" s="68">
        <v>23</v>
      </c>
      <c r="N140" s="3" t="s">
        <v>485</v>
      </c>
      <c r="O140" s="4" t="s">
        <v>31</v>
      </c>
      <c r="P140" s="68">
        <v>11.7</v>
      </c>
    </row>
    <row r="141" spans="2:16" ht="13.5" thickBot="1" x14ac:dyDescent="0.25">
      <c r="B141" s="3" t="s">
        <v>486</v>
      </c>
      <c r="C141" s="4" t="s">
        <v>31</v>
      </c>
      <c r="D141" s="68">
        <v>5</v>
      </c>
      <c r="F141" s="3" t="s">
        <v>487</v>
      </c>
      <c r="G141" s="4" t="s">
        <v>31</v>
      </c>
      <c r="H141" s="68">
        <v>38.799999999999997</v>
      </c>
      <c r="J141" s="6" t="s">
        <v>484</v>
      </c>
      <c r="K141" s="7" t="s">
        <v>31</v>
      </c>
      <c r="L141" s="69">
        <v>3</v>
      </c>
      <c r="N141" s="3" t="s">
        <v>488</v>
      </c>
      <c r="O141" s="4" t="s">
        <v>31</v>
      </c>
      <c r="P141" s="68">
        <v>11.91</v>
      </c>
    </row>
    <row r="142" spans="2:16" ht="13.5" thickBot="1" x14ac:dyDescent="0.25">
      <c r="B142" s="3" t="s">
        <v>489</v>
      </c>
      <c r="C142" s="4" t="s">
        <v>31</v>
      </c>
      <c r="D142" s="68">
        <v>5.2</v>
      </c>
      <c r="F142" s="6" t="s">
        <v>490</v>
      </c>
      <c r="G142" s="7" t="s">
        <v>31</v>
      </c>
      <c r="H142" s="69">
        <v>51.25</v>
      </c>
      <c r="N142" s="3" t="s">
        <v>492</v>
      </c>
      <c r="O142" s="4" t="s">
        <v>31</v>
      </c>
      <c r="P142" s="68">
        <v>19.5</v>
      </c>
    </row>
    <row r="143" spans="2:16" ht="13.5" thickBot="1" x14ac:dyDescent="0.25">
      <c r="B143" s="3" t="s">
        <v>493</v>
      </c>
      <c r="C143" s="4" t="s">
        <v>31</v>
      </c>
      <c r="D143" s="68">
        <v>3.5</v>
      </c>
      <c r="J143" s="130" t="s">
        <v>491</v>
      </c>
      <c r="K143" s="131"/>
      <c r="L143" s="132"/>
      <c r="N143" s="3" t="s">
        <v>495</v>
      </c>
      <c r="O143" s="4" t="s">
        <v>31</v>
      </c>
      <c r="P143" s="68">
        <v>3.7</v>
      </c>
    </row>
    <row r="144" spans="2:16" ht="13.5" thickBot="1" x14ac:dyDescent="0.25">
      <c r="B144" s="3" t="s">
        <v>496</v>
      </c>
      <c r="C144" s="4" t="s">
        <v>31</v>
      </c>
      <c r="D144" s="68">
        <v>2</v>
      </c>
      <c r="F144" s="130" t="s">
        <v>497</v>
      </c>
      <c r="G144" s="131"/>
      <c r="H144" s="132"/>
      <c r="J144" s="66" t="s">
        <v>494</v>
      </c>
      <c r="K144" s="1" t="s">
        <v>31</v>
      </c>
      <c r="L144" s="67">
        <v>21.2</v>
      </c>
      <c r="N144" s="3" t="s">
        <v>499</v>
      </c>
      <c r="O144" s="4" t="s">
        <v>254</v>
      </c>
      <c r="P144" s="68">
        <v>44</v>
      </c>
    </row>
    <row r="145" spans="2:16" x14ac:dyDescent="0.2">
      <c r="B145" s="3" t="s">
        <v>500</v>
      </c>
      <c r="C145" s="4" t="s">
        <v>31</v>
      </c>
      <c r="D145" s="68">
        <v>1.5</v>
      </c>
      <c r="F145" s="66" t="s">
        <v>501</v>
      </c>
      <c r="G145" s="1" t="s">
        <v>290</v>
      </c>
      <c r="H145" s="67">
        <v>3.33</v>
      </c>
      <c r="J145" s="3" t="s">
        <v>498</v>
      </c>
      <c r="K145" s="4" t="s">
        <v>31</v>
      </c>
      <c r="L145" s="68">
        <v>24.2</v>
      </c>
      <c r="N145" s="3" t="s">
        <v>503</v>
      </c>
      <c r="O145" s="4" t="s">
        <v>31</v>
      </c>
      <c r="P145" s="68">
        <v>8.6</v>
      </c>
    </row>
    <row r="146" spans="2:16" x14ac:dyDescent="0.2">
      <c r="B146" s="3" t="s">
        <v>504</v>
      </c>
      <c r="C146" s="4" t="s">
        <v>31</v>
      </c>
      <c r="D146" s="68">
        <v>2.2999999999999998</v>
      </c>
      <c r="F146" s="3" t="s">
        <v>505</v>
      </c>
      <c r="G146" s="4" t="s">
        <v>290</v>
      </c>
      <c r="H146" s="68">
        <v>4.22</v>
      </c>
      <c r="J146" s="3" t="s">
        <v>502</v>
      </c>
      <c r="K146" s="4" t="s">
        <v>31</v>
      </c>
      <c r="L146" s="68">
        <v>14.3</v>
      </c>
      <c r="N146" s="3" t="s">
        <v>507</v>
      </c>
      <c r="O146" s="4" t="s">
        <v>31</v>
      </c>
      <c r="P146" s="68">
        <v>7</v>
      </c>
    </row>
    <row r="147" spans="2:16" x14ac:dyDescent="0.2">
      <c r="B147" s="3" t="s">
        <v>288</v>
      </c>
      <c r="C147" s="14" t="s">
        <v>31</v>
      </c>
      <c r="D147" s="68">
        <v>1.7</v>
      </c>
      <c r="F147" s="3" t="s">
        <v>508</v>
      </c>
      <c r="G147" s="4" t="s">
        <v>173</v>
      </c>
      <c r="H147" s="68">
        <v>2.12</v>
      </c>
      <c r="J147" s="3" t="s">
        <v>506</v>
      </c>
      <c r="K147" s="4" t="s">
        <v>31</v>
      </c>
      <c r="L147" s="68">
        <v>15</v>
      </c>
      <c r="N147" s="3" t="s">
        <v>510</v>
      </c>
      <c r="O147" s="4" t="s">
        <v>31</v>
      </c>
      <c r="P147" s="68">
        <v>13.5</v>
      </c>
    </row>
    <row r="148" spans="2:16" x14ac:dyDescent="0.2">
      <c r="B148" s="71" t="s">
        <v>634</v>
      </c>
      <c r="C148" s="82" t="s">
        <v>31</v>
      </c>
      <c r="D148" s="83">
        <v>3</v>
      </c>
      <c r="F148" s="3" t="s">
        <v>511</v>
      </c>
      <c r="G148" s="4" t="s">
        <v>173</v>
      </c>
      <c r="H148" s="68">
        <v>3</v>
      </c>
      <c r="J148" s="3" t="s">
        <v>509</v>
      </c>
      <c r="K148" s="4" t="s">
        <v>31</v>
      </c>
      <c r="L148" s="68">
        <v>19</v>
      </c>
      <c r="N148" s="3" t="s">
        <v>513</v>
      </c>
      <c r="O148" s="4" t="s">
        <v>31</v>
      </c>
      <c r="P148" s="68">
        <v>28.1</v>
      </c>
    </row>
    <row r="149" spans="2:16" ht="13.5" thickBot="1" x14ac:dyDescent="0.25">
      <c r="B149" s="6"/>
      <c r="C149" s="7"/>
      <c r="D149" s="8"/>
      <c r="F149" s="6" t="s">
        <v>514</v>
      </c>
      <c r="G149" s="7" t="s">
        <v>173</v>
      </c>
      <c r="H149" s="69">
        <v>3.1</v>
      </c>
      <c r="J149" s="3" t="s">
        <v>512</v>
      </c>
      <c r="K149" s="4" t="s">
        <v>31</v>
      </c>
      <c r="L149" s="68">
        <v>15</v>
      </c>
      <c r="N149" s="6" t="s">
        <v>515</v>
      </c>
      <c r="O149" s="7" t="s">
        <v>31</v>
      </c>
      <c r="P149" s="69">
        <v>34</v>
      </c>
    </row>
    <row r="150" spans="2:16" ht="13.5" thickBot="1" x14ac:dyDescent="0.25">
      <c r="J150" s="6"/>
      <c r="K150" s="7"/>
      <c r="L150" s="8"/>
    </row>
    <row r="151" spans="2:16" ht="13.5" thickBot="1" x14ac:dyDescent="0.25"/>
    <row r="152" spans="2:16" ht="13.5" thickBot="1" x14ac:dyDescent="0.25">
      <c r="B152" s="127" t="s">
        <v>516</v>
      </c>
      <c r="C152" s="128"/>
      <c r="D152" s="128"/>
      <c r="E152" s="128"/>
      <c r="F152" s="128"/>
      <c r="G152" s="128"/>
      <c r="H152" s="129"/>
      <c r="N152" s="127" t="s">
        <v>518</v>
      </c>
      <c r="O152" s="128"/>
      <c r="P152" s="129"/>
    </row>
    <row r="153" spans="2:16" ht="13.5" thickBot="1" x14ac:dyDescent="0.25">
      <c r="B153" s="130" t="s">
        <v>519</v>
      </c>
      <c r="C153" s="131"/>
      <c r="D153" s="132"/>
      <c r="F153" s="66" t="s">
        <v>520</v>
      </c>
      <c r="G153" s="1" t="s">
        <v>31</v>
      </c>
      <c r="H153" s="67">
        <v>1.68</v>
      </c>
      <c r="J153" s="140" t="s">
        <v>517</v>
      </c>
      <c r="K153" s="139"/>
      <c r="L153" s="141"/>
      <c r="N153" s="66" t="s">
        <v>522</v>
      </c>
      <c r="O153" s="1" t="s">
        <v>31</v>
      </c>
      <c r="P153" s="67">
        <v>1.9</v>
      </c>
    </row>
    <row r="154" spans="2:16" x14ac:dyDescent="0.2">
      <c r="B154" s="66" t="s">
        <v>523</v>
      </c>
      <c r="C154" s="1" t="s">
        <v>31</v>
      </c>
      <c r="D154" s="67">
        <v>5.37</v>
      </c>
      <c r="F154" s="3" t="s">
        <v>524</v>
      </c>
      <c r="G154" s="4" t="s">
        <v>31</v>
      </c>
      <c r="H154" s="68">
        <v>5.36</v>
      </c>
      <c r="J154" s="66" t="s">
        <v>521</v>
      </c>
      <c r="K154" s="1" t="s">
        <v>173</v>
      </c>
      <c r="L154" s="67">
        <v>12.1</v>
      </c>
      <c r="N154" s="3" t="s">
        <v>526</v>
      </c>
      <c r="O154" s="4" t="s">
        <v>31</v>
      </c>
      <c r="P154" s="68">
        <v>4.5</v>
      </c>
    </row>
    <row r="155" spans="2:16" x14ac:dyDescent="0.2">
      <c r="B155" s="3" t="s">
        <v>527</v>
      </c>
      <c r="C155" s="4" t="s">
        <v>31</v>
      </c>
      <c r="D155" s="68">
        <v>16.52</v>
      </c>
      <c r="F155" s="3" t="s">
        <v>528</v>
      </c>
      <c r="G155" s="4" t="s">
        <v>31</v>
      </c>
      <c r="H155" s="68">
        <v>22.8</v>
      </c>
      <c r="J155" s="3" t="s">
        <v>525</v>
      </c>
      <c r="K155" s="4" t="s">
        <v>173</v>
      </c>
      <c r="L155" s="68">
        <v>8</v>
      </c>
      <c r="N155" s="3" t="s">
        <v>530</v>
      </c>
      <c r="O155" s="4" t="s">
        <v>254</v>
      </c>
      <c r="P155" s="68">
        <v>0.85</v>
      </c>
    </row>
    <row r="156" spans="2:16" x14ac:dyDescent="0.2">
      <c r="B156" s="3" t="s">
        <v>531</v>
      </c>
      <c r="C156" s="4" t="s">
        <v>31</v>
      </c>
      <c r="D156" s="68">
        <v>9</v>
      </c>
      <c r="F156" s="3" t="s">
        <v>532</v>
      </c>
      <c r="G156" s="4" t="s">
        <v>31</v>
      </c>
      <c r="H156" s="68">
        <v>7.79</v>
      </c>
      <c r="J156" s="3" t="s">
        <v>529</v>
      </c>
      <c r="K156" s="4" t="s">
        <v>173</v>
      </c>
      <c r="L156" s="68">
        <v>17.899999999999999</v>
      </c>
      <c r="N156" s="3" t="s">
        <v>534</v>
      </c>
      <c r="O156" s="4" t="s">
        <v>31</v>
      </c>
      <c r="P156" s="68">
        <v>9.6</v>
      </c>
    </row>
    <row r="157" spans="2:16" x14ac:dyDescent="0.2">
      <c r="B157" s="3" t="s">
        <v>535</v>
      </c>
      <c r="C157" s="4" t="s">
        <v>31</v>
      </c>
      <c r="D157" s="68">
        <v>14.22</v>
      </c>
      <c r="F157" s="3" t="s">
        <v>536</v>
      </c>
      <c r="G157" s="4" t="s">
        <v>31</v>
      </c>
      <c r="H157" s="68">
        <v>6.09</v>
      </c>
      <c r="J157" s="3" t="s">
        <v>533</v>
      </c>
      <c r="K157" s="4" t="s">
        <v>173</v>
      </c>
      <c r="L157" s="68">
        <v>1.1000000000000001</v>
      </c>
      <c r="N157" s="3"/>
      <c r="O157" s="4"/>
      <c r="P157" s="5"/>
    </row>
    <row r="158" spans="2:16" x14ac:dyDescent="0.2">
      <c r="B158" s="3" t="s">
        <v>538</v>
      </c>
      <c r="C158" s="4" t="s">
        <v>31</v>
      </c>
      <c r="D158" s="68">
        <v>2.69</v>
      </c>
      <c r="F158" s="3" t="s">
        <v>539</v>
      </c>
      <c r="G158" s="4" t="s">
        <v>31</v>
      </c>
      <c r="H158" s="68">
        <v>4.92</v>
      </c>
      <c r="J158" s="3" t="s">
        <v>537</v>
      </c>
      <c r="K158" s="4" t="s">
        <v>173</v>
      </c>
      <c r="L158" s="68">
        <v>6.5</v>
      </c>
      <c r="N158" s="3"/>
      <c r="O158" s="4"/>
      <c r="P158" s="5"/>
    </row>
    <row r="159" spans="2:16" x14ac:dyDescent="0.2">
      <c r="B159" s="3" t="s">
        <v>541</v>
      </c>
      <c r="C159" s="4" t="s">
        <v>31</v>
      </c>
      <c r="D159" s="68">
        <v>3.35</v>
      </c>
      <c r="F159" s="3" t="s">
        <v>542</v>
      </c>
      <c r="G159" s="4" t="s">
        <v>290</v>
      </c>
      <c r="H159" s="68">
        <v>4.18</v>
      </c>
      <c r="J159" s="3" t="s">
        <v>540</v>
      </c>
      <c r="K159" s="4" t="s">
        <v>173</v>
      </c>
      <c r="L159" s="68">
        <v>12.7</v>
      </c>
      <c r="N159" s="3"/>
      <c r="O159" s="4"/>
      <c r="P159" s="5"/>
    </row>
    <row r="160" spans="2:16" x14ac:dyDescent="0.2">
      <c r="B160" s="3" t="s">
        <v>544</v>
      </c>
      <c r="C160" s="4" t="s">
        <v>31</v>
      </c>
      <c r="D160" s="68">
        <v>2.1800000000000002</v>
      </c>
      <c r="F160" s="3" t="s">
        <v>545</v>
      </c>
      <c r="G160" s="4" t="s">
        <v>31</v>
      </c>
      <c r="H160" s="68">
        <v>7.24</v>
      </c>
      <c r="J160" s="3" t="s">
        <v>543</v>
      </c>
      <c r="K160" s="4" t="s">
        <v>173</v>
      </c>
      <c r="L160" s="68">
        <v>13</v>
      </c>
      <c r="N160" s="3"/>
      <c r="O160" s="4"/>
      <c r="P160" s="5"/>
    </row>
    <row r="161" spans="2:16" ht="13.5" thickBot="1" x14ac:dyDescent="0.25">
      <c r="B161" s="3" t="s">
        <v>547</v>
      </c>
      <c r="C161" s="4" t="s">
        <v>31</v>
      </c>
      <c r="D161" s="68">
        <v>2.16</v>
      </c>
      <c r="F161" s="3" t="s">
        <v>548</v>
      </c>
      <c r="G161" s="4" t="s">
        <v>254</v>
      </c>
      <c r="H161" s="68">
        <v>20.29</v>
      </c>
      <c r="J161" s="3" t="s">
        <v>546</v>
      </c>
      <c r="K161" s="4" t="s">
        <v>173</v>
      </c>
      <c r="L161" s="68">
        <v>2</v>
      </c>
      <c r="N161" s="6"/>
      <c r="O161" s="7"/>
      <c r="P161" s="8"/>
    </row>
    <row r="162" spans="2:16" ht="13.5" thickBot="1" x14ac:dyDescent="0.25">
      <c r="B162" s="3" t="s">
        <v>550</v>
      </c>
      <c r="C162" s="4" t="s">
        <v>31</v>
      </c>
      <c r="D162" s="68">
        <v>11.4</v>
      </c>
      <c r="F162" s="3" t="s">
        <v>551</v>
      </c>
      <c r="G162" s="4" t="s">
        <v>552</v>
      </c>
      <c r="H162" s="68">
        <v>2.73</v>
      </c>
      <c r="J162" s="3" t="s">
        <v>549</v>
      </c>
      <c r="K162" s="4" t="s">
        <v>173</v>
      </c>
      <c r="L162" s="68">
        <v>13.5</v>
      </c>
    </row>
    <row r="163" spans="2:16" ht="13.5" thickBot="1" x14ac:dyDescent="0.25">
      <c r="B163" s="3" t="s">
        <v>554</v>
      </c>
      <c r="C163" s="4" t="s">
        <v>31</v>
      </c>
      <c r="D163" s="68">
        <v>3.98</v>
      </c>
      <c r="F163" s="3" t="s">
        <v>555</v>
      </c>
      <c r="G163" s="4" t="s">
        <v>31</v>
      </c>
      <c r="H163" s="68">
        <v>0.4</v>
      </c>
      <c r="J163" s="3" t="s">
        <v>553</v>
      </c>
      <c r="K163" s="4" t="s">
        <v>173</v>
      </c>
      <c r="L163" s="68">
        <v>14.8</v>
      </c>
      <c r="N163" s="127" t="s">
        <v>557</v>
      </c>
      <c r="O163" s="128"/>
      <c r="P163" s="129"/>
    </row>
    <row r="164" spans="2:16" x14ac:dyDescent="0.2">
      <c r="B164" s="3" t="s">
        <v>558</v>
      </c>
      <c r="C164" s="4" t="s">
        <v>173</v>
      </c>
      <c r="D164" s="68">
        <v>8.77</v>
      </c>
      <c r="F164" s="3" t="s">
        <v>559</v>
      </c>
      <c r="G164" s="4" t="s">
        <v>31</v>
      </c>
      <c r="H164" s="68">
        <v>24</v>
      </c>
      <c r="J164" s="3" t="s">
        <v>556</v>
      </c>
      <c r="K164" s="4" t="s">
        <v>173</v>
      </c>
      <c r="L164" s="68">
        <v>22.1</v>
      </c>
      <c r="N164" s="84" t="s">
        <v>635</v>
      </c>
      <c r="O164" s="85" t="s">
        <v>31</v>
      </c>
      <c r="P164" s="86">
        <v>10</v>
      </c>
    </row>
    <row r="165" spans="2:16" ht="13.5" thickBot="1" x14ac:dyDescent="0.25">
      <c r="B165" s="3" t="s">
        <v>561</v>
      </c>
      <c r="C165" s="4" t="s">
        <v>254</v>
      </c>
      <c r="D165" s="68">
        <v>0.43</v>
      </c>
      <c r="F165" s="6" t="s">
        <v>562</v>
      </c>
      <c r="G165" s="7" t="s">
        <v>31</v>
      </c>
      <c r="H165" s="69">
        <v>0.4</v>
      </c>
      <c r="J165" s="3" t="s">
        <v>560</v>
      </c>
      <c r="K165" s="4" t="s">
        <v>173</v>
      </c>
      <c r="L165" s="68">
        <v>16.399999999999999</v>
      </c>
      <c r="N165" s="71" t="s">
        <v>636</v>
      </c>
      <c r="O165" s="88" t="s">
        <v>31</v>
      </c>
      <c r="P165" s="83">
        <v>5</v>
      </c>
    </row>
    <row r="166" spans="2:16" ht="13.5" thickBot="1" x14ac:dyDescent="0.25">
      <c r="B166" s="6" t="s">
        <v>564</v>
      </c>
      <c r="C166" s="7" t="s">
        <v>31</v>
      </c>
      <c r="D166" s="69">
        <v>24.65</v>
      </c>
      <c r="J166" s="3" t="s">
        <v>563</v>
      </c>
      <c r="K166" s="4" t="s">
        <v>173</v>
      </c>
      <c r="L166" s="68">
        <v>17.3</v>
      </c>
      <c r="N166" s="3"/>
      <c r="O166" s="4"/>
      <c r="P166" s="83"/>
    </row>
    <row r="167" spans="2:16" ht="13.5" thickBot="1" x14ac:dyDescent="0.25">
      <c r="F167" s="130" t="s">
        <v>566</v>
      </c>
      <c r="G167" s="131"/>
      <c r="H167" s="132"/>
      <c r="J167" s="3" t="s">
        <v>565</v>
      </c>
      <c r="K167" s="4" t="s">
        <v>173</v>
      </c>
      <c r="L167" s="68">
        <v>15</v>
      </c>
      <c r="N167" s="3"/>
      <c r="O167" s="4"/>
      <c r="P167" s="83"/>
    </row>
    <row r="168" spans="2:16" ht="13.5" thickBot="1" x14ac:dyDescent="0.25">
      <c r="F168" s="66" t="s">
        <v>568</v>
      </c>
      <c r="G168" s="1" t="s">
        <v>31</v>
      </c>
      <c r="H168" s="67">
        <v>9.5</v>
      </c>
      <c r="J168" s="3" t="s">
        <v>567</v>
      </c>
      <c r="K168" s="4" t="s">
        <v>173</v>
      </c>
      <c r="L168" s="68">
        <v>1</v>
      </c>
      <c r="N168" s="3"/>
      <c r="O168" s="4"/>
      <c r="P168" s="83"/>
    </row>
    <row r="169" spans="2:16" ht="13.5" thickBot="1" x14ac:dyDescent="0.25">
      <c r="B169" s="130" t="s">
        <v>570</v>
      </c>
      <c r="C169" s="131"/>
      <c r="D169" s="132"/>
      <c r="F169" s="3" t="s">
        <v>571</v>
      </c>
      <c r="G169" s="4" t="s">
        <v>31</v>
      </c>
      <c r="H169" s="68">
        <v>8.6</v>
      </c>
      <c r="J169" s="3" t="s">
        <v>569</v>
      </c>
      <c r="K169" s="4" t="s">
        <v>173</v>
      </c>
      <c r="L169" s="68">
        <v>17</v>
      </c>
      <c r="N169" s="3"/>
      <c r="O169" s="4"/>
      <c r="P169" s="83"/>
    </row>
    <row r="170" spans="2:16" x14ac:dyDescent="0.2">
      <c r="B170" s="66" t="s">
        <v>573</v>
      </c>
      <c r="C170" s="1" t="s">
        <v>31</v>
      </c>
      <c r="D170" s="67">
        <v>3.27</v>
      </c>
      <c r="F170" s="3" t="s">
        <v>574</v>
      </c>
      <c r="G170" s="4" t="s">
        <v>31</v>
      </c>
      <c r="H170" s="68">
        <v>0.94</v>
      </c>
      <c r="J170" s="3" t="s">
        <v>572</v>
      </c>
      <c r="K170" s="4" t="s">
        <v>173</v>
      </c>
      <c r="L170" s="68">
        <v>8.1999999999999993</v>
      </c>
      <c r="N170" s="3"/>
      <c r="O170" s="4"/>
      <c r="P170" s="83"/>
    </row>
    <row r="171" spans="2:16" x14ac:dyDescent="0.2">
      <c r="B171" s="3" t="s">
        <v>576</v>
      </c>
      <c r="C171" s="4" t="s">
        <v>31</v>
      </c>
      <c r="D171" s="68">
        <v>12.45</v>
      </c>
      <c r="F171" s="3" t="s">
        <v>577</v>
      </c>
      <c r="G171" s="4" t="s">
        <v>31</v>
      </c>
      <c r="H171" s="68">
        <v>1.6</v>
      </c>
      <c r="J171" s="3" t="s">
        <v>575</v>
      </c>
      <c r="K171" s="4" t="s">
        <v>173</v>
      </c>
      <c r="L171" s="68">
        <v>11.6</v>
      </c>
      <c r="N171" s="3"/>
      <c r="O171" s="4"/>
      <c r="P171" s="83"/>
    </row>
    <row r="172" spans="2:16" x14ac:dyDescent="0.2">
      <c r="B172" s="3" t="s">
        <v>579</v>
      </c>
      <c r="C172" s="4" t="s">
        <v>31</v>
      </c>
      <c r="D172" s="68">
        <v>4.9000000000000004</v>
      </c>
      <c r="F172" s="3" t="s">
        <v>580</v>
      </c>
      <c r="G172" s="4" t="s">
        <v>254</v>
      </c>
      <c r="H172" s="68">
        <v>0.2</v>
      </c>
      <c r="J172" s="3" t="s">
        <v>578</v>
      </c>
      <c r="K172" s="4" t="s">
        <v>173</v>
      </c>
      <c r="L172" s="68">
        <v>9.6</v>
      </c>
      <c r="N172" s="3"/>
      <c r="O172" s="4"/>
      <c r="P172" s="83"/>
    </row>
    <row r="173" spans="2:16" x14ac:dyDescent="0.2">
      <c r="B173" s="3" t="s">
        <v>582</v>
      </c>
      <c r="C173" s="4" t="s">
        <v>31</v>
      </c>
      <c r="D173" s="68">
        <v>4.0999999999999996</v>
      </c>
      <c r="F173" s="3" t="s">
        <v>583</v>
      </c>
      <c r="G173" s="4" t="s">
        <v>31</v>
      </c>
      <c r="H173" s="68">
        <v>17</v>
      </c>
      <c r="J173" s="3" t="s">
        <v>581</v>
      </c>
      <c r="K173" s="4" t="s">
        <v>173</v>
      </c>
      <c r="L173" s="68">
        <v>8.9</v>
      </c>
      <c r="N173" s="3"/>
      <c r="O173" s="4"/>
      <c r="P173" s="83"/>
    </row>
    <row r="174" spans="2:16" x14ac:dyDescent="0.2">
      <c r="B174" s="3" t="s">
        <v>585</v>
      </c>
      <c r="C174" s="4" t="s">
        <v>31</v>
      </c>
      <c r="D174" s="68">
        <v>4.0999999999999996</v>
      </c>
      <c r="F174" s="3" t="s">
        <v>586</v>
      </c>
      <c r="G174" s="4" t="s">
        <v>173</v>
      </c>
      <c r="H174" s="68">
        <v>2</v>
      </c>
      <c r="J174" s="3" t="s">
        <v>584</v>
      </c>
      <c r="K174" s="4" t="s">
        <v>173</v>
      </c>
      <c r="L174" s="68">
        <v>8.5</v>
      </c>
      <c r="N174" s="3"/>
      <c r="O174" s="4"/>
      <c r="P174" s="83"/>
    </row>
    <row r="175" spans="2:16" x14ac:dyDescent="0.2">
      <c r="B175" s="3" t="s">
        <v>588</v>
      </c>
      <c r="C175" s="4" t="s">
        <v>31</v>
      </c>
      <c r="D175" s="68">
        <v>4</v>
      </c>
      <c r="F175" s="3" t="s">
        <v>589</v>
      </c>
      <c r="G175" s="4" t="s">
        <v>31</v>
      </c>
      <c r="H175" s="68">
        <v>3.5</v>
      </c>
      <c r="J175" s="3" t="s">
        <v>587</v>
      </c>
      <c r="K175" s="4" t="s">
        <v>173</v>
      </c>
      <c r="L175" s="68">
        <v>9.3000000000000007</v>
      </c>
      <c r="N175" s="3"/>
      <c r="O175" s="4"/>
      <c r="P175" s="83"/>
    </row>
    <row r="176" spans="2:16" x14ac:dyDescent="0.2">
      <c r="B176" s="3" t="s">
        <v>591</v>
      </c>
      <c r="C176" s="4" t="s">
        <v>31</v>
      </c>
      <c r="D176" s="68">
        <v>4.0999999999999996</v>
      </c>
      <c r="F176" s="3" t="s">
        <v>592</v>
      </c>
      <c r="G176" s="4" t="s">
        <v>31</v>
      </c>
      <c r="H176" s="68">
        <v>9.6</v>
      </c>
      <c r="J176" s="3" t="s">
        <v>590</v>
      </c>
      <c r="K176" s="4" t="s">
        <v>173</v>
      </c>
      <c r="L176" s="68">
        <v>8.1</v>
      </c>
      <c r="N176" s="3"/>
      <c r="O176" s="4"/>
      <c r="P176" s="83"/>
    </row>
    <row r="177" spans="2:16" x14ac:dyDescent="0.2">
      <c r="B177" s="3" t="s">
        <v>594</v>
      </c>
      <c r="C177" s="4" t="s">
        <v>31</v>
      </c>
      <c r="D177" s="68">
        <v>1.6</v>
      </c>
      <c r="F177" s="3" t="s">
        <v>595</v>
      </c>
      <c r="G177" s="4" t="s">
        <v>173</v>
      </c>
      <c r="H177" s="68">
        <v>6</v>
      </c>
      <c r="J177" s="3" t="s">
        <v>593</v>
      </c>
      <c r="K177" s="4" t="s">
        <v>173</v>
      </c>
      <c r="L177" s="68">
        <v>7.6</v>
      </c>
      <c r="N177" s="3"/>
      <c r="O177" s="4"/>
      <c r="P177" s="83"/>
    </row>
    <row r="178" spans="2:16" x14ac:dyDescent="0.2">
      <c r="B178" s="3" t="s">
        <v>597</v>
      </c>
      <c r="C178" s="4" t="s">
        <v>31</v>
      </c>
      <c r="D178" s="68">
        <v>3.1</v>
      </c>
      <c r="F178" s="3" t="s">
        <v>598</v>
      </c>
      <c r="G178" s="4" t="s">
        <v>31</v>
      </c>
      <c r="H178" s="68">
        <v>2</v>
      </c>
      <c r="J178" s="3" t="s">
        <v>596</v>
      </c>
      <c r="K178" s="4" t="s">
        <v>173</v>
      </c>
      <c r="L178" s="68">
        <v>10.7</v>
      </c>
      <c r="N178" s="3"/>
      <c r="O178" s="4"/>
      <c r="P178" s="83"/>
    </row>
    <row r="179" spans="2:16" x14ac:dyDescent="0.2">
      <c r="B179" s="3" t="s">
        <v>600</v>
      </c>
      <c r="C179" s="4" t="s">
        <v>31</v>
      </c>
      <c r="D179" s="68">
        <v>11.8</v>
      </c>
      <c r="F179" s="3" t="s">
        <v>601</v>
      </c>
      <c r="G179" s="4" t="s">
        <v>31</v>
      </c>
      <c r="H179" s="68">
        <v>3.1</v>
      </c>
      <c r="J179" s="3" t="s">
        <v>599</v>
      </c>
      <c r="K179" s="4" t="s">
        <v>173</v>
      </c>
      <c r="L179" s="68">
        <v>2.5</v>
      </c>
      <c r="N179" s="3"/>
      <c r="O179" s="4"/>
      <c r="P179" s="83"/>
    </row>
    <row r="180" spans="2:16" x14ac:dyDescent="0.2">
      <c r="B180" s="3" t="s">
        <v>603</v>
      </c>
      <c r="C180" s="4" t="s">
        <v>31</v>
      </c>
      <c r="D180" s="68">
        <v>10.8</v>
      </c>
      <c r="F180" s="3" t="s">
        <v>604</v>
      </c>
      <c r="G180" s="4" t="s">
        <v>31</v>
      </c>
      <c r="H180" s="68">
        <v>1.3</v>
      </c>
      <c r="J180" s="3" t="s">
        <v>602</v>
      </c>
      <c r="K180" s="4" t="s">
        <v>173</v>
      </c>
      <c r="L180" s="68">
        <v>8.6</v>
      </c>
      <c r="N180" s="3"/>
      <c r="O180" s="4"/>
      <c r="P180" s="83"/>
    </row>
    <row r="181" spans="2:16" x14ac:dyDescent="0.2">
      <c r="B181" s="3"/>
      <c r="C181" s="4"/>
      <c r="D181" s="5"/>
      <c r="F181" s="3" t="s">
        <v>606</v>
      </c>
      <c r="G181" s="4" t="s">
        <v>31</v>
      </c>
      <c r="H181" s="68">
        <v>12</v>
      </c>
      <c r="J181" s="3" t="s">
        <v>605</v>
      </c>
      <c r="K181" s="4" t="s">
        <v>173</v>
      </c>
      <c r="L181" s="68">
        <v>14</v>
      </c>
      <c r="N181" s="3"/>
      <c r="O181" s="4"/>
      <c r="P181" s="83"/>
    </row>
    <row r="182" spans="2:16" x14ac:dyDescent="0.2">
      <c r="B182" s="3"/>
      <c r="C182" s="4"/>
      <c r="D182" s="5"/>
      <c r="F182" s="3" t="s">
        <v>608</v>
      </c>
      <c r="G182" s="4" t="s">
        <v>173</v>
      </c>
      <c r="H182" s="68">
        <v>15</v>
      </c>
      <c r="J182" s="3" t="s">
        <v>607</v>
      </c>
      <c r="K182" s="4" t="s">
        <v>173</v>
      </c>
      <c r="L182" s="68">
        <v>2.2000000000000002</v>
      </c>
      <c r="N182" s="3"/>
      <c r="O182" s="4"/>
      <c r="P182" s="83"/>
    </row>
    <row r="183" spans="2:16" x14ac:dyDescent="0.2">
      <c r="B183" s="3"/>
      <c r="C183" s="4"/>
      <c r="D183" s="5"/>
      <c r="F183" s="3" t="s">
        <v>610</v>
      </c>
      <c r="G183" s="4" t="s">
        <v>31</v>
      </c>
      <c r="H183" s="68">
        <v>1.1000000000000001</v>
      </c>
      <c r="J183" s="3" t="s">
        <v>609</v>
      </c>
      <c r="K183" s="4" t="s">
        <v>173</v>
      </c>
      <c r="L183" s="68">
        <v>1.6</v>
      </c>
      <c r="N183" s="3"/>
      <c r="O183" s="4"/>
      <c r="P183" s="83"/>
    </row>
    <row r="184" spans="2:16" x14ac:dyDescent="0.2">
      <c r="B184" s="3"/>
      <c r="C184" s="4"/>
      <c r="D184" s="5"/>
      <c r="F184" s="3" t="s">
        <v>612</v>
      </c>
      <c r="G184" s="4" t="s">
        <v>31</v>
      </c>
      <c r="H184" s="68">
        <v>1</v>
      </c>
      <c r="J184" s="3" t="s">
        <v>611</v>
      </c>
      <c r="K184" s="4" t="s">
        <v>173</v>
      </c>
      <c r="L184" s="68">
        <v>8.3000000000000007</v>
      </c>
      <c r="N184" s="3"/>
      <c r="O184" s="4"/>
      <c r="P184" s="83"/>
    </row>
    <row r="185" spans="2:16" x14ac:dyDescent="0.2">
      <c r="B185" s="3"/>
      <c r="C185" s="4"/>
      <c r="D185" s="5"/>
      <c r="F185" s="3" t="s">
        <v>614</v>
      </c>
      <c r="G185" s="4" t="s">
        <v>31</v>
      </c>
      <c r="H185" s="68">
        <v>2.5</v>
      </c>
      <c r="J185" s="3" t="s">
        <v>613</v>
      </c>
      <c r="K185" s="4" t="s">
        <v>173</v>
      </c>
      <c r="L185" s="68">
        <v>11</v>
      </c>
      <c r="N185" s="3"/>
      <c r="O185" s="4"/>
      <c r="P185" s="83"/>
    </row>
    <row r="186" spans="2:16" ht="13.5" thickBot="1" x14ac:dyDescent="0.25">
      <c r="B186" s="6"/>
      <c r="C186" s="7"/>
      <c r="D186" s="8"/>
      <c r="F186" s="6" t="s">
        <v>615</v>
      </c>
      <c r="G186" s="7" t="s">
        <v>31</v>
      </c>
      <c r="H186" s="69">
        <v>3.7</v>
      </c>
      <c r="J186" s="3"/>
      <c r="K186" s="4"/>
      <c r="L186" s="5"/>
      <c r="N186" s="6"/>
      <c r="O186" s="7"/>
      <c r="P186" s="87"/>
    </row>
    <row r="187" spans="2:16" ht="13.5" thickBot="1" x14ac:dyDescent="0.25">
      <c r="J187" s="6"/>
      <c r="K187" s="7"/>
      <c r="L187" s="8"/>
    </row>
  </sheetData>
  <mergeCells count="36">
    <mergeCell ref="B115:D115"/>
    <mergeCell ref="N152:P152"/>
    <mergeCell ref="B153:D153"/>
    <mergeCell ref="B169:D169"/>
    <mergeCell ref="J153:L153"/>
    <mergeCell ref="F144:H144"/>
    <mergeCell ref="F116:H116"/>
    <mergeCell ref="J131:L131"/>
    <mergeCell ref="J143:L143"/>
    <mergeCell ref="B129:D129"/>
    <mergeCell ref="B2:P2"/>
    <mergeCell ref="F29:H29"/>
    <mergeCell ref="N22:P22"/>
    <mergeCell ref="B41:L41"/>
    <mergeCell ref="N41:P41"/>
    <mergeCell ref="B4:P4"/>
    <mergeCell ref="B5:D5"/>
    <mergeCell ref="F5:H5"/>
    <mergeCell ref="J5:L5"/>
    <mergeCell ref="N5:P5"/>
    <mergeCell ref="N163:P163"/>
    <mergeCell ref="F167:H167"/>
    <mergeCell ref="B24:D24"/>
    <mergeCell ref="F17:H17"/>
    <mergeCell ref="B42:D42"/>
    <mergeCell ref="J42:L42"/>
    <mergeCell ref="F60:H60"/>
    <mergeCell ref="J58:L58"/>
    <mergeCell ref="J68:L68"/>
    <mergeCell ref="B78:P78"/>
    <mergeCell ref="N116:P116"/>
    <mergeCell ref="B152:H152"/>
    <mergeCell ref="B79:L79"/>
    <mergeCell ref="N79:P79"/>
    <mergeCell ref="J85:L85"/>
    <mergeCell ref="J103:L103"/>
  </mergeCells>
  <phoneticPr fontId="10" type="noConversion"/>
  <printOptions gridLines="1" gridLinesSet="0"/>
  <pageMargins left="0.78740157499999996" right="0.78740157499999996" top="0.984251969" bottom="0.984251969" header="0.4921259845" footer="0.4921259845"/>
  <pageSetup paperSize="9" orientation="portrait" horizontalDpi="4294967293" verticalDpi="0" r:id="rId1"/>
  <headerFooter alignWithMargins="0">
    <oddHeader>&amp;A</oddHeader>
    <oddFooter>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F3"/>
  <sheetViews>
    <sheetView workbookViewId="0">
      <selection activeCell="B30" sqref="B30"/>
    </sheetView>
  </sheetViews>
  <sheetFormatPr baseColWidth="10" defaultRowHeight="12.75" x14ac:dyDescent="0.2"/>
  <sheetData>
    <row r="1" spans="1:6" ht="20.25" x14ac:dyDescent="0.3">
      <c r="A1" s="97" t="s">
        <v>618</v>
      </c>
      <c r="B1" s="97"/>
      <c r="C1" s="97"/>
      <c r="D1" s="97"/>
      <c r="E1" s="97"/>
      <c r="F1" s="97"/>
    </row>
    <row r="2" spans="1:6" ht="20.25" x14ac:dyDescent="0.3">
      <c r="A2" s="97" t="s">
        <v>619</v>
      </c>
      <c r="B2" s="97"/>
      <c r="C2" s="97"/>
      <c r="D2" s="97"/>
      <c r="E2" s="97"/>
      <c r="F2" s="97"/>
    </row>
    <row r="3" spans="1:6" ht="20.25" x14ac:dyDescent="0.3">
      <c r="A3" s="97" t="s">
        <v>620</v>
      </c>
      <c r="B3" s="97"/>
      <c r="C3" s="97"/>
      <c r="D3" s="97"/>
      <c r="E3" s="97"/>
      <c r="F3" s="9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Fiche technique</vt:lpstr>
      <vt:lpstr>Mercuriale</vt:lpstr>
      <vt:lpstr>Information</vt:lpstr>
    </vt:vector>
  </TitlesOfParts>
  <Company>SR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fitec</dc:title>
  <dc:subject>modèle de fiche technique vierge</dc:subject>
  <dc:creator>serge raynaud</dc:creator>
  <cp:lastModifiedBy>YAMAN Mustafa UI AL</cp:lastModifiedBy>
  <cp:lastPrinted>2008-03-07T06:17:46Z</cp:lastPrinted>
  <dcterms:created xsi:type="dcterms:W3CDTF">2008-02-19T22:17:09Z</dcterms:created>
  <dcterms:modified xsi:type="dcterms:W3CDTF">2017-12-28T10:31:37Z</dcterms:modified>
</cp:coreProperties>
</file>