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138D6D9D-0E5F-4499-A8FE-7570981CA42B}" xr6:coauthVersionLast="45" xr6:coauthVersionMax="45" xr10:uidLastSave="{00000000-0000-0000-0000-000000000000}"/>
  <bookViews>
    <workbookView xWindow="-120" yWindow="330" windowWidth="29040" windowHeight="15990" activeTab="1" xr2:uid="{97D69E6E-11C4-499B-8236-836CF2B99688}"/>
  </bookViews>
  <sheets>
    <sheet name="Config" sheetId="1" r:id="rId1"/>
    <sheet name="BDD_absences" sheetId="16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  <sheet name="Récap annuel" sheetId="14" r:id="rId15"/>
  </sheets>
  <definedNames>
    <definedName name="NOM_Prénom">Absences[[#All],[NOM Prénom]]</definedName>
    <definedName name="Saisie">Absences[[#Headers],[Type]:[Symbole]]</definedName>
    <definedName name="Salarié">Absences[NOM Prénom]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6" l="1"/>
  <c r="F7" i="16"/>
  <c r="F6" i="16"/>
  <c r="F5" i="16"/>
  <c r="F4" i="16"/>
  <c r="F3" i="16"/>
  <c r="C32" i="3" l="1"/>
  <c r="D32" i="3"/>
  <c r="E32" i="3"/>
  <c r="C33" i="3"/>
  <c r="D33" i="3"/>
  <c r="E33" i="3"/>
  <c r="C34" i="3"/>
  <c r="D34" i="3"/>
  <c r="E34" i="3"/>
  <c r="C32" i="4"/>
  <c r="D32" i="4"/>
  <c r="E32" i="4"/>
  <c r="C33" i="4"/>
  <c r="D33" i="4"/>
  <c r="E33" i="4"/>
  <c r="C34" i="4"/>
  <c r="D34" i="4"/>
  <c r="E34" i="4"/>
  <c r="C32" i="5"/>
  <c r="D32" i="5"/>
  <c r="E32" i="5"/>
  <c r="C33" i="5"/>
  <c r="D33" i="5"/>
  <c r="E33" i="5"/>
  <c r="C34" i="5"/>
  <c r="D34" i="5"/>
  <c r="E34" i="5"/>
  <c r="C32" i="6"/>
  <c r="D32" i="6"/>
  <c r="E32" i="6"/>
  <c r="C33" i="6"/>
  <c r="D33" i="6"/>
  <c r="E33" i="6"/>
  <c r="C34" i="6"/>
  <c r="D34" i="6"/>
  <c r="E34" i="6"/>
  <c r="C32" i="7"/>
  <c r="D32" i="7"/>
  <c r="E32" i="7"/>
  <c r="C33" i="7"/>
  <c r="D33" i="7"/>
  <c r="E33" i="7"/>
  <c r="C34" i="7"/>
  <c r="D34" i="7"/>
  <c r="E34" i="7"/>
  <c r="C32" i="8"/>
  <c r="D32" i="8"/>
  <c r="E32" i="8"/>
  <c r="C33" i="8"/>
  <c r="D33" i="8"/>
  <c r="E33" i="8"/>
  <c r="C34" i="8"/>
  <c r="D34" i="8"/>
  <c r="E34" i="8"/>
  <c r="C32" i="9"/>
  <c r="D32" i="9"/>
  <c r="E32" i="9"/>
  <c r="C33" i="9"/>
  <c r="D33" i="9"/>
  <c r="E33" i="9"/>
  <c r="C34" i="9"/>
  <c r="D34" i="9"/>
  <c r="E34" i="9"/>
  <c r="C32" i="10"/>
  <c r="D32" i="10"/>
  <c r="E32" i="10"/>
  <c r="C33" i="10"/>
  <c r="D33" i="10"/>
  <c r="E33" i="10"/>
  <c r="C34" i="10"/>
  <c r="D34" i="10"/>
  <c r="E34" i="10"/>
  <c r="C32" i="11"/>
  <c r="D32" i="11"/>
  <c r="E32" i="11"/>
  <c r="C33" i="11"/>
  <c r="D33" i="11"/>
  <c r="E33" i="11"/>
  <c r="C34" i="11"/>
  <c r="D34" i="11"/>
  <c r="E34" i="11"/>
  <c r="C32" i="12"/>
  <c r="D32" i="12"/>
  <c r="E32" i="12"/>
  <c r="C33" i="12"/>
  <c r="D33" i="12"/>
  <c r="E33" i="12"/>
  <c r="C34" i="12"/>
  <c r="D34" i="12"/>
  <c r="E34" i="12"/>
  <c r="C32" i="13"/>
  <c r="D32" i="13"/>
  <c r="E32" i="13"/>
  <c r="C33" i="13"/>
  <c r="D33" i="13"/>
  <c r="E33" i="13"/>
  <c r="C34" i="13"/>
  <c r="D34" i="13"/>
  <c r="E34" i="13"/>
  <c r="C32" i="2"/>
  <c r="D32" i="2"/>
  <c r="E32" i="2"/>
  <c r="C33" i="2"/>
  <c r="D33" i="2"/>
  <c r="E33" i="2"/>
  <c r="C34" i="2"/>
  <c r="D34" i="2"/>
  <c r="E34" i="2"/>
  <c r="C9" i="3"/>
  <c r="D9" i="3"/>
  <c r="E9" i="3"/>
  <c r="C10" i="3"/>
  <c r="D10" i="3"/>
  <c r="E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D19" i="3"/>
  <c r="E19" i="3"/>
  <c r="C21" i="3"/>
  <c r="D21" i="3"/>
  <c r="E21" i="3"/>
  <c r="C22" i="3"/>
  <c r="D22" i="3"/>
  <c r="E22" i="3"/>
  <c r="C23" i="3"/>
  <c r="D23" i="3"/>
  <c r="E23" i="3"/>
  <c r="C24" i="3"/>
  <c r="D24" i="3"/>
  <c r="E24" i="3"/>
  <c r="C25" i="3"/>
  <c r="D25" i="3"/>
  <c r="E25" i="3"/>
  <c r="C26" i="3"/>
  <c r="D26" i="3"/>
  <c r="E26" i="3"/>
  <c r="C27" i="3"/>
  <c r="D27" i="3"/>
  <c r="E27" i="3"/>
  <c r="C28" i="3"/>
  <c r="D28" i="3"/>
  <c r="E28" i="3"/>
  <c r="C29" i="3"/>
  <c r="D29" i="3"/>
  <c r="E29" i="3"/>
  <c r="C30" i="3"/>
  <c r="D30" i="3"/>
  <c r="E30" i="3"/>
  <c r="C31" i="3"/>
  <c r="D31" i="3"/>
  <c r="E31" i="3"/>
  <c r="C9" i="4"/>
  <c r="D9" i="4"/>
  <c r="E9" i="4"/>
  <c r="C10" i="4"/>
  <c r="D10" i="4"/>
  <c r="E10" i="4"/>
  <c r="C11" i="4"/>
  <c r="D11" i="4"/>
  <c r="E11" i="4"/>
  <c r="C12" i="4"/>
  <c r="D12" i="4"/>
  <c r="E12" i="4"/>
  <c r="C13" i="4"/>
  <c r="D13" i="4"/>
  <c r="E13" i="4"/>
  <c r="C14" i="4"/>
  <c r="D14" i="4"/>
  <c r="E14" i="4"/>
  <c r="C15" i="4"/>
  <c r="D15" i="4"/>
  <c r="E15" i="4"/>
  <c r="C16" i="4"/>
  <c r="D16" i="4"/>
  <c r="E16" i="4"/>
  <c r="C17" i="4"/>
  <c r="D17" i="4"/>
  <c r="E17" i="4"/>
  <c r="C18" i="4"/>
  <c r="D18" i="4"/>
  <c r="E18" i="4"/>
  <c r="C19" i="4"/>
  <c r="D19" i="4"/>
  <c r="E19" i="4"/>
  <c r="C20" i="4"/>
  <c r="D20" i="4"/>
  <c r="E20" i="4"/>
  <c r="C21" i="4"/>
  <c r="D21" i="4"/>
  <c r="E21" i="4"/>
  <c r="C22" i="4"/>
  <c r="D22" i="4"/>
  <c r="E22" i="4"/>
  <c r="C23" i="4"/>
  <c r="D23" i="4"/>
  <c r="E23" i="4"/>
  <c r="C24" i="4"/>
  <c r="D24" i="4"/>
  <c r="E24" i="4"/>
  <c r="C25" i="4"/>
  <c r="D25" i="4"/>
  <c r="E25" i="4"/>
  <c r="C26" i="4"/>
  <c r="D26" i="4"/>
  <c r="E26" i="4"/>
  <c r="C27" i="4"/>
  <c r="D27" i="4"/>
  <c r="E27" i="4"/>
  <c r="C28" i="4"/>
  <c r="D28" i="4"/>
  <c r="E28" i="4"/>
  <c r="C29" i="4"/>
  <c r="D29" i="4"/>
  <c r="E29" i="4"/>
  <c r="C30" i="4"/>
  <c r="D30" i="4"/>
  <c r="E30" i="4"/>
  <c r="C31" i="4"/>
  <c r="D31" i="4"/>
  <c r="E31" i="4"/>
  <c r="C9" i="5"/>
  <c r="D9" i="5"/>
  <c r="E9" i="5"/>
  <c r="C10" i="5"/>
  <c r="D10" i="5"/>
  <c r="E10" i="5"/>
  <c r="C11" i="5"/>
  <c r="D11" i="5"/>
  <c r="E11" i="5"/>
  <c r="C12" i="5"/>
  <c r="D12" i="5"/>
  <c r="E12" i="5"/>
  <c r="C13" i="5"/>
  <c r="D13" i="5"/>
  <c r="E13" i="5"/>
  <c r="C14" i="5"/>
  <c r="D14" i="5"/>
  <c r="E14" i="5"/>
  <c r="C15" i="5"/>
  <c r="D15" i="5"/>
  <c r="E15" i="5"/>
  <c r="C16" i="5"/>
  <c r="D16" i="5"/>
  <c r="E16" i="5"/>
  <c r="C17" i="5"/>
  <c r="D17" i="5"/>
  <c r="E17" i="5"/>
  <c r="C18" i="5"/>
  <c r="D18" i="5"/>
  <c r="E18" i="5"/>
  <c r="C19" i="5"/>
  <c r="D19" i="5"/>
  <c r="E19" i="5"/>
  <c r="C20" i="5"/>
  <c r="D20" i="5"/>
  <c r="E20" i="5"/>
  <c r="C21" i="5"/>
  <c r="D21" i="5"/>
  <c r="E21" i="5"/>
  <c r="C22" i="5"/>
  <c r="D22" i="5"/>
  <c r="E22" i="5"/>
  <c r="C23" i="5"/>
  <c r="D23" i="5"/>
  <c r="E23" i="5"/>
  <c r="C24" i="5"/>
  <c r="D24" i="5"/>
  <c r="E24" i="5"/>
  <c r="C25" i="5"/>
  <c r="D25" i="5"/>
  <c r="E25" i="5"/>
  <c r="C26" i="5"/>
  <c r="D26" i="5"/>
  <c r="E26" i="5"/>
  <c r="C27" i="5"/>
  <c r="D27" i="5"/>
  <c r="E27" i="5"/>
  <c r="C28" i="5"/>
  <c r="D28" i="5"/>
  <c r="E28" i="5"/>
  <c r="C29" i="5"/>
  <c r="D29" i="5"/>
  <c r="E29" i="5"/>
  <c r="C30" i="5"/>
  <c r="D30" i="5"/>
  <c r="E30" i="5"/>
  <c r="C31" i="5"/>
  <c r="D31" i="5"/>
  <c r="E31" i="5"/>
  <c r="C9" i="6"/>
  <c r="D9" i="6"/>
  <c r="E9" i="6"/>
  <c r="C10" i="6"/>
  <c r="D10" i="6"/>
  <c r="E10" i="6"/>
  <c r="C11" i="6"/>
  <c r="D11" i="6"/>
  <c r="E11" i="6"/>
  <c r="C12" i="6"/>
  <c r="D12" i="6"/>
  <c r="E12" i="6"/>
  <c r="C13" i="6"/>
  <c r="D13" i="6"/>
  <c r="E13" i="6"/>
  <c r="C14" i="6"/>
  <c r="D14" i="6"/>
  <c r="E14" i="6"/>
  <c r="C15" i="6"/>
  <c r="D15" i="6"/>
  <c r="E15" i="6"/>
  <c r="C16" i="6"/>
  <c r="D16" i="6"/>
  <c r="E16" i="6"/>
  <c r="C17" i="6"/>
  <c r="D17" i="6"/>
  <c r="E17" i="6"/>
  <c r="C18" i="6"/>
  <c r="D18" i="6"/>
  <c r="E18" i="6"/>
  <c r="C19" i="6"/>
  <c r="D19" i="6"/>
  <c r="E19" i="6"/>
  <c r="C20" i="6"/>
  <c r="D20" i="6"/>
  <c r="E20" i="6"/>
  <c r="C21" i="6"/>
  <c r="D21" i="6"/>
  <c r="E21" i="6"/>
  <c r="C22" i="6"/>
  <c r="D22" i="6"/>
  <c r="E22" i="6"/>
  <c r="C23" i="6"/>
  <c r="D23" i="6"/>
  <c r="E23" i="6"/>
  <c r="C24" i="6"/>
  <c r="D24" i="6"/>
  <c r="E24" i="6"/>
  <c r="C25" i="6"/>
  <c r="D25" i="6"/>
  <c r="E25" i="6"/>
  <c r="C26" i="6"/>
  <c r="D26" i="6"/>
  <c r="E26" i="6"/>
  <c r="C27" i="6"/>
  <c r="D27" i="6"/>
  <c r="E27" i="6"/>
  <c r="C28" i="6"/>
  <c r="D28" i="6"/>
  <c r="E28" i="6"/>
  <c r="C29" i="6"/>
  <c r="D29" i="6"/>
  <c r="E29" i="6"/>
  <c r="C30" i="6"/>
  <c r="D30" i="6"/>
  <c r="E30" i="6"/>
  <c r="C31" i="6"/>
  <c r="D31" i="6"/>
  <c r="E31" i="6"/>
  <c r="C9" i="7"/>
  <c r="D9" i="7"/>
  <c r="E9" i="7"/>
  <c r="C10" i="7"/>
  <c r="D10" i="7"/>
  <c r="E10" i="7"/>
  <c r="C11" i="7"/>
  <c r="D11" i="7"/>
  <c r="E11" i="7"/>
  <c r="C12" i="7"/>
  <c r="D12" i="7"/>
  <c r="E12" i="7"/>
  <c r="C13" i="7"/>
  <c r="D13" i="7"/>
  <c r="E13" i="7"/>
  <c r="C14" i="7"/>
  <c r="D14" i="7"/>
  <c r="E14" i="7"/>
  <c r="C15" i="7"/>
  <c r="D15" i="7"/>
  <c r="E15" i="7"/>
  <c r="C16" i="7"/>
  <c r="D16" i="7"/>
  <c r="E16" i="7"/>
  <c r="C17" i="7"/>
  <c r="D17" i="7"/>
  <c r="E17" i="7"/>
  <c r="C18" i="7"/>
  <c r="D18" i="7"/>
  <c r="E18" i="7"/>
  <c r="C19" i="7"/>
  <c r="D19" i="7"/>
  <c r="E19" i="7"/>
  <c r="C20" i="7"/>
  <c r="D20" i="7"/>
  <c r="E20" i="7"/>
  <c r="C21" i="7"/>
  <c r="D21" i="7"/>
  <c r="E21" i="7"/>
  <c r="C22" i="7"/>
  <c r="D22" i="7"/>
  <c r="E22" i="7"/>
  <c r="C23" i="7"/>
  <c r="D23" i="7"/>
  <c r="E23" i="7"/>
  <c r="C24" i="7"/>
  <c r="D24" i="7"/>
  <c r="E24" i="7"/>
  <c r="C25" i="7"/>
  <c r="D25" i="7"/>
  <c r="E25" i="7"/>
  <c r="C26" i="7"/>
  <c r="D26" i="7"/>
  <c r="E26" i="7"/>
  <c r="C27" i="7"/>
  <c r="D27" i="7"/>
  <c r="E27" i="7"/>
  <c r="C28" i="7"/>
  <c r="D28" i="7"/>
  <c r="E28" i="7"/>
  <c r="C29" i="7"/>
  <c r="D29" i="7"/>
  <c r="E29" i="7"/>
  <c r="C30" i="7"/>
  <c r="D30" i="7"/>
  <c r="E30" i="7"/>
  <c r="C31" i="7"/>
  <c r="D31" i="7"/>
  <c r="E31" i="7"/>
  <c r="C9" i="8"/>
  <c r="D9" i="8"/>
  <c r="E9" i="8"/>
  <c r="C10" i="8"/>
  <c r="D10" i="8"/>
  <c r="E10" i="8"/>
  <c r="C11" i="8"/>
  <c r="D11" i="8"/>
  <c r="E11" i="8"/>
  <c r="C12" i="8"/>
  <c r="D12" i="8"/>
  <c r="E12" i="8"/>
  <c r="C13" i="8"/>
  <c r="D13" i="8"/>
  <c r="E13" i="8"/>
  <c r="C14" i="8"/>
  <c r="D14" i="8"/>
  <c r="E14" i="8"/>
  <c r="C15" i="8"/>
  <c r="D15" i="8"/>
  <c r="E15" i="8"/>
  <c r="C16" i="8"/>
  <c r="D16" i="8"/>
  <c r="E16" i="8"/>
  <c r="C17" i="8"/>
  <c r="D17" i="8"/>
  <c r="E17" i="8"/>
  <c r="C18" i="8"/>
  <c r="D18" i="8"/>
  <c r="E18" i="8"/>
  <c r="C19" i="8"/>
  <c r="D19" i="8"/>
  <c r="E19" i="8"/>
  <c r="C20" i="8"/>
  <c r="D20" i="8"/>
  <c r="E20" i="8"/>
  <c r="C21" i="8"/>
  <c r="D21" i="8"/>
  <c r="E21" i="8"/>
  <c r="C22" i="8"/>
  <c r="D22" i="8"/>
  <c r="E22" i="8"/>
  <c r="C23" i="8"/>
  <c r="D23" i="8"/>
  <c r="E23" i="8"/>
  <c r="C24" i="8"/>
  <c r="D24" i="8"/>
  <c r="E24" i="8"/>
  <c r="C25" i="8"/>
  <c r="D25" i="8"/>
  <c r="E25" i="8"/>
  <c r="C26" i="8"/>
  <c r="D26" i="8"/>
  <c r="E26" i="8"/>
  <c r="C27" i="8"/>
  <c r="D27" i="8"/>
  <c r="E27" i="8"/>
  <c r="C28" i="8"/>
  <c r="D28" i="8"/>
  <c r="E28" i="8"/>
  <c r="C29" i="8"/>
  <c r="D29" i="8"/>
  <c r="E29" i="8"/>
  <c r="C30" i="8"/>
  <c r="D30" i="8"/>
  <c r="E30" i="8"/>
  <c r="C31" i="8"/>
  <c r="D31" i="8"/>
  <c r="E31" i="8"/>
  <c r="C9" i="9"/>
  <c r="D9" i="9"/>
  <c r="E9" i="9"/>
  <c r="C10" i="9"/>
  <c r="D10" i="9"/>
  <c r="E10" i="9"/>
  <c r="C11" i="9"/>
  <c r="D11" i="9"/>
  <c r="E11" i="9"/>
  <c r="C12" i="9"/>
  <c r="D12" i="9"/>
  <c r="E12" i="9"/>
  <c r="C13" i="9"/>
  <c r="D13" i="9"/>
  <c r="E13" i="9"/>
  <c r="C14" i="9"/>
  <c r="D14" i="9"/>
  <c r="E14" i="9"/>
  <c r="C15" i="9"/>
  <c r="D15" i="9"/>
  <c r="E15" i="9"/>
  <c r="C16" i="9"/>
  <c r="D16" i="9"/>
  <c r="E16" i="9"/>
  <c r="C17" i="9"/>
  <c r="D17" i="9"/>
  <c r="E17" i="9"/>
  <c r="C18" i="9"/>
  <c r="D18" i="9"/>
  <c r="E18" i="9"/>
  <c r="C19" i="9"/>
  <c r="D19" i="9"/>
  <c r="E19" i="9"/>
  <c r="C20" i="9"/>
  <c r="D20" i="9"/>
  <c r="E20" i="9"/>
  <c r="C21" i="9"/>
  <c r="D21" i="9"/>
  <c r="E21" i="9"/>
  <c r="C22" i="9"/>
  <c r="D22" i="9"/>
  <c r="E22" i="9"/>
  <c r="C23" i="9"/>
  <c r="D23" i="9"/>
  <c r="E23" i="9"/>
  <c r="C24" i="9"/>
  <c r="D24" i="9"/>
  <c r="E24" i="9"/>
  <c r="C25" i="9"/>
  <c r="D25" i="9"/>
  <c r="E25" i="9"/>
  <c r="C26" i="9"/>
  <c r="D26" i="9"/>
  <c r="E26" i="9"/>
  <c r="C27" i="9"/>
  <c r="D27" i="9"/>
  <c r="E27" i="9"/>
  <c r="C28" i="9"/>
  <c r="D28" i="9"/>
  <c r="E28" i="9"/>
  <c r="C29" i="9"/>
  <c r="D29" i="9"/>
  <c r="E29" i="9"/>
  <c r="C30" i="9"/>
  <c r="D30" i="9"/>
  <c r="E30" i="9"/>
  <c r="C31" i="9"/>
  <c r="D31" i="9"/>
  <c r="E31" i="9"/>
  <c r="C9" i="10"/>
  <c r="D9" i="10"/>
  <c r="E9" i="10"/>
  <c r="C10" i="10"/>
  <c r="D10" i="10"/>
  <c r="E10" i="10"/>
  <c r="C11" i="10"/>
  <c r="D11" i="10"/>
  <c r="E11" i="10"/>
  <c r="C12" i="10"/>
  <c r="D12" i="10"/>
  <c r="E12" i="10"/>
  <c r="C13" i="10"/>
  <c r="D13" i="10"/>
  <c r="E13" i="10"/>
  <c r="C14" i="10"/>
  <c r="D14" i="10"/>
  <c r="E14" i="10"/>
  <c r="C15" i="10"/>
  <c r="D15" i="10"/>
  <c r="E15" i="10"/>
  <c r="C16" i="10"/>
  <c r="D16" i="10"/>
  <c r="E16" i="10"/>
  <c r="C17" i="10"/>
  <c r="D17" i="10"/>
  <c r="E17" i="10"/>
  <c r="C18" i="10"/>
  <c r="D18" i="10"/>
  <c r="E18" i="10"/>
  <c r="C19" i="10"/>
  <c r="D19" i="10"/>
  <c r="E19" i="10"/>
  <c r="C20" i="10"/>
  <c r="D20" i="10"/>
  <c r="E20" i="10"/>
  <c r="C21" i="10"/>
  <c r="D21" i="10"/>
  <c r="E21" i="10"/>
  <c r="C22" i="10"/>
  <c r="D22" i="10"/>
  <c r="E22" i="10"/>
  <c r="C23" i="10"/>
  <c r="D23" i="10"/>
  <c r="E23" i="10"/>
  <c r="C24" i="10"/>
  <c r="D24" i="10"/>
  <c r="E24" i="10"/>
  <c r="C25" i="10"/>
  <c r="D25" i="10"/>
  <c r="E25" i="10"/>
  <c r="C26" i="10"/>
  <c r="D26" i="10"/>
  <c r="E26" i="10"/>
  <c r="C27" i="10"/>
  <c r="D27" i="10"/>
  <c r="E27" i="10"/>
  <c r="C28" i="10"/>
  <c r="D28" i="10"/>
  <c r="E28" i="10"/>
  <c r="C29" i="10"/>
  <c r="D29" i="10"/>
  <c r="E29" i="10"/>
  <c r="C30" i="10"/>
  <c r="D30" i="10"/>
  <c r="E30" i="10"/>
  <c r="C31" i="10"/>
  <c r="D31" i="10"/>
  <c r="E31" i="10"/>
  <c r="C9" i="11"/>
  <c r="D9" i="11"/>
  <c r="E9" i="11"/>
  <c r="C10" i="11"/>
  <c r="D10" i="11"/>
  <c r="E10" i="11"/>
  <c r="C11" i="11"/>
  <c r="D11" i="11"/>
  <c r="E11" i="11"/>
  <c r="C12" i="11"/>
  <c r="D12" i="11"/>
  <c r="E12" i="11"/>
  <c r="C13" i="11"/>
  <c r="D13" i="11"/>
  <c r="E13" i="11"/>
  <c r="C14" i="11"/>
  <c r="D14" i="11"/>
  <c r="E14" i="11"/>
  <c r="C15" i="11"/>
  <c r="D15" i="11"/>
  <c r="E15" i="11"/>
  <c r="C16" i="11"/>
  <c r="D16" i="11"/>
  <c r="E16" i="11"/>
  <c r="C17" i="11"/>
  <c r="D17" i="11"/>
  <c r="E17" i="11"/>
  <c r="C18" i="11"/>
  <c r="D18" i="11"/>
  <c r="E18" i="11"/>
  <c r="C19" i="11"/>
  <c r="D19" i="11"/>
  <c r="E19" i="11"/>
  <c r="C20" i="11"/>
  <c r="D20" i="11"/>
  <c r="E20" i="11"/>
  <c r="C21" i="11"/>
  <c r="D21" i="11"/>
  <c r="E21" i="11"/>
  <c r="C22" i="11"/>
  <c r="D22" i="11"/>
  <c r="E22" i="11"/>
  <c r="C23" i="11"/>
  <c r="D23" i="11"/>
  <c r="E23" i="11"/>
  <c r="C24" i="11"/>
  <c r="D24" i="11"/>
  <c r="E24" i="11"/>
  <c r="C25" i="11"/>
  <c r="D25" i="11"/>
  <c r="E25" i="11"/>
  <c r="C26" i="11"/>
  <c r="D26" i="11"/>
  <c r="E26" i="11"/>
  <c r="C27" i="11"/>
  <c r="D27" i="11"/>
  <c r="E27" i="11"/>
  <c r="C28" i="11"/>
  <c r="D28" i="11"/>
  <c r="E28" i="11"/>
  <c r="C29" i="11"/>
  <c r="D29" i="11"/>
  <c r="E29" i="11"/>
  <c r="C30" i="11"/>
  <c r="D30" i="11"/>
  <c r="E30" i="11"/>
  <c r="C31" i="11"/>
  <c r="D31" i="11"/>
  <c r="E31" i="11"/>
  <c r="C9" i="12"/>
  <c r="D9" i="12"/>
  <c r="E9" i="12"/>
  <c r="C10" i="12"/>
  <c r="D10" i="12"/>
  <c r="E10" i="12"/>
  <c r="C11" i="12"/>
  <c r="D11" i="12"/>
  <c r="E11" i="12"/>
  <c r="C12" i="12"/>
  <c r="D12" i="12"/>
  <c r="E12" i="12"/>
  <c r="C13" i="12"/>
  <c r="D13" i="12"/>
  <c r="E13" i="12"/>
  <c r="C14" i="12"/>
  <c r="D14" i="12"/>
  <c r="E14" i="12"/>
  <c r="C15" i="12"/>
  <c r="D15" i="12"/>
  <c r="E15" i="12"/>
  <c r="C16" i="12"/>
  <c r="D16" i="12"/>
  <c r="E16" i="12"/>
  <c r="C17" i="12"/>
  <c r="D17" i="12"/>
  <c r="E17" i="12"/>
  <c r="C18" i="12"/>
  <c r="D18" i="12"/>
  <c r="E18" i="12"/>
  <c r="C19" i="12"/>
  <c r="D19" i="12"/>
  <c r="E19" i="12"/>
  <c r="C20" i="12"/>
  <c r="D20" i="12"/>
  <c r="E20" i="12"/>
  <c r="C21" i="12"/>
  <c r="D21" i="12"/>
  <c r="E21" i="12"/>
  <c r="C22" i="12"/>
  <c r="D22" i="12"/>
  <c r="E22" i="12"/>
  <c r="C23" i="12"/>
  <c r="D23" i="12"/>
  <c r="E23" i="12"/>
  <c r="C24" i="12"/>
  <c r="D24" i="12"/>
  <c r="E24" i="12"/>
  <c r="C25" i="12"/>
  <c r="D25" i="12"/>
  <c r="E25" i="12"/>
  <c r="C26" i="12"/>
  <c r="D26" i="12"/>
  <c r="E26" i="12"/>
  <c r="C27" i="12"/>
  <c r="D27" i="12"/>
  <c r="E27" i="12"/>
  <c r="C28" i="12"/>
  <c r="D28" i="12"/>
  <c r="E28" i="12"/>
  <c r="C29" i="12"/>
  <c r="D29" i="12"/>
  <c r="E29" i="12"/>
  <c r="C30" i="12"/>
  <c r="D30" i="12"/>
  <c r="E30" i="12"/>
  <c r="C31" i="12"/>
  <c r="D31" i="12"/>
  <c r="E31" i="12"/>
  <c r="C9" i="13"/>
  <c r="D9" i="13"/>
  <c r="E9" i="13"/>
  <c r="C10" i="13"/>
  <c r="D10" i="13"/>
  <c r="E10" i="13"/>
  <c r="C11" i="13"/>
  <c r="D11" i="13"/>
  <c r="E11" i="13"/>
  <c r="C12" i="13"/>
  <c r="D12" i="13"/>
  <c r="E12" i="13"/>
  <c r="C13" i="13"/>
  <c r="D13" i="13"/>
  <c r="E13" i="13"/>
  <c r="C14" i="13"/>
  <c r="D14" i="13"/>
  <c r="E14" i="13"/>
  <c r="C15" i="13"/>
  <c r="D15" i="13"/>
  <c r="E15" i="13"/>
  <c r="C16" i="13"/>
  <c r="D16" i="13"/>
  <c r="E16" i="13"/>
  <c r="C17" i="13"/>
  <c r="D17" i="13"/>
  <c r="E17" i="13"/>
  <c r="C18" i="13"/>
  <c r="D18" i="13"/>
  <c r="E18" i="13"/>
  <c r="C19" i="13"/>
  <c r="D19" i="13"/>
  <c r="E19" i="13"/>
  <c r="C20" i="13"/>
  <c r="D20" i="13"/>
  <c r="E20" i="13"/>
  <c r="C21" i="13"/>
  <c r="D21" i="13"/>
  <c r="E21" i="13"/>
  <c r="C22" i="13"/>
  <c r="D22" i="13"/>
  <c r="E22" i="13"/>
  <c r="C23" i="13"/>
  <c r="D23" i="13"/>
  <c r="E23" i="13"/>
  <c r="C24" i="13"/>
  <c r="D24" i="13"/>
  <c r="E24" i="13"/>
  <c r="C25" i="13"/>
  <c r="D25" i="13"/>
  <c r="E25" i="13"/>
  <c r="C26" i="13"/>
  <c r="D26" i="13"/>
  <c r="E26" i="13"/>
  <c r="C27" i="13"/>
  <c r="D27" i="13"/>
  <c r="E27" i="13"/>
  <c r="C28" i="13"/>
  <c r="D28" i="13"/>
  <c r="E28" i="13"/>
  <c r="C29" i="13"/>
  <c r="D29" i="13"/>
  <c r="E29" i="13"/>
  <c r="C30" i="13"/>
  <c r="D30" i="13"/>
  <c r="E30" i="13"/>
  <c r="C31" i="13"/>
  <c r="D31" i="13"/>
  <c r="E31" i="13"/>
  <c r="C9" i="2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C15" i="2"/>
  <c r="D15" i="2"/>
  <c r="E15" i="2"/>
  <c r="C16" i="2"/>
  <c r="D16" i="2"/>
  <c r="E16" i="2"/>
  <c r="C17" i="2"/>
  <c r="D17" i="2"/>
  <c r="E17" i="2"/>
  <c r="C18" i="2"/>
  <c r="D18" i="2"/>
  <c r="E18" i="2"/>
  <c r="C19" i="2"/>
  <c r="D19" i="2"/>
  <c r="E19" i="2"/>
  <c r="C20" i="2"/>
  <c r="D20" i="2"/>
  <c r="E20" i="2"/>
  <c r="C21" i="2"/>
  <c r="D21" i="2"/>
  <c r="E21" i="2"/>
  <c r="C22" i="2"/>
  <c r="D22" i="2"/>
  <c r="E22" i="2"/>
  <c r="C23" i="2"/>
  <c r="D23" i="2"/>
  <c r="E23" i="2"/>
  <c r="C24" i="2"/>
  <c r="D24" i="2"/>
  <c r="E24" i="2"/>
  <c r="C25" i="2"/>
  <c r="D25" i="2"/>
  <c r="E25" i="2"/>
  <c r="C26" i="2"/>
  <c r="D26" i="2"/>
  <c r="E26" i="2"/>
  <c r="C27" i="2"/>
  <c r="D27" i="2"/>
  <c r="E27" i="2"/>
  <c r="C28" i="2"/>
  <c r="D28" i="2"/>
  <c r="E28" i="2"/>
  <c r="C29" i="2"/>
  <c r="D29" i="2"/>
  <c r="E29" i="2"/>
  <c r="C30" i="2"/>
  <c r="D30" i="2"/>
  <c r="E30" i="2"/>
  <c r="C31" i="2"/>
  <c r="D31" i="2"/>
  <c r="E31" i="2"/>
  <c r="E8" i="3"/>
  <c r="E8" i="4"/>
  <c r="E8" i="5"/>
  <c r="E8" i="6"/>
  <c r="E8" i="7"/>
  <c r="E8" i="8"/>
  <c r="E8" i="9"/>
  <c r="E8" i="10"/>
  <c r="E8" i="11"/>
  <c r="E8" i="12"/>
  <c r="E8" i="13"/>
  <c r="D8" i="3"/>
  <c r="D8" i="4"/>
  <c r="D8" i="5"/>
  <c r="D8" i="6"/>
  <c r="D8" i="7"/>
  <c r="D8" i="8"/>
  <c r="D8" i="9"/>
  <c r="D8" i="10"/>
  <c r="D8" i="11"/>
  <c r="D8" i="12"/>
  <c r="D8" i="13"/>
  <c r="C8" i="3"/>
  <c r="C8" i="4"/>
  <c r="C8" i="5"/>
  <c r="C8" i="6"/>
  <c r="C8" i="7"/>
  <c r="C8" i="8"/>
  <c r="C8" i="9"/>
  <c r="C8" i="10"/>
  <c r="C8" i="11"/>
  <c r="C8" i="12"/>
  <c r="C8" i="13"/>
  <c r="F2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5" i="14"/>
  <c r="B9" i="3"/>
  <c r="B10" i="3"/>
  <c r="B11" i="3"/>
  <c r="B33" i="3"/>
  <c r="B34" i="3"/>
  <c r="B9" i="4"/>
  <c r="B10" i="4"/>
  <c r="B11" i="4"/>
  <c r="B33" i="4"/>
  <c r="B34" i="4"/>
  <c r="B9" i="5"/>
  <c r="B10" i="5"/>
  <c r="B11" i="5"/>
  <c r="B33" i="5"/>
  <c r="B34" i="5"/>
  <c r="B9" i="6"/>
  <c r="B10" i="6"/>
  <c r="B11" i="6"/>
  <c r="B33" i="6"/>
  <c r="B34" i="6"/>
  <c r="B9" i="7"/>
  <c r="B10" i="7"/>
  <c r="B11" i="7"/>
  <c r="B33" i="7"/>
  <c r="B34" i="7"/>
  <c r="B9" i="8"/>
  <c r="B10" i="8"/>
  <c r="B11" i="8"/>
  <c r="B33" i="8"/>
  <c r="B34" i="8"/>
  <c r="B9" i="9"/>
  <c r="B10" i="9"/>
  <c r="B11" i="9"/>
  <c r="B33" i="9"/>
  <c r="B34" i="9"/>
  <c r="B9" i="10"/>
  <c r="B10" i="10"/>
  <c r="B11" i="10"/>
  <c r="B33" i="10"/>
  <c r="B34" i="10"/>
  <c r="B9" i="11"/>
  <c r="B10" i="11"/>
  <c r="B11" i="11"/>
  <c r="B33" i="11"/>
  <c r="B34" i="11"/>
  <c r="B9" i="12"/>
  <c r="B10" i="12"/>
  <c r="B11" i="12"/>
  <c r="B33" i="12"/>
  <c r="B34" i="12"/>
  <c r="B9" i="13"/>
  <c r="B10" i="13"/>
  <c r="B11" i="13"/>
  <c r="B33" i="13"/>
  <c r="B34" i="13"/>
  <c r="B9" i="2"/>
  <c r="B10" i="2"/>
  <c r="B11" i="2"/>
  <c r="B33" i="2"/>
  <c r="B34" i="2"/>
  <c r="B8" i="3"/>
  <c r="B8" i="4"/>
  <c r="B8" i="5"/>
  <c r="B8" i="6"/>
  <c r="R22" i="14" s="1"/>
  <c r="B8" i="7"/>
  <c r="B8" i="8"/>
  <c r="B8" i="9"/>
  <c r="B8" i="10"/>
  <c r="AD19" i="14" s="1"/>
  <c r="B8" i="11"/>
  <c r="B8" i="12"/>
  <c r="B8" i="13"/>
  <c r="B8" i="2"/>
  <c r="AL26" i="14" l="1"/>
  <c r="Y17" i="14"/>
  <c r="W27" i="14"/>
  <c r="J29" i="14"/>
  <c r="P30" i="14"/>
  <c r="F14" i="14"/>
  <c r="AF26" i="14"/>
  <c r="AM31" i="14"/>
  <c r="P26" i="14"/>
  <c r="G29" i="14"/>
  <c r="L25" i="14"/>
  <c r="N21" i="14"/>
  <c r="U13" i="14"/>
  <c r="O9" i="14"/>
  <c r="F25" i="14"/>
  <c r="F21" i="14"/>
  <c r="AL21" i="14"/>
  <c r="AH27" i="14"/>
  <c r="AG18" i="14"/>
  <c r="Z25" i="14"/>
  <c r="L27" i="14"/>
  <c r="AH31" i="14"/>
  <c r="AF30" i="14"/>
  <c r="AE29" i="14"/>
  <c r="V30" i="14"/>
  <c r="L31" i="14"/>
  <c r="AE25" i="14"/>
  <c r="J26" i="14"/>
  <c r="N22" i="14"/>
  <c r="V26" i="14"/>
  <c r="AJ29" i="14"/>
  <c r="AA30" i="14"/>
  <c r="AM5" i="14"/>
  <c r="G28" i="14"/>
  <c r="R20" i="14"/>
  <c r="G27" i="14"/>
  <c r="F26" i="14"/>
  <c r="AK9" i="14"/>
  <c r="O25" i="14"/>
  <c r="G31" i="14"/>
  <c r="Z29" i="14"/>
  <c r="W31" i="14"/>
  <c r="F18" i="14"/>
  <c r="AM27" i="14"/>
  <c r="AH22" i="14"/>
  <c r="T29" i="14"/>
  <c r="K30" i="14"/>
  <c r="AJ25" i="14"/>
  <c r="AD23" i="14"/>
  <c r="AB27" i="14"/>
  <c r="AA26" i="14"/>
  <c r="AA14" i="14"/>
  <c r="V21" i="14"/>
  <c r="R27" i="14"/>
  <c r="T25" i="14"/>
  <c r="N23" i="14"/>
  <c r="N19" i="14"/>
  <c r="K26" i="14"/>
  <c r="K18" i="14"/>
  <c r="F30" i="14"/>
  <c r="AB31" i="14"/>
  <c r="R31" i="14"/>
  <c r="O29" i="14"/>
  <c r="AL30" i="14"/>
  <c r="K16" i="14"/>
  <c r="J30" i="14"/>
  <c r="G24" i="14"/>
  <c r="K24" i="14"/>
  <c r="O24" i="14"/>
  <c r="S24" i="14"/>
  <c r="W24" i="14"/>
  <c r="AA24" i="14"/>
  <c r="AE24" i="14"/>
  <c r="AI24" i="14"/>
  <c r="AM24" i="14"/>
  <c r="H24" i="14"/>
  <c r="L24" i="14"/>
  <c r="P24" i="14"/>
  <c r="T24" i="14"/>
  <c r="X24" i="14"/>
  <c r="AB24" i="14"/>
  <c r="AF24" i="14"/>
  <c r="AJ24" i="14"/>
  <c r="AN24" i="14"/>
  <c r="I24" i="14"/>
  <c r="M24" i="14"/>
  <c r="Q24" i="14"/>
  <c r="U24" i="14"/>
  <c r="Y24" i="14"/>
  <c r="AC24" i="14"/>
  <c r="AG24" i="14"/>
  <c r="AK24" i="14"/>
  <c r="AO24" i="14"/>
  <c r="F8" i="14"/>
  <c r="J8" i="14"/>
  <c r="N8" i="14"/>
  <c r="G8" i="14"/>
  <c r="K8" i="14"/>
  <c r="H8" i="14"/>
  <c r="L8" i="14"/>
  <c r="P8" i="14"/>
  <c r="T8" i="14"/>
  <c r="X8" i="14"/>
  <c r="AB8" i="14"/>
  <c r="AF8" i="14"/>
  <c r="AJ8" i="14"/>
  <c r="AN8" i="14"/>
  <c r="O8" i="14"/>
  <c r="U8" i="14"/>
  <c r="Z8" i="14"/>
  <c r="AE8" i="14"/>
  <c r="AK8" i="14"/>
  <c r="Q8" i="14"/>
  <c r="V8" i="14"/>
  <c r="AA8" i="14"/>
  <c r="AG8" i="14"/>
  <c r="AL8" i="14"/>
  <c r="I8" i="14"/>
  <c r="R8" i="14"/>
  <c r="W8" i="14"/>
  <c r="AC8" i="14"/>
  <c r="AH8" i="14"/>
  <c r="AM8" i="14"/>
  <c r="M8" i="14"/>
  <c r="AI8" i="14"/>
  <c r="S8" i="14"/>
  <c r="AO8" i="14"/>
  <c r="Y8" i="14"/>
  <c r="N5" i="14"/>
  <c r="AE5" i="14"/>
  <c r="P5" i="14"/>
  <c r="AN28" i="14"/>
  <c r="AI28" i="14"/>
  <c r="AD28" i="14"/>
  <c r="X28" i="14"/>
  <c r="S28" i="14"/>
  <c r="N28" i="14"/>
  <c r="H28" i="14"/>
  <c r="Z24" i="14"/>
  <c r="J24" i="14"/>
  <c r="I31" i="14"/>
  <c r="M31" i="14"/>
  <c r="Q31" i="14"/>
  <c r="U31" i="14"/>
  <c r="Y31" i="14"/>
  <c r="AC31" i="14"/>
  <c r="AG31" i="14"/>
  <c r="AK31" i="14"/>
  <c r="AO31" i="14"/>
  <c r="I27" i="14"/>
  <c r="M27" i="14"/>
  <c r="Q27" i="14"/>
  <c r="U27" i="14"/>
  <c r="Y27" i="14"/>
  <c r="AC27" i="14"/>
  <c r="AG27" i="14"/>
  <c r="AK27" i="14"/>
  <c r="AO27" i="14"/>
  <c r="G23" i="14"/>
  <c r="K23" i="14"/>
  <c r="O23" i="14"/>
  <c r="S23" i="14"/>
  <c r="W23" i="14"/>
  <c r="AA23" i="14"/>
  <c r="AE23" i="14"/>
  <c r="AI23" i="14"/>
  <c r="AM23" i="14"/>
  <c r="H23" i="14"/>
  <c r="L23" i="14"/>
  <c r="P23" i="14"/>
  <c r="T23" i="14"/>
  <c r="X23" i="14"/>
  <c r="AB23" i="14"/>
  <c r="AF23" i="14"/>
  <c r="AJ23" i="14"/>
  <c r="AN23" i="14"/>
  <c r="I23" i="14"/>
  <c r="M23" i="14"/>
  <c r="Q23" i="14"/>
  <c r="U23" i="14"/>
  <c r="Y23" i="14"/>
  <c r="AC23" i="14"/>
  <c r="AG23" i="14"/>
  <c r="AK23" i="14"/>
  <c r="AO23" i="14"/>
  <c r="G19" i="14"/>
  <c r="K19" i="14"/>
  <c r="O19" i="14"/>
  <c r="S19" i="14"/>
  <c r="W19" i="14"/>
  <c r="AA19" i="14"/>
  <c r="AE19" i="14"/>
  <c r="AI19" i="14"/>
  <c r="AM19" i="14"/>
  <c r="H19" i="14"/>
  <c r="L19" i="14"/>
  <c r="P19" i="14"/>
  <c r="T19" i="14"/>
  <c r="X19" i="14"/>
  <c r="AB19" i="14"/>
  <c r="AF19" i="14"/>
  <c r="AJ19" i="14"/>
  <c r="AN19" i="14"/>
  <c r="I19" i="14"/>
  <c r="M19" i="14"/>
  <c r="Q19" i="14"/>
  <c r="U19" i="14"/>
  <c r="Y19" i="14"/>
  <c r="AC19" i="14"/>
  <c r="AG19" i="14"/>
  <c r="AK19" i="14"/>
  <c r="AO19" i="14"/>
  <c r="H15" i="14"/>
  <c r="L15" i="14"/>
  <c r="P15" i="14"/>
  <c r="T15" i="14"/>
  <c r="I15" i="14"/>
  <c r="N15" i="14"/>
  <c r="S15" i="14"/>
  <c r="X15" i="14"/>
  <c r="AB15" i="14"/>
  <c r="AF15" i="14"/>
  <c r="AJ15" i="14"/>
  <c r="AN15" i="14"/>
  <c r="J15" i="14"/>
  <c r="O15" i="14"/>
  <c r="U15" i="14"/>
  <c r="Y15" i="14"/>
  <c r="AC15" i="14"/>
  <c r="AG15" i="14"/>
  <c r="AK15" i="14"/>
  <c r="AO15" i="14"/>
  <c r="F15" i="14"/>
  <c r="K15" i="14"/>
  <c r="Q15" i="14"/>
  <c r="V15" i="14"/>
  <c r="Z15" i="14"/>
  <c r="AD15" i="14"/>
  <c r="AH15" i="14"/>
  <c r="AL15" i="14"/>
  <c r="R15" i="14"/>
  <c r="AI15" i="14"/>
  <c r="W15" i="14"/>
  <c r="AM15" i="14"/>
  <c r="G15" i="14"/>
  <c r="AA15" i="14"/>
  <c r="H11" i="14"/>
  <c r="L11" i="14"/>
  <c r="P11" i="14"/>
  <c r="T11" i="14"/>
  <c r="X11" i="14"/>
  <c r="AB11" i="14"/>
  <c r="AF11" i="14"/>
  <c r="AJ11" i="14"/>
  <c r="AN11" i="14"/>
  <c r="I11" i="14"/>
  <c r="N11" i="14"/>
  <c r="S11" i="14"/>
  <c r="Y11" i="14"/>
  <c r="AD11" i="14"/>
  <c r="AI11" i="14"/>
  <c r="AO11" i="14"/>
  <c r="J11" i="14"/>
  <c r="O11" i="14"/>
  <c r="U11" i="14"/>
  <c r="Z11" i="14"/>
  <c r="AE11" i="14"/>
  <c r="AK11" i="14"/>
  <c r="F11" i="14"/>
  <c r="K11" i="14"/>
  <c r="Q11" i="14"/>
  <c r="V11" i="14"/>
  <c r="AA11" i="14"/>
  <c r="AG11" i="14"/>
  <c r="AL11" i="14"/>
  <c r="M11" i="14"/>
  <c r="AH11" i="14"/>
  <c r="R11" i="14"/>
  <c r="AM11" i="14"/>
  <c r="W11" i="14"/>
  <c r="F7" i="14"/>
  <c r="J7" i="14"/>
  <c r="N7" i="14"/>
  <c r="R7" i="14"/>
  <c r="V7" i="14"/>
  <c r="Z7" i="14"/>
  <c r="AD7" i="14"/>
  <c r="AH7" i="14"/>
  <c r="AL7" i="14"/>
  <c r="G7" i="14"/>
  <c r="K7" i="14"/>
  <c r="O7" i="14"/>
  <c r="S7" i="14"/>
  <c r="W7" i="14"/>
  <c r="AA7" i="14"/>
  <c r="AE7" i="14"/>
  <c r="AI7" i="14"/>
  <c r="AM7" i="14"/>
  <c r="H7" i="14"/>
  <c r="L7" i="14"/>
  <c r="P7" i="14"/>
  <c r="T7" i="14"/>
  <c r="X7" i="14"/>
  <c r="AB7" i="14"/>
  <c r="AF7" i="14"/>
  <c r="AJ7" i="14"/>
  <c r="AN7" i="14"/>
  <c r="U7" i="14"/>
  <c r="AK7" i="14"/>
  <c r="I7" i="14"/>
  <c r="Y7" i="14"/>
  <c r="AO7" i="14"/>
  <c r="M7" i="14"/>
  <c r="AC7" i="14"/>
  <c r="Q7" i="14"/>
  <c r="O5" i="14"/>
  <c r="W5" i="14"/>
  <c r="AA5" i="14"/>
  <c r="AJ5" i="14"/>
  <c r="AH5" i="14"/>
  <c r="AO5" i="14"/>
  <c r="AL31" i="14"/>
  <c r="AF31" i="14"/>
  <c r="AA31" i="14"/>
  <c r="V31" i="14"/>
  <c r="P31" i="14"/>
  <c r="K31" i="14"/>
  <c r="F31" i="14"/>
  <c r="AJ30" i="14"/>
  <c r="AE30" i="14"/>
  <c r="Z30" i="14"/>
  <c r="T30" i="14"/>
  <c r="O30" i="14"/>
  <c r="AN29" i="14"/>
  <c r="AI29" i="14"/>
  <c r="AD29" i="14"/>
  <c r="X29" i="14"/>
  <c r="S29" i="14"/>
  <c r="N29" i="14"/>
  <c r="H29" i="14"/>
  <c r="AM28" i="14"/>
  <c r="AH28" i="14"/>
  <c r="AB28" i="14"/>
  <c r="W28" i="14"/>
  <c r="R28" i="14"/>
  <c r="L28" i="14"/>
  <c r="AL27" i="14"/>
  <c r="AF27" i="14"/>
  <c r="AA27" i="14"/>
  <c r="V27" i="14"/>
  <c r="P27" i="14"/>
  <c r="K27" i="14"/>
  <c r="F27" i="14"/>
  <c r="AJ26" i="14"/>
  <c r="AE26" i="14"/>
  <c r="Z26" i="14"/>
  <c r="T26" i="14"/>
  <c r="O26" i="14"/>
  <c r="AN25" i="14"/>
  <c r="AI25" i="14"/>
  <c r="AD25" i="14"/>
  <c r="X25" i="14"/>
  <c r="S25" i="14"/>
  <c r="N25" i="14"/>
  <c r="AL24" i="14"/>
  <c r="V24" i="14"/>
  <c r="F24" i="14"/>
  <c r="Z23" i="14"/>
  <c r="J23" i="14"/>
  <c r="AD22" i="14"/>
  <c r="AH21" i="14"/>
  <c r="R21" i="14"/>
  <c r="AL20" i="14"/>
  <c r="V20" i="14"/>
  <c r="F20" i="14"/>
  <c r="Z19" i="14"/>
  <c r="J19" i="14"/>
  <c r="AA18" i="14"/>
  <c r="Q17" i="14"/>
  <c r="AC11" i="14"/>
  <c r="I28" i="14"/>
  <c r="M28" i="14"/>
  <c r="Q28" i="14"/>
  <c r="U28" i="14"/>
  <c r="Y28" i="14"/>
  <c r="AC28" i="14"/>
  <c r="AG28" i="14"/>
  <c r="AK28" i="14"/>
  <c r="AO28" i="14"/>
  <c r="H16" i="14"/>
  <c r="L16" i="14"/>
  <c r="P16" i="14"/>
  <c r="T16" i="14"/>
  <c r="X16" i="14"/>
  <c r="AB16" i="14"/>
  <c r="AF16" i="14"/>
  <c r="AJ16" i="14"/>
  <c r="AN16" i="14"/>
  <c r="I16" i="14"/>
  <c r="M16" i="14"/>
  <c r="Q16" i="14"/>
  <c r="U16" i="14"/>
  <c r="Y16" i="14"/>
  <c r="AC16" i="14"/>
  <c r="F16" i="14"/>
  <c r="J16" i="14"/>
  <c r="N16" i="14"/>
  <c r="R16" i="14"/>
  <c r="V16" i="14"/>
  <c r="Z16" i="14"/>
  <c r="AD16" i="14"/>
  <c r="AH16" i="14"/>
  <c r="AL16" i="14"/>
  <c r="O16" i="14"/>
  <c r="AE16" i="14"/>
  <c r="AM16" i="14"/>
  <c r="S16" i="14"/>
  <c r="AG16" i="14"/>
  <c r="AO16" i="14"/>
  <c r="G16" i="14"/>
  <c r="W16" i="14"/>
  <c r="AI16" i="14"/>
  <c r="V5" i="14"/>
  <c r="AG5" i="14"/>
  <c r="I30" i="14"/>
  <c r="M30" i="14"/>
  <c r="Q30" i="14"/>
  <c r="U30" i="14"/>
  <c r="Y30" i="14"/>
  <c r="AC30" i="14"/>
  <c r="AG30" i="14"/>
  <c r="AK30" i="14"/>
  <c r="AO30" i="14"/>
  <c r="I26" i="14"/>
  <c r="M26" i="14"/>
  <c r="Q26" i="14"/>
  <c r="U26" i="14"/>
  <c r="Y26" i="14"/>
  <c r="AC26" i="14"/>
  <c r="AG26" i="14"/>
  <c r="AK26" i="14"/>
  <c r="AO26" i="14"/>
  <c r="G22" i="14"/>
  <c r="K22" i="14"/>
  <c r="O22" i="14"/>
  <c r="S22" i="14"/>
  <c r="W22" i="14"/>
  <c r="AA22" i="14"/>
  <c r="AE22" i="14"/>
  <c r="AI22" i="14"/>
  <c r="AM22" i="14"/>
  <c r="H22" i="14"/>
  <c r="L22" i="14"/>
  <c r="P22" i="14"/>
  <c r="T22" i="14"/>
  <c r="X22" i="14"/>
  <c r="AB22" i="14"/>
  <c r="AF22" i="14"/>
  <c r="AJ22" i="14"/>
  <c r="AN22" i="14"/>
  <c r="I22" i="14"/>
  <c r="M22" i="14"/>
  <c r="Q22" i="14"/>
  <c r="U22" i="14"/>
  <c r="Y22" i="14"/>
  <c r="AC22" i="14"/>
  <c r="AG22" i="14"/>
  <c r="AK22" i="14"/>
  <c r="AO22" i="14"/>
  <c r="H18" i="14"/>
  <c r="L18" i="14"/>
  <c r="P18" i="14"/>
  <c r="T18" i="14"/>
  <c r="X18" i="14"/>
  <c r="AB18" i="14"/>
  <c r="AF18" i="14"/>
  <c r="AJ18" i="14"/>
  <c r="G18" i="14"/>
  <c r="M18" i="14"/>
  <c r="R18" i="14"/>
  <c r="W18" i="14"/>
  <c r="AC18" i="14"/>
  <c r="AH18" i="14"/>
  <c r="AM18" i="14"/>
  <c r="I18" i="14"/>
  <c r="N18" i="14"/>
  <c r="S18" i="14"/>
  <c r="Y18" i="14"/>
  <c r="AD18" i="14"/>
  <c r="AI18" i="14"/>
  <c r="AN18" i="14"/>
  <c r="J18" i="14"/>
  <c r="O18" i="14"/>
  <c r="U18" i="14"/>
  <c r="Z18" i="14"/>
  <c r="AE18" i="14"/>
  <c r="AK18" i="14"/>
  <c r="AO18" i="14"/>
  <c r="H14" i="14"/>
  <c r="L14" i="14"/>
  <c r="P14" i="14"/>
  <c r="T14" i="14"/>
  <c r="X14" i="14"/>
  <c r="AB14" i="14"/>
  <c r="AF14" i="14"/>
  <c r="AJ14" i="14"/>
  <c r="AN14" i="14"/>
  <c r="G14" i="14"/>
  <c r="M14" i="14"/>
  <c r="R14" i="14"/>
  <c r="W14" i="14"/>
  <c r="AC14" i="14"/>
  <c r="AH14" i="14"/>
  <c r="AM14" i="14"/>
  <c r="I14" i="14"/>
  <c r="N14" i="14"/>
  <c r="S14" i="14"/>
  <c r="Y14" i="14"/>
  <c r="AD14" i="14"/>
  <c r="AI14" i="14"/>
  <c r="AO14" i="14"/>
  <c r="J14" i="14"/>
  <c r="O14" i="14"/>
  <c r="U14" i="14"/>
  <c r="Z14" i="14"/>
  <c r="AE14" i="14"/>
  <c r="AK14" i="14"/>
  <c r="K14" i="14"/>
  <c r="AG14" i="14"/>
  <c r="Q14" i="14"/>
  <c r="AL14" i="14"/>
  <c r="V14" i="14"/>
  <c r="H10" i="14"/>
  <c r="L10" i="14"/>
  <c r="P10" i="14"/>
  <c r="T10" i="14"/>
  <c r="X10" i="14"/>
  <c r="AB10" i="14"/>
  <c r="AF10" i="14"/>
  <c r="AJ10" i="14"/>
  <c r="AN10" i="14"/>
  <c r="G10" i="14"/>
  <c r="M10" i="14"/>
  <c r="R10" i="14"/>
  <c r="W10" i="14"/>
  <c r="AC10" i="14"/>
  <c r="AH10" i="14"/>
  <c r="AM10" i="14"/>
  <c r="I10" i="14"/>
  <c r="N10" i="14"/>
  <c r="S10" i="14"/>
  <c r="Y10" i="14"/>
  <c r="AD10" i="14"/>
  <c r="AI10" i="14"/>
  <c r="AO10" i="14"/>
  <c r="J10" i="14"/>
  <c r="O10" i="14"/>
  <c r="U10" i="14"/>
  <c r="Z10" i="14"/>
  <c r="AE10" i="14"/>
  <c r="AK10" i="14"/>
  <c r="F10" i="14"/>
  <c r="AA10" i="14"/>
  <c r="K10" i="14"/>
  <c r="AG10" i="14"/>
  <c r="Q10" i="14"/>
  <c r="AL10" i="14"/>
  <c r="F6" i="14"/>
  <c r="J6" i="14"/>
  <c r="N6" i="14"/>
  <c r="R6" i="14"/>
  <c r="V6" i="14"/>
  <c r="Z6" i="14"/>
  <c r="AD6" i="14"/>
  <c r="AH6" i="14"/>
  <c r="AL6" i="14"/>
  <c r="G6" i="14"/>
  <c r="K6" i="14"/>
  <c r="O6" i="14"/>
  <c r="S6" i="14"/>
  <c r="W6" i="14"/>
  <c r="AA6" i="14"/>
  <c r="AE6" i="14"/>
  <c r="AI6" i="14"/>
  <c r="AM6" i="14"/>
  <c r="H6" i="14"/>
  <c r="L6" i="14"/>
  <c r="P6" i="14"/>
  <c r="T6" i="14"/>
  <c r="X6" i="14"/>
  <c r="AB6" i="14"/>
  <c r="AF6" i="14"/>
  <c r="AJ6" i="14"/>
  <c r="AN6" i="14"/>
  <c r="I6" i="14"/>
  <c r="Y6" i="14"/>
  <c r="AO6" i="14"/>
  <c r="M6" i="14"/>
  <c r="AC6" i="14"/>
  <c r="Q6" i="14"/>
  <c r="AG6" i="14"/>
  <c r="U6" i="14"/>
  <c r="AK6" i="14"/>
  <c r="L5" i="14"/>
  <c r="Q5" i="14"/>
  <c r="X5" i="14"/>
  <c r="AB5" i="14"/>
  <c r="AK5" i="14"/>
  <c r="AI5" i="14"/>
  <c r="AJ31" i="14"/>
  <c r="AE31" i="14"/>
  <c r="Z31" i="14"/>
  <c r="T31" i="14"/>
  <c r="O31" i="14"/>
  <c r="J31" i="14"/>
  <c r="AN30" i="14"/>
  <c r="AI30" i="14"/>
  <c r="AD30" i="14"/>
  <c r="X30" i="14"/>
  <c r="S30" i="14"/>
  <c r="N30" i="14"/>
  <c r="H30" i="14"/>
  <c r="AM29" i="14"/>
  <c r="AH29" i="14"/>
  <c r="AB29" i="14"/>
  <c r="W29" i="14"/>
  <c r="R29" i="14"/>
  <c r="L29" i="14"/>
  <c r="AL28" i="14"/>
  <c r="AF28" i="14"/>
  <c r="AA28" i="14"/>
  <c r="V28" i="14"/>
  <c r="P28" i="14"/>
  <c r="K28" i="14"/>
  <c r="F28" i="14"/>
  <c r="AJ27" i="14"/>
  <c r="AE27" i="14"/>
  <c r="Z27" i="14"/>
  <c r="T27" i="14"/>
  <c r="O27" i="14"/>
  <c r="J27" i="14"/>
  <c r="AN26" i="14"/>
  <c r="AI26" i="14"/>
  <c r="AD26" i="14"/>
  <c r="X26" i="14"/>
  <c r="S26" i="14"/>
  <c r="N26" i="14"/>
  <c r="H26" i="14"/>
  <c r="AM25" i="14"/>
  <c r="AH25" i="14"/>
  <c r="AB25" i="14"/>
  <c r="W25" i="14"/>
  <c r="R25" i="14"/>
  <c r="AH24" i="14"/>
  <c r="R24" i="14"/>
  <c r="AL23" i="14"/>
  <c r="V23" i="14"/>
  <c r="F23" i="14"/>
  <c r="Z22" i="14"/>
  <c r="J22" i="14"/>
  <c r="AD21" i="14"/>
  <c r="AH20" i="14"/>
  <c r="AL19" i="14"/>
  <c r="V19" i="14"/>
  <c r="F19" i="14"/>
  <c r="V18" i="14"/>
  <c r="AK17" i="14"/>
  <c r="AE15" i="14"/>
  <c r="G11" i="14"/>
  <c r="AD8" i="14"/>
  <c r="G20" i="14"/>
  <c r="K20" i="14"/>
  <c r="O20" i="14"/>
  <c r="S20" i="14"/>
  <c r="W20" i="14"/>
  <c r="AA20" i="14"/>
  <c r="AE20" i="14"/>
  <c r="AI20" i="14"/>
  <c r="AM20" i="14"/>
  <c r="H20" i="14"/>
  <c r="L20" i="14"/>
  <c r="P20" i="14"/>
  <c r="T20" i="14"/>
  <c r="X20" i="14"/>
  <c r="AB20" i="14"/>
  <c r="AF20" i="14"/>
  <c r="AJ20" i="14"/>
  <c r="AN20" i="14"/>
  <c r="I20" i="14"/>
  <c r="M20" i="14"/>
  <c r="Q20" i="14"/>
  <c r="U20" i="14"/>
  <c r="Y20" i="14"/>
  <c r="AC20" i="14"/>
  <c r="AG20" i="14"/>
  <c r="AK20" i="14"/>
  <c r="AO20" i="14"/>
  <c r="H12" i="14"/>
  <c r="L12" i="14"/>
  <c r="P12" i="14"/>
  <c r="T12" i="14"/>
  <c r="X12" i="14"/>
  <c r="AB12" i="14"/>
  <c r="AF12" i="14"/>
  <c r="AJ12" i="14"/>
  <c r="AN12" i="14"/>
  <c r="J12" i="14"/>
  <c r="O12" i="14"/>
  <c r="U12" i="14"/>
  <c r="Z12" i="14"/>
  <c r="AE12" i="14"/>
  <c r="AK12" i="14"/>
  <c r="F12" i="14"/>
  <c r="K12" i="14"/>
  <c r="Q12" i="14"/>
  <c r="V12" i="14"/>
  <c r="AA12" i="14"/>
  <c r="AG12" i="14"/>
  <c r="AL12" i="14"/>
  <c r="G12" i="14"/>
  <c r="M12" i="14"/>
  <c r="R12" i="14"/>
  <c r="W12" i="14"/>
  <c r="AC12" i="14"/>
  <c r="AH12" i="14"/>
  <c r="AM12" i="14"/>
  <c r="S12" i="14"/>
  <c r="AO12" i="14"/>
  <c r="Y12" i="14"/>
  <c r="I12" i="14"/>
  <c r="AD12" i="14"/>
  <c r="Z5" i="14"/>
  <c r="AN5" i="14"/>
  <c r="Z20" i="14"/>
  <c r="J20" i="14"/>
  <c r="AA16" i="14"/>
  <c r="N12" i="14"/>
  <c r="I29" i="14"/>
  <c r="M29" i="14"/>
  <c r="Q29" i="14"/>
  <c r="U29" i="14"/>
  <c r="Y29" i="14"/>
  <c r="AC29" i="14"/>
  <c r="AG29" i="14"/>
  <c r="AK29" i="14"/>
  <c r="AO29" i="14"/>
  <c r="G25" i="14"/>
  <c r="K25" i="14"/>
  <c r="H25" i="14"/>
  <c r="I25" i="14"/>
  <c r="M25" i="14"/>
  <c r="Q25" i="14"/>
  <c r="U25" i="14"/>
  <c r="Y25" i="14"/>
  <c r="AC25" i="14"/>
  <c r="AG25" i="14"/>
  <c r="AK25" i="14"/>
  <c r="AO25" i="14"/>
  <c r="G21" i="14"/>
  <c r="K21" i="14"/>
  <c r="O21" i="14"/>
  <c r="S21" i="14"/>
  <c r="W21" i="14"/>
  <c r="AA21" i="14"/>
  <c r="AE21" i="14"/>
  <c r="AI21" i="14"/>
  <c r="AM21" i="14"/>
  <c r="H21" i="14"/>
  <c r="L21" i="14"/>
  <c r="P21" i="14"/>
  <c r="T21" i="14"/>
  <c r="X21" i="14"/>
  <c r="AB21" i="14"/>
  <c r="AF21" i="14"/>
  <c r="AJ21" i="14"/>
  <c r="AN21" i="14"/>
  <c r="I21" i="14"/>
  <c r="M21" i="14"/>
  <c r="Q21" i="14"/>
  <c r="U21" i="14"/>
  <c r="Y21" i="14"/>
  <c r="AC21" i="14"/>
  <c r="AG21" i="14"/>
  <c r="AK21" i="14"/>
  <c r="AO21" i="14"/>
  <c r="H17" i="14"/>
  <c r="L17" i="14"/>
  <c r="P17" i="14"/>
  <c r="T17" i="14"/>
  <c r="X17" i="14"/>
  <c r="AB17" i="14"/>
  <c r="AF17" i="14"/>
  <c r="AJ17" i="14"/>
  <c r="AN17" i="14"/>
  <c r="F17" i="14"/>
  <c r="N17" i="14"/>
  <c r="R17" i="14"/>
  <c r="V17" i="14"/>
  <c r="Z17" i="14"/>
  <c r="S17" i="14"/>
  <c r="AA17" i="14"/>
  <c r="AG17" i="14"/>
  <c r="AL17" i="14"/>
  <c r="M17" i="14"/>
  <c r="U17" i="14"/>
  <c r="AC17" i="14"/>
  <c r="AH17" i="14"/>
  <c r="AM17" i="14"/>
  <c r="G17" i="14"/>
  <c r="O17" i="14"/>
  <c r="W17" i="14"/>
  <c r="AD17" i="14"/>
  <c r="AI17" i="14"/>
  <c r="AO17" i="14"/>
  <c r="H13" i="14"/>
  <c r="L13" i="14"/>
  <c r="P13" i="14"/>
  <c r="T13" i="14"/>
  <c r="X13" i="14"/>
  <c r="AB13" i="14"/>
  <c r="AF13" i="14"/>
  <c r="AJ13" i="14"/>
  <c r="AN13" i="14"/>
  <c r="F13" i="14"/>
  <c r="K13" i="14"/>
  <c r="Q13" i="14"/>
  <c r="V13" i="14"/>
  <c r="AA13" i="14"/>
  <c r="AG13" i="14"/>
  <c r="AL13" i="14"/>
  <c r="G13" i="14"/>
  <c r="M13" i="14"/>
  <c r="R13" i="14"/>
  <c r="W13" i="14"/>
  <c r="AC13" i="14"/>
  <c r="AH13" i="14"/>
  <c r="AM13" i="14"/>
  <c r="I13" i="14"/>
  <c r="N13" i="14"/>
  <c r="S13" i="14"/>
  <c r="Y13" i="14"/>
  <c r="AD13" i="14"/>
  <c r="AI13" i="14"/>
  <c r="AO13" i="14"/>
  <c r="Z13" i="14"/>
  <c r="J13" i="14"/>
  <c r="AE13" i="14"/>
  <c r="O13" i="14"/>
  <c r="AK13" i="14"/>
  <c r="H9" i="14"/>
  <c r="L9" i="14"/>
  <c r="P9" i="14"/>
  <c r="T9" i="14"/>
  <c r="X9" i="14"/>
  <c r="AB9" i="14"/>
  <c r="AF9" i="14"/>
  <c r="AJ9" i="14"/>
  <c r="AN9" i="14"/>
  <c r="F9" i="14"/>
  <c r="K9" i="14"/>
  <c r="Q9" i="14"/>
  <c r="V9" i="14"/>
  <c r="AA9" i="14"/>
  <c r="AG9" i="14"/>
  <c r="AL9" i="14"/>
  <c r="G9" i="14"/>
  <c r="M9" i="14"/>
  <c r="R9" i="14"/>
  <c r="W9" i="14"/>
  <c r="AC9" i="14"/>
  <c r="AH9" i="14"/>
  <c r="AM9" i="14"/>
  <c r="I9" i="14"/>
  <c r="N9" i="14"/>
  <c r="S9" i="14"/>
  <c r="Y9" i="14"/>
  <c r="AD9" i="14"/>
  <c r="AI9" i="14"/>
  <c r="AO9" i="14"/>
  <c r="U9" i="14"/>
  <c r="Z9" i="14"/>
  <c r="J9" i="14"/>
  <c r="AE9" i="14"/>
  <c r="M5" i="14"/>
  <c r="U5" i="14"/>
  <c r="Y5" i="14"/>
  <c r="AC5" i="14"/>
  <c r="AL5" i="14"/>
  <c r="AD5" i="14"/>
  <c r="R5" i="14"/>
  <c r="S5" i="14"/>
  <c r="AF5" i="14"/>
  <c r="T5" i="14"/>
  <c r="AN31" i="14"/>
  <c r="AI31" i="14"/>
  <c r="AD31" i="14"/>
  <c r="X31" i="14"/>
  <c r="S31" i="14"/>
  <c r="N31" i="14"/>
  <c r="H31" i="14"/>
  <c r="AM30" i="14"/>
  <c r="AH30" i="14"/>
  <c r="AB30" i="14"/>
  <c r="W30" i="14"/>
  <c r="R30" i="14"/>
  <c r="L30" i="14"/>
  <c r="G30" i="14"/>
  <c r="AL29" i="14"/>
  <c r="AF29" i="14"/>
  <c r="AA29" i="14"/>
  <c r="V29" i="14"/>
  <c r="P29" i="14"/>
  <c r="K29" i="14"/>
  <c r="F29" i="14"/>
  <c r="AJ28" i="14"/>
  <c r="AE28" i="14"/>
  <c r="Z28" i="14"/>
  <c r="T28" i="14"/>
  <c r="O28" i="14"/>
  <c r="J28" i="14"/>
  <c r="AN27" i="14"/>
  <c r="AI27" i="14"/>
  <c r="AD27" i="14"/>
  <c r="X27" i="14"/>
  <c r="S27" i="14"/>
  <c r="N27" i="14"/>
  <c r="H27" i="14"/>
  <c r="AM26" i="14"/>
  <c r="AH26" i="14"/>
  <c r="AB26" i="14"/>
  <c r="W26" i="14"/>
  <c r="R26" i="14"/>
  <c r="L26" i="14"/>
  <c r="G26" i="14"/>
  <c r="AL25" i="14"/>
  <c r="AF25" i="14"/>
  <c r="AA25" i="14"/>
  <c r="V25" i="14"/>
  <c r="P25" i="14"/>
  <c r="J25" i="14"/>
  <c r="AD24" i="14"/>
  <c r="N24" i="14"/>
  <c r="AH23" i="14"/>
  <c r="R23" i="14"/>
  <c r="AL22" i="14"/>
  <c r="V22" i="14"/>
  <c r="F22" i="14"/>
  <c r="Z21" i="14"/>
  <c r="J21" i="14"/>
  <c r="AD20" i="14"/>
  <c r="N20" i="14"/>
  <c r="AH19" i="14"/>
  <c r="R19" i="14"/>
  <c r="AL18" i="14"/>
  <c r="Q18" i="14"/>
  <c r="AE17" i="14"/>
  <c r="AK16" i="14"/>
  <c r="M15" i="14"/>
  <c r="AI12" i="14"/>
  <c r="V10" i="14"/>
  <c r="AG7" i="14"/>
  <c r="B40" i="13"/>
  <c r="B39" i="13"/>
  <c r="B38" i="13"/>
  <c r="B37" i="13"/>
  <c r="B36" i="13"/>
  <c r="B35" i="13"/>
  <c r="B40" i="12"/>
  <c r="B39" i="12"/>
  <c r="B38" i="12"/>
  <c r="B37" i="12"/>
  <c r="B36" i="12"/>
  <c r="B35" i="12"/>
  <c r="B40" i="11"/>
  <c r="B39" i="11"/>
  <c r="B38" i="11"/>
  <c r="B37" i="11"/>
  <c r="B36" i="11"/>
  <c r="B35" i="11"/>
  <c r="B40" i="10"/>
  <c r="B39" i="10"/>
  <c r="B38" i="10"/>
  <c r="B37" i="10"/>
  <c r="B36" i="10"/>
  <c r="B35" i="10"/>
  <c r="B40" i="9"/>
  <c r="B39" i="9"/>
  <c r="B38" i="9"/>
  <c r="B37" i="9"/>
  <c r="B36" i="9"/>
  <c r="B35" i="9"/>
  <c r="B40" i="8"/>
  <c r="B39" i="8"/>
  <c r="B38" i="8"/>
  <c r="B37" i="8"/>
  <c r="B36" i="8"/>
  <c r="B35" i="8"/>
  <c r="B40" i="7"/>
  <c r="B39" i="7"/>
  <c r="B38" i="7"/>
  <c r="B37" i="7"/>
  <c r="B36" i="7"/>
  <c r="B35" i="7"/>
  <c r="B40" i="6"/>
  <c r="B39" i="6"/>
  <c r="B38" i="6"/>
  <c r="B37" i="6"/>
  <c r="B36" i="6"/>
  <c r="B35" i="6"/>
  <c r="B40" i="5"/>
  <c r="B39" i="5"/>
  <c r="B38" i="5"/>
  <c r="B37" i="5"/>
  <c r="B36" i="5"/>
  <c r="B35" i="5"/>
  <c r="B40" i="4"/>
  <c r="B39" i="4"/>
  <c r="B38" i="4"/>
  <c r="B37" i="4"/>
  <c r="B36" i="4"/>
  <c r="B35" i="4"/>
  <c r="B40" i="3"/>
  <c r="B39" i="3"/>
  <c r="B38" i="3"/>
  <c r="B37" i="3"/>
  <c r="B36" i="3"/>
  <c r="B35" i="3"/>
  <c r="K5" i="14"/>
  <c r="J5" i="14"/>
  <c r="I5" i="14"/>
  <c r="B35" i="2"/>
  <c r="B36" i="2"/>
  <c r="B37" i="2"/>
  <c r="B38" i="2"/>
  <c r="B39" i="2"/>
  <c r="B40" i="2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C15" i="1" s="1"/>
  <c r="A2" i="13" s="1"/>
  <c r="C25" i="14" l="1"/>
  <c r="C26" i="14"/>
  <c r="C9" i="14"/>
  <c r="C23" i="14"/>
  <c r="E30" i="14"/>
  <c r="E6" i="14"/>
  <c r="D27" i="14"/>
  <c r="C30" i="14"/>
  <c r="C29" i="14"/>
  <c r="C21" i="14"/>
  <c r="C10" i="14"/>
  <c r="D26" i="14"/>
  <c r="D10" i="14"/>
  <c r="C18" i="14"/>
  <c r="D31" i="14"/>
  <c r="C14" i="14"/>
  <c r="E25" i="14"/>
  <c r="E19" i="14"/>
  <c r="D23" i="14"/>
  <c r="D29" i="14"/>
  <c r="E12" i="14"/>
  <c r="D18" i="14"/>
  <c r="E7" i="14"/>
  <c r="E11" i="14"/>
  <c r="E8" i="14"/>
  <c r="D24" i="14"/>
  <c r="D9" i="14"/>
  <c r="E9" i="14"/>
  <c r="E21" i="14"/>
  <c r="C12" i="14"/>
  <c r="D11" i="14"/>
  <c r="C19" i="14"/>
  <c r="D6" i="14"/>
  <c r="E10" i="14"/>
  <c r="C16" i="14"/>
  <c r="C27" i="14"/>
  <c r="D7" i="14"/>
  <c r="D19" i="14"/>
  <c r="E28" i="14"/>
  <c r="C8" i="14"/>
  <c r="D13" i="14"/>
  <c r="E18" i="14"/>
  <c r="D28" i="14"/>
  <c r="E31" i="14"/>
  <c r="D21" i="14"/>
  <c r="D25" i="14"/>
  <c r="D12" i="14"/>
  <c r="E20" i="14"/>
  <c r="E26" i="14"/>
  <c r="C6" i="14"/>
  <c r="D14" i="14"/>
  <c r="E22" i="14"/>
  <c r="D16" i="14"/>
  <c r="E29" i="14"/>
  <c r="C31" i="14"/>
  <c r="C7" i="14"/>
  <c r="C11" i="14"/>
  <c r="D15" i="14"/>
  <c r="C15" i="14"/>
  <c r="E15" i="14"/>
  <c r="D8" i="14"/>
  <c r="E13" i="14"/>
  <c r="E16" i="14"/>
  <c r="C22" i="14"/>
  <c r="E27" i="14"/>
  <c r="D30" i="14"/>
  <c r="C13" i="14"/>
  <c r="D20" i="14"/>
  <c r="C28" i="14"/>
  <c r="E14" i="14"/>
  <c r="D22" i="14"/>
  <c r="C20" i="14"/>
  <c r="C24" i="14"/>
  <c r="E23" i="14"/>
  <c r="E24" i="14"/>
  <c r="A1" i="2"/>
  <c r="F4" i="2" s="1"/>
  <c r="A1" i="3"/>
  <c r="F4" i="3" s="1"/>
  <c r="A1" i="7"/>
  <c r="F4" i="7" s="1"/>
  <c r="A1" i="8"/>
  <c r="A1" i="9"/>
  <c r="F4" i="9" s="1"/>
  <c r="A1" i="11"/>
  <c r="F4" i="11" s="1"/>
  <c r="A1" i="12"/>
  <c r="F4" i="12" s="1"/>
  <c r="A1" i="13"/>
  <c r="F4" i="13" s="1"/>
  <c r="A1" i="4"/>
  <c r="F4" i="4" s="1"/>
  <c r="A1" i="5"/>
  <c r="A1" i="6"/>
  <c r="A1" i="10"/>
  <c r="F4" i="10" s="1"/>
  <c r="F3" i="9"/>
  <c r="F7" i="9" s="1"/>
  <c r="F5" i="9" s="1"/>
  <c r="F3" i="11"/>
  <c r="F7" i="11" s="1"/>
  <c r="F5" i="11" s="1"/>
  <c r="F3" i="12"/>
  <c r="F7" i="12" s="1"/>
  <c r="F5" i="12" s="1"/>
  <c r="C13" i="1"/>
  <c r="A2" i="11" s="1"/>
  <c r="C9" i="1"/>
  <c r="A2" i="7" s="1"/>
  <c r="C5" i="1"/>
  <c r="A2" i="3" s="1"/>
  <c r="C12" i="1"/>
  <c r="A2" i="10" s="1"/>
  <c r="C8" i="1"/>
  <c r="A2" i="6" s="1"/>
  <c r="C11" i="1"/>
  <c r="A2" i="9" s="1"/>
  <c r="C7" i="1"/>
  <c r="A2" i="5" s="1"/>
  <c r="C14" i="1"/>
  <c r="A2" i="12" s="1"/>
  <c r="C10" i="1"/>
  <c r="A2" i="8" s="1"/>
  <c r="C6" i="1"/>
  <c r="A2" i="4" s="1"/>
  <c r="C4" i="1"/>
  <c r="A2" i="2" s="1"/>
  <c r="F3" i="8" l="1"/>
  <c r="G3" i="8" s="1"/>
  <c r="G6" i="8" s="1"/>
  <c r="F4" i="8"/>
  <c r="F3" i="6"/>
  <c r="F4" i="6"/>
  <c r="F3" i="5"/>
  <c r="F4" i="5"/>
  <c r="F6" i="9"/>
  <c r="F3" i="2"/>
  <c r="F6" i="5"/>
  <c r="F3" i="13"/>
  <c r="F3" i="10"/>
  <c r="F3" i="7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W3" i="7" s="1"/>
  <c r="X3" i="7" s="1"/>
  <c r="Y3" i="7" s="1"/>
  <c r="Z3" i="7" s="1"/>
  <c r="AA3" i="7" s="1"/>
  <c r="AB3" i="7" s="1"/>
  <c r="AC3" i="7" s="1"/>
  <c r="AD3" i="7" s="1"/>
  <c r="AE3" i="7" s="1"/>
  <c r="AF3" i="7" s="1"/>
  <c r="AG3" i="7" s="1"/>
  <c r="AH3" i="7" s="1"/>
  <c r="AI3" i="7" s="1"/>
  <c r="F3" i="4"/>
  <c r="F3" i="3"/>
  <c r="G3" i="11"/>
  <c r="G6" i="11" s="1"/>
  <c r="G3" i="9"/>
  <c r="H3" i="9" s="1"/>
  <c r="F6" i="11"/>
  <c r="G3" i="12"/>
  <c r="H3" i="12" s="1"/>
  <c r="F6" i="12"/>
  <c r="F6" i="2" l="1"/>
  <c r="F8" i="2" a="1"/>
  <c r="F8" i="2" s="1"/>
  <c r="G3" i="2"/>
  <c r="H3" i="11"/>
  <c r="H6" i="11" s="1"/>
  <c r="F7" i="6"/>
  <c r="F5" i="6" s="1"/>
  <c r="F6" i="6"/>
  <c r="G3" i="6"/>
  <c r="G7" i="8"/>
  <c r="G5" i="8" s="1"/>
  <c r="F7" i="5"/>
  <c r="F5" i="5" s="1"/>
  <c r="G3" i="5"/>
  <c r="F7" i="8"/>
  <c r="F5" i="8" s="1"/>
  <c r="F6" i="8"/>
  <c r="H3" i="8"/>
  <c r="I3" i="8" s="1"/>
  <c r="F7" i="2"/>
  <c r="F5" i="2" s="1"/>
  <c r="G7" i="9"/>
  <c r="G5" i="9" s="1"/>
  <c r="G6" i="9"/>
  <c r="F7" i="3"/>
  <c r="F5" i="3" s="1"/>
  <c r="F6" i="3"/>
  <c r="G3" i="3"/>
  <c r="F7" i="4"/>
  <c r="F5" i="4" s="1"/>
  <c r="G3" i="4"/>
  <c r="F6" i="4"/>
  <c r="F7" i="10"/>
  <c r="F5" i="10" s="1"/>
  <c r="G3" i="10"/>
  <c r="F6" i="10"/>
  <c r="G7" i="11"/>
  <c r="G5" i="11" s="1"/>
  <c r="F7" i="7"/>
  <c r="F5" i="7" s="1"/>
  <c r="F6" i="7"/>
  <c r="F7" i="13"/>
  <c r="F5" i="13" s="1"/>
  <c r="F6" i="13"/>
  <c r="G3" i="13"/>
  <c r="G7" i="12"/>
  <c r="G5" i="12" s="1"/>
  <c r="G6" i="12"/>
  <c r="I3" i="12"/>
  <c r="H6" i="12"/>
  <c r="H7" i="12"/>
  <c r="H5" i="12" s="1"/>
  <c r="I3" i="11"/>
  <c r="H7" i="11"/>
  <c r="H5" i="11" s="1"/>
  <c r="I3" i="9"/>
  <c r="H6" i="9"/>
  <c r="H7" i="9"/>
  <c r="H5" i="9" s="1"/>
  <c r="G7" i="2" l="1"/>
  <c r="G5" i="2" s="1"/>
  <c r="G8" i="2" a="1"/>
  <c r="G8" i="2" s="1"/>
  <c r="H3" i="2"/>
  <c r="G6" i="2"/>
  <c r="H7" i="8"/>
  <c r="H5" i="8" s="1"/>
  <c r="H6" i="8"/>
  <c r="G7" i="5"/>
  <c r="G5" i="5" s="1"/>
  <c r="H3" i="5"/>
  <c r="G6" i="5"/>
  <c r="G7" i="6"/>
  <c r="G5" i="6" s="1"/>
  <c r="G6" i="6"/>
  <c r="H3" i="6"/>
  <c r="G6" i="3"/>
  <c r="G7" i="3"/>
  <c r="G5" i="3" s="1"/>
  <c r="H3" i="3"/>
  <c r="H3" i="4"/>
  <c r="G6" i="4"/>
  <c r="G7" i="4"/>
  <c r="G5" i="4" s="1"/>
  <c r="G6" i="13"/>
  <c r="H3" i="13"/>
  <c r="G7" i="13"/>
  <c r="G5" i="13" s="1"/>
  <c r="G6" i="7"/>
  <c r="G7" i="7"/>
  <c r="G5" i="7" s="1"/>
  <c r="G6" i="10"/>
  <c r="H3" i="10"/>
  <c r="G7" i="10"/>
  <c r="G5" i="10" s="1"/>
  <c r="I6" i="12"/>
  <c r="I7" i="12"/>
  <c r="I5" i="12" s="1"/>
  <c r="J3" i="12"/>
  <c r="I6" i="11"/>
  <c r="J3" i="11"/>
  <c r="I7" i="11"/>
  <c r="I5" i="11" s="1"/>
  <c r="I6" i="9"/>
  <c r="I7" i="9"/>
  <c r="I5" i="9" s="1"/>
  <c r="J3" i="9"/>
  <c r="I6" i="8"/>
  <c r="I7" i="8"/>
  <c r="I5" i="8" s="1"/>
  <c r="J3" i="8"/>
  <c r="I3" i="2"/>
  <c r="I7" i="2" l="1"/>
  <c r="I5" i="2" s="1"/>
  <c r="I8" i="2" a="1"/>
  <c r="I8" i="2" s="1"/>
  <c r="H7" i="2"/>
  <c r="H5" i="2" s="1"/>
  <c r="H8" i="2" a="1"/>
  <c r="H8" i="2" s="1"/>
  <c r="H6" i="2"/>
  <c r="I3" i="6"/>
  <c r="H7" i="6"/>
  <c r="H5" i="6" s="1"/>
  <c r="H6" i="6"/>
  <c r="H6" i="5"/>
  <c r="I3" i="5"/>
  <c r="H7" i="5"/>
  <c r="H5" i="5" s="1"/>
  <c r="H6" i="7"/>
  <c r="H7" i="7"/>
  <c r="H5" i="7" s="1"/>
  <c r="H7" i="4"/>
  <c r="H5" i="4" s="1"/>
  <c r="H6" i="4"/>
  <c r="I3" i="4"/>
  <c r="H7" i="3"/>
  <c r="H5" i="3" s="1"/>
  <c r="H6" i="3"/>
  <c r="I3" i="3"/>
  <c r="H6" i="13"/>
  <c r="H7" i="13"/>
  <c r="H5" i="13" s="1"/>
  <c r="I3" i="13"/>
  <c r="I3" i="10"/>
  <c r="H6" i="10"/>
  <c r="H7" i="10"/>
  <c r="H5" i="10" s="1"/>
  <c r="J7" i="12"/>
  <c r="J5" i="12" s="1"/>
  <c r="K3" i="12"/>
  <c r="J6" i="12"/>
  <c r="J7" i="11"/>
  <c r="J5" i="11" s="1"/>
  <c r="K3" i="11"/>
  <c r="J6" i="11"/>
  <c r="J7" i="9"/>
  <c r="J5" i="9" s="1"/>
  <c r="K3" i="9"/>
  <c r="J6" i="9"/>
  <c r="J7" i="8"/>
  <c r="J5" i="8" s="1"/>
  <c r="K3" i="8"/>
  <c r="J6" i="8"/>
  <c r="J3" i="2"/>
  <c r="I6" i="2"/>
  <c r="J7" i="2" l="1"/>
  <c r="J5" i="2" s="1"/>
  <c r="J8" i="2" a="1"/>
  <c r="J8" i="2" s="1"/>
  <c r="I7" i="5"/>
  <c r="I5" i="5" s="1"/>
  <c r="I6" i="5"/>
  <c r="J3" i="5"/>
  <c r="I6" i="6"/>
  <c r="J3" i="6"/>
  <c r="I7" i="6"/>
  <c r="I5" i="6" s="1"/>
  <c r="J3" i="13"/>
  <c r="I7" i="13"/>
  <c r="I5" i="13" s="1"/>
  <c r="I6" i="13"/>
  <c r="I6" i="7"/>
  <c r="I7" i="7"/>
  <c r="I5" i="7" s="1"/>
  <c r="J3" i="4"/>
  <c r="I7" i="4"/>
  <c r="I5" i="4" s="1"/>
  <c r="I6" i="4"/>
  <c r="I6" i="10"/>
  <c r="I7" i="10"/>
  <c r="I5" i="10" s="1"/>
  <c r="J3" i="10"/>
  <c r="J3" i="3"/>
  <c r="I6" i="3"/>
  <c r="I7" i="3"/>
  <c r="I5" i="3" s="1"/>
  <c r="L3" i="12"/>
  <c r="K6" i="12"/>
  <c r="K7" i="12"/>
  <c r="K5" i="12" s="1"/>
  <c r="K6" i="11"/>
  <c r="L3" i="11"/>
  <c r="K7" i="11"/>
  <c r="K5" i="11" s="1"/>
  <c r="L3" i="9"/>
  <c r="K6" i="9"/>
  <c r="K7" i="9"/>
  <c r="K5" i="9" s="1"/>
  <c r="L3" i="8"/>
  <c r="K6" i="8"/>
  <c r="K7" i="8"/>
  <c r="K5" i="8" s="1"/>
  <c r="K3" i="2"/>
  <c r="J6" i="2"/>
  <c r="K7" i="2" l="1"/>
  <c r="K5" i="2" s="1"/>
  <c r="K8" i="2" a="1"/>
  <c r="K8" i="2" s="1"/>
  <c r="K3" i="5"/>
  <c r="J7" i="5"/>
  <c r="J5" i="5" s="1"/>
  <c r="J6" i="5"/>
  <c r="J7" i="6"/>
  <c r="J5" i="6" s="1"/>
  <c r="J6" i="6"/>
  <c r="K3" i="6"/>
  <c r="J7" i="10"/>
  <c r="J5" i="10" s="1"/>
  <c r="K3" i="10"/>
  <c r="J6" i="10"/>
  <c r="K3" i="4"/>
  <c r="J6" i="4"/>
  <c r="J7" i="4"/>
  <c r="J5" i="4" s="1"/>
  <c r="J7" i="3"/>
  <c r="J5" i="3" s="1"/>
  <c r="K3" i="3"/>
  <c r="J6" i="3"/>
  <c r="J7" i="7"/>
  <c r="J5" i="7" s="1"/>
  <c r="J6" i="7"/>
  <c r="K3" i="13"/>
  <c r="J6" i="13"/>
  <c r="J7" i="13"/>
  <c r="J5" i="13" s="1"/>
  <c r="M3" i="12"/>
  <c r="L6" i="12"/>
  <c r="L7" i="12"/>
  <c r="L5" i="12" s="1"/>
  <c r="M3" i="11"/>
  <c r="L6" i="11"/>
  <c r="L7" i="11"/>
  <c r="L5" i="11" s="1"/>
  <c r="M3" i="9"/>
  <c r="L6" i="9"/>
  <c r="L7" i="9"/>
  <c r="L5" i="9" s="1"/>
  <c r="M3" i="8"/>
  <c r="L6" i="8"/>
  <c r="L7" i="8"/>
  <c r="L5" i="8" s="1"/>
  <c r="K6" i="2"/>
  <c r="L3" i="2"/>
  <c r="L7" i="2" l="1"/>
  <c r="L5" i="2" s="1"/>
  <c r="L8" i="2" a="1"/>
  <c r="L8" i="2" s="1"/>
  <c r="L3" i="6"/>
  <c r="K6" i="6"/>
  <c r="K7" i="6"/>
  <c r="K5" i="6" s="1"/>
  <c r="K6" i="5"/>
  <c r="K7" i="5"/>
  <c r="K5" i="5" s="1"/>
  <c r="L3" i="5"/>
  <c r="L3" i="3"/>
  <c r="K7" i="3"/>
  <c r="K5" i="3" s="1"/>
  <c r="K6" i="3"/>
  <c r="K7" i="7"/>
  <c r="K5" i="7" s="1"/>
  <c r="K6" i="7"/>
  <c r="K7" i="4"/>
  <c r="K5" i="4" s="1"/>
  <c r="L3" i="4"/>
  <c r="K6" i="4"/>
  <c r="L3" i="10"/>
  <c r="K6" i="10"/>
  <c r="K7" i="10"/>
  <c r="K5" i="10" s="1"/>
  <c r="L3" i="13"/>
  <c r="K6" i="13"/>
  <c r="K7" i="13"/>
  <c r="K5" i="13" s="1"/>
  <c r="M3" i="2"/>
  <c r="L6" i="2"/>
  <c r="M6" i="12"/>
  <c r="M7" i="12"/>
  <c r="M5" i="12" s="1"/>
  <c r="N3" i="12"/>
  <c r="M6" i="11"/>
  <c r="M7" i="11"/>
  <c r="M5" i="11" s="1"/>
  <c r="N3" i="11"/>
  <c r="M6" i="9"/>
  <c r="M7" i="9"/>
  <c r="M5" i="9" s="1"/>
  <c r="N3" i="9"/>
  <c r="M6" i="8"/>
  <c r="M7" i="8"/>
  <c r="M5" i="8" s="1"/>
  <c r="N3" i="8"/>
  <c r="M7" i="2" l="1"/>
  <c r="M5" i="2" s="1"/>
  <c r="M8" i="2" a="1"/>
  <c r="M8" i="2" s="1"/>
  <c r="M6" i="2"/>
  <c r="L6" i="5"/>
  <c r="L7" i="5"/>
  <c r="L5" i="5" s="1"/>
  <c r="M3" i="5"/>
  <c r="M3" i="6"/>
  <c r="L6" i="6"/>
  <c r="L7" i="6"/>
  <c r="L5" i="6" s="1"/>
  <c r="L7" i="4"/>
  <c r="L5" i="4" s="1"/>
  <c r="M3" i="4"/>
  <c r="L6" i="4"/>
  <c r="N3" i="2"/>
  <c r="L6" i="7"/>
  <c r="L7" i="7"/>
  <c r="L5" i="7" s="1"/>
  <c r="M3" i="10"/>
  <c r="L6" i="10"/>
  <c r="L7" i="10"/>
  <c r="L5" i="10" s="1"/>
  <c r="L6" i="13"/>
  <c r="L7" i="13"/>
  <c r="L5" i="13" s="1"/>
  <c r="M3" i="13"/>
  <c r="M3" i="3"/>
  <c r="L6" i="3"/>
  <c r="L7" i="3"/>
  <c r="L5" i="3" s="1"/>
  <c r="N7" i="12"/>
  <c r="N5" i="12" s="1"/>
  <c r="O3" i="12"/>
  <c r="N6" i="12"/>
  <c r="N7" i="11"/>
  <c r="N5" i="11" s="1"/>
  <c r="O3" i="11"/>
  <c r="N6" i="11"/>
  <c r="N7" i="9"/>
  <c r="N5" i="9" s="1"/>
  <c r="N6" i="9"/>
  <c r="O3" i="9"/>
  <c r="N7" i="8"/>
  <c r="N5" i="8" s="1"/>
  <c r="N6" i="8"/>
  <c r="O3" i="8"/>
  <c r="N7" i="2" l="1"/>
  <c r="N5" i="2" s="1"/>
  <c r="N8" i="2" a="1"/>
  <c r="N8" i="2" s="1"/>
  <c r="M6" i="5"/>
  <c r="N3" i="5"/>
  <c r="M7" i="5"/>
  <c r="M5" i="5" s="1"/>
  <c r="M6" i="6"/>
  <c r="M7" i="6"/>
  <c r="M5" i="6" s="1"/>
  <c r="N3" i="6"/>
  <c r="M7" i="7"/>
  <c r="M5" i="7" s="1"/>
  <c r="M6" i="7"/>
  <c r="M7" i="10"/>
  <c r="M5" i="10" s="1"/>
  <c r="N3" i="10"/>
  <c r="M6" i="10"/>
  <c r="O3" i="2"/>
  <c r="M7" i="3"/>
  <c r="M5" i="3" s="1"/>
  <c r="M6" i="3"/>
  <c r="N3" i="3"/>
  <c r="M6" i="4"/>
  <c r="M7" i="4"/>
  <c r="M5" i="4" s="1"/>
  <c r="N3" i="4"/>
  <c r="N6" i="2"/>
  <c r="M6" i="13"/>
  <c r="M7" i="13"/>
  <c r="M5" i="13" s="1"/>
  <c r="N3" i="13"/>
  <c r="P3" i="12"/>
  <c r="O6" i="12"/>
  <c r="O7" i="12"/>
  <c r="O5" i="12" s="1"/>
  <c r="P3" i="11"/>
  <c r="O6" i="11"/>
  <c r="O7" i="11"/>
  <c r="O5" i="11" s="1"/>
  <c r="P3" i="9"/>
  <c r="O6" i="9"/>
  <c r="O7" i="9"/>
  <c r="O5" i="9" s="1"/>
  <c r="P3" i="8"/>
  <c r="O7" i="8"/>
  <c r="O5" i="8" s="1"/>
  <c r="O6" i="8"/>
  <c r="O7" i="2" l="1"/>
  <c r="O5" i="2" s="1"/>
  <c r="O8" i="2" a="1"/>
  <c r="O8" i="2" s="1"/>
  <c r="N6" i="5"/>
  <c r="N7" i="5"/>
  <c r="N5" i="5" s="1"/>
  <c r="O3" i="5"/>
  <c r="O6" i="2"/>
  <c r="O3" i="6"/>
  <c r="N6" i="6"/>
  <c r="N7" i="6"/>
  <c r="N5" i="6" s="1"/>
  <c r="P3" i="2"/>
  <c r="N6" i="3"/>
  <c r="N7" i="3"/>
  <c r="N5" i="3" s="1"/>
  <c r="O3" i="3"/>
  <c r="N6" i="7"/>
  <c r="N7" i="7"/>
  <c r="N5" i="7" s="1"/>
  <c r="N7" i="13"/>
  <c r="N5" i="13" s="1"/>
  <c r="O3" i="13"/>
  <c r="N6" i="13"/>
  <c r="O3" i="4"/>
  <c r="N6" i="4"/>
  <c r="N7" i="4"/>
  <c r="N5" i="4" s="1"/>
  <c r="N7" i="10"/>
  <c r="N5" i="10" s="1"/>
  <c r="N6" i="10"/>
  <c r="O3" i="10"/>
  <c r="Q3" i="12"/>
  <c r="P6" i="12"/>
  <c r="P7" i="12"/>
  <c r="P5" i="12" s="1"/>
  <c r="Q3" i="11"/>
  <c r="P7" i="11"/>
  <c r="P5" i="11" s="1"/>
  <c r="P6" i="11"/>
  <c r="Q3" i="9"/>
  <c r="P6" i="9"/>
  <c r="P7" i="9"/>
  <c r="P5" i="9" s="1"/>
  <c r="Q3" i="8"/>
  <c r="P6" i="8"/>
  <c r="P7" i="8"/>
  <c r="P5" i="8" s="1"/>
  <c r="P7" i="2" l="1"/>
  <c r="P5" i="2" s="1"/>
  <c r="P8" i="2" a="1"/>
  <c r="P8" i="2" s="1"/>
  <c r="O7" i="5"/>
  <c r="O5" i="5" s="1"/>
  <c r="P3" i="5"/>
  <c r="O6" i="5"/>
  <c r="P6" i="2"/>
  <c r="Q3" i="2"/>
  <c r="O6" i="6"/>
  <c r="O7" i="6"/>
  <c r="O5" i="6" s="1"/>
  <c r="P3" i="6"/>
  <c r="O6" i="13"/>
  <c r="O7" i="13"/>
  <c r="O5" i="13" s="1"/>
  <c r="P3" i="13"/>
  <c r="O6" i="10"/>
  <c r="O7" i="10"/>
  <c r="O5" i="10" s="1"/>
  <c r="P3" i="10"/>
  <c r="O6" i="3"/>
  <c r="O7" i="3"/>
  <c r="O5" i="3" s="1"/>
  <c r="P3" i="3"/>
  <c r="P3" i="4"/>
  <c r="O7" i="4"/>
  <c r="O5" i="4" s="1"/>
  <c r="O6" i="4"/>
  <c r="O6" i="7"/>
  <c r="O7" i="7"/>
  <c r="O5" i="7" s="1"/>
  <c r="Q6" i="12"/>
  <c r="Q7" i="12"/>
  <c r="Q5" i="12" s="1"/>
  <c r="R3" i="12"/>
  <c r="Q6" i="11"/>
  <c r="R3" i="11"/>
  <c r="Q7" i="11"/>
  <c r="Q5" i="11" s="1"/>
  <c r="Q6" i="9"/>
  <c r="Q7" i="9"/>
  <c r="Q5" i="9" s="1"/>
  <c r="R3" i="9"/>
  <c r="Q6" i="8"/>
  <c r="Q7" i="8"/>
  <c r="Q5" i="8" s="1"/>
  <c r="R3" i="8"/>
  <c r="Q7" i="2" l="1"/>
  <c r="Q5" i="2" s="1"/>
  <c r="Q8" i="2" a="1"/>
  <c r="Q8" i="2" s="1"/>
  <c r="Q6" i="2"/>
  <c r="R3" i="2"/>
  <c r="P7" i="6"/>
  <c r="P5" i="6" s="1"/>
  <c r="P6" i="6"/>
  <c r="Q3" i="6"/>
  <c r="Q3" i="5"/>
  <c r="P6" i="5"/>
  <c r="P7" i="5"/>
  <c r="P5" i="5" s="1"/>
  <c r="P6" i="13"/>
  <c r="P7" i="13"/>
  <c r="P5" i="13" s="1"/>
  <c r="Q3" i="13"/>
  <c r="P6" i="7"/>
  <c r="P7" i="7"/>
  <c r="P5" i="7" s="1"/>
  <c r="P7" i="4"/>
  <c r="P5" i="4" s="1"/>
  <c r="P6" i="4"/>
  <c r="Q3" i="4"/>
  <c r="Q3" i="10"/>
  <c r="P6" i="10"/>
  <c r="P7" i="10"/>
  <c r="P5" i="10" s="1"/>
  <c r="P6" i="3"/>
  <c r="P7" i="3"/>
  <c r="P5" i="3" s="1"/>
  <c r="Q3" i="3"/>
  <c r="R7" i="12"/>
  <c r="R5" i="12" s="1"/>
  <c r="S3" i="12"/>
  <c r="R6" i="12"/>
  <c r="R7" i="11"/>
  <c r="R5" i="11" s="1"/>
  <c r="S3" i="11"/>
  <c r="R6" i="11"/>
  <c r="R7" i="9"/>
  <c r="R5" i="9" s="1"/>
  <c r="S3" i="9"/>
  <c r="R6" i="9"/>
  <c r="R7" i="8"/>
  <c r="R5" i="8" s="1"/>
  <c r="S3" i="8"/>
  <c r="R6" i="8"/>
  <c r="S3" i="2"/>
  <c r="R6" i="2"/>
  <c r="S7" i="2" l="1"/>
  <c r="S5" i="2" s="1"/>
  <c r="S8" i="2" a="1"/>
  <c r="S8" i="2" s="1"/>
  <c r="R7" i="2"/>
  <c r="R5" i="2" s="1"/>
  <c r="R8" i="2" a="1"/>
  <c r="R8" i="2" s="1"/>
  <c r="R3" i="5"/>
  <c r="Q6" i="5"/>
  <c r="Q7" i="5"/>
  <c r="Q5" i="5" s="1"/>
  <c r="Q7" i="6"/>
  <c r="Q5" i="6" s="1"/>
  <c r="R3" i="6"/>
  <c r="Q6" i="6"/>
  <c r="Q6" i="7"/>
  <c r="Q7" i="7"/>
  <c r="Q5" i="7" s="1"/>
  <c r="Q6" i="3"/>
  <c r="Q7" i="3"/>
  <c r="Q5" i="3" s="1"/>
  <c r="R3" i="3"/>
  <c r="R3" i="13"/>
  <c r="Q7" i="13"/>
  <c r="Q5" i="13" s="1"/>
  <c r="Q6" i="13"/>
  <c r="Q6" i="10"/>
  <c r="Q7" i="10"/>
  <c r="Q5" i="10" s="1"/>
  <c r="R3" i="10"/>
  <c r="R3" i="4"/>
  <c r="Q7" i="4"/>
  <c r="Q5" i="4" s="1"/>
  <c r="Q6" i="4"/>
  <c r="T3" i="12"/>
  <c r="S6" i="12"/>
  <c r="S7" i="12"/>
  <c r="S5" i="12" s="1"/>
  <c r="S6" i="11"/>
  <c r="T3" i="11"/>
  <c r="S7" i="11"/>
  <c r="S5" i="11" s="1"/>
  <c r="T3" i="9"/>
  <c r="S6" i="9"/>
  <c r="S7" i="9"/>
  <c r="S5" i="9" s="1"/>
  <c r="T3" i="8"/>
  <c r="S6" i="8"/>
  <c r="S7" i="8"/>
  <c r="S5" i="8" s="1"/>
  <c r="T3" i="2"/>
  <c r="S6" i="2"/>
  <c r="T7" i="2" l="1"/>
  <c r="T5" i="2" s="1"/>
  <c r="T8" i="2" a="1"/>
  <c r="T8" i="2" s="1"/>
  <c r="R7" i="6"/>
  <c r="R5" i="6" s="1"/>
  <c r="S3" i="6"/>
  <c r="R6" i="6"/>
  <c r="S3" i="5"/>
  <c r="R7" i="5"/>
  <c r="R5" i="5" s="1"/>
  <c r="R6" i="5"/>
  <c r="R7" i="10"/>
  <c r="R5" i="10" s="1"/>
  <c r="R6" i="10"/>
  <c r="S3" i="10"/>
  <c r="S3" i="13"/>
  <c r="R6" i="13"/>
  <c r="R7" i="13"/>
  <c r="R5" i="13" s="1"/>
  <c r="R6" i="3"/>
  <c r="R7" i="3"/>
  <c r="R5" i="3" s="1"/>
  <c r="S3" i="3"/>
  <c r="R6" i="4"/>
  <c r="S3" i="4"/>
  <c r="R7" i="4"/>
  <c r="R5" i="4" s="1"/>
  <c r="R7" i="7"/>
  <c r="R5" i="7" s="1"/>
  <c r="R6" i="7"/>
  <c r="U3" i="12"/>
  <c r="T6" i="12"/>
  <c r="T7" i="12"/>
  <c r="T5" i="12" s="1"/>
  <c r="U3" i="11"/>
  <c r="T6" i="11"/>
  <c r="T7" i="11"/>
  <c r="T5" i="11" s="1"/>
  <c r="U3" i="9"/>
  <c r="T6" i="9"/>
  <c r="T7" i="9"/>
  <c r="T5" i="9" s="1"/>
  <c r="U3" i="8"/>
  <c r="T6" i="8"/>
  <c r="T7" i="8"/>
  <c r="T5" i="8" s="1"/>
  <c r="U3" i="2"/>
  <c r="T6" i="2"/>
  <c r="U7" i="2" l="1"/>
  <c r="U5" i="2" s="1"/>
  <c r="U8" i="2" a="1"/>
  <c r="U8" i="2" s="1"/>
  <c r="S7" i="6"/>
  <c r="S5" i="6" s="1"/>
  <c r="T3" i="6"/>
  <c r="S6" i="6"/>
  <c r="S6" i="5"/>
  <c r="S7" i="5"/>
  <c r="S5" i="5" s="1"/>
  <c r="T3" i="5"/>
  <c r="T3" i="13"/>
  <c r="S6" i="13"/>
  <c r="S7" i="13"/>
  <c r="S5" i="13" s="1"/>
  <c r="S6" i="7"/>
  <c r="S7" i="7"/>
  <c r="S5" i="7" s="1"/>
  <c r="S7" i="4"/>
  <c r="S5" i="4" s="1"/>
  <c r="T3" i="4"/>
  <c r="S6" i="4"/>
  <c r="T3" i="10"/>
  <c r="S6" i="10"/>
  <c r="S7" i="10"/>
  <c r="S5" i="10" s="1"/>
  <c r="T3" i="3"/>
  <c r="S6" i="3"/>
  <c r="S7" i="3"/>
  <c r="S5" i="3" s="1"/>
  <c r="U6" i="12"/>
  <c r="U7" i="12"/>
  <c r="U5" i="12" s="1"/>
  <c r="V3" i="12"/>
  <c r="U6" i="11"/>
  <c r="U7" i="11"/>
  <c r="U5" i="11" s="1"/>
  <c r="V3" i="11"/>
  <c r="U6" i="9"/>
  <c r="U7" i="9"/>
  <c r="U5" i="9" s="1"/>
  <c r="V3" i="9"/>
  <c r="U6" i="8"/>
  <c r="U7" i="8"/>
  <c r="U5" i="8" s="1"/>
  <c r="V3" i="8"/>
  <c r="V3" i="2"/>
  <c r="U6" i="2"/>
  <c r="V7" i="2" l="1"/>
  <c r="V5" i="2" s="1"/>
  <c r="V8" i="2" a="1"/>
  <c r="V8" i="2" s="1"/>
  <c r="T6" i="5"/>
  <c r="T7" i="5"/>
  <c r="T5" i="5" s="1"/>
  <c r="U3" i="5"/>
  <c r="U3" i="6"/>
  <c r="T6" i="6"/>
  <c r="T7" i="6"/>
  <c r="T5" i="6" s="1"/>
  <c r="U3" i="10"/>
  <c r="T6" i="10"/>
  <c r="T7" i="10"/>
  <c r="T5" i="10" s="1"/>
  <c r="T7" i="7"/>
  <c r="T5" i="7" s="1"/>
  <c r="T6" i="7"/>
  <c r="T7" i="4"/>
  <c r="T5" i="4" s="1"/>
  <c r="U3" i="4"/>
  <c r="T6" i="4"/>
  <c r="U3" i="3"/>
  <c r="T6" i="3"/>
  <c r="T7" i="3"/>
  <c r="T5" i="3" s="1"/>
  <c r="T6" i="13"/>
  <c r="U3" i="13"/>
  <c r="T7" i="13"/>
  <c r="T5" i="13" s="1"/>
  <c r="V7" i="12"/>
  <c r="V5" i="12" s="1"/>
  <c r="W3" i="12"/>
  <c r="V6" i="12"/>
  <c r="V7" i="11"/>
  <c r="V5" i="11" s="1"/>
  <c r="W3" i="11"/>
  <c r="V6" i="11"/>
  <c r="V7" i="9"/>
  <c r="V5" i="9" s="1"/>
  <c r="V6" i="9"/>
  <c r="W3" i="9"/>
  <c r="V7" i="8"/>
  <c r="V5" i="8" s="1"/>
  <c r="V6" i="8"/>
  <c r="W3" i="8"/>
  <c r="W3" i="2"/>
  <c r="V6" i="2"/>
  <c r="W7" i="2" l="1"/>
  <c r="W5" i="2" s="1"/>
  <c r="W8" i="2" a="1"/>
  <c r="W8" i="2" s="1"/>
  <c r="V3" i="5"/>
  <c r="U7" i="5"/>
  <c r="U5" i="5" s="1"/>
  <c r="U6" i="5"/>
  <c r="U6" i="6"/>
  <c r="U7" i="6"/>
  <c r="U5" i="6" s="1"/>
  <c r="V3" i="6"/>
  <c r="V3" i="4"/>
  <c r="U6" i="4"/>
  <c r="U7" i="4"/>
  <c r="U5" i="4" s="1"/>
  <c r="U7" i="13"/>
  <c r="U5" i="13" s="1"/>
  <c r="U6" i="13"/>
  <c r="V3" i="13"/>
  <c r="U7" i="3"/>
  <c r="U5" i="3" s="1"/>
  <c r="V3" i="3"/>
  <c r="U6" i="3"/>
  <c r="U7" i="7"/>
  <c r="U5" i="7" s="1"/>
  <c r="U6" i="7"/>
  <c r="U6" i="10"/>
  <c r="V3" i="10"/>
  <c r="U7" i="10"/>
  <c r="U5" i="10" s="1"/>
  <c r="X3" i="12"/>
  <c r="W6" i="12"/>
  <c r="W7" i="12"/>
  <c r="W5" i="12" s="1"/>
  <c r="X3" i="11"/>
  <c r="W6" i="11"/>
  <c r="W7" i="11"/>
  <c r="W5" i="11" s="1"/>
  <c r="X3" i="9"/>
  <c r="W6" i="9"/>
  <c r="W7" i="9"/>
  <c r="W5" i="9" s="1"/>
  <c r="X3" i="8"/>
  <c r="W7" i="8"/>
  <c r="W5" i="8" s="1"/>
  <c r="W6" i="8"/>
  <c r="X3" i="2"/>
  <c r="W6" i="2"/>
  <c r="X7" i="2" l="1"/>
  <c r="X5" i="2" s="1"/>
  <c r="X8" i="2" a="1"/>
  <c r="X8" i="2" s="1"/>
  <c r="V7" i="6"/>
  <c r="V5" i="6" s="1"/>
  <c r="V6" i="6"/>
  <c r="W3" i="6"/>
  <c r="V6" i="5"/>
  <c r="W3" i="5"/>
  <c r="V7" i="5"/>
  <c r="V5" i="5" s="1"/>
  <c r="V7" i="3"/>
  <c r="V5" i="3" s="1"/>
  <c r="V6" i="3"/>
  <c r="W3" i="3"/>
  <c r="V7" i="10"/>
  <c r="V5" i="10" s="1"/>
  <c r="W3" i="10"/>
  <c r="V6" i="10"/>
  <c r="W3" i="13"/>
  <c r="V7" i="13"/>
  <c r="V5" i="13" s="1"/>
  <c r="V6" i="13"/>
  <c r="V7" i="7"/>
  <c r="V5" i="7" s="1"/>
  <c r="V6" i="7"/>
  <c r="V6" i="4"/>
  <c r="W3" i="4"/>
  <c r="V7" i="4"/>
  <c r="V5" i="4" s="1"/>
  <c r="Y3" i="12"/>
  <c r="X6" i="12"/>
  <c r="X7" i="12"/>
  <c r="X5" i="12" s="1"/>
  <c r="Y3" i="11"/>
  <c r="X7" i="11"/>
  <c r="X5" i="11" s="1"/>
  <c r="X6" i="11"/>
  <c r="X6" i="9"/>
  <c r="X7" i="9"/>
  <c r="X5" i="9" s="1"/>
  <c r="Y3" i="9"/>
  <c r="Y3" i="8"/>
  <c r="X6" i="8"/>
  <c r="X7" i="8"/>
  <c r="X5" i="8" s="1"/>
  <c r="Y3" i="2"/>
  <c r="X6" i="2"/>
  <c r="Y7" i="2" l="1"/>
  <c r="Y5" i="2" s="1"/>
  <c r="Y8" i="2" a="1"/>
  <c r="Y8" i="2" s="1"/>
  <c r="W7" i="6"/>
  <c r="W5" i="6" s="1"/>
  <c r="X3" i="6"/>
  <c r="W6" i="6"/>
  <c r="X3" i="5"/>
  <c r="W6" i="5"/>
  <c r="W7" i="5"/>
  <c r="W5" i="5" s="1"/>
  <c r="W7" i="7"/>
  <c r="W5" i="7" s="1"/>
  <c r="W6" i="7"/>
  <c r="X3" i="13"/>
  <c r="W6" i="13"/>
  <c r="W7" i="13"/>
  <c r="W5" i="13" s="1"/>
  <c r="X3" i="3"/>
  <c r="W7" i="3"/>
  <c r="W5" i="3" s="1"/>
  <c r="W6" i="3"/>
  <c r="W7" i="4"/>
  <c r="W5" i="4" s="1"/>
  <c r="X3" i="4"/>
  <c r="W6" i="4"/>
  <c r="X3" i="10"/>
  <c r="W6" i="10"/>
  <c r="W7" i="10"/>
  <c r="W5" i="10" s="1"/>
  <c r="Y6" i="12"/>
  <c r="Y7" i="12"/>
  <c r="Y5" i="12" s="1"/>
  <c r="Z3" i="12"/>
  <c r="Y6" i="11"/>
  <c r="Y7" i="11"/>
  <c r="Y5" i="11" s="1"/>
  <c r="Z3" i="11"/>
  <c r="Y6" i="9"/>
  <c r="Y7" i="9"/>
  <c r="Y5" i="9" s="1"/>
  <c r="Z3" i="9"/>
  <c r="Y6" i="8"/>
  <c r="Y7" i="8"/>
  <c r="Y5" i="8" s="1"/>
  <c r="Z3" i="8"/>
  <c r="Z3" i="2"/>
  <c r="Y6" i="2"/>
  <c r="Z7" i="2" l="1"/>
  <c r="Z5" i="2" s="1"/>
  <c r="Z8" i="2" a="1"/>
  <c r="Z8" i="2" s="1"/>
  <c r="X6" i="5"/>
  <c r="X7" i="5"/>
  <c r="X5" i="5" s="1"/>
  <c r="Y3" i="5"/>
  <c r="Y3" i="6"/>
  <c r="X6" i="6"/>
  <c r="X7" i="6"/>
  <c r="X5" i="6" s="1"/>
  <c r="X7" i="4"/>
  <c r="X5" i="4" s="1"/>
  <c r="Y3" i="4"/>
  <c r="X6" i="4"/>
  <c r="Y3" i="3"/>
  <c r="X6" i="3"/>
  <c r="X7" i="3"/>
  <c r="X5" i="3" s="1"/>
  <c r="X6" i="13"/>
  <c r="X7" i="13"/>
  <c r="X5" i="13" s="1"/>
  <c r="Y3" i="13"/>
  <c r="Y3" i="10"/>
  <c r="X6" i="10"/>
  <c r="X7" i="10"/>
  <c r="X5" i="10" s="1"/>
  <c r="X6" i="7"/>
  <c r="X7" i="7"/>
  <c r="X5" i="7" s="1"/>
  <c r="Z7" i="12"/>
  <c r="Z5" i="12" s="1"/>
  <c r="AA3" i="12"/>
  <c r="Z6" i="12"/>
  <c r="Z7" i="11"/>
  <c r="Z5" i="11" s="1"/>
  <c r="AA3" i="11"/>
  <c r="Z6" i="11"/>
  <c r="Z7" i="9"/>
  <c r="Z5" i="9" s="1"/>
  <c r="AA3" i="9"/>
  <c r="Z6" i="9"/>
  <c r="Z7" i="8"/>
  <c r="Z5" i="8" s="1"/>
  <c r="AA3" i="8"/>
  <c r="Z6" i="8"/>
  <c r="AA3" i="2"/>
  <c r="Z6" i="2"/>
  <c r="AA7" i="2" l="1"/>
  <c r="AA5" i="2" s="1"/>
  <c r="AA8" i="2" a="1"/>
  <c r="AA8" i="2" s="1"/>
  <c r="Y6" i="6"/>
  <c r="Y7" i="6"/>
  <c r="Y5" i="6" s="1"/>
  <c r="Z3" i="6"/>
  <c r="Y7" i="5"/>
  <c r="Y5" i="5" s="1"/>
  <c r="Z3" i="5"/>
  <c r="Y6" i="5"/>
  <c r="Z3" i="3"/>
  <c r="Y6" i="3"/>
  <c r="Y7" i="3"/>
  <c r="Y5" i="3" s="1"/>
  <c r="Y6" i="7"/>
  <c r="Y7" i="7"/>
  <c r="Y5" i="7" s="1"/>
  <c r="Y6" i="10"/>
  <c r="Y7" i="10"/>
  <c r="Y5" i="10" s="1"/>
  <c r="Z3" i="10"/>
  <c r="Z3" i="4"/>
  <c r="Y6" i="4"/>
  <c r="Y7" i="4"/>
  <c r="Y5" i="4" s="1"/>
  <c r="Y7" i="13"/>
  <c r="Y5" i="13" s="1"/>
  <c r="Y6" i="13"/>
  <c r="Z3" i="13"/>
  <c r="AB3" i="12"/>
  <c r="AA6" i="12"/>
  <c r="AA7" i="12"/>
  <c r="AA5" i="12" s="1"/>
  <c r="AA6" i="11"/>
  <c r="AB3" i="11"/>
  <c r="AA7" i="11"/>
  <c r="AA5" i="11" s="1"/>
  <c r="AB3" i="9"/>
  <c r="AA6" i="9"/>
  <c r="AA7" i="9"/>
  <c r="AA5" i="9" s="1"/>
  <c r="AB3" i="8"/>
  <c r="AA6" i="8"/>
  <c r="AA7" i="8"/>
  <c r="AA5" i="8" s="1"/>
  <c r="AB3" i="2"/>
  <c r="AA6" i="2"/>
  <c r="AB7" i="2" l="1"/>
  <c r="AB5" i="2" s="1"/>
  <c r="AB8" i="2" a="1"/>
  <c r="AB8" i="2" s="1"/>
  <c r="Z7" i="6"/>
  <c r="Z5" i="6" s="1"/>
  <c r="Z6" i="6"/>
  <c r="AA3" i="6"/>
  <c r="AA3" i="5"/>
  <c r="Z6" i="5"/>
  <c r="Z7" i="5"/>
  <c r="Z5" i="5" s="1"/>
  <c r="Z7" i="7"/>
  <c r="Z5" i="7" s="1"/>
  <c r="Z6" i="7"/>
  <c r="Z6" i="13"/>
  <c r="AA3" i="13"/>
  <c r="Z7" i="13"/>
  <c r="Z5" i="13" s="1"/>
  <c r="Z6" i="4"/>
  <c r="AA3" i="4"/>
  <c r="Z7" i="4"/>
  <c r="Z5" i="4" s="1"/>
  <c r="Z7" i="10"/>
  <c r="Z5" i="10" s="1"/>
  <c r="Z6" i="10"/>
  <c r="AA3" i="10"/>
  <c r="AA3" i="3"/>
  <c r="Z7" i="3"/>
  <c r="Z5" i="3" s="1"/>
  <c r="Z6" i="3"/>
  <c r="AC3" i="12"/>
  <c r="AB6" i="12"/>
  <c r="AB7" i="12"/>
  <c r="AB5" i="12" s="1"/>
  <c r="AC3" i="11"/>
  <c r="AB7" i="11"/>
  <c r="AB5" i="11" s="1"/>
  <c r="AB6" i="11"/>
  <c r="AB6" i="9"/>
  <c r="AC3" i="9"/>
  <c r="AB7" i="9"/>
  <c r="AB5" i="9" s="1"/>
  <c r="AC3" i="8"/>
  <c r="AB6" i="8"/>
  <c r="AB7" i="8"/>
  <c r="AB5" i="8" s="1"/>
  <c r="AC3" i="2"/>
  <c r="AB6" i="2"/>
  <c r="AC7" i="2" l="1"/>
  <c r="AC5" i="2" s="1"/>
  <c r="AC8" i="2" a="1"/>
  <c r="AC8" i="2" s="1"/>
  <c r="AA6" i="5"/>
  <c r="AA7" i="5"/>
  <c r="AA5" i="5" s="1"/>
  <c r="AB3" i="5"/>
  <c r="AA7" i="6"/>
  <c r="AA5" i="6" s="1"/>
  <c r="AB3" i="6"/>
  <c r="AA6" i="6"/>
  <c r="AA6" i="4"/>
  <c r="AB3" i="4"/>
  <c r="AA7" i="4"/>
  <c r="AA5" i="4" s="1"/>
  <c r="AA6" i="7"/>
  <c r="AA7" i="7"/>
  <c r="AA5" i="7" s="1"/>
  <c r="AA7" i="10"/>
  <c r="AA5" i="10" s="1"/>
  <c r="AA6" i="10"/>
  <c r="AB3" i="10"/>
  <c r="AB3" i="3"/>
  <c r="AA6" i="3"/>
  <c r="AA7" i="3"/>
  <c r="AA5" i="3" s="1"/>
  <c r="AB3" i="13"/>
  <c r="AA7" i="13"/>
  <c r="AA5" i="13" s="1"/>
  <c r="AA6" i="13"/>
  <c r="AC6" i="12"/>
  <c r="AC7" i="12"/>
  <c r="AC5" i="12" s="1"/>
  <c r="AD3" i="12"/>
  <c r="AC6" i="11"/>
  <c r="AC7" i="11"/>
  <c r="AC5" i="11" s="1"/>
  <c r="AD3" i="11"/>
  <c r="AC6" i="9"/>
  <c r="AC7" i="9"/>
  <c r="AC5" i="9" s="1"/>
  <c r="AD3" i="9"/>
  <c r="AC6" i="8"/>
  <c r="AC7" i="8"/>
  <c r="AC5" i="8" s="1"/>
  <c r="AD3" i="8"/>
  <c r="AD3" i="2"/>
  <c r="AC6" i="2"/>
  <c r="AD7" i="2" l="1"/>
  <c r="AD5" i="2" s="1"/>
  <c r="AD8" i="2" a="1"/>
  <c r="AD8" i="2" s="1"/>
  <c r="AB6" i="5"/>
  <c r="AC3" i="5"/>
  <c r="AB7" i="5"/>
  <c r="AB5" i="5" s="1"/>
  <c r="AC3" i="6"/>
  <c r="AB6" i="6"/>
  <c r="AB7" i="6"/>
  <c r="AB5" i="6" s="1"/>
  <c r="AB7" i="3"/>
  <c r="AB5" i="3" s="1"/>
  <c r="AB6" i="3"/>
  <c r="AC3" i="3"/>
  <c r="AB7" i="4"/>
  <c r="AB5" i="4" s="1"/>
  <c r="AC3" i="4"/>
  <c r="AB6" i="4"/>
  <c r="AB6" i="13"/>
  <c r="AB7" i="13"/>
  <c r="AB5" i="13" s="1"/>
  <c r="AC3" i="13"/>
  <c r="AC3" i="10"/>
  <c r="AB6" i="10"/>
  <c r="AB7" i="10"/>
  <c r="AB5" i="10" s="1"/>
  <c r="AB6" i="7"/>
  <c r="AB7" i="7"/>
  <c r="AB5" i="7" s="1"/>
  <c r="AD7" i="12"/>
  <c r="AD5" i="12" s="1"/>
  <c r="AE3" i="12"/>
  <c r="AD6" i="12"/>
  <c r="AD7" i="11"/>
  <c r="AD5" i="11" s="1"/>
  <c r="AE3" i="11"/>
  <c r="AD6" i="11"/>
  <c r="AD7" i="9"/>
  <c r="AD5" i="9" s="1"/>
  <c r="AE3" i="9"/>
  <c r="AD6" i="9"/>
  <c r="AD7" i="8"/>
  <c r="AD5" i="8" s="1"/>
  <c r="AD6" i="8"/>
  <c r="AE3" i="8"/>
  <c r="AE3" i="2"/>
  <c r="AD6" i="2"/>
  <c r="AE7" i="2" l="1"/>
  <c r="AE5" i="2" s="1"/>
  <c r="AE8" i="2" a="1"/>
  <c r="AE8" i="2" s="1"/>
  <c r="AC6" i="6"/>
  <c r="AD3" i="6"/>
  <c r="AC7" i="6"/>
  <c r="AC5" i="6" s="1"/>
  <c r="AD3" i="5"/>
  <c r="AC7" i="5"/>
  <c r="AC5" i="5" s="1"/>
  <c r="AC6" i="5"/>
  <c r="AC6" i="3"/>
  <c r="AD3" i="3"/>
  <c r="AC7" i="3"/>
  <c r="AC5" i="3" s="1"/>
  <c r="AC6" i="10"/>
  <c r="AC7" i="10"/>
  <c r="AC5" i="10" s="1"/>
  <c r="AD3" i="10"/>
  <c r="AC6" i="7"/>
  <c r="AC7" i="7"/>
  <c r="AC5" i="7" s="1"/>
  <c r="AD3" i="13"/>
  <c r="AC7" i="13"/>
  <c r="AC5" i="13" s="1"/>
  <c r="AC6" i="13"/>
  <c r="AD3" i="4"/>
  <c r="AC7" i="4"/>
  <c r="AC5" i="4" s="1"/>
  <c r="AC6" i="4"/>
  <c r="AF3" i="12"/>
  <c r="AE6" i="12"/>
  <c r="AE7" i="12"/>
  <c r="AE5" i="12" s="1"/>
  <c r="AE6" i="11"/>
  <c r="AF3" i="11"/>
  <c r="AE7" i="11"/>
  <c r="AE5" i="11" s="1"/>
  <c r="AF3" i="9"/>
  <c r="AE6" i="9"/>
  <c r="AE7" i="9"/>
  <c r="AE5" i="9" s="1"/>
  <c r="AF3" i="8"/>
  <c r="AE7" i="8"/>
  <c r="AE5" i="8" s="1"/>
  <c r="AE6" i="8"/>
  <c r="AF3" i="2"/>
  <c r="AE6" i="2"/>
  <c r="AF7" i="2" l="1"/>
  <c r="AF5" i="2" s="1"/>
  <c r="AF8" i="2" a="1"/>
  <c r="AF8" i="2" s="1"/>
  <c r="AD6" i="5"/>
  <c r="AE3" i="5"/>
  <c r="AD7" i="5"/>
  <c r="AD5" i="5" s="1"/>
  <c r="AD7" i="6"/>
  <c r="AD5" i="6" s="1"/>
  <c r="AE3" i="6"/>
  <c r="AD6" i="6"/>
  <c r="AD6" i="7"/>
  <c r="AD7" i="7"/>
  <c r="AD5" i="7" s="1"/>
  <c r="AE3" i="13"/>
  <c r="AD7" i="13"/>
  <c r="AD5" i="13" s="1"/>
  <c r="AD6" i="13"/>
  <c r="AD7" i="10"/>
  <c r="AD5" i="10" s="1"/>
  <c r="AE3" i="10"/>
  <c r="AD6" i="10"/>
  <c r="AD7" i="3"/>
  <c r="AD5" i="3" s="1"/>
  <c r="AD6" i="3"/>
  <c r="AE3" i="3"/>
  <c r="AE3" i="4"/>
  <c r="AD7" i="4"/>
  <c r="AD5" i="4" s="1"/>
  <c r="AD6" i="4"/>
  <c r="AG3" i="12"/>
  <c r="AF6" i="12"/>
  <c r="AF7" i="12"/>
  <c r="AF5" i="12" s="1"/>
  <c r="AG3" i="11"/>
  <c r="AF7" i="11"/>
  <c r="AF5" i="11" s="1"/>
  <c r="AF6" i="11"/>
  <c r="AG3" i="9"/>
  <c r="AF6" i="9"/>
  <c r="AF7" i="9"/>
  <c r="AF5" i="9" s="1"/>
  <c r="AG3" i="8"/>
  <c r="AF6" i="8"/>
  <c r="AF7" i="8"/>
  <c r="AF5" i="8" s="1"/>
  <c r="AG3" i="2"/>
  <c r="AF6" i="2"/>
  <c r="AG7" i="2" l="1"/>
  <c r="AG5" i="2" s="1"/>
  <c r="AG8" i="2" a="1"/>
  <c r="AG8" i="2" s="1"/>
  <c r="AF3" i="5"/>
  <c r="AE6" i="5"/>
  <c r="AE7" i="5"/>
  <c r="AE5" i="5" s="1"/>
  <c r="AE7" i="6"/>
  <c r="AE5" i="6" s="1"/>
  <c r="AF3" i="6"/>
  <c r="AE6" i="6"/>
  <c r="AF3" i="3"/>
  <c r="AE6" i="3"/>
  <c r="AE7" i="3"/>
  <c r="AE5" i="3" s="1"/>
  <c r="AF3" i="10"/>
  <c r="AE6" i="10"/>
  <c r="AE7" i="10"/>
  <c r="AE5" i="10" s="1"/>
  <c r="AF3" i="13"/>
  <c r="AE7" i="13"/>
  <c r="AE5" i="13" s="1"/>
  <c r="AE6" i="13"/>
  <c r="AE7" i="7"/>
  <c r="AE5" i="7" s="1"/>
  <c r="AE6" i="7"/>
  <c r="AE7" i="4"/>
  <c r="AE5" i="4" s="1"/>
  <c r="AE6" i="4"/>
  <c r="AF3" i="4"/>
  <c r="AG6" i="12"/>
  <c r="AG7" i="12"/>
  <c r="AG5" i="12" s="1"/>
  <c r="AH3" i="12"/>
  <c r="AG6" i="11"/>
  <c r="AG7" i="11"/>
  <c r="AG5" i="11" s="1"/>
  <c r="AH3" i="11"/>
  <c r="AG6" i="9"/>
  <c r="AG7" i="9"/>
  <c r="AG5" i="9" s="1"/>
  <c r="AH3" i="9"/>
  <c r="AG6" i="8"/>
  <c r="AG7" i="8"/>
  <c r="AG5" i="8" s="1"/>
  <c r="AH3" i="8"/>
  <c r="AH3" i="2"/>
  <c r="AG6" i="2"/>
  <c r="AH7" i="2" l="1"/>
  <c r="AH5" i="2" s="1"/>
  <c r="AH8" i="2" a="1"/>
  <c r="AH8" i="2" s="1"/>
  <c r="AG3" i="6"/>
  <c r="AF6" i="6"/>
  <c r="AF7" i="6"/>
  <c r="AF5" i="6" s="1"/>
  <c r="AF6" i="5"/>
  <c r="AG3" i="5"/>
  <c r="AF7" i="5"/>
  <c r="AF5" i="5" s="1"/>
  <c r="AG3" i="10"/>
  <c r="AF6" i="10"/>
  <c r="AF7" i="10"/>
  <c r="AF5" i="10" s="1"/>
  <c r="AF7" i="4"/>
  <c r="AF5" i="4" s="1"/>
  <c r="AG3" i="4"/>
  <c r="AF6" i="4"/>
  <c r="AF6" i="7"/>
  <c r="AF7" i="7"/>
  <c r="AF5" i="7" s="1"/>
  <c r="AF6" i="13"/>
  <c r="AG3" i="13"/>
  <c r="AF7" i="13"/>
  <c r="AF5" i="13" s="1"/>
  <c r="AG3" i="3"/>
  <c r="AF6" i="3"/>
  <c r="AF7" i="3"/>
  <c r="AF5" i="3" s="1"/>
  <c r="AH7" i="12"/>
  <c r="AH5" i="12" s="1"/>
  <c r="AI3" i="12"/>
  <c r="AH6" i="12"/>
  <c r="AH7" i="11"/>
  <c r="AH5" i="11" s="1"/>
  <c r="AI3" i="11"/>
  <c r="AH6" i="11"/>
  <c r="AH7" i="9"/>
  <c r="AH5" i="9" s="1"/>
  <c r="AI3" i="9"/>
  <c r="AH6" i="9"/>
  <c r="AH7" i="8"/>
  <c r="AH5" i="8" s="1"/>
  <c r="AI3" i="8"/>
  <c r="AH6" i="8"/>
  <c r="AI3" i="2"/>
  <c r="AH6" i="2"/>
  <c r="AI7" i="2" l="1"/>
  <c r="AI5" i="2" s="1"/>
  <c r="AI8" i="2" a="1"/>
  <c r="AI8" i="2" s="1"/>
  <c r="AG7" i="5"/>
  <c r="AG5" i="5" s="1"/>
  <c r="AH3" i="5"/>
  <c r="AG6" i="5"/>
  <c r="AG6" i="6"/>
  <c r="AG7" i="6"/>
  <c r="AG5" i="6" s="1"/>
  <c r="AH3" i="6"/>
  <c r="AG6" i="7"/>
  <c r="AG7" i="7"/>
  <c r="AG5" i="7" s="1"/>
  <c r="AG7" i="13"/>
  <c r="AG5" i="13" s="1"/>
  <c r="AH3" i="13"/>
  <c r="AG6" i="13"/>
  <c r="AG6" i="3"/>
  <c r="AH3" i="3"/>
  <c r="AG7" i="3"/>
  <c r="AG5" i="3" s="1"/>
  <c r="AH3" i="4"/>
  <c r="AG6" i="4"/>
  <c r="AG7" i="4"/>
  <c r="AG5" i="4" s="1"/>
  <c r="AG6" i="10"/>
  <c r="AH3" i="10"/>
  <c r="AG7" i="10"/>
  <c r="AG5" i="10" s="1"/>
  <c r="AJ3" i="12"/>
  <c r="AI6" i="12"/>
  <c r="AI7" i="12"/>
  <c r="AI5" i="12" s="1"/>
  <c r="AJ3" i="11"/>
  <c r="AI6" i="11"/>
  <c r="AI7" i="11"/>
  <c r="AI5" i="11" s="1"/>
  <c r="AJ3" i="9"/>
  <c r="AI6" i="9"/>
  <c r="AI7" i="9"/>
  <c r="AI5" i="9" s="1"/>
  <c r="AJ3" i="8"/>
  <c r="AI6" i="8"/>
  <c r="AI7" i="8"/>
  <c r="AI5" i="8" s="1"/>
  <c r="AI6" i="2"/>
  <c r="AJ3" i="2"/>
  <c r="AJ7" i="2" l="1"/>
  <c r="AJ5" i="2" s="1"/>
  <c r="AJ8" i="2" a="1"/>
  <c r="AJ8" i="2" s="1"/>
  <c r="AH6" i="5"/>
  <c r="AH7" i="5"/>
  <c r="AH5" i="5" s="1"/>
  <c r="AH7" i="6"/>
  <c r="AH5" i="6" s="1"/>
  <c r="AH6" i="6"/>
  <c r="AI3" i="6"/>
  <c r="AI3" i="5"/>
  <c r="AH7" i="3"/>
  <c r="AH5" i="3" s="1"/>
  <c r="AI3" i="3"/>
  <c r="AH6" i="3"/>
  <c r="AH7" i="7"/>
  <c r="AH5" i="7" s="1"/>
  <c r="AH6" i="7"/>
  <c r="AH7" i="10"/>
  <c r="AH5" i="10" s="1"/>
  <c r="AI3" i="10"/>
  <c r="AH6" i="10"/>
  <c r="AH6" i="4"/>
  <c r="AH7" i="4"/>
  <c r="AH5" i="4" s="1"/>
  <c r="AI3" i="4"/>
  <c r="AH6" i="13"/>
  <c r="AI3" i="13"/>
  <c r="AH7" i="13"/>
  <c r="AH5" i="13" s="1"/>
  <c r="AJ6" i="12"/>
  <c r="AJ7" i="12"/>
  <c r="AJ5" i="12" s="1"/>
  <c r="AJ6" i="11"/>
  <c r="AJ7" i="11"/>
  <c r="AJ5" i="11" s="1"/>
  <c r="AJ6" i="9"/>
  <c r="AJ7" i="9"/>
  <c r="AJ5" i="9" s="1"/>
  <c r="AJ6" i="8"/>
  <c r="AJ7" i="8"/>
  <c r="AJ5" i="8" s="1"/>
  <c r="AJ6" i="2"/>
  <c r="C8" i="2" l="1"/>
  <c r="F5" i="14" s="1"/>
  <c r="C5" i="14" s="1"/>
  <c r="D8" i="2"/>
  <c r="G5" i="14" s="1"/>
  <c r="D5" i="14" s="1"/>
  <c r="E8" i="2"/>
  <c r="H5" i="14" s="1"/>
  <c r="E5" i="14" s="1"/>
  <c r="C20" i="3"/>
  <c r="I17" i="14" s="1"/>
  <c r="C17" i="14" s="1"/>
  <c r="D20" i="3"/>
  <c r="J17" i="14" s="1"/>
  <c r="D17" i="14" s="1"/>
  <c r="E20" i="3"/>
  <c r="K17" i="14" s="1"/>
  <c r="E17" i="14" s="1"/>
  <c r="AJ3" i="5"/>
  <c r="AI6" i="5"/>
  <c r="AI7" i="5"/>
  <c r="AI5" i="5" s="1"/>
  <c r="AI7" i="6"/>
  <c r="AI5" i="6" s="1"/>
  <c r="AJ3" i="6"/>
  <c r="AI6" i="6"/>
  <c r="AI7" i="10"/>
  <c r="AI5" i="10" s="1"/>
  <c r="AJ3" i="10"/>
  <c r="AI6" i="10"/>
  <c r="AI7" i="4"/>
  <c r="AI5" i="4" s="1"/>
  <c r="AJ3" i="4"/>
  <c r="AI6" i="4"/>
  <c r="AJ3" i="13"/>
  <c r="AI6" i="13"/>
  <c r="AI7" i="13"/>
  <c r="AI5" i="13" s="1"/>
  <c r="AJ3" i="3"/>
  <c r="AI7" i="3"/>
  <c r="AI5" i="3" s="1"/>
  <c r="AI6" i="3"/>
  <c r="AJ3" i="7"/>
  <c r="AI7" i="7"/>
  <c r="AI5" i="7" s="1"/>
  <c r="AI6" i="7"/>
  <c r="AJ7" i="6" l="1"/>
  <c r="AJ5" i="6" s="1"/>
  <c r="AJ6" i="6"/>
  <c r="AJ6" i="5"/>
  <c r="AJ7" i="5"/>
  <c r="AJ5" i="5" s="1"/>
  <c r="AJ6" i="13"/>
  <c r="AJ7" i="13"/>
  <c r="AJ5" i="13" s="1"/>
  <c r="AJ6" i="10"/>
  <c r="AJ7" i="10"/>
  <c r="AJ5" i="10" s="1"/>
  <c r="AJ7" i="3"/>
  <c r="AJ5" i="3" s="1"/>
  <c r="AJ6" i="3"/>
  <c r="AJ7" i="7"/>
  <c r="AJ5" i="7" s="1"/>
  <c r="AJ6" i="7"/>
  <c r="AJ6" i="4"/>
  <c r="AJ7" i="4"/>
  <c r="AJ5" i="4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<sst xmlns="http://schemas.openxmlformats.org/spreadsheetml/2006/main" count="408" uniqueCount="87">
  <si>
    <t>Date début</t>
  </si>
  <si>
    <t>Date fin</t>
  </si>
  <si>
    <t>Date d'entrée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</si>
  <si>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</si>
  <si>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</si>
  <si>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</si>
  <si>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</si>
  <si>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</si>
  <si>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</si>
  <si>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</si>
  <si>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</si>
  <si>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</si>
  <si>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</si>
  <si>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</si>
  <si>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</si>
  <si>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Maladie</t>
  </si>
  <si>
    <t>Congés</t>
  </si>
  <si>
    <t>Récupérations</t>
  </si>
  <si>
    <t>M</t>
  </si>
  <si>
    <t>CP</t>
  </si>
  <si>
    <t>R</t>
  </si>
  <si>
    <t>T</t>
  </si>
  <si>
    <t>Travaillé</t>
  </si>
  <si>
    <t>Prénom</t>
  </si>
  <si>
    <t>Nom</t>
  </si>
  <si>
    <t>Récup</t>
  </si>
  <si>
    <t>Date</t>
  </si>
  <si>
    <t>Jour férié</t>
  </si>
  <si>
    <t>Jour de l'an</t>
  </si>
  <si>
    <t>Pâques</t>
  </si>
  <si>
    <r>
      <t>1</t>
    </r>
    <r>
      <rPr>
        <vertAlign val="superscript"/>
        <sz val="11"/>
        <color theme="1"/>
        <rFont val="Calibri"/>
        <family val="2"/>
        <scheme val="minor"/>
      </rPr>
      <t>er</t>
    </r>
    <r>
      <rPr>
        <sz val="11"/>
        <color theme="1"/>
        <rFont val="Calibri"/>
        <family val="2"/>
        <scheme val="minor"/>
      </rPr>
      <t xml:space="preserve"> mai</t>
    </r>
  </si>
  <si>
    <t>Ascension</t>
  </si>
  <si>
    <t>Lundi de pentecôte</t>
  </si>
  <si>
    <t>Fête nationale</t>
  </si>
  <si>
    <t>Assomption</t>
  </si>
  <si>
    <t>Toussaint</t>
  </si>
  <si>
    <t>Armistice</t>
  </si>
  <si>
    <t>Noël</t>
  </si>
  <si>
    <t>Mois</t>
  </si>
  <si>
    <t>Actif</t>
  </si>
  <si>
    <t>Statut</t>
  </si>
  <si>
    <t>Philippe</t>
  </si>
  <si>
    <t>NOM Prénom</t>
  </si>
  <si>
    <t>Total</t>
  </si>
  <si>
    <t>Victoire 1945</t>
  </si>
  <si>
    <t>Type</t>
  </si>
  <si>
    <t>Symbole</t>
  </si>
  <si>
    <t>Date de fin</t>
  </si>
  <si>
    <t>Congés payés</t>
  </si>
  <si>
    <t>Récupération</t>
  </si>
  <si>
    <t>Congés maternité</t>
  </si>
  <si>
    <t>CM</t>
  </si>
  <si>
    <t>Congés paternité</t>
  </si>
  <si>
    <t>Pa</t>
  </si>
  <si>
    <t>Événement familial</t>
  </si>
  <si>
    <t>EF</t>
  </si>
  <si>
    <t>DURAND</t>
  </si>
  <si>
    <t>Alphonse</t>
  </si>
  <si>
    <t>DUGAST</t>
  </si>
  <si>
    <t>DUPONT</t>
  </si>
  <si>
    <t>Bernard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</si>
  <si>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</si>
  <si>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</si>
  <si>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</si>
  <si>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</si>
  <si>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</si>
  <si>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</si>
  <si>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</si>
  <si>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</si>
  <si>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</si>
  <si>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</si>
  <si>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</si>
  <si>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</si>
  <si>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</si>
  <si>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</si>
  <si>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</si>
  <si>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</si>
  <si>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</si>
  <si>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</si>
  <si>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</si>
  <si>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</si>
  <si>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</si>
  <si>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DURAND Alphonse</t>
  </si>
  <si>
    <t>DUGAST Philippe</t>
  </si>
  <si>
    <t>Maurice</t>
  </si>
  <si>
    <t>DUPONT Maurice</t>
  </si>
  <si>
    <t>DUPONT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</si>
</sst>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9" tint="0.39997558519241921"/>
      <name val="Calibri"/>
      <family val="2"/>
      <scheme val="minor"/>
    </font>
    <font>
      <b/>
      <sz val="11"/>
      <color theme="4" tint="0.59999389629810485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indexed="17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/>
      <right/>
      <top/>
      <bottom style="medium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1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 textRotation="90"/>
    </xf>
    <xf numFmtId="0" fontId="0" fillId="0" borderId="1" xfId="0" applyNumberForma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2" xfId="0" quotePrefix="1" applyNumberForma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4" fontId="0" fillId="2" borderId="13" xfId="0" applyNumberFormat="1" applyFill="1" applyBorder="1" applyAlignment="1">
      <alignment horizontal="center" vertical="center"/>
    </xf>
    <xf numFmtId="14" fontId="0" fillId="2" borderId="16" xfId="0" applyNumberFormat="1" applyFill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3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center" textRotation="90"/>
    </xf>
    <xf numFmtId="0" fontId="1" fillId="0" borderId="0" xfId="0" applyFont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28" xfId="0" applyFont="1" applyBorder="1" applyAlignment="1">
      <alignment horizontal="left" vertical="center"/>
    </xf>
    <xf numFmtId="0" fontId="0" fillId="0" borderId="25" xfId="1" applyFont="1" applyBorder="1" applyAlignment="1">
      <alignment horizontal="center"/>
    </xf>
    <xf numFmtId="0" fontId="0" fillId="0" borderId="26" xfId="1" applyFont="1" applyBorder="1" applyAlignment="1">
      <alignment horizontal="center"/>
    </xf>
    <xf numFmtId="0" fontId="0" fillId="0" borderId="27" xfId="1" applyFont="1" applyBorder="1" applyAlignment="1">
      <alignment horizontal="center"/>
    </xf>
    <xf numFmtId="0" fontId="0" fillId="0" borderId="28" xfId="1" applyFont="1" applyBorder="1" applyAlignment="1">
      <alignment horizontal="center"/>
    </xf>
    <xf numFmtId="0" fontId="0" fillId="0" borderId="22" xfId="1" applyFont="1" applyBorder="1" applyAlignment="1">
      <alignment horizontal="center"/>
    </xf>
    <xf numFmtId="0" fontId="0" fillId="0" borderId="1" xfId="1" applyFont="1" applyBorder="1" applyAlignment="1">
      <alignment horizontal="center"/>
    </xf>
    <xf numFmtId="0" fontId="0" fillId="0" borderId="20" xfId="1" applyFont="1" applyBorder="1" applyAlignment="1">
      <alignment horizontal="center"/>
    </xf>
    <xf numFmtId="0" fontId="0" fillId="0" borderId="29" xfId="1" applyFont="1" applyBorder="1" applyAlignment="1">
      <alignment horizontal="center"/>
    </xf>
    <xf numFmtId="0" fontId="9" fillId="0" borderId="8" xfId="0" applyFont="1" applyFill="1" applyBorder="1" applyAlignment="1">
      <alignment horizontal="center" textRotation="90"/>
    </xf>
    <xf numFmtId="0" fontId="10" fillId="0" borderId="9" xfId="0" applyFont="1" applyFill="1" applyBorder="1" applyAlignment="1">
      <alignment horizontal="center" textRotation="90"/>
    </xf>
    <xf numFmtId="0" fontId="11" fillId="0" borderId="10" xfId="0" applyFont="1" applyFill="1" applyBorder="1" applyAlignment="1">
      <alignment horizontal="center" textRotation="90"/>
    </xf>
    <xf numFmtId="0" fontId="12" fillId="0" borderId="0" xfId="0" applyFont="1" applyAlignment="1">
      <alignment vertical="center"/>
    </xf>
    <xf numFmtId="0" fontId="12" fillId="0" borderId="25" xfId="1" applyFont="1" applyBorder="1" applyAlignment="1">
      <alignment horizontal="center"/>
    </xf>
    <xf numFmtId="0" fontId="12" fillId="0" borderId="22" xfId="1" applyFont="1" applyBorder="1" applyAlignment="1">
      <alignment horizontal="center"/>
    </xf>
    <xf numFmtId="0" fontId="12" fillId="0" borderId="0" xfId="0" applyFont="1"/>
    <xf numFmtId="0" fontId="13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vertical="center"/>
    </xf>
    <xf numFmtId="0" fontId="14" fillId="0" borderId="0" xfId="0" applyFont="1"/>
    <xf numFmtId="0" fontId="15" fillId="4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center" vertical="center"/>
    </xf>
    <xf numFmtId="0" fontId="16" fillId="0" borderId="26" xfId="1" applyFont="1" applyBorder="1" applyAlignment="1">
      <alignment horizontal="center"/>
    </xf>
    <xf numFmtId="0" fontId="16" fillId="0" borderId="1" xfId="1" applyFont="1" applyBorder="1" applyAlignment="1">
      <alignment horizontal="center"/>
    </xf>
    <xf numFmtId="0" fontId="17" fillId="0" borderId="27" xfId="1" applyFont="1" applyBorder="1" applyAlignment="1">
      <alignment horizontal="center"/>
    </xf>
    <xf numFmtId="0" fontId="17" fillId="0" borderId="20" xfId="1" applyFont="1" applyBorder="1" applyAlignment="1">
      <alignment horizontal="center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0" fillId="0" borderId="32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31" xfId="0" applyNumberFormat="1" applyFont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0" fontId="0" fillId="0" borderId="31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0" fontId="6" fillId="6" borderId="7" xfId="0" applyFont="1" applyFill="1" applyBorder="1" applyAlignment="1">
      <alignment horizontal="center"/>
    </xf>
    <xf numFmtId="165" fontId="7" fillId="8" borderId="24" xfId="0" applyNumberFormat="1" applyFont="1" applyFill="1" applyBorder="1" applyAlignment="1">
      <alignment horizontal="center"/>
    </xf>
    <xf numFmtId="165" fontId="7" fillId="8" borderId="23" xfId="0" applyNumberFormat="1" applyFont="1" applyFill="1" applyBorder="1" applyAlignment="1">
      <alignment horizontal="center"/>
    </xf>
    <xf numFmtId="165" fontId="7" fillId="8" borderId="18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02">
    <dxf>
      <font>
        <color theme="0"/>
      </font>
    </dxf>
    <dxf>
      <fill>
        <patternFill>
          <bgColor theme="4" tint="0.59996337778862885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9F9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9F9F"/>
        </patternFill>
      </fill>
    </dxf>
    <dxf>
      <fill>
        <patternFill>
          <bgColor theme="4" tint="0.59996337778862885"/>
        </patternFill>
      </fill>
    </dxf>
    <dxf>
      <fill>
        <patternFill>
          <bgColor rgb="FFFFCCFF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</border>
    </dxf>
    <dxf>
      <border>
        <left style="thin">
          <color auto="1"/>
        </left>
        <right/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right style="thin">
          <color theme="0" tint="-0.499984740745262"/>
        </right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thin">
          <color theme="0" tint="-0.499984740745262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499984740745262"/>
        </left>
        <right style="thin">
          <color theme="0" tint="-0.499984740745262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F9F"/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180975</xdr:rowOff>
        </xdr:from>
        <xdr:to>
          <xdr:col>12</xdr:col>
          <xdr:colOff>9525</xdr:colOff>
          <xdr:row>3</xdr:row>
          <xdr:rowOff>9525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CEF83F-B611-465D-B854-7E84B6C95861}" name="Tableau1" displayName="Tableau1" ref="E3:G28" totalsRowShown="0" headerRowDxfId="401" dataDxfId="400">
  <autoFilter ref="E3:G28" xr:uid="{88169BC6-D2CA-4AA9-9627-56957EDACC54}"/>
  <tableColumns count="3">
    <tableColumn id="1" xr3:uid="{F9E09246-D38A-4C10-8EE9-49AB416AC4A7}" name="Nom" dataDxfId="399"/>
    <tableColumn id="2" xr3:uid="{ED86A56E-095B-499B-B79A-F22CFF2D233C}" name="Prénom" dataDxfId="398"/>
    <tableColumn id="3" xr3:uid="{1B6E0F95-34E9-4B03-B455-5A69F7515358}" name="Statut" dataDxfId="39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A1B94D-818F-4E4B-B9C8-BEDFD687EEAF}" name="Tableau2" displayName="Tableau2" ref="A17:B28" totalsRowShown="0" headerRowDxfId="396" dataDxfId="394" headerRowBorderDxfId="395" tableBorderDxfId="393" totalsRowBorderDxfId="392">
  <tableColumns count="2">
    <tableColumn id="1" xr3:uid="{C45BA1C8-63BE-4DC8-85B5-8737B09424D5}" name="Date" dataDxfId="391"/>
    <tableColumn id="2" xr3:uid="{4B258009-56EB-4FFE-94B4-362DC14F45BF}" name="Jour férié" dataDxfId="390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472365-73BE-43F6-94A6-354B0AE8B842}" name="Tableau3" displayName="Tableau3" ref="A3:C15" totalsRowShown="0" headerRowDxfId="389" dataDxfId="388" tableBorderDxfId="387">
  <tableColumns count="3">
    <tableColumn id="1" xr3:uid="{3C3B0251-5162-4A5F-868A-CC32C0DB4B8F}" name="Mois" dataDxfId="386"/>
    <tableColumn id="2" xr3:uid="{8EF28A5D-253D-4BFE-BCF5-4241325B6AC4}" name="Date début" dataDxfId="385">
      <calculatedColumnFormula>EDATE(B3,1)</calculatedColumnFormula>
    </tableColumn>
    <tableColumn id="3" xr3:uid="{C58BDBA1-DAB3-45BE-9163-1287162A7593}" name="Date fin" dataDxfId="384">
      <calculatedColumnFormula>EOMONTH(B4,0)</calculatedColumn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59D351-3BAA-49D9-ACDC-5BE30E3D646C}" name="Absences" displayName="Absences" ref="B2:F8" totalsRowShown="0">
  <autoFilter ref="B2:F8" xr:uid="{A75822FA-001F-4087-AFA5-70B42842AA4D}"/>
  <tableColumns count="5">
    <tableColumn id="1" xr3:uid="{4E229BBE-4AFC-43AA-A8D4-5E0426777967}" name="NOM Prénom"/>
    <tableColumn id="2" xr3:uid="{714EBDD3-5FB5-43BC-996F-08264B099A45}" name="Type"/>
    <tableColumn id="3" xr3:uid="{E753731F-2504-4D5C-B799-8BC87C05C186}" name="Date début" dataDxfId="383"/>
    <tableColumn id="4" xr3:uid="{A3C9F41C-BA36-43C6-A1EA-97927E7319EB}" name="Date de fin" dataDxfId="382"/>
    <tableColumn id="6" xr3:uid="{160A76EA-F80B-4DD5-9D88-B064390E1275}" name="Symbole" dataDxfId="381">
      <calculatedColumnFormula>IFERROR(VLOOKUP(C3,Liste_absences[],2,FALSE),"")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DF40216-FDFE-4B62-8B51-27A271B4F79B}" name="Liste_absences" displayName="Liste_absences" ref="H1:I7" totalsRowShown="0">
  <autoFilter ref="H1:I7" xr:uid="{AFEA4C90-9F39-48B9-AA53-8325F9DDE5B2}"/>
  <tableColumns count="2">
    <tableColumn id="1" xr3:uid="{927367C6-2DEB-425B-B8D8-4A59C7923B92}" name="Type"/>
    <tableColumn id="2" xr3:uid="{D9555587-4573-496E-A143-D61B7114C378}" name="Symbol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54EB0-E2B5-4D30-AFE5-42387065AE71}">
  <sheetPr codeName="Feuil2"/>
  <dimension ref="A1:G29"/>
  <sheetViews>
    <sheetView showGridLines="0" workbookViewId="0">
      <selection activeCell="A5" sqref="A5"/>
    </sheetView>
  </sheetViews>
  <sheetFormatPr baseColWidth="10" defaultRowHeight="15" x14ac:dyDescent="0.25"/>
  <cols>
    <col min="1" max="1" width="13.140625" style="36" bestFit="1" customWidth="1"/>
    <col min="2" max="3" width="18.28515625" style="2" customWidth="1"/>
    <col min="4" max="4" width="11.42578125" style="36"/>
    <col min="5" max="5" width="18.5703125" style="36" bestFit="1" customWidth="1"/>
    <col min="6" max="6" width="12.28515625" style="36" bestFit="1" customWidth="1"/>
    <col min="7" max="7" width="8.5703125" style="2" bestFit="1" customWidth="1"/>
    <col min="8" max="16384" width="11.42578125" style="36"/>
  </cols>
  <sheetData>
    <row r="1" spans="1:7" x14ac:dyDescent="0.25">
      <c r="A1" s="36" t="s">
        <v>2</v>
      </c>
      <c r="B1" s="15">
        <v>43831</v>
      </c>
    </row>
    <row r="2" spans="1:7" s="37" customFormat="1" x14ac:dyDescent="0.25">
      <c r="B2" s="16"/>
      <c r="C2" s="17"/>
      <c r="G2" s="17"/>
    </row>
    <row r="3" spans="1:7" x14ac:dyDescent="0.25">
      <c r="A3" s="37" t="s">
        <v>38</v>
      </c>
      <c r="B3" s="22" t="s">
        <v>0</v>
      </c>
      <c r="C3" s="19" t="s">
        <v>1</v>
      </c>
      <c r="E3" s="36" t="s">
        <v>24</v>
      </c>
      <c r="F3" s="36" t="s">
        <v>23</v>
      </c>
      <c r="G3" s="2" t="s">
        <v>40</v>
      </c>
    </row>
    <row r="4" spans="1:7" x14ac:dyDescent="0.25">
      <c r="A4" s="38" t="s">
        <v>3</v>
      </c>
      <c r="B4" s="23">
        <f>B1</f>
        <v>43831</v>
      </c>
      <c r="C4" s="24">
        <f>EOMONTH(B4,0)</f>
        <v>43861</v>
      </c>
      <c r="E4" s="36" t="s">
        <v>56</v>
      </c>
      <c r="F4" s="36" t="s">
        <v>57</v>
      </c>
      <c r="G4" s="2" t="s">
        <v>39</v>
      </c>
    </row>
    <row r="5" spans="1:7" x14ac:dyDescent="0.25">
      <c r="A5" s="38" t="s">
        <v>4</v>
      </c>
      <c r="B5" s="23">
        <f>EDATE(B4,1)</f>
        <v>43862</v>
      </c>
      <c r="C5" s="24">
        <f t="shared" ref="C5:C15" si="0">EOMONTH(B5,0)</f>
        <v>43890</v>
      </c>
      <c r="E5" s="36" t="s">
        <v>58</v>
      </c>
      <c r="F5" s="36" t="s">
        <v>41</v>
      </c>
      <c r="G5" s="2" t="s">
        <v>39</v>
      </c>
    </row>
    <row r="6" spans="1:7" x14ac:dyDescent="0.25">
      <c r="A6" s="38" t="s">
        <v>5</v>
      </c>
      <c r="B6" s="23">
        <f t="shared" ref="B6:B15" si="1">EDATE(B5,1)</f>
        <v>43891</v>
      </c>
      <c r="C6" s="24">
        <f t="shared" si="0"/>
        <v>43921</v>
      </c>
      <c r="E6" s="36" t="s">
        <v>59</v>
      </c>
      <c r="F6" s="36" t="s">
        <v>60</v>
      </c>
      <c r="G6" s="2" t="s">
        <v>39</v>
      </c>
    </row>
    <row r="7" spans="1:7" x14ac:dyDescent="0.25">
      <c r="A7" s="38" t="s">
        <v>6</v>
      </c>
      <c r="B7" s="23">
        <f t="shared" si="1"/>
        <v>43922</v>
      </c>
      <c r="C7" s="24">
        <f t="shared" si="0"/>
        <v>43951</v>
      </c>
      <c r="E7" s="36" t="s">
        <v>59</v>
      </c>
      <c r="F7" s="36" t="s">
        <v>84</v>
      </c>
      <c r="G7" s="2" t="s">
        <v>39</v>
      </c>
    </row>
    <row r="8" spans="1:7" x14ac:dyDescent="0.25">
      <c r="A8" s="38" t="s">
        <v>7</v>
      </c>
      <c r="B8" s="23">
        <f t="shared" si="1"/>
        <v>43952</v>
      </c>
      <c r="C8" s="24">
        <f t="shared" si="0"/>
        <v>43982</v>
      </c>
      <c r="E8" s="36" t="s">
        <v>61</v>
      </c>
      <c r="F8" s="36" t="s">
        <v>23</v>
      </c>
      <c r="G8" s="2" t="s">
        <v>39</v>
      </c>
    </row>
    <row r="9" spans="1:7" x14ac:dyDescent="0.25">
      <c r="A9" s="38" t="s">
        <v>8</v>
      </c>
      <c r="B9" s="23">
        <f t="shared" si="1"/>
        <v>43983</v>
      </c>
      <c r="C9" s="24">
        <f t="shared" si="0"/>
        <v>44012</v>
      </c>
      <c r="E9" s="36" t="s">
        <v>62</v>
      </c>
      <c r="F9" s="36" t="s">
        <v>23</v>
      </c>
      <c r="G9" s="2" t="s">
        <v>39</v>
      </c>
    </row>
    <row r="10" spans="1:7" x14ac:dyDescent="0.25">
      <c r="A10" s="38" t="s">
        <v>9</v>
      </c>
      <c r="B10" s="23">
        <f t="shared" si="1"/>
        <v>44013</v>
      </c>
      <c r="C10" s="24">
        <f t="shared" si="0"/>
        <v>44043</v>
      </c>
      <c r="E10" s="36" t="s">
        <v>63</v>
      </c>
      <c r="F10" s="36" t="s">
        <v>23</v>
      </c>
      <c r="G10" s="2" t="s">
        <v>39</v>
      </c>
    </row>
    <row r="11" spans="1:7" x14ac:dyDescent="0.25">
      <c r="A11" s="38" t="s">
        <v>10</v>
      </c>
      <c r="B11" s="23">
        <f t="shared" si="1"/>
        <v>44044</v>
      </c>
      <c r="C11" s="24">
        <f t="shared" si="0"/>
        <v>44074</v>
      </c>
      <c r="E11" s="36" t="s">
        <v>64</v>
      </c>
      <c r="F11" s="36" t="s">
        <v>23</v>
      </c>
      <c r="G11" s="2" t="s">
        <v>39</v>
      </c>
    </row>
    <row r="12" spans="1:7" x14ac:dyDescent="0.25">
      <c r="A12" s="38" t="s">
        <v>11</v>
      </c>
      <c r="B12" s="23">
        <f t="shared" si="1"/>
        <v>44075</v>
      </c>
      <c r="C12" s="24">
        <f t="shared" si="0"/>
        <v>44104</v>
      </c>
      <c r="E12" s="36" t="s">
        <v>65</v>
      </c>
      <c r="F12" s="36" t="s">
        <v>23</v>
      </c>
      <c r="G12" s="2" t="s">
        <v>39</v>
      </c>
    </row>
    <row r="13" spans="1:7" x14ac:dyDescent="0.25">
      <c r="A13" s="38" t="s">
        <v>12</v>
      </c>
      <c r="B13" s="23">
        <f t="shared" si="1"/>
        <v>44105</v>
      </c>
      <c r="C13" s="24">
        <f t="shared" si="0"/>
        <v>44135</v>
      </c>
      <c r="E13" s="36" t="s">
        <v>66</v>
      </c>
      <c r="F13" s="36" t="s">
        <v>23</v>
      </c>
      <c r="G13" s="2" t="s">
        <v>39</v>
      </c>
    </row>
    <row r="14" spans="1:7" x14ac:dyDescent="0.25">
      <c r="A14" s="38" t="s">
        <v>13</v>
      </c>
      <c r="B14" s="23">
        <f t="shared" si="1"/>
        <v>44136</v>
      </c>
      <c r="C14" s="24">
        <f t="shared" si="0"/>
        <v>44165</v>
      </c>
      <c r="E14" s="36" t="s">
        <v>67</v>
      </c>
      <c r="F14" s="36" t="s">
        <v>23</v>
      </c>
      <c r="G14" s="2" t="s">
        <v>39</v>
      </c>
    </row>
    <row r="15" spans="1:7" x14ac:dyDescent="0.25">
      <c r="A15" s="39" t="s">
        <v>14</v>
      </c>
      <c r="B15" s="25">
        <f t="shared" si="1"/>
        <v>44166</v>
      </c>
      <c r="C15" s="26">
        <f t="shared" si="0"/>
        <v>44196</v>
      </c>
      <c r="E15" s="36" t="s">
        <v>68</v>
      </c>
      <c r="F15" s="36" t="s">
        <v>23</v>
      </c>
      <c r="G15" s="2" t="s">
        <v>39</v>
      </c>
    </row>
    <row r="16" spans="1:7" x14ac:dyDescent="0.25">
      <c r="E16" s="36" t="s">
        <v>69</v>
      </c>
      <c r="F16" s="36" t="s">
        <v>23</v>
      </c>
      <c r="G16" s="2" t="s">
        <v>39</v>
      </c>
    </row>
    <row r="17" spans="1:7" x14ac:dyDescent="0.25">
      <c r="A17" s="27" t="s">
        <v>26</v>
      </c>
      <c r="B17" s="28" t="s">
        <v>27</v>
      </c>
      <c r="E17" s="36" t="s">
        <v>70</v>
      </c>
      <c r="F17" s="36" t="s">
        <v>23</v>
      </c>
      <c r="G17" s="2" t="s">
        <v>39</v>
      </c>
    </row>
    <row r="18" spans="1:7" x14ac:dyDescent="0.25">
      <c r="A18" s="29">
        <v>43831</v>
      </c>
      <c r="B18" s="19" t="s">
        <v>28</v>
      </c>
      <c r="E18" s="36" t="s">
        <v>71</v>
      </c>
      <c r="F18" s="36" t="s">
        <v>23</v>
      </c>
      <c r="G18" s="2" t="s">
        <v>39</v>
      </c>
    </row>
    <row r="19" spans="1:7" x14ac:dyDescent="0.25">
      <c r="A19" s="29">
        <v>43933</v>
      </c>
      <c r="B19" s="19" t="s">
        <v>29</v>
      </c>
      <c r="E19" s="36" t="s">
        <v>72</v>
      </c>
      <c r="F19" s="36" t="s">
        <v>23</v>
      </c>
      <c r="G19" s="2" t="s">
        <v>39</v>
      </c>
    </row>
    <row r="20" spans="1:7" ht="17.25" x14ac:dyDescent="0.25">
      <c r="A20" s="29">
        <v>43952</v>
      </c>
      <c r="B20" s="19" t="s">
        <v>30</v>
      </c>
      <c r="E20" s="36" t="s">
        <v>73</v>
      </c>
      <c r="F20" s="36" t="s">
        <v>23</v>
      </c>
      <c r="G20" s="2" t="s">
        <v>39</v>
      </c>
    </row>
    <row r="21" spans="1:7" x14ac:dyDescent="0.25">
      <c r="A21" s="29">
        <v>43959</v>
      </c>
      <c r="B21" s="20" t="s">
        <v>44</v>
      </c>
      <c r="E21" s="36" t="s">
        <v>74</v>
      </c>
      <c r="F21" s="36" t="s">
        <v>23</v>
      </c>
      <c r="G21" s="2" t="s">
        <v>39</v>
      </c>
    </row>
    <row r="22" spans="1:7" x14ac:dyDescent="0.25">
      <c r="A22" s="29">
        <v>43972</v>
      </c>
      <c r="B22" s="19" t="s">
        <v>31</v>
      </c>
      <c r="E22" s="36" t="s">
        <v>75</v>
      </c>
      <c r="F22" s="36" t="s">
        <v>23</v>
      </c>
      <c r="G22" s="2" t="s">
        <v>39</v>
      </c>
    </row>
    <row r="23" spans="1:7" x14ac:dyDescent="0.25">
      <c r="A23" s="29">
        <v>43983</v>
      </c>
      <c r="B23" s="19" t="s">
        <v>32</v>
      </c>
      <c r="E23" s="36" t="s">
        <v>76</v>
      </c>
      <c r="F23" s="36" t="s">
        <v>23</v>
      </c>
      <c r="G23" s="2" t="s">
        <v>39</v>
      </c>
    </row>
    <row r="24" spans="1:7" x14ac:dyDescent="0.25">
      <c r="A24" s="29">
        <v>44026</v>
      </c>
      <c r="B24" s="19" t="s">
        <v>33</v>
      </c>
      <c r="E24" s="36" t="s">
        <v>77</v>
      </c>
      <c r="F24" s="36" t="s">
        <v>23</v>
      </c>
      <c r="G24" s="2" t="s">
        <v>39</v>
      </c>
    </row>
    <row r="25" spans="1:7" x14ac:dyDescent="0.25">
      <c r="A25" s="29">
        <v>44058</v>
      </c>
      <c r="B25" s="19" t="s">
        <v>34</v>
      </c>
      <c r="E25" s="36" t="s">
        <v>78</v>
      </c>
      <c r="F25" s="36" t="s">
        <v>23</v>
      </c>
      <c r="G25" s="2" t="s">
        <v>39</v>
      </c>
    </row>
    <row r="26" spans="1:7" x14ac:dyDescent="0.25">
      <c r="A26" s="29">
        <v>44136</v>
      </c>
      <c r="B26" s="19" t="s">
        <v>35</v>
      </c>
      <c r="E26" s="36" t="s">
        <v>79</v>
      </c>
      <c r="F26" s="36" t="s">
        <v>23</v>
      </c>
      <c r="G26" s="2" t="s">
        <v>39</v>
      </c>
    </row>
    <row r="27" spans="1:7" x14ac:dyDescent="0.25">
      <c r="A27" s="29">
        <v>44146</v>
      </c>
      <c r="B27" s="19" t="s">
        <v>36</v>
      </c>
      <c r="E27" s="36" t="s">
        <v>80</v>
      </c>
      <c r="F27" s="36" t="s">
        <v>23</v>
      </c>
      <c r="G27" s="2" t="s">
        <v>39</v>
      </c>
    </row>
    <row r="28" spans="1:7" x14ac:dyDescent="0.25">
      <c r="A28" s="30">
        <v>44190</v>
      </c>
      <c r="B28" s="21" t="s">
        <v>37</v>
      </c>
      <c r="E28" s="36" t="s">
        <v>81</v>
      </c>
      <c r="F28" s="36" t="s">
        <v>23</v>
      </c>
      <c r="G28" s="2" t="s">
        <v>39</v>
      </c>
    </row>
    <row r="29" spans="1:7" x14ac:dyDescent="0.25">
      <c r="A29" s="18"/>
      <c r="B29" s="18"/>
    </row>
  </sheetData>
  <phoneticPr fontId="2" type="noConversion"/>
  <dataValidations count="1">
    <dataValidation type="list" allowBlank="1" showInputMessage="1" showErrorMessage="1" sqref="G4:G20 G22:G28" xr:uid="{89A4CED0-B5BF-4BA5-8195-33E2F5032066}">
      <formula1>"Actif, Inactif"</formula1>
    </dataValidation>
  </dataValidation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64259405-0640-4A5D-B718-043683ED19CA}">
            <xm:f>Novembre!F$3=VLOOKUP(Novembre!F$3,$A$18:$B$28,1,0)</xm:f>
            <x14:dxf/>
          </x14:cfRule>
          <xm:sqref>F29:G31 H5:AI33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827BE-D81A-4B24-8554-5559E88B27AA}">
  <sheetPr codeName="Feuil1"/>
  <dimension ref="B1:L8"/>
  <sheetViews>
    <sheetView tabSelected="1" workbookViewId="0">
      <selection activeCell="T12" sqref="T12"/>
    </sheetView>
  </sheetViews>
  <sheetFormatPr baseColWidth="10" defaultRowHeight="15" x14ac:dyDescent="0.25"/>
  <cols>
    <col min="2" max="2" width="17.7109375" bestFit="1" customWidth="1"/>
    <col min="3" max="3" width="13.7109375" bestFit="1" customWidth="1"/>
    <col min="4" max="4" width="13" customWidth="1"/>
    <col min="5" max="5" width="12.85546875" customWidth="1"/>
    <col min="6" max="6" width="11" bestFit="1" customWidth="1"/>
    <col min="8" max="8" width="18.42578125" bestFit="1" customWidth="1"/>
    <col min="9" max="9" width="9.7109375" customWidth="1"/>
  </cols>
  <sheetData>
    <row r="1" spans="2:12" x14ac:dyDescent="0.25">
      <c r="H1" t="s">
        <v>45</v>
      </c>
      <c r="I1" t="s">
        <v>46</v>
      </c>
    </row>
    <row r="2" spans="2:12" x14ac:dyDescent="0.25">
      <c r="B2" t="s">
        <v>42</v>
      </c>
      <c r="C2" t="s">
        <v>45</v>
      </c>
      <c r="D2" t="s">
        <v>0</v>
      </c>
      <c r="E2" t="s">
        <v>47</v>
      </c>
      <c r="F2" t="s">
        <v>46</v>
      </c>
      <c r="H2" t="s">
        <v>48</v>
      </c>
      <c r="I2" t="s">
        <v>19</v>
      </c>
    </row>
    <row r="3" spans="2:12" x14ac:dyDescent="0.25">
      <c r="B3" t="s">
        <v>82</v>
      </c>
      <c r="C3" t="s">
        <v>15</v>
      </c>
      <c r="D3" s="87">
        <v>43831</v>
      </c>
      <c r="E3" s="87">
        <v>43836</v>
      </c>
      <c r="F3" t="str">
        <f>IFERROR(VLOOKUP(C3,Liste_absences[],2,FALSE),"")</f>
        <v>M</v>
      </c>
      <c r="H3" t="s">
        <v>49</v>
      </c>
      <c r="I3" t="s">
        <v>20</v>
      </c>
      <c r="L3" s="87"/>
    </row>
    <row r="4" spans="2:12" x14ac:dyDescent="0.25">
      <c r="B4" t="s">
        <v>83</v>
      </c>
      <c r="C4" t="s">
        <v>48</v>
      </c>
      <c r="D4" s="87">
        <v>43837</v>
      </c>
      <c r="E4" s="87">
        <v>43842</v>
      </c>
      <c r="F4" t="str">
        <f>IFERROR(VLOOKUP(C4,Liste_absences[],2,FALSE),"")</f>
        <v>CP</v>
      </c>
      <c r="H4" t="s">
        <v>15</v>
      </c>
      <c r="I4" t="s">
        <v>18</v>
      </c>
    </row>
    <row r="5" spans="2:12" x14ac:dyDescent="0.25">
      <c r="B5" t="s">
        <v>83</v>
      </c>
      <c r="C5" t="s">
        <v>49</v>
      </c>
      <c r="D5" s="87">
        <v>43843</v>
      </c>
      <c r="E5" s="87">
        <v>43845</v>
      </c>
      <c r="F5" t="str">
        <f>IFERROR(VLOOKUP(C5,Liste_absences[],2,FALSE),"")</f>
        <v>R</v>
      </c>
      <c r="H5" t="s">
        <v>50</v>
      </c>
      <c r="I5" t="s">
        <v>51</v>
      </c>
    </row>
    <row r="6" spans="2:12" x14ac:dyDescent="0.25">
      <c r="B6" t="s">
        <v>82</v>
      </c>
      <c r="C6" t="s">
        <v>48</v>
      </c>
      <c r="D6" s="87">
        <v>43845</v>
      </c>
      <c r="E6" s="87">
        <v>43856</v>
      </c>
      <c r="F6" t="str">
        <f>IFERROR(VLOOKUP(C6,Liste_absences[],2,FALSE),"")</f>
        <v>CP</v>
      </c>
      <c r="H6" t="s">
        <v>52</v>
      </c>
      <c r="I6" t="s">
        <v>53</v>
      </c>
    </row>
    <row r="7" spans="2:12" x14ac:dyDescent="0.25">
      <c r="B7" t="s">
        <v>85</v>
      </c>
      <c r="C7" t="s">
        <v>49</v>
      </c>
      <c r="D7" s="87">
        <v>43845</v>
      </c>
      <c r="E7" s="87">
        <v>43845</v>
      </c>
      <c r="F7" s="88" t="str">
        <f>IFERROR(VLOOKUP(C7,Liste_absences[],2,FALSE),"")</f>
        <v>R</v>
      </c>
      <c r="H7" t="s">
        <v>54</v>
      </c>
      <c r="I7" t="s">
        <v>55</v>
      </c>
    </row>
    <row r="8" spans="2:12" x14ac:dyDescent="0.25">
      <c r="B8" t="s">
        <v>86</v>
      </c>
      <c r="C8" t="s">
        <v>48</v>
      </c>
      <c r="D8" s="87">
        <v>43842</v>
      </c>
      <c r="E8" s="87">
        <v>43861</v>
      </c>
      <c r="F8" s="88" t="str">
        <f>IFERROR(VLOOKUP(C8,Liste_absences[],2,FALSE),"")</f>
        <v>CP</v>
      </c>
    </row>
  </sheetData>
  <dataValidations count="1">
    <dataValidation type="list" allowBlank="1" showInputMessage="1" showErrorMessage="1" sqref="C3:C8" xr:uid="{627FEA55-20A6-4081-B524-F82A40FD112E}">
      <formula1>$H$2:$H$7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180975</xdr:rowOff>
              </from>
              <to>
                <xdr:col>12</xdr:col>
                <xdr:colOff>9525</xdr:colOff>
                <xdr:row>3</xdr:row>
                <xdr:rowOff>9525</xdr:rowOff>
              </to>
            </anchor>
          </controlPr>
        </control>
      </mc:Choice>
      <mc:Fallback>
        <control shapeId="2050" r:id="rId4" name="CommandButton1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4EE81-B8E2-424D-955A-790173CEA3A8}">
  <sheetPr codeName="Feuil3">
    <pageSetUpPr fitToPage="1"/>
  </sheetPr>
  <dimension ref="A1:AM40"/>
  <sheetViews>
    <sheetView showGridLines="0" topLeftCell="B1" workbookViewId="0">
      <pane xSplit="1" ySplit="7" topLeftCell="C8" activePane="bottomRight" state="frozen"/>
      <selection activeCell="F8" sqref="F8:AJ34"/>
      <selection pane="topRight" activeCell="F8" sqref="F8:AJ34"/>
      <selection pane="bottomLeft" activeCell="F8" sqref="F8:AJ34"/>
      <selection pane="bottomRight" activeCell="B12" sqref="B12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Config!B4</f>
        <v>43831</v>
      </c>
    </row>
    <row r="2" spans="1:39" hidden="1" x14ac:dyDescent="0.25">
      <c r="A2" s="1">
        <f>Config!C4</f>
        <v>43861</v>
      </c>
    </row>
    <row r="3" spans="1:39" ht="65.25" hidden="1" customHeight="1" x14ac:dyDescent="0.25">
      <c r="F3" s="3">
        <f>A1</f>
        <v>43831</v>
      </c>
      <c r="G3" s="3">
        <f>F3+1</f>
        <v>43832</v>
      </c>
      <c r="H3" s="3">
        <f t="shared" ref="H3:AG3" si="0">G3+1</f>
        <v>43833</v>
      </c>
      <c r="I3" s="3">
        <f t="shared" si="0"/>
        <v>43834</v>
      </c>
      <c r="J3" s="3">
        <f t="shared" si="0"/>
        <v>43835</v>
      </c>
      <c r="K3" s="3">
        <f t="shared" si="0"/>
        <v>43836</v>
      </c>
      <c r="L3" s="3">
        <f t="shared" si="0"/>
        <v>43837</v>
      </c>
      <c r="M3" s="3">
        <f t="shared" si="0"/>
        <v>43838</v>
      </c>
      <c r="N3" s="3">
        <f t="shared" si="0"/>
        <v>43839</v>
      </c>
      <c r="O3" s="3">
        <f t="shared" si="0"/>
        <v>43840</v>
      </c>
      <c r="P3" s="3">
        <f t="shared" si="0"/>
        <v>43841</v>
      </c>
      <c r="Q3" s="3">
        <f t="shared" si="0"/>
        <v>43842</v>
      </c>
      <c r="R3" s="3">
        <f t="shared" si="0"/>
        <v>43843</v>
      </c>
      <c r="S3" s="3">
        <f t="shared" si="0"/>
        <v>43844</v>
      </c>
      <c r="T3" s="3">
        <f t="shared" si="0"/>
        <v>43845</v>
      </c>
      <c r="U3" s="3">
        <f t="shared" si="0"/>
        <v>43846</v>
      </c>
      <c r="V3" s="3">
        <f t="shared" si="0"/>
        <v>43847</v>
      </c>
      <c r="W3" s="3">
        <f t="shared" si="0"/>
        <v>43848</v>
      </c>
      <c r="X3" s="3">
        <f t="shared" si="0"/>
        <v>43849</v>
      </c>
      <c r="Y3" s="3">
        <f t="shared" si="0"/>
        <v>43850</v>
      </c>
      <c r="Z3" s="3">
        <f t="shared" si="0"/>
        <v>43851</v>
      </c>
      <c r="AA3" s="3">
        <f t="shared" si="0"/>
        <v>43852</v>
      </c>
      <c r="AB3" s="3">
        <f t="shared" si="0"/>
        <v>43853</v>
      </c>
      <c r="AC3" s="3">
        <f t="shared" si="0"/>
        <v>43854</v>
      </c>
      <c r="AD3" s="3">
        <f t="shared" si="0"/>
        <v>43855</v>
      </c>
      <c r="AE3" s="3">
        <f t="shared" si="0"/>
        <v>43856</v>
      </c>
      <c r="AF3" s="3">
        <f t="shared" si="0"/>
        <v>43857</v>
      </c>
      <c r="AG3" s="3">
        <f t="shared" si="0"/>
        <v>43858</v>
      </c>
      <c r="AH3" s="3">
        <f>IFERROR(IF(AG3+1&gt;$A$2,"",AG3+1),"")</f>
        <v>43859</v>
      </c>
      <c r="AI3" s="3">
        <f>IFERROR(IF(AH3+1&gt;$A$2,"",AH3+1),"")</f>
        <v>43860</v>
      </c>
      <c r="AJ3" s="3">
        <f>IFERROR(IF(AI3+1&gt;$A$2,"",AI3+1),"")</f>
        <v>43861</v>
      </c>
    </row>
    <row r="4" spans="1:39" ht="36.75" thickBot="1" x14ac:dyDescent="0.3">
      <c r="F4" s="101" t="str">
        <f>+TEXT(A1,"Mmmmmmmm AAAA")</f>
        <v>janvier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4" t="str">
        <f>IF(F7=4,"S "&amp;WEEKNUM(F3),"")</f>
        <v>S 1</v>
      </c>
      <c r="G5" s="84" t="str">
        <f t="shared" ref="G5:AJ5" si="1">IF(G7=4,"S "&amp;WEEKNUM(G3),"")</f>
        <v/>
      </c>
      <c r="H5" s="84" t="str">
        <f t="shared" si="1"/>
        <v/>
      </c>
      <c r="I5" s="84" t="str">
        <f t="shared" si="1"/>
        <v/>
      </c>
      <c r="J5" s="84" t="str">
        <f t="shared" si="1"/>
        <v/>
      </c>
      <c r="K5" s="84" t="str">
        <f t="shared" si="1"/>
        <v/>
      </c>
      <c r="L5" s="84" t="str">
        <f t="shared" si="1"/>
        <v/>
      </c>
      <c r="M5" s="84" t="str">
        <f t="shared" si="1"/>
        <v>S 2</v>
      </c>
      <c r="N5" s="84" t="str">
        <f t="shared" si="1"/>
        <v/>
      </c>
      <c r="O5" s="84" t="str">
        <f t="shared" si="1"/>
        <v/>
      </c>
      <c r="P5" s="84" t="str">
        <f t="shared" si="1"/>
        <v/>
      </c>
      <c r="Q5" s="84" t="str">
        <f t="shared" si="1"/>
        <v/>
      </c>
      <c r="R5" s="84" t="str">
        <f t="shared" si="1"/>
        <v/>
      </c>
      <c r="S5" s="84" t="str">
        <f t="shared" si="1"/>
        <v/>
      </c>
      <c r="T5" s="84" t="str">
        <f t="shared" si="1"/>
        <v>S 3</v>
      </c>
      <c r="U5" s="84" t="str">
        <f t="shared" si="1"/>
        <v/>
      </c>
      <c r="V5" s="84" t="str">
        <f t="shared" si="1"/>
        <v/>
      </c>
      <c r="W5" s="84" t="str">
        <f t="shared" si="1"/>
        <v/>
      </c>
      <c r="X5" s="84" t="str">
        <f t="shared" si="1"/>
        <v/>
      </c>
      <c r="Y5" s="84" t="str">
        <f t="shared" si="1"/>
        <v/>
      </c>
      <c r="Z5" s="84" t="str">
        <f t="shared" si="1"/>
        <v/>
      </c>
      <c r="AA5" s="84" t="str">
        <f t="shared" si="1"/>
        <v>S 4</v>
      </c>
      <c r="AB5" s="84" t="str">
        <f t="shared" si="1"/>
        <v/>
      </c>
      <c r="AC5" s="84" t="str">
        <f t="shared" si="1"/>
        <v/>
      </c>
      <c r="AD5" s="84" t="str">
        <f t="shared" si="1"/>
        <v/>
      </c>
      <c r="AE5" s="84" t="str">
        <f t="shared" si="1"/>
        <v/>
      </c>
      <c r="AF5" s="84" t="str">
        <f t="shared" si="1"/>
        <v/>
      </c>
      <c r="AG5" s="84" t="str">
        <f t="shared" si="1"/>
        <v/>
      </c>
      <c r="AH5" s="84" t="str">
        <f t="shared" si="1"/>
        <v>S 5</v>
      </c>
      <c r="AI5" s="84" t="str">
        <f t="shared" si="1"/>
        <v/>
      </c>
      <c r="AJ5" s="84" t="str">
        <f t="shared" si="1"/>
        <v/>
      </c>
      <c r="AM5" s="83"/>
    </row>
    <row r="6" spans="1:39" ht="15.75" thickBot="1" x14ac:dyDescent="0.3">
      <c r="F6" s="11">
        <f t="shared" ref="F6:AG6" si="2">DAY(F3)</f>
        <v>1</v>
      </c>
      <c r="G6" s="12">
        <f t="shared" si="2"/>
        <v>2</v>
      </c>
      <c r="H6" s="12">
        <f t="shared" si="2"/>
        <v>3</v>
      </c>
      <c r="I6" s="12">
        <f t="shared" si="2"/>
        <v>4</v>
      </c>
      <c r="J6" s="12">
        <f t="shared" si="2"/>
        <v>5</v>
      </c>
      <c r="K6" s="12">
        <f t="shared" si="2"/>
        <v>6</v>
      </c>
      <c r="L6" s="12">
        <f t="shared" si="2"/>
        <v>7</v>
      </c>
      <c r="M6" s="12">
        <f t="shared" si="2"/>
        <v>8</v>
      </c>
      <c r="N6" s="12">
        <f t="shared" si="2"/>
        <v>9</v>
      </c>
      <c r="O6" s="12">
        <f t="shared" si="2"/>
        <v>10</v>
      </c>
      <c r="P6" s="12">
        <f t="shared" si="2"/>
        <v>11</v>
      </c>
      <c r="Q6" s="12">
        <f t="shared" si="2"/>
        <v>12</v>
      </c>
      <c r="R6" s="12">
        <f t="shared" si="2"/>
        <v>13</v>
      </c>
      <c r="S6" s="12">
        <f t="shared" si="2"/>
        <v>14</v>
      </c>
      <c r="T6" s="12">
        <f t="shared" si="2"/>
        <v>15</v>
      </c>
      <c r="U6" s="12">
        <f t="shared" si="2"/>
        <v>16</v>
      </c>
      <c r="V6" s="12">
        <f t="shared" si="2"/>
        <v>17</v>
      </c>
      <c r="W6" s="12">
        <f t="shared" si="2"/>
        <v>18</v>
      </c>
      <c r="X6" s="12">
        <f t="shared" si="2"/>
        <v>19</v>
      </c>
      <c r="Y6" s="12">
        <f t="shared" si="2"/>
        <v>20</v>
      </c>
      <c r="Z6" s="12">
        <f t="shared" si="2"/>
        <v>21</v>
      </c>
      <c r="AA6" s="12">
        <f t="shared" si="2"/>
        <v>22</v>
      </c>
      <c r="AB6" s="12">
        <f t="shared" si="2"/>
        <v>23</v>
      </c>
      <c r="AC6" s="12">
        <f t="shared" si="2"/>
        <v>24</v>
      </c>
      <c r="AD6" s="12">
        <f t="shared" si="2"/>
        <v>25</v>
      </c>
      <c r="AE6" s="12">
        <f t="shared" si="2"/>
        <v>26</v>
      </c>
      <c r="AF6" s="12">
        <f t="shared" si="2"/>
        <v>27</v>
      </c>
      <c r="AG6" s="12">
        <f t="shared" si="2"/>
        <v>28</v>
      </c>
      <c r="AH6" s="12">
        <f>IFERROR(DAY(AH3),"")</f>
        <v>29</v>
      </c>
      <c r="AI6" s="12">
        <f t="shared" ref="AI6:AJ6" si="3">IFERROR(DAY(AI3),"")</f>
        <v>30</v>
      </c>
      <c r="AJ6" s="13">
        <f t="shared" si="3"/>
        <v>31</v>
      </c>
    </row>
    <row r="7" spans="1:39" ht="15.75" thickBot="1" x14ac:dyDescent="0.3">
      <c r="B7" s="44" t="s">
        <v>42</v>
      </c>
      <c r="C7" s="45" t="s">
        <v>15</v>
      </c>
      <c r="D7" s="40" t="s">
        <v>16</v>
      </c>
      <c r="E7" s="41" t="s">
        <v>25</v>
      </c>
      <c r="F7" s="14">
        <f t="shared" ref="F7:AG7" si="4">WEEKDAY(F3,1)</f>
        <v>4</v>
      </c>
      <c r="G7" s="9">
        <f t="shared" si="4"/>
        <v>5</v>
      </c>
      <c r="H7" s="9">
        <f t="shared" si="4"/>
        <v>6</v>
      </c>
      <c r="I7" s="9">
        <f t="shared" si="4"/>
        <v>7</v>
      </c>
      <c r="J7" s="9">
        <f t="shared" si="4"/>
        <v>1</v>
      </c>
      <c r="K7" s="9">
        <f t="shared" si="4"/>
        <v>2</v>
      </c>
      <c r="L7" s="9">
        <f t="shared" si="4"/>
        <v>3</v>
      </c>
      <c r="M7" s="9">
        <f t="shared" si="4"/>
        <v>4</v>
      </c>
      <c r="N7" s="9">
        <f t="shared" si="4"/>
        <v>5</v>
      </c>
      <c r="O7" s="9">
        <f t="shared" si="4"/>
        <v>6</v>
      </c>
      <c r="P7" s="9">
        <f t="shared" si="4"/>
        <v>7</v>
      </c>
      <c r="Q7" s="9">
        <f t="shared" si="4"/>
        <v>1</v>
      </c>
      <c r="R7" s="9">
        <f t="shared" si="4"/>
        <v>2</v>
      </c>
      <c r="S7" s="9">
        <f t="shared" si="4"/>
        <v>3</v>
      </c>
      <c r="T7" s="9">
        <f t="shared" si="4"/>
        <v>4</v>
      </c>
      <c r="U7" s="9">
        <f t="shared" si="4"/>
        <v>5</v>
      </c>
      <c r="V7" s="9">
        <f t="shared" si="4"/>
        <v>6</v>
      </c>
      <c r="W7" s="9">
        <f t="shared" si="4"/>
        <v>7</v>
      </c>
      <c r="X7" s="9">
        <f t="shared" si="4"/>
        <v>1</v>
      </c>
      <c r="Y7" s="9">
        <f t="shared" si="4"/>
        <v>2</v>
      </c>
      <c r="Z7" s="9">
        <f t="shared" si="4"/>
        <v>3</v>
      </c>
      <c r="AA7" s="9">
        <f t="shared" si="4"/>
        <v>4</v>
      </c>
      <c r="AB7" s="9">
        <f t="shared" si="4"/>
        <v>5</v>
      </c>
      <c r="AC7" s="9">
        <f t="shared" si="4"/>
        <v>6</v>
      </c>
      <c r="AD7" s="9">
        <f t="shared" si="4"/>
        <v>7</v>
      </c>
      <c r="AE7" s="9">
        <f t="shared" si="4"/>
        <v>1</v>
      </c>
      <c r="AF7" s="9">
        <f t="shared" si="4"/>
        <v>2</v>
      </c>
      <c r="AG7" s="9">
        <f t="shared" si="4"/>
        <v>3</v>
      </c>
      <c r="AH7" s="9">
        <f>IFERROR(WEEKDAY(AH3,1),"")</f>
        <v>4</v>
      </c>
      <c r="AI7" s="9">
        <f t="shared" ref="AI7:AJ7" si="5">IFERROR(WEEKDAY(AI3,1),"")</f>
        <v>5</v>
      </c>
      <c r="AJ7" s="10">
        <f t="shared" si="5"/>
        <v>6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7</v>
      </c>
      <c r="D8" s="8">
        <f>COUNTIF($F8:$AJ8,"CP")</f>
        <v>5</v>
      </c>
      <c r="E8" s="34">
        <f>COUNTIF($F8:$AJ8,"R")</f>
        <v>0</v>
      </c>
      <c r="F8" s="32" t="str" cm="1">
        <f t="array" ref="F8">INDEX(Absences[],MATCH(1,(Janvier!F3&gt;=Absences[Date début])*(Absences[Date de fin]&gt;=Janvier!F3),0),5)</f>
        <v>M</v>
      </c>
      <c r="G8" s="32" t="e" cm="1">
        <f t="array" ref="G8">INDEX(Absences[],MATCH(1,(Janvier!G3&gt;=Absences[Date de fin])*(Absences[Symbole]&gt;=Janvier!G3),0),5)</f>
        <v>#N/A</v>
      </c>
      <c r="H8" s="32" t="e" cm="1">
        <f t="array" ref="H8">INDEX(Absences[],MATCH(1,(Janvier!H3&gt;=Absences[Symbole])*(Absences[NOM Prénom]&gt;=Janvier!H3),0),5)</f>
        <v>#N/A</v>
      </c>
      <c r="I8" s="32" t="e" cm="1">
        <f t="array" ref="I8">INDEX(Absences[],MATCH(1,(Janvier!I3&gt;=Absences[NOM Prénom])*(Absences[Type]&gt;=Janvier!I3),0),5)</f>
        <v>#N/A</v>
      </c>
      <c r="J8" s="32" t="e" cm="1">
        <f t="array" ref="J8">INDEX(Absences[],MATCH(1,(Janvier!J3&gt;=Absences[Type])*(Absences[Date début]&gt;=Janvier!J3),0),5)</f>
        <v>#N/A</v>
      </c>
      <c r="K8" s="32" t="str" cm="1">
        <f t="array" ref="K8">INDEX(Absences[],MATCH(1,(Janvier!K3&gt;=Absences[Date début])*(Absences[Date de fin]&gt;=Janvier!K3),0),5)</f>
        <v>M</v>
      </c>
      <c r="L8" s="32" t="str" cm="1">
        <f t="array" ref="L8">INDEX(Absences[],MATCH(1,(Janvier!L3&gt;=Absences[Date de fin])*(Absences[Symbole]&gt;=Janvier!L3),0),5)</f>
        <v>M</v>
      </c>
      <c r="M8" s="32" t="e" cm="1">
        <f t="array" ref="M8">INDEX(Absences[],MATCH(1,(Janvier!M3&gt;=Absences[Symbole])*(Absences[NOM Prénom]&gt;=Janvier!M3),0),5)</f>
        <v>#N/A</v>
      </c>
      <c r="N8" s="32" t="e" cm="1">
        <f t="array" ref="N8">INDEX(Absences[],MATCH(1,(Janvier!N3&gt;=Absences[NOM Prénom])*(Absences[Type]&gt;=Janvier!N3),0),5)</f>
        <v>#N/A</v>
      </c>
      <c r="O8" s="32" t="e" cm="1">
        <f t="array" ref="O8">INDEX(Absences[],MATCH(1,(Janvier!O3&gt;=Absences[Type])*(Absences[Date début]&gt;=Janvier!O3),0),5)</f>
        <v>#N/A</v>
      </c>
      <c r="P8" s="32" t="str" cm="1">
        <f t="array" ref="P8">INDEX(Absences[],MATCH(1,(Janvier!P3&gt;=Absences[Date début])*(Absences[Date de fin]&gt;=Janvier!P3),0),5)</f>
        <v>CP</v>
      </c>
      <c r="Q8" s="32" t="str" cm="1">
        <f t="array" ref="Q8">INDEX(Absences[],MATCH(1,(Janvier!Q3&gt;=Absences[Date de fin])*(Absences[Symbole]&gt;=Janvier!Q3),0),5)</f>
        <v>M</v>
      </c>
      <c r="R8" s="32" t="e" cm="1">
        <f t="array" ref="R8">INDEX(Absences[],MATCH(1,(Janvier!R3&gt;=Absences[Symbole])*(Absences[NOM Prénom]&gt;=Janvier!R3),0),5)</f>
        <v>#N/A</v>
      </c>
      <c r="S8" s="32" t="e" cm="1">
        <f t="array" ref="S8">INDEX(Absences[],MATCH(1,(Janvier!S3&gt;=Absences[NOM Prénom])*(Absences[Type]&gt;=Janvier!S3),0),5)</f>
        <v>#N/A</v>
      </c>
      <c r="T8" s="32" t="e" cm="1">
        <f t="array" ref="T8">INDEX(Absences[],MATCH(1,(Janvier!T3&gt;=Absences[Type])*(Absences[Date début]&gt;=Janvier!T3),0),5)</f>
        <v>#N/A</v>
      </c>
      <c r="U8" s="32" t="str" cm="1">
        <f t="array" ref="U8">INDEX(Absences[],MATCH(1,(Janvier!U3&gt;=Absences[Date début])*(Absences[Date de fin]&gt;=Janvier!U3),0),5)</f>
        <v>CP</v>
      </c>
      <c r="V8" s="32" t="str" cm="1">
        <f t="array" ref="V8">INDEX(Absences[],MATCH(1,(Janvier!V3&gt;=Absences[Date de fin])*(Absences[Symbole]&gt;=Janvier!V3),0),5)</f>
        <v>M</v>
      </c>
      <c r="W8" s="32" t="e" cm="1">
        <f t="array" ref="W8">INDEX(Absences[],MATCH(1,(Janvier!W3&gt;=Absences[Symbole])*(Absences[NOM Prénom]&gt;=Janvier!W3),0),5)</f>
        <v>#N/A</v>
      </c>
      <c r="X8" s="32" t="e" cm="1">
        <f t="array" ref="X8">INDEX(Absences[],MATCH(1,(Janvier!X3&gt;=Absences[NOM Prénom])*(Absences[Type]&gt;=Janvier!X3),0),5)</f>
        <v>#N/A</v>
      </c>
      <c r="Y8" s="32" t="e" cm="1">
        <f t="array" ref="Y8">INDEX(Absences[],MATCH(1,(Janvier!Y3&gt;=Absences[Type])*(Absences[Date début]&gt;=Janvier!Y3),0),5)</f>
        <v>#N/A</v>
      </c>
      <c r="Z8" s="32" t="str" cm="1">
        <f t="array" ref="Z8">INDEX(Absences[],MATCH(1,(Janvier!Z3&gt;=Absences[Date début])*(Absences[Date de fin]&gt;=Janvier!Z3),0),5)</f>
        <v>CP</v>
      </c>
      <c r="AA8" s="32" t="str" cm="1">
        <f t="array" ref="AA8">INDEX(Absences[],MATCH(1,(Janvier!AA3&gt;=Absences[Date de fin])*(Absences[Symbole]&gt;=Janvier!AA3),0),5)</f>
        <v>M</v>
      </c>
      <c r="AB8" s="32" t="e" cm="1">
        <f t="array" ref="AB8">INDEX(Absences[],MATCH(1,(Janvier!AB3&gt;=Absences[Symbole])*(Absences[NOM Prénom]&gt;=Janvier!AB3),0),5)</f>
        <v>#N/A</v>
      </c>
      <c r="AC8" s="32" t="e" cm="1">
        <f t="array" ref="AC8">INDEX(Absences[],MATCH(1,(Janvier!AC3&gt;=Absences[NOM Prénom])*(Absences[Type]&gt;=Janvier!AC3),0),5)</f>
        <v>#N/A</v>
      </c>
      <c r="AD8" s="32" t="e" cm="1">
        <f t="array" ref="AD8">INDEX(Absences[],MATCH(1,(Janvier!AD3&gt;=Absences[Type])*(Absences[Date début]&gt;=Janvier!AD3),0),5)</f>
        <v>#N/A</v>
      </c>
      <c r="AE8" s="32" t="str" cm="1">
        <f t="array" ref="AE8">INDEX(Absences[],MATCH(1,(Janvier!AE3&gt;=Absences[Date début])*(Absences[Date de fin]&gt;=Janvier!AE3),0),5)</f>
        <v>CP</v>
      </c>
      <c r="AF8" s="32" t="str" cm="1">
        <f t="array" ref="AF8">INDEX(Absences[],MATCH(1,(Janvier!AF3&gt;=Absences[Date de fin])*(Absences[Symbole]&gt;=Janvier!AF3),0),5)</f>
        <v>M</v>
      </c>
      <c r="AG8" s="32" t="e" cm="1">
        <f t="array" ref="AG8">INDEX(Absences[],MATCH(1,(Janvier!AG3&gt;=Absences[Symbole])*(Absences[NOM Prénom]&gt;=Janvier!AG3),0),5)</f>
        <v>#N/A</v>
      </c>
      <c r="AH8" s="32" t="e" cm="1">
        <f t="array" ref="AH8">INDEX(Absences[],MATCH(1,(Janvier!AH3&gt;=Absences[NOM Prénom])*(Absences[Type]&gt;=Janvier!AH3),0),5)</f>
        <v>#N/A</v>
      </c>
      <c r="AI8" s="32" t="e" cm="1">
        <f t="array" ref="AI8">INDEX(Absences[],MATCH(1,(Janvier!AI3&gt;=Absences[Type])*(Absences[Date début]&gt;=Janvier!AI3),0),5)</f>
        <v>#N/A</v>
      </c>
      <c r="AJ8" s="32" t="str" cm="1">
        <f t="array" ref="AJ8">INDEX(Absences[],MATCH(1,(Janvier!AJ3&gt;=Absences[Date début])*(Absences[Date de fin]&gt;=Janvier!AJ3),0),5)</f>
        <v>CP</v>
      </c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6">COUNTIF($F9:$AJ9,"M")</f>
        <v>0</v>
      </c>
      <c r="D9" s="8">
        <f t="shared" ref="D9:D34" si="7">COUNTIF($F9:$AJ9,"CP")</f>
        <v>0</v>
      </c>
      <c r="E9" s="34">
        <f t="shared" ref="E9:E34" si="8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6"/>
        <v>0</v>
      </c>
      <c r="D10" s="8">
        <f t="shared" si="7"/>
        <v>0</v>
      </c>
      <c r="E10" s="34">
        <f t="shared" si="8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6"/>
        <v>0</v>
      </c>
      <c r="D11" s="8">
        <f t="shared" si="7"/>
        <v>0</v>
      </c>
      <c r="E11" s="34">
        <f t="shared" si="8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6"/>
        <v>0</v>
      </c>
      <c r="D12" s="8">
        <f t="shared" si="7"/>
        <v>0</v>
      </c>
      <c r="E12" s="34">
        <f t="shared" si="8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 t="s">
        <v>51</v>
      </c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6"/>
        <v>0</v>
      </c>
      <c r="D13" s="8">
        <f t="shared" si="7"/>
        <v>0</v>
      </c>
      <c r="E13" s="34">
        <f t="shared" si="8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6"/>
        <v>0</v>
      </c>
      <c r="D14" s="8">
        <f t="shared" si="7"/>
        <v>0</v>
      </c>
      <c r="E14" s="34">
        <f t="shared" si="8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6"/>
        <v>0</v>
      </c>
      <c r="D15" s="8">
        <f t="shared" si="7"/>
        <v>0</v>
      </c>
      <c r="E15" s="34">
        <f t="shared" si="8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6"/>
        <v>0</v>
      </c>
      <c r="D16" s="8">
        <f t="shared" si="7"/>
        <v>0</v>
      </c>
      <c r="E16" s="34">
        <f t="shared" si="8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6"/>
        <v>0</v>
      </c>
      <c r="D17" s="8">
        <f t="shared" si="7"/>
        <v>0</v>
      </c>
      <c r="E17" s="34">
        <f t="shared" si="8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6"/>
        <v>0</v>
      </c>
      <c r="D18" s="8">
        <f t="shared" si="7"/>
        <v>0</v>
      </c>
      <c r="E18" s="34">
        <f t="shared" si="8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6"/>
        <v>0</v>
      </c>
      <c r="D19" s="8">
        <f t="shared" si="7"/>
        <v>0</v>
      </c>
      <c r="E19" s="34">
        <f t="shared" si="8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6"/>
        <v>0</v>
      </c>
      <c r="D20" s="8">
        <f t="shared" si="7"/>
        <v>0</v>
      </c>
      <c r="E20" s="34">
        <f t="shared" si="8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6"/>
        <v>0</v>
      </c>
      <c r="D21" s="8">
        <f t="shared" si="7"/>
        <v>0</v>
      </c>
      <c r="E21" s="34">
        <f t="shared" si="8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6"/>
        <v>0</v>
      </c>
      <c r="D22" s="8">
        <f t="shared" si="7"/>
        <v>0</v>
      </c>
      <c r="E22" s="34">
        <f t="shared" si="8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6"/>
        <v>0</v>
      </c>
      <c r="D23" s="8">
        <f t="shared" si="7"/>
        <v>0</v>
      </c>
      <c r="E23" s="34">
        <f t="shared" si="8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6"/>
        <v>0</v>
      </c>
      <c r="D24" s="8">
        <f t="shared" si="7"/>
        <v>0</v>
      </c>
      <c r="E24" s="34">
        <f t="shared" si="8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6"/>
        <v>0</v>
      </c>
      <c r="D25" s="8">
        <f t="shared" si="7"/>
        <v>0</v>
      </c>
      <c r="E25" s="34">
        <f t="shared" si="8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6"/>
        <v>0</v>
      </c>
      <c r="D26" s="8">
        <f t="shared" si="7"/>
        <v>0</v>
      </c>
      <c r="E26" s="34">
        <f t="shared" si="8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6"/>
        <v>0</v>
      </c>
      <c r="D27" s="8">
        <f t="shared" si="7"/>
        <v>0</v>
      </c>
      <c r="E27" s="34">
        <f t="shared" si="8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6"/>
        <v>0</v>
      </c>
      <c r="D28" s="8">
        <f t="shared" si="7"/>
        <v>0</v>
      </c>
      <c r="E28" s="34">
        <f t="shared" si="8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6"/>
        <v>0</v>
      </c>
      <c r="D29" s="8">
        <f t="shared" si="7"/>
        <v>0</v>
      </c>
      <c r="E29" s="34">
        <f t="shared" si="8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6"/>
        <v>0</v>
      </c>
      <c r="D30" s="8">
        <f t="shared" si="7"/>
        <v>0</v>
      </c>
      <c r="E30" s="34">
        <f t="shared" si="8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6"/>
        <v>0</v>
      </c>
      <c r="D31" s="8">
        <f t="shared" si="7"/>
        <v>0</v>
      </c>
      <c r="E31" s="34">
        <f t="shared" si="8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6"/>
        <v>0</v>
      </c>
      <c r="D33" s="8">
        <f t="shared" si="7"/>
        <v>0</v>
      </c>
      <c r="E33" s="34">
        <f t="shared" si="8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6"/>
        <v>0</v>
      </c>
      <c r="D34" s="8">
        <f t="shared" si="7"/>
        <v>0</v>
      </c>
      <c r="E34" s="34">
        <f t="shared" si="8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 AG17:AJ17 AG10:AJ10">
    <cfRule type="expression" dxfId="380" priority="42">
      <formula>OR(F$7=1,F$7=7)</formula>
    </cfRule>
  </conditionalFormatting>
  <conditionalFormatting sqref="F14:AJ34">
    <cfRule type="expression" dxfId="379" priority="19">
      <formula>OR(F$7=1,F$7=7)</formula>
    </cfRule>
  </conditionalFormatting>
  <conditionalFormatting sqref="F6:AJ6">
    <cfRule type="expression" dxfId="378" priority="35">
      <formula>OR(F$7=1,F$7=7)</formula>
    </cfRule>
  </conditionalFormatting>
  <conditionalFormatting sqref="AH6:AH7">
    <cfRule type="expression" dxfId="377" priority="29">
      <formula>$AH$3=""</formula>
    </cfRule>
  </conditionalFormatting>
  <conditionalFormatting sqref="AI6:AI7">
    <cfRule type="expression" dxfId="376" priority="28">
      <formula>$AI$3=""</formula>
    </cfRule>
  </conditionalFormatting>
  <conditionalFormatting sqref="AJ6:AJ7">
    <cfRule type="expression" dxfId="375" priority="27">
      <formula>$AJ$3=""</formula>
    </cfRule>
  </conditionalFormatting>
  <conditionalFormatting sqref="F8:AJ8">
    <cfRule type="expression" dxfId="374" priority="25">
      <formula>OR(F$7=1,F$7=7)</formula>
    </cfRule>
  </conditionalFormatting>
  <conditionalFormatting sqref="F9:AJ9">
    <cfRule type="expression" dxfId="373" priority="24">
      <formula>OR(F$7=1,F$7=7)</formula>
    </cfRule>
  </conditionalFormatting>
  <conditionalFormatting sqref="F10:AJ10">
    <cfRule type="expression" dxfId="372" priority="23">
      <formula>OR(F$7=1,F$7=7)</formula>
    </cfRule>
  </conditionalFormatting>
  <conditionalFormatting sqref="F11:AJ11">
    <cfRule type="expression" dxfId="371" priority="22">
      <formula>OR(F$7=1,F$7=7)</formula>
    </cfRule>
  </conditionalFormatting>
  <conditionalFormatting sqref="F12:AJ13">
    <cfRule type="expression" dxfId="370" priority="21">
      <formula>OR(F$7=1,F$7=7)</formula>
    </cfRule>
  </conditionalFormatting>
  <conditionalFormatting sqref="F13:AJ13">
    <cfRule type="expression" dxfId="369" priority="20">
      <formula>OR(F$7=1,F$7=7)</formula>
    </cfRule>
  </conditionalFormatting>
  <conditionalFormatting sqref="F8:AJ34">
    <cfRule type="cellIs" dxfId="368" priority="1" operator="equal">
      <formula>"EF"</formula>
    </cfRule>
    <cfRule type="cellIs" dxfId="367" priority="2" operator="equal">
      <formula>"Pa"</formula>
    </cfRule>
    <cfRule type="cellIs" dxfId="366" priority="3" operator="equal">
      <formula>"CM"</formula>
    </cfRule>
    <cfRule type="cellIs" dxfId="365" priority="16" operator="equal">
      <formula>"R"</formula>
    </cfRule>
    <cfRule type="cellIs" dxfId="364" priority="17" operator="equal">
      <formula>"M"</formula>
    </cfRule>
    <cfRule type="cellIs" dxfId="363" priority="18" operator="equal">
      <formula>"CP"</formula>
    </cfRule>
  </conditionalFormatting>
  <conditionalFormatting sqref="Z9:AC9">
    <cfRule type="expression" dxfId="362" priority="11">
      <formula>OR(Z$7=1,Z$7=7)</formula>
    </cfRule>
  </conditionalFormatting>
  <conditionalFormatting sqref="AG23:AJ23">
    <cfRule type="expression" dxfId="361" priority="10">
      <formula>OR(AG$7=1,AG$7=7)</formula>
    </cfRule>
  </conditionalFormatting>
  <conditionalFormatting sqref="S13:W13">
    <cfRule type="expression" dxfId="360" priority="9">
      <formula>OR(S$7=1,S$7=7)</formula>
    </cfRule>
  </conditionalFormatting>
  <conditionalFormatting sqref="F8:AJ8">
    <cfRule type="expression" dxfId="359" priority="8">
      <formula>OR(F$7=1,F$7=7)</formula>
    </cfRule>
  </conditionalFormatting>
  <conditionalFormatting sqref="S8:W8">
    <cfRule type="expression" dxfId="358" priority="7">
      <formula>OR(S$7=1,S$7=7)</formula>
    </cfRule>
  </conditionalFormatting>
  <conditionalFormatting sqref="E8:E34">
    <cfRule type="cellIs" dxfId="357" priority="4" operator="equal">
      <formula>0</formula>
    </cfRule>
  </conditionalFormatting>
  <conditionalFormatting sqref="C8:C34">
    <cfRule type="cellIs" dxfId="356" priority="6" operator="equal">
      <formula>0</formula>
    </cfRule>
  </conditionalFormatting>
  <conditionalFormatting sqref="D8:D34">
    <cfRule type="cellIs" dxfId="355" priority="5" operator="equal">
      <formula>0</formula>
    </cfRule>
  </conditionalFormatting>
  <dataValidations count="1">
    <dataValidation type="list" allowBlank="1" showInputMessage="1" showErrorMessage="1" sqref="F8:AJ34" xr:uid="{519373E0-CBDC-4526-89EE-9567CEA62D6D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0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" id="{F327A1D4-A8E7-453F-A916-7F84FFDA084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12" id="{764D6AEC-5EE7-46AD-AB4F-124B05EE5EA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7A24-C7C8-4442-B73C-13F9E18873C9}">
  <sheetPr codeName="Feuil4">
    <pageSetUpPr fitToPage="1"/>
  </sheetPr>
  <dimension ref="A1:AM40"/>
  <sheetViews>
    <sheetView showGridLines="0" topLeftCell="B1" workbookViewId="0">
      <selection activeCell="B12" sqref="B12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x14ac:dyDescent="0.25">
      <c r="A1" s="1">
        <f>Config!B5</f>
        <v>43862</v>
      </c>
    </row>
    <row r="2" spans="1:39" x14ac:dyDescent="0.25">
      <c r="A2" s="1">
        <f>Config!C5</f>
        <v>43890</v>
      </c>
    </row>
    <row r="3" spans="1:39" ht="65.25" customHeight="1" x14ac:dyDescent="0.25">
      <c r="F3" s="3">
        <f>A1</f>
        <v>43862</v>
      </c>
      <c r="G3" s="3">
        <f>F3+1</f>
        <v>43863</v>
      </c>
      <c r="H3" s="3">
        <f t="shared" ref="H3:AG3" si="0">G3+1</f>
        <v>43864</v>
      </c>
      <c r="I3" s="3">
        <f t="shared" si="0"/>
        <v>43865</v>
      </c>
      <c r="J3" s="3">
        <f t="shared" si="0"/>
        <v>43866</v>
      </c>
      <c r="K3" s="3">
        <f t="shared" si="0"/>
        <v>43867</v>
      </c>
      <c r="L3" s="3">
        <f t="shared" si="0"/>
        <v>43868</v>
      </c>
      <c r="M3" s="3">
        <f t="shared" si="0"/>
        <v>43869</v>
      </c>
      <c r="N3" s="3">
        <f t="shared" si="0"/>
        <v>43870</v>
      </c>
      <c r="O3" s="3">
        <f t="shared" si="0"/>
        <v>43871</v>
      </c>
      <c r="P3" s="3">
        <f t="shared" si="0"/>
        <v>43872</v>
      </c>
      <c r="Q3" s="3">
        <f t="shared" si="0"/>
        <v>43873</v>
      </c>
      <c r="R3" s="3">
        <f t="shared" si="0"/>
        <v>43874</v>
      </c>
      <c r="S3" s="3">
        <f t="shared" si="0"/>
        <v>43875</v>
      </c>
      <c r="T3" s="3">
        <f t="shared" si="0"/>
        <v>43876</v>
      </c>
      <c r="U3" s="3">
        <f t="shared" si="0"/>
        <v>43877</v>
      </c>
      <c r="V3" s="3">
        <f t="shared" si="0"/>
        <v>43878</v>
      </c>
      <c r="W3" s="3">
        <f t="shared" si="0"/>
        <v>43879</v>
      </c>
      <c r="X3" s="3">
        <f t="shared" si="0"/>
        <v>43880</v>
      </c>
      <c r="Y3" s="3">
        <f t="shared" si="0"/>
        <v>43881</v>
      </c>
      <c r="Z3" s="3">
        <f t="shared" si="0"/>
        <v>43882</v>
      </c>
      <c r="AA3" s="3">
        <f t="shared" si="0"/>
        <v>43883</v>
      </c>
      <c r="AB3" s="3">
        <f t="shared" si="0"/>
        <v>43884</v>
      </c>
      <c r="AC3" s="3">
        <f t="shared" si="0"/>
        <v>43885</v>
      </c>
      <c r="AD3" s="3">
        <f t="shared" si="0"/>
        <v>43886</v>
      </c>
      <c r="AE3" s="3">
        <f t="shared" si="0"/>
        <v>43887</v>
      </c>
      <c r="AF3" s="3">
        <f t="shared" si="0"/>
        <v>43888</v>
      </c>
      <c r="AG3" s="3">
        <f t="shared" si="0"/>
        <v>43889</v>
      </c>
      <c r="AH3" s="3">
        <f>IFERROR(IF(AG3+1&gt;$A$2,"",AG3+1),"")</f>
        <v>43890</v>
      </c>
      <c r="AI3" s="3" t="str">
        <f t="shared" ref="AI3:AJ3" si="1">IFERROR(IF(AH3+1&gt;$A$2,"",AH3+1),"")</f>
        <v/>
      </c>
      <c r="AJ3" s="3" t="str">
        <f t="shared" si="1"/>
        <v/>
      </c>
    </row>
    <row r="4" spans="1:39" ht="36.75" thickBot="1" x14ac:dyDescent="0.3">
      <c r="F4" s="101" t="str">
        <f>+TEXT(A1,"Mmmmmmmm AAAA")</f>
        <v>février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92"/>
      <c r="AJ4" s="92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>S 6</v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>S 7</v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>S 8</v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>S 9</v>
      </c>
      <c r="AF5" s="85" t="str">
        <f t="shared" si="2"/>
        <v/>
      </c>
      <c r="AG5" s="85" t="str">
        <f t="shared" si="2"/>
        <v/>
      </c>
      <c r="AH5" s="85" t="str">
        <f>IF(AH7=4,"S "&amp;WEEKNUM(AH3),"")</f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3">
        <f>IFERROR(DAY(AH3),"")</f>
        <v>29</v>
      </c>
      <c r="AI6" s="94" t="str">
        <f t="shared" ref="AI6:AJ6" si="4">IFERROR(DAY(AI3),"")</f>
        <v/>
      </c>
      <c r="AJ6" s="9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7</v>
      </c>
      <c r="G7" s="9">
        <f t="shared" si="5"/>
        <v>1</v>
      </c>
      <c r="H7" s="9">
        <f t="shared" si="5"/>
        <v>2</v>
      </c>
      <c r="I7" s="9">
        <f t="shared" si="5"/>
        <v>3</v>
      </c>
      <c r="J7" s="9">
        <f t="shared" si="5"/>
        <v>4</v>
      </c>
      <c r="K7" s="9">
        <f t="shared" si="5"/>
        <v>5</v>
      </c>
      <c r="L7" s="9">
        <f t="shared" si="5"/>
        <v>6</v>
      </c>
      <c r="M7" s="9">
        <f t="shared" si="5"/>
        <v>7</v>
      </c>
      <c r="N7" s="9">
        <f t="shared" si="5"/>
        <v>1</v>
      </c>
      <c r="O7" s="9">
        <f t="shared" si="5"/>
        <v>2</v>
      </c>
      <c r="P7" s="9">
        <f t="shared" si="5"/>
        <v>3</v>
      </c>
      <c r="Q7" s="9">
        <f t="shared" si="5"/>
        <v>4</v>
      </c>
      <c r="R7" s="9">
        <f t="shared" si="5"/>
        <v>5</v>
      </c>
      <c r="S7" s="9">
        <f t="shared" si="5"/>
        <v>6</v>
      </c>
      <c r="T7" s="9">
        <f t="shared" si="5"/>
        <v>7</v>
      </c>
      <c r="U7" s="9">
        <f t="shared" si="5"/>
        <v>1</v>
      </c>
      <c r="V7" s="9">
        <f t="shared" si="5"/>
        <v>2</v>
      </c>
      <c r="W7" s="9">
        <f t="shared" si="5"/>
        <v>3</v>
      </c>
      <c r="X7" s="9">
        <f t="shared" si="5"/>
        <v>4</v>
      </c>
      <c r="Y7" s="9">
        <f t="shared" si="5"/>
        <v>5</v>
      </c>
      <c r="Z7" s="9">
        <f t="shared" si="5"/>
        <v>6</v>
      </c>
      <c r="AA7" s="9">
        <f t="shared" si="5"/>
        <v>7</v>
      </c>
      <c r="AB7" s="9">
        <f t="shared" si="5"/>
        <v>1</v>
      </c>
      <c r="AC7" s="9">
        <f t="shared" si="5"/>
        <v>2</v>
      </c>
      <c r="AD7" s="9">
        <f t="shared" si="5"/>
        <v>3</v>
      </c>
      <c r="AE7" s="9">
        <f t="shared" si="5"/>
        <v>4</v>
      </c>
      <c r="AF7" s="9">
        <f t="shared" si="5"/>
        <v>5</v>
      </c>
      <c r="AG7" s="9">
        <f t="shared" si="5"/>
        <v>6</v>
      </c>
      <c r="AH7" s="10">
        <f>IFERROR(WEEKDAY(AH3,1),"")</f>
        <v>7</v>
      </c>
      <c r="AI7" s="95" t="str">
        <f t="shared" ref="AI7:AJ7" si="6">IFERROR(WEEKDAY(AI3,1),"")</f>
        <v/>
      </c>
      <c r="AJ7" s="9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31"/>
      <c r="AI8" s="93"/>
      <c r="AJ8" s="99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31"/>
      <c r="AI9" s="93"/>
      <c r="AJ9" s="99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31"/>
      <c r="AI10" s="93"/>
      <c r="AJ10" s="99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31"/>
      <c r="AI11" s="93"/>
      <c r="AJ11" s="99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31"/>
      <c r="AI12" s="93"/>
      <c r="AJ12" s="99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31"/>
      <c r="AI13" s="93"/>
      <c r="AJ13" s="99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31"/>
      <c r="AI14" s="93"/>
      <c r="AJ14" s="99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31"/>
      <c r="AI15" s="93"/>
      <c r="AJ15" s="99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31"/>
      <c r="AI16" s="93"/>
      <c r="AJ16" s="99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31"/>
      <c r="AI17" s="93"/>
      <c r="AJ17" s="99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31"/>
      <c r="AI18" s="93"/>
      <c r="AJ18" s="99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31"/>
      <c r="AI19" s="93"/>
      <c r="AJ19" s="99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31"/>
      <c r="AI20" s="93"/>
      <c r="AJ20" s="99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31"/>
      <c r="AI21" s="93"/>
      <c r="AJ21" s="99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31"/>
      <c r="AI22" s="93"/>
      <c r="AJ22" s="99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31"/>
      <c r="AI23" s="93"/>
      <c r="AJ23" s="99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31"/>
      <c r="AI24" s="93"/>
      <c r="AJ24" s="99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31"/>
      <c r="AI25" s="93"/>
      <c r="AJ25" s="99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31"/>
      <c r="AI26" s="93"/>
      <c r="AJ26" s="99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31"/>
      <c r="AI27" s="93"/>
      <c r="AJ27" s="99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31"/>
      <c r="AI28" s="93"/>
      <c r="AJ28" s="99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31"/>
      <c r="AI29" s="93"/>
      <c r="AJ29" s="99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31"/>
      <c r="AI30" s="93"/>
      <c r="AJ30" s="99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31"/>
      <c r="AI31" s="93"/>
      <c r="AJ31" s="99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31"/>
      <c r="AI32" s="93"/>
      <c r="AJ32" s="99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31"/>
      <c r="AI33" s="93"/>
      <c r="AJ33" s="99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31"/>
      <c r="AI34" s="93"/>
      <c r="AJ34" s="99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H4"/>
  </mergeCells>
  <conditionalFormatting sqref="F7:AH7">
    <cfRule type="expression" dxfId="352" priority="77">
      <formula>OR(F$7=1,F$7=7)</formula>
    </cfRule>
  </conditionalFormatting>
  <conditionalFormatting sqref="F6:AH6">
    <cfRule type="expression" dxfId="351" priority="70">
      <formula>OR(F$7=1,F$7=7)</formula>
    </cfRule>
  </conditionalFormatting>
  <conditionalFormatting sqref="AH6:AH7">
    <cfRule type="expression" dxfId="350" priority="65">
      <formula>$AH$3=""</formula>
    </cfRule>
  </conditionalFormatting>
  <conditionalFormatting sqref="C8:C34">
    <cfRule type="cellIs" dxfId="349" priority="46" operator="equal">
      <formula>0</formula>
    </cfRule>
  </conditionalFormatting>
  <conditionalFormatting sqref="D8:D34">
    <cfRule type="cellIs" dxfId="348" priority="45" operator="equal">
      <formula>0</formula>
    </cfRule>
  </conditionalFormatting>
  <conditionalFormatting sqref="E8:E34">
    <cfRule type="cellIs" dxfId="347" priority="44" operator="equal">
      <formula>0</formula>
    </cfRule>
  </conditionalFormatting>
  <conditionalFormatting sqref="AG17:AH17 AG10:AH10">
    <cfRule type="expression" dxfId="346" priority="20">
      <formula>OR(AG$7=1,AG$7=7)</formula>
    </cfRule>
  </conditionalFormatting>
  <conditionalFormatting sqref="F14:AH34">
    <cfRule type="expression" dxfId="345" priority="13">
      <formula>OR(F$7=1,F$7=7)</formula>
    </cfRule>
  </conditionalFormatting>
  <conditionalFormatting sqref="F8:AH8">
    <cfRule type="expression" dxfId="344" priority="19">
      <formula>OR(F$7=1,F$7=7)</formula>
    </cfRule>
  </conditionalFormatting>
  <conditionalFormatting sqref="F9:AH9">
    <cfRule type="expression" dxfId="343" priority="18">
      <formula>OR(F$7=1,F$7=7)</formula>
    </cfRule>
  </conditionalFormatting>
  <conditionalFormatting sqref="F10:AH10">
    <cfRule type="expression" dxfId="342" priority="17">
      <formula>OR(F$7=1,F$7=7)</formula>
    </cfRule>
  </conditionalFormatting>
  <conditionalFormatting sqref="F11:AH11">
    <cfRule type="expression" dxfId="341" priority="16">
      <formula>OR(F$7=1,F$7=7)</formula>
    </cfRule>
  </conditionalFormatting>
  <conditionalFormatting sqref="F12:AH13">
    <cfRule type="expression" dxfId="340" priority="15">
      <formula>OR(F$7=1,F$7=7)</formula>
    </cfRule>
  </conditionalFormatting>
  <conditionalFormatting sqref="F13:AH13">
    <cfRule type="expression" dxfId="339" priority="14">
      <formula>OR(F$7=1,F$7=7)</formula>
    </cfRule>
  </conditionalFormatting>
  <conditionalFormatting sqref="F8:AH34">
    <cfRule type="cellIs" dxfId="338" priority="1" operator="equal">
      <formula>"EF"</formula>
    </cfRule>
    <cfRule type="cellIs" dxfId="337" priority="2" operator="equal">
      <formula>"Pa"</formula>
    </cfRule>
    <cfRule type="cellIs" dxfId="336" priority="3" operator="equal">
      <formula>"CM"</formula>
    </cfRule>
    <cfRule type="cellIs" dxfId="335" priority="10" operator="equal">
      <formula>"R"</formula>
    </cfRule>
    <cfRule type="cellIs" dxfId="334" priority="11" operator="equal">
      <formula>"M"</formula>
    </cfRule>
    <cfRule type="cellIs" dxfId="333" priority="12" operator="equal">
      <formula>"CP"</formula>
    </cfRule>
  </conditionalFormatting>
  <conditionalFormatting sqref="Z9:AC9">
    <cfRule type="expression" dxfId="332" priority="8">
      <formula>OR(Z$7=1,Z$7=7)</formula>
    </cfRule>
  </conditionalFormatting>
  <conditionalFormatting sqref="AG23:AH23">
    <cfRule type="expression" dxfId="331" priority="7">
      <formula>OR(AG$7=1,AG$7=7)</formula>
    </cfRule>
  </conditionalFormatting>
  <conditionalFormatting sqref="S13:W13">
    <cfRule type="expression" dxfId="330" priority="6">
      <formula>OR(S$7=1,S$7=7)</formula>
    </cfRule>
  </conditionalFormatting>
  <conditionalFormatting sqref="F8:AH8">
    <cfRule type="expression" dxfId="329" priority="5">
      <formula>OR(F$7=1,F$7=7)</formula>
    </cfRule>
  </conditionalFormatting>
  <conditionalFormatting sqref="S8:W8">
    <cfRule type="expression" dxfId="328" priority="4">
      <formula>OR(S$7=1,S$7=7)</formula>
    </cfRule>
  </conditionalFormatting>
  <dataValidations count="1">
    <dataValidation type="list" allowBlank="1" showInputMessage="1" showErrorMessage="1" sqref="F8:AH34" xr:uid="{F71292EB-75F8-448B-B1BC-5B531A605E84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2" id="{9F1974F2-928B-49B0-8E09-64CC5F9AD17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F6:AH7</xm:sqref>
        </x14:conditionalFormatting>
        <x14:conditionalFormatting xmlns:xm="http://schemas.microsoft.com/office/excel/2006/main">
          <x14:cfRule type="expression" priority="9" id="{D190FBAA-DFA0-481E-AC50-F541C6712C98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F8:AH34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E6641-8949-414D-BE75-3698CC08C785}">
  <sheetPr codeName="Feuil5">
    <pageSetUpPr fitToPage="1"/>
  </sheetPr>
  <dimension ref="A1:AM40"/>
  <sheetViews>
    <sheetView showGridLines="0" topLeftCell="B1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x14ac:dyDescent="0.25">
      <c r="A1" s="1">
        <f>Config!B6</f>
        <v>43891</v>
      </c>
    </row>
    <row r="2" spans="1:39" x14ac:dyDescent="0.25">
      <c r="A2" s="1">
        <f>Config!C6</f>
        <v>43921</v>
      </c>
    </row>
    <row r="3" spans="1:39" ht="65.25" customHeight="1" x14ac:dyDescent="0.25">
      <c r="F3" s="3">
        <f>A1</f>
        <v>43891</v>
      </c>
      <c r="G3" s="3">
        <f>F3+1</f>
        <v>43892</v>
      </c>
      <c r="H3" s="3">
        <f t="shared" ref="H3:AG3" si="0">G3+1</f>
        <v>43893</v>
      </c>
      <c r="I3" s="3">
        <f t="shared" si="0"/>
        <v>43894</v>
      </c>
      <c r="J3" s="3">
        <f t="shared" si="0"/>
        <v>43895</v>
      </c>
      <c r="K3" s="3">
        <f t="shared" si="0"/>
        <v>43896</v>
      </c>
      <c r="L3" s="3">
        <f t="shared" si="0"/>
        <v>43897</v>
      </c>
      <c r="M3" s="3">
        <f t="shared" si="0"/>
        <v>43898</v>
      </c>
      <c r="N3" s="3">
        <f t="shared" si="0"/>
        <v>43899</v>
      </c>
      <c r="O3" s="3">
        <f t="shared" si="0"/>
        <v>43900</v>
      </c>
      <c r="P3" s="3">
        <f t="shared" si="0"/>
        <v>43901</v>
      </c>
      <c r="Q3" s="3">
        <f t="shared" si="0"/>
        <v>43902</v>
      </c>
      <c r="R3" s="3">
        <f t="shared" si="0"/>
        <v>43903</v>
      </c>
      <c r="S3" s="3">
        <f t="shared" si="0"/>
        <v>43904</v>
      </c>
      <c r="T3" s="3">
        <f t="shared" si="0"/>
        <v>43905</v>
      </c>
      <c r="U3" s="3">
        <f t="shared" si="0"/>
        <v>43906</v>
      </c>
      <c r="V3" s="3">
        <f t="shared" si="0"/>
        <v>43907</v>
      </c>
      <c r="W3" s="3">
        <f t="shared" si="0"/>
        <v>43908</v>
      </c>
      <c r="X3" s="3">
        <f t="shared" si="0"/>
        <v>43909</v>
      </c>
      <c r="Y3" s="3">
        <f t="shared" si="0"/>
        <v>43910</v>
      </c>
      <c r="Z3" s="3">
        <f t="shared" si="0"/>
        <v>43911</v>
      </c>
      <c r="AA3" s="3">
        <f t="shared" si="0"/>
        <v>43912</v>
      </c>
      <c r="AB3" s="3">
        <f t="shared" si="0"/>
        <v>43913</v>
      </c>
      <c r="AC3" s="3">
        <f t="shared" si="0"/>
        <v>43914</v>
      </c>
      <c r="AD3" s="3">
        <f t="shared" si="0"/>
        <v>43915</v>
      </c>
      <c r="AE3" s="3">
        <f t="shared" si="0"/>
        <v>43916</v>
      </c>
      <c r="AF3" s="3">
        <f t="shared" si="0"/>
        <v>43917</v>
      </c>
      <c r="AG3" s="3">
        <f t="shared" si="0"/>
        <v>43918</v>
      </c>
      <c r="AH3" s="3">
        <f>IFERROR(IF(AG3+1&gt;$A$2,"",AG3+1),"")</f>
        <v>43919</v>
      </c>
      <c r="AI3" s="3">
        <f t="shared" ref="AI3:AJ3" si="1">IFERROR(IF(AH3+1&gt;$A$2,"",AH3+1),"")</f>
        <v>43920</v>
      </c>
      <c r="AJ3" s="3">
        <f t="shared" si="1"/>
        <v>43921</v>
      </c>
    </row>
    <row r="4" spans="1:39" ht="36.75" thickBot="1" x14ac:dyDescent="0.3">
      <c r="F4" s="101" t="str">
        <f>+TEXT(A1,"Mmmmmmmm AAAA")</f>
        <v>mars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>S 10</v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>S 11</v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>S 12</v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>S 13</v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1</v>
      </c>
      <c r="G7" s="9">
        <f t="shared" si="5"/>
        <v>2</v>
      </c>
      <c r="H7" s="9">
        <f t="shared" si="5"/>
        <v>3</v>
      </c>
      <c r="I7" s="9">
        <f t="shared" si="5"/>
        <v>4</v>
      </c>
      <c r="J7" s="9">
        <f t="shared" si="5"/>
        <v>5</v>
      </c>
      <c r="K7" s="9">
        <f t="shared" si="5"/>
        <v>6</v>
      </c>
      <c r="L7" s="9">
        <f t="shared" si="5"/>
        <v>7</v>
      </c>
      <c r="M7" s="9">
        <f t="shared" si="5"/>
        <v>1</v>
      </c>
      <c r="N7" s="9">
        <f t="shared" si="5"/>
        <v>2</v>
      </c>
      <c r="O7" s="9">
        <f t="shared" si="5"/>
        <v>3</v>
      </c>
      <c r="P7" s="9">
        <f t="shared" si="5"/>
        <v>4</v>
      </c>
      <c r="Q7" s="9">
        <f t="shared" si="5"/>
        <v>5</v>
      </c>
      <c r="R7" s="9">
        <f t="shared" si="5"/>
        <v>6</v>
      </c>
      <c r="S7" s="9">
        <f t="shared" si="5"/>
        <v>7</v>
      </c>
      <c r="T7" s="9">
        <f t="shared" si="5"/>
        <v>1</v>
      </c>
      <c r="U7" s="9">
        <f t="shared" si="5"/>
        <v>2</v>
      </c>
      <c r="V7" s="9">
        <f t="shared" si="5"/>
        <v>3</v>
      </c>
      <c r="W7" s="9">
        <f t="shared" si="5"/>
        <v>4</v>
      </c>
      <c r="X7" s="9">
        <f t="shared" si="5"/>
        <v>5</v>
      </c>
      <c r="Y7" s="9">
        <f t="shared" si="5"/>
        <v>6</v>
      </c>
      <c r="Z7" s="9">
        <f t="shared" si="5"/>
        <v>7</v>
      </c>
      <c r="AA7" s="9">
        <f t="shared" si="5"/>
        <v>1</v>
      </c>
      <c r="AB7" s="9">
        <f t="shared" si="5"/>
        <v>2</v>
      </c>
      <c r="AC7" s="9">
        <f t="shared" si="5"/>
        <v>3</v>
      </c>
      <c r="AD7" s="9">
        <f t="shared" si="5"/>
        <v>4</v>
      </c>
      <c r="AE7" s="9">
        <f t="shared" si="5"/>
        <v>5</v>
      </c>
      <c r="AF7" s="9">
        <f t="shared" si="5"/>
        <v>6</v>
      </c>
      <c r="AG7" s="9">
        <f t="shared" si="5"/>
        <v>7</v>
      </c>
      <c r="AH7" s="9">
        <f>IFERROR(WEEKDAY(AH3,1),"")</f>
        <v>1</v>
      </c>
      <c r="AI7" s="9">
        <f t="shared" ref="AI7:AJ7" si="6">IFERROR(WEEKDAY(AI3,1),"")</f>
        <v>2</v>
      </c>
      <c r="AJ7" s="10">
        <f t="shared" si="6"/>
        <v>3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325" priority="62">
      <formula>OR(F$7=1,F$7=7)</formula>
    </cfRule>
  </conditionalFormatting>
  <conditionalFormatting sqref="F6:AJ6">
    <cfRule type="expression" dxfId="324" priority="55">
      <formula>OR(F$7=1,F$7=7)</formula>
    </cfRule>
  </conditionalFormatting>
  <conditionalFormatting sqref="AH6:AH7">
    <cfRule type="expression" dxfId="323" priority="50">
      <formula>$AH$3=""</formula>
    </cfRule>
  </conditionalFormatting>
  <conditionalFormatting sqref="AI6:AI7">
    <cfRule type="expression" dxfId="322" priority="49">
      <formula>$AI$3=""</formula>
    </cfRule>
  </conditionalFormatting>
  <conditionalFormatting sqref="AJ6:AJ7">
    <cfRule type="expression" dxfId="321" priority="48">
      <formula>$AJ$3=""</formula>
    </cfRule>
  </conditionalFormatting>
  <conditionalFormatting sqref="C8:C34">
    <cfRule type="cellIs" dxfId="320" priority="46" operator="equal">
      <formula>0</formula>
    </cfRule>
  </conditionalFormatting>
  <conditionalFormatting sqref="D8:D34">
    <cfRule type="cellIs" dxfId="319" priority="45" operator="equal">
      <formula>0</formula>
    </cfRule>
  </conditionalFormatting>
  <conditionalFormatting sqref="E8:E34">
    <cfRule type="cellIs" dxfId="318" priority="44" operator="equal">
      <formula>0</formula>
    </cfRule>
  </conditionalFormatting>
  <conditionalFormatting sqref="AG17:AJ17 AG10:AJ10">
    <cfRule type="expression" dxfId="317" priority="20">
      <formula>OR(AG$7=1,AG$7=7)</formula>
    </cfRule>
  </conditionalFormatting>
  <conditionalFormatting sqref="F14:AJ34">
    <cfRule type="expression" dxfId="316" priority="13">
      <formula>OR(F$7=1,F$7=7)</formula>
    </cfRule>
  </conditionalFormatting>
  <conditionalFormatting sqref="F8:AJ8">
    <cfRule type="expression" dxfId="315" priority="19">
      <formula>OR(F$7=1,F$7=7)</formula>
    </cfRule>
  </conditionalFormatting>
  <conditionalFormatting sqref="F9:AJ9">
    <cfRule type="expression" dxfId="314" priority="18">
      <formula>OR(F$7=1,F$7=7)</formula>
    </cfRule>
  </conditionalFormatting>
  <conditionalFormatting sqref="F10:AJ10">
    <cfRule type="expression" dxfId="313" priority="17">
      <formula>OR(F$7=1,F$7=7)</formula>
    </cfRule>
  </conditionalFormatting>
  <conditionalFormatting sqref="F11:AJ11">
    <cfRule type="expression" dxfId="312" priority="16">
      <formula>OR(F$7=1,F$7=7)</formula>
    </cfRule>
  </conditionalFormatting>
  <conditionalFormatting sqref="F12:AJ13">
    <cfRule type="expression" dxfId="311" priority="15">
      <formula>OR(F$7=1,F$7=7)</formula>
    </cfRule>
  </conditionalFormatting>
  <conditionalFormatting sqref="F13:AJ13">
    <cfRule type="expression" dxfId="310" priority="14">
      <formula>OR(F$7=1,F$7=7)</formula>
    </cfRule>
  </conditionalFormatting>
  <conditionalFormatting sqref="F8:AJ34">
    <cfRule type="cellIs" dxfId="309" priority="1" operator="equal">
      <formula>"EF"</formula>
    </cfRule>
    <cfRule type="cellIs" dxfId="308" priority="2" operator="equal">
      <formula>"Pa"</formula>
    </cfRule>
    <cfRule type="cellIs" dxfId="307" priority="3" operator="equal">
      <formula>"CM"</formula>
    </cfRule>
    <cfRule type="cellIs" dxfId="306" priority="10" operator="equal">
      <formula>"R"</formula>
    </cfRule>
    <cfRule type="cellIs" dxfId="305" priority="11" operator="equal">
      <formula>"M"</formula>
    </cfRule>
    <cfRule type="cellIs" dxfId="304" priority="12" operator="equal">
      <formula>"CP"</formula>
    </cfRule>
  </conditionalFormatting>
  <conditionalFormatting sqref="Z9:AC9">
    <cfRule type="expression" dxfId="303" priority="8">
      <formula>OR(Z$7=1,Z$7=7)</formula>
    </cfRule>
  </conditionalFormatting>
  <conditionalFormatting sqref="AG23:AJ23">
    <cfRule type="expression" dxfId="302" priority="7">
      <formula>OR(AG$7=1,AG$7=7)</formula>
    </cfRule>
  </conditionalFormatting>
  <conditionalFormatting sqref="S13:W13">
    <cfRule type="expression" dxfId="301" priority="6">
      <formula>OR(S$7=1,S$7=7)</formula>
    </cfRule>
  </conditionalFormatting>
  <conditionalFormatting sqref="F8:AJ8">
    <cfRule type="expression" dxfId="300" priority="5">
      <formula>OR(F$7=1,F$7=7)</formula>
    </cfRule>
  </conditionalFormatting>
  <conditionalFormatting sqref="S8:W8">
    <cfRule type="expression" dxfId="299" priority="4">
      <formula>OR(S$7=1,S$7=7)</formula>
    </cfRule>
  </conditionalFormatting>
  <dataValidations count="1">
    <dataValidation type="list" allowBlank="1" showInputMessage="1" showErrorMessage="1" sqref="F8:AJ34" xr:uid="{C0AE9926-86BD-4C28-A6D4-9BFB1385EDAE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A28E7758-91F0-4BD2-9845-1E93BC18EC5F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2E24A438-B502-4F64-B752-99075D99AEE0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6B911-559A-4ED7-894E-28F8D1D0C18C}">
  <sheetPr codeName="Feuil6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Config!B7</f>
        <v>43922</v>
      </c>
    </row>
    <row r="2" spans="1:39" hidden="1" x14ac:dyDescent="0.25">
      <c r="A2" s="1">
        <f>Config!C7</f>
        <v>43951</v>
      </c>
    </row>
    <row r="3" spans="1:39" ht="65.25" hidden="1" customHeight="1" x14ac:dyDescent="0.25">
      <c r="F3" s="3">
        <f>A1</f>
        <v>43922</v>
      </c>
      <c r="G3" s="3">
        <f>F3+1</f>
        <v>43923</v>
      </c>
      <c r="H3" s="3">
        <f t="shared" ref="H3:AG3" si="0">G3+1</f>
        <v>43924</v>
      </c>
      <c r="I3" s="3">
        <f t="shared" si="0"/>
        <v>43925</v>
      </c>
      <c r="J3" s="3">
        <f t="shared" si="0"/>
        <v>43926</v>
      </c>
      <c r="K3" s="3">
        <f t="shared" si="0"/>
        <v>43927</v>
      </c>
      <c r="L3" s="3">
        <f t="shared" si="0"/>
        <v>43928</v>
      </c>
      <c r="M3" s="3">
        <f t="shared" si="0"/>
        <v>43929</v>
      </c>
      <c r="N3" s="3">
        <f t="shared" si="0"/>
        <v>43930</v>
      </c>
      <c r="O3" s="3">
        <f t="shared" si="0"/>
        <v>43931</v>
      </c>
      <c r="P3" s="3">
        <f t="shared" si="0"/>
        <v>43932</v>
      </c>
      <c r="Q3" s="3">
        <f t="shared" si="0"/>
        <v>43933</v>
      </c>
      <c r="R3" s="3">
        <f t="shared" si="0"/>
        <v>43934</v>
      </c>
      <c r="S3" s="3">
        <f t="shared" si="0"/>
        <v>43935</v>
      </c>
      <c r="T3" s="3">
        <f t="shared" si="0"/>
        <v>43936</v>
      </c>
      <c r="U3" s="3">
        <f t="shared" si="0"/>
        <v>43937</v>
      </c>
      <c r="V3" s="3">
        <f t="shared" si="0"/>
        <v>43938</v>
      </c>
      <c r="W3" s="3">
        <f t="shared" si="0"/>
        <v>43939</v>
      </c>
      <c r="X3" s="3">
        <f t="shared" si="0"/>
        <v>43940</v>
      </c>
      <c r="Y3" s="3">
        <f t="shared" si="0"/>
        <v>43941</v>
      </c>
      <c r="Z3" s="3">
        <f t="shared" si="0"/>
        <v>43942</v>
      </c>
      <c r="AA3" s="3">
        <f t="shared" si="0"/>
        <v>43943</v>
      </c>
      <c r="AB3" s="3">
        <f t="shared" si="0"/>
        <v>43944</v>
      </c>
      <c r="AC3" s="3">
        <f t="shared" si="0"/>
        <v>43945</v>
      </c>
      <c r="AD3" s="3">
        <f t="shared" si="0"/>
        <v>43946</v>
      </c>
      <c r="AE3" s="3">
        <f t="shared" si="0"/>
        <v>43947</v>
      </c>
      <c r="AF3" s="3">
        <f t="shared" si="0"/>
        <v>43948</v>
      </c>
      <c r="AG3" s="3">
        <f t="shared" si="0"/>
        <v>43949</v>
      </c>
      <c r="AH3" s="3">
        <f>IFERROR(IF(AG3+1&gt;$A$2,"",AG3+1),"")</f>
        <v>43950</v>
      </c>
      <c r="AI3" s="3">
        <f t="shared" ref="AI3:AJ3" si="1">IFERROR(IF(AH3+1&gt;$A$2,"",AH3+1),"")</f>
        <v>43951</v>
      </c>
      <c r="AJ3" s="3" t="str">
        <f t="shared" si="1"/>
        <v/>
      </c>
    </row>
    <row r="4" spans="1:39" ht="36.75" thickBot="1" x14ac:dyDescent="0.3">
      <c r="F4" s="101" t="str">
        <f>+TEXT(A1,"Mmmmmmmm AAAA")</f>
        <v>avril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92"/>
    </row>
    <row r="5" spans="1:39" s="82" customFormat="1" ht="16.5" thickBot="1" x14ac:dyDescent="0.3">
      <c r="B5" s="83"/>
      <c r="F5" s="85" t="str">
        <f>IF(F7=4,"S "&amp;WEEKNUM(F3),"")</f>
        <v>S 14</v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>S 15</v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>S 16</v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>S 17</v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>IF(AH7=4,"S "&amp;WEEKNUM(AH3),"")</f>
        <v>S 18</v>
      </c>
      <c r="AI5" s="85" t="str">
        <f>IF(AI7=4,"S "&amp;WEEKNUM(AI3),"")</f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>IFERROR(DAY(AI3),"")</f>
        <v>30</v>
      </c>
      <c r="AJ6" s="96" t="str">
        <f t="shared" ref="AJ6" si="4">IFERROR(DAY(AJ3),"")</f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4</v>
      </c>
      <c r="G7" s="9">
        <f t="shared" si="5"/>
        <v>5</v>
      </c>
      <c r="H7" s="9">
        <f t="shared" si="5"/>
        <v>6</v>
      </c>
      <c r="I7" s="9">
        <f t="shared" si="5"/>
        <v>7</v>
      </c>
      <c r="J7" s="9">
        <f t="shared" si="5"/>
        <v>1</v>
      </c>
      <c r="K7" s="9">
        <f t="shared" si="5"/>
        <v>2</v>
      </c>
      <c r="L7" s="9">
        <f t="shared" si="5"/>
        <v>3</v>
      </c>
      <c r="M7" s="9">
        <f t="shared" si="5"/>
        <v>4</v>
      </c>
      <c r="N7" s="9">
        <f t="shared" si="5"/>
        <v>5</v>
      </c>
      <c r="O7" s="9">
        <f t="shared" si="5"/>
        <v>6</v>
      </c>
      <c r="P7" s="9">
        <f t="shared" si="5"/>
        <v>7</v>
      </c>
      <c r="Q7" s="9">
        <f t="shared" si="5"/>
        <v>1</v>
      </c>
      <c r="R7" s="9">
        <f t="shared" si="5"/>
        <v>2</v>
      </c>
      <c r="S7" s="9">
        <f t="shared" si="5"/>
        <v>3</v>
      </c>
      <c r="T7" s="9">
        <f t="shared" si="5"/>
        <v>4</v>
      </c>
      <c r="U7" s="9">
        <f t="shared" si="5"/>
        <v>5</v>
      </c>
      <c r="V7" s="9">
        <f t="shared" si="5"/>
        <v>6</v>
      </c>
      <c r="W7" s="9">
        <f t="shared" si="5"/>
        <v>7</v>
      </c>
      <c r="X7" s="9">
        <f t="shared" si="5"/>
        <v>1</v>
      </c>
      <c r="Y7" s="9">
        <f t="shared" si="5"/>
        <v>2</v>
      </c>
      <c r="Z7" s="9">
        <f t="shared" si="5"/>
        <v>3</v>
      </c>
      <c r="AA7" s="9">
        <f t="shared" si="5"/>
        <v>4</v>
      </c>
      <c r="AB7" s="9">
        <f t="shared" si="5"/>
        <v>5</v>
      </c>
      <c r="AC7" s="9">
        <f t="shared" si="5"/>
        <v>6</v>
      </c>
      <c r="AD7" s="9">
        <f t="shared" si="5"/>
        <v>7</v>
      </c>
      <c r="AE7" s="9">
        <f t="shared" si="5"/>
        <v>1</v>
      </c>
      <c r="AF7" s="9">
        <f t="shared" si="5"/>
        <v>2</v>
      </c>
      <c r="AG7" s="9">
        <f t="shared" si="5"/>
        <v>3</v>
      </c>
      <c r="AH7" s="9">
        <f>IFERROR(WEEKDAY(AH3,1),"")</f>
        <v>4</v>
      </c>
      <c r="AI7" s="9">
        <f>IFERROR(WEEKDAY(AI3,1),"")</f>
        <v>5</v>
      </c>
      <c r="AJ7" s="97" t="str">
        <f t="shared" ref="AJ7" si="6">IFERROR(WEEKDAY(AJ3,1),"")</f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8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98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98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98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98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98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98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98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98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98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98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98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98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98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98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98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98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98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98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98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98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98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98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98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98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98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98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H7">
    <cfRule type="expression" dxfId="296" priority="122">
      <formula>OR(F$7=1,F$7=7)</formula>
    </cfRule>
  </conditionalFormatting>
  <conditionalFormatting sqref="F6:AH6">
    <cfRule type="expression" dxfId="295" priority="115">
      <formula>OR(F$7=1,F$7=7)</formula>
    </cfRule>
  </conditionalFormatting>
  <conditionalFormatting sqref="AH6:AH7">
    <cfRule type="expression" dxfId="294" priority="110">
      <formula>$AH$3=""</formula>
    </cfRule>
  </conditionalFormatting>
  <conditionalFormatting sqref="C8:C34">
    <cfRule type="cellIs" dxfId="293" priority="106" operator="equal">
      <formula>0</formula>
    </cfRule>
  </conditionalFormatting>
  <conditionalFormatting sqref="D8:D34">
    <cfRule type="cellIs" dxfId="292" priority="105" operator="equal">
      <formula>0</formula>
    </cfRule>
  </conditionalFormatting>
  <conditionalFormatting sqref="E8:E34">
    <cfRule type="cellIs" dxfId="291" priority="104" operator="equal">
      <formula>0</formula>
    </cfRule>
  </conditionalFormatting>
  <conditionalFormatting sqref="AI7">
    <cfRule type="expression" dxfId="290" priority="50">
      <formula>OR(AI$7=1,AI$7=7)</formula>
    </cfRule>
  </conditionalFormatting>
  <conditionalFormatting sqref="AI6">
    <cfRule type="expression" dxfId="289" priority="49">
      <formula>OR(AI$7=1,AI$7=7)</formula>
    </cfRule>
  </conditionalFormatting>
  <conditionalFormatting sqref="AI6:AI7">
    <cfRule type="expression" dxfId="288" priority="48">
      <formula>$AH$3=""</formula>
    </cfRule>
  </conditionalFormatting>
  <conditionalFormatting sqref="AG17:AI17 AG10:AI10">
    <cfRule type="expression" dxfId="287" priority="28">
      <formula>OR(AG$7=1,AG$7=7)</formula>
    </cfRule>
  </conditionalFormatting>
  <conditionalFormatting sqref="F14:AI34">
    <cfRule type="expression" dxfId="286" priority="21">
      <formula>OR(F$7=1,F$7=7)</formula>
    </cfRule>
  </conditionalFormatting>
  <conditionalFormatting sqref="F8:P8 R8:AI8">
    <cfRule type="expression" dxfId="285" priority="27">
      <formula>OR(F$7=1,F$7=7)</formula>
    </cfRule>
  </conditionalFormatting>
  <conditionalFormatting sqref="F9:AI9">
    <cfRule type="expression" dxfId="284" priority="26">
      <formula>OR(F$7=1,F$7=7)</formula>
    </cfRule>
  </conditionalFormatting>
  <conditionalFormatting sqref="F10:AI10">
    <cfRule type="expression" dxfId="283" priority="25">
      <formula>OR(F$7=1,F$7=7)</formula>
    </cfRule>
  </conditionalFormatting>
  <conditionalFormatting sqref="F11:AI11">
    <cfRule type="expression" dxfId="282" priority="24">
      <formula>OR(F$7=1,F$7=7)</formula>
    </cfRule>
  </conditionalFormatting>
  <conditionalFormatting sqref="F12:AI13">
    <cfRule type="expression" dxfId="281" priority="23">
      <formula>OR(F$7=1,F$7=7)</formula>
    </cfRule>
  </conditionalFormatting>
  <conditionalFormatting sqref="F13:AI13">
    <cfRule type="expression" dxfId="280" priority="22">
      <formula>OR(F$7=1,F$7=7)</formula>
    </cfRule>
  </conditionalFormatting>
  <conditionalFormatting sqref="F9:AI34 F8:P8 R8:AI8">
    <cfRule type="cellIs" dxfId="279" priority="9" operator="equal">
      <formula>"EF"</formula>
    </cfRule>
    <cfRule type="cellIs" dxfId="278" priority="10" operator="equal">
      <formula>"Pa"</formula>
    </cfRule>
    <cfRule type="cellIs" dxfId="277" priority="11" operator="equal">
      <formula>"CM"</formula>
    </cfRule>
    <cfRule type="cellIs" dxfId="276" priority="18" operator="equal">
      <formula>"R"</formula>
    </cfRule>
    <cfRule type="cellIs" dxfId="275" priority="19" operator="equal">
      <formula>"M"</formula>
    </cfRule>
    <cfRule type="cellIs" dxfId="274" priority="20" operator="equal">
      <formula>"CP"</formula>
    </cfRule>
  </conditionalFormatting>
  <conditionalFormatting sqref="Z9:AC9">
    <cfRule type="expression" dxfId="273" priority="16">
      <formula>OR(Z$7=1,Z$7=7)</formula>
    </cfRule>
  </conditionalFormatting>
  <conditionalFormatting sqref="AG23:AI23">
    <cfRule type="expression" dxfId="272" priority="15">
      <formula>OR(AG$7=1,AG$7=7)</formula>
    </cfRule>
  </conditionalFormatting>
  <conditionalFormatting sqref="S13:W13">
    <cfRule type="expression" dxfId="271" priority="14">
      <formula>OR(S$7=1,S$7=7)</formula>
    </cfRule>
  </conditionalFormatting>
  <conditionalFormatting sqref="F8:P8 R8:AI8">
    <cfRule type="expression" dxfId="270" priority="13">
      <formula>OR(F$7=1,F$7=7)</formula>
    </cfRule>
  </conditionalFormatting>
  <conditionalFormatting sqref="S8:W8">
    <cfRule type="expression" dxfId="269" priority="12">
      <formula>OR(S$7=1,S$7=7)</formula>
    </cfRule>
  </conditionalFormatting>
  <conditionalFormatting sqref="Q8">
    <cfRule type="expression" dxfId="268" priority="8">
      <formula>OR(Q$7=1,Q$7=7)</formula>
    </cfRule>
  </conditionalFormatting>
  <conditionalFormatting sqref="Q8">
    <cfRule type="cellIs" dxfId="267" priority="1" operator="equal">
      <formula>"EF"</formula>
    </cfRule>
    <cfRule type="cellIs" dxfId="266" priority="2" operator="equal">
      <formula>"Pa"</formula>
    </cfRule>
    <cfRule type="cellIs" dxfId="265" priority="3" operator="equal">
      <formula>"CM"</formula>
    </cfRule>
    <cfRule type="cellIs" dxfId="264" priority="5" operator="equal">
      <formula>"R"</formula>
    </cfRule>
    <cfRule type="cellIs" dxfId="263" priority="6" operator="equal">
      <formula>"M"</formula>
    </cfRule>
    <cfRule type="cellIs" dxfId="262" priority="7" operator="equal">
      <formula>"CP"</formula>
    </cfRule>
  </conditionalFormatting>
  <dataValidations count="1">
    <dataValidation type="list" allowBlank="1" showInputMessage="1" showErrorMessage="1" sqref="F8:AI34" xr:uid="{56482911-13D8-4E80-BEA8-5A7BC76E9C44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7" id="{9E9D64B8-FDE2-42A0-93C0-441B81A635C5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F6:AH7</xm:sqref>
        </x14:conditionalFormatting>
        <x14:conditionalFormatting xmlns:xm="http://schemas.microsoft.com/office/excel/2006/main">
          <x14:cfRule type="expression" priority="47" id="{A9DF167D-9B01-4FED-AE5E-73ECE3128ADB}">
            <xm:f>AI$3=VLOOKUP(AI$3,Config!$A$18:$B$28,1,FALSE)</xm:f>
            <x14:dxf>
              <fill>
                <patternFill>
                  <bgColor rgb="FFFFFF00"/>
                </patternFill>
              </fill>
            </x14:dxf>
          </x14:cfRule>
          <xm:sqref>AI6:AI7</xm:sqref>
        </x14:conditionalFormatting>
        <x14:conditionalFormatting xmlns:xm="http://schemas.microsoft.com/office/excel/2006/main">
          <x14:cfRule type="expression" priority="17" id="{B35A2D9B-2881-4344-AA14-29FD7D0AD72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F9:AI34 F8:P8 R8:AI8</xm:sqref>
        </x14:conditionalFormatting>
        <x14:conditionalFormatting xmlns:xm="http://schemas.microsoft.com/office/excel/2006/main">
          <x14:cfRule type="expression" priority="4" id="{08DFFEA4-46E1-4F22-87CF-E79DEC48FCD5}">
            <xm:f>Q$3=VLOOKUP(Q$3,Config!$A$18:$B$28,1,FALSE)</xm:f>
            <x14:dxf>
              <fill>
                <patternFill>
                  <bgColor rgb="FFFFFF00"/>
                </patternFill>
              </fill>
            </x14:dxf>
          </x14:cfRule>
          <xm:sqref>Q8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5AF5-2FE8-47A2-9AF0-2D32982C48CB}">
  <sheetPr codeName="Feuil7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Config!B8</f>
        <v>43952</v>
      </c>
    </row>
    <row r="2" spans="1:39" hidden="1" x14ac:dyDescent="0.25">
      <c r="A2" s="1">
        <f>Config!C8</f>
        <v>43982</v>
      </c>
    </row>
    <row r="3" spans="1:39" ht="65.25" hidden="1" customHeight="1" x14ac:dyDescent="0.25">
      <c r="F3" s="3">
        <f>A1</f>
        <v>43952</v>
      </c>
      <c r="G3" s="3">
        <f>F3+1</f>
        <v>43953</v>
      </c>
      <c r="H3" s="3">
        <f t="shared" ref="H3:AG3" si="0">G3+1</f>
        <v>43954</v>
      </c>
      <c r="I3" s="3">
        <f t="shared" si="0"/>
        <v>43955</v>
      </c>
      <c r="J3" s="3">
        <f t="shared" si="0"/>
        <v>43956</v>
      </c>
      <c r="K3" s="3">
        <f t="shared" si="0"/>
        <v>43957</v>
      </c>
      <c r="L3" s="3">
        <f t="shared" si="0"/>
        <v>43958</v>
      </c>
      <c r="M3" s="3">
        <f t="shared" si="0"/>
        <v>43959</v>
      </c>
      <c r="N3" s="3">
        <f t="shared" si="0"/>
        <v>43960</v>
      </c>
      <c r="O3" s="3">
        <f t="shared" si="0"/>
        <v>43961</v>
      </c>
      <c r="P3" s="3">
        <f t="shared" si="0"/>
        <v>43962</v>
      </c>
      <c r="Q3" s="3">
        <f t="shared" si="0"/>
        <v>43963</v>
      </c>
      <c r="R3" s="3">
        <f t="shared" si="0"/>
        <v>43964</v>
      </c>
      <c r="S3" s="3">
        <f t="shared" si="0"/>
        <v>43965</v>
      </c>
      <c r="T3" s="3">
        <f t="shared" si="0"/>
        <v>43966</v>
      </c>
      <c r="U3" s="3">
        <f t="shared" si="0"/>
        <v>43967</v>
      </c>
      <c r="V3" s="3">
        <f t="shared" si="0"/>
        <v>43968</v>
      </c>
      <c r="W3" s="3">
        <f t="shared" si="0"/>
        <v>43969</v>
      </c>
      <c r="X3" s="3">
        <f t="shared" si="0"/>
        <v>43970</v>
      </c>
      <c r="Y3" s="3">
        <f t="shared" si="0"/>
        <v>43971</v>
      </c>
      <c r="Z3" s="3">
        <f t="shared" si="0"/>
        <v>43972</v>
      </c>
      <c r="AA3" s="3">
        <f t="shared" si="0"/>
        <v>43973</v>
      </c>
      <c r="AB3" s="3">
        <f t="shared" si="0"/>
        <v>43974</v>
      </c>
      <c r="AC3" s="3">
        <f t="shared" si="0"/>
        <v>43975</v>
      </c>
      <c r="AD3" s="3">
        <f t="shared" si="0"/>
        <v>43976</v>
      </c>
      <c r="AE3" s="3">
        <f t="shared" si="0"/>
        <v>43977</v>
      </c>
      <c r="AF3" s="3">
        <f t="shared" si="0"/>
        <v>43978</v>
      </c>
      <c r="AG3" s="3">
        <f t="shared" si="0"/>
        <v>43979</v>
      </c>
      <c r="AH3" s="3">
        <f>IFERROR(IF(AG3+1&gt;$A$2,"",AG3+1),"")</f>
        <v>43980</v>
      </c>
      <c r="AI3" s="3">
        <f t="shared" ref="AI3:AJ3" si="1">IFERROR(IF(AH3+1&gt;$A$2,"",AH3+1),"")</f>
        <v>43981</v>
      </c>
      <c r="AJ3" s="3">
        <f t="shared" si="1"/>
        <v>43982</v>
      </c>
    </row>
    <row r="4" spans="1:39" ht="36.75" thickBot="1" x14ac:dyDescent="0.3">
      <c r="F4" s="101" t="str">
        <f>+TEXT(A1,"Mmmmmmmm AAAA")</f>
        <v>mai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>S 19</v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>S 20</v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>S 21</v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>S 22</v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6</v>
      </c>
      <c r="G7" s="9">
        <f t="shared" si="5"/>
        <v>7</v>
      </c>
      <c r="H7" s="9">
        <f t="shared" si="5"/>
        <v>1</v>
      </c>
      <c r="I7" s="9">
        <f t="shared" si="5"/>
        <v>2</v>
      </c>
      <c r="J7" s="9">
        <f t="shared" si="5"/>
        <v>3</v>
      </c>
      <c r="K7" s="9">
        <f t="shared" si="5"/>
        <v>4</v>
      </c>
      <c r="L7" s="9">
        <f t="shared" si="5"/>
        <v>5</v>
      </c>
      <c r="M7" s="9">
        <f t="shared" si="5"/>
        <v>6</v>
      </c>
      <c r="N7" s="9">
        <f t="shared" si="5"/>
        <v>7</v>
      </c>
      <c r="O7" s="9">
        <f t="shared" si="5"/>
        <v>1</v>
      </c>
      <c r="P7" s="9">
        <f t="shared" si="5"/>
        <v>2</v>
      </c>
      <c r="Q7" s="9">
        <f t="shared" si="5"/>
        <v>3</v>
      </c>
      <c r="R7" s="9">
        <f t="shared" si="5"/>
        <v>4</v>
      </c>
      <c r="S7" s="9">
        <f t="shared" si="5"/>
        <v>5</v>
      </c>
      <c r="T7" s="9">
        <f t="shared" si="5"/>
        <v>6</v>
      </c>
      <c r="U7" s="9">
        <f t="shared" si="5"/>
        <v>7</v>
      </c>
      <c r="V7" s="9">
        <f t="shared" si="5"/>
        <v>1</v>
      </c>
      <c r="W7" s="9">
        <f t="shared" si="5"/>
        <v>2</v>
      </c>
      <c r="X7" s="9">
        <f t="shared" si="5"/>
        <v>3</v>
      </c>
      <c r="Y7" s="9">
        <f t="shared" si="5"/>
        <v>4</v>
      </c>
      <c r="Z7" s="9">
        <f t="shared" si="5"/>
        <v>5</v>
      </c>
      <c r="AA7" s="9">
        <f t="shared" si="5"/>
        <v>6</v>
      </c>
      <c r="AB7" s="9">
        <f t="shared" si="5"/>
        <v>7</v>
      </c>
      <c r="AC7" s="9">
        <f t="shared" si="5"/>
        <v>1</v>
      </c>
      <c r="AD7" s="9">
        <f t="shared" si="5"/>
        <v>2</v>
      </c>
      <c r="AE7" s="9">
        <f t="shared" si="5"/>
        <v>3</v>
      </c>
      <c r="AF7" s="9">
        <f t="shared" si="5"/>
        <v>4</v>
      </c>
      <c r="AG7" s="9">
        <f t="shared" si="5"/>
        <v>5</v>
      </c>
      <c r="AH7" s="9">
        <f>IFERROR(WEEKDAY(AH3,1),"")</f>
        <v>6</v>
      </c>
      <c r="AI7" s="9">
        <f t="shared" ref="AI7:AJ7" si="6">IFERROR(WEEKDAY(AI3,1),"")</f>
        <v>7</v>
      </c>
      <c r="AJ7" s="10">
        <f t="shared" si="6"/>
        <v>1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257" priority="62">
      <formula>OR(F$7=1,F$7=7)</formula>
    </cfRule>
  </conditionalFormatting>
  <conditionalFormatting sqref="F6:AJ6">
    <cfRule type="expression" dxfId="256" priority="55">
      <formula>OR(F$7=1,F$7=7)</formula>
    </cfRule>
  </conditionalFormatting>
  <conditionalFormatting sqref="AH6:AH7">
    <cfRule type="expression" dxfId="255" priority="50">
      <formula>$AH$3=""</formula>
    </cfRule>
  </conditionalFormatting>
  <conditionalFormatting sqref="AI6:AI7">
    <cfRule type="expression" dxfId="254" priority="49">
      <formula>$AI$3=""</formula>
    </cfRule>
  </conditionalFormatting>
  <conditionalFormatting sqref="AJ6:AJ7">
    <cfRule type="expression" dxfId="253" priority="48">
      <formula>$AJ$3=""</formula>
    </cfRule>
  </conditionalFormatting>
  <conditionalFormatting sqref="C8:C34">
    <cfRule type="cellIs" dxfId="252" priority="46" operator="equal">
      <formula>0</formula>
    </cfRule>
  </conditionalFormatting>
  <conditionalFormatting sqref="D8:D34">
    <cfRule type="cellIs" dxfId="251" priority="45" operator="equal">
      <formula>0</formula>
    </cfRule>
  </conditionalFormatting>
  <conditionalFormatting sqref="E8:E34">
    <cfRule type="cellIs" dxfId="250" priority="44" operator="equal">
      <formula>0</formula>
    </cfRule>
  </conditionalFormatting>
  <conditionalFormatting sqref="AG17:AJ17 AG10:AJ10">
    <cfRule type="expression" dxfId="249" priority="20">
      <formula>OR(AG$7=1,AG$7=7)</formula>
    </cfRule>
  </conditionalFormatting>
  <conditionalFormatting sqref="F14:AJ34">
    <cfRule type="expression" dxfId="248" priority="13">
      <formula>OR(F$7=1,F$7=7)</formula>
    </cfRule>
  </conditionalFormatting>
  <conditionalFormatting sqref="F8:AJ8">
    <cfRule type="expression" dxfId="247" priority="19">
      <formula>OR(F$7=1,F$7=7)</formula>
    </cfRule>
  </conditionalFormatting>
  <conditionalFormatting sqref="F9:AJ9">
    <cfRule type="expression" dxfId="246" priority="18">
      <formula>OR(F$7=1,F$7=7)</formula>
    </cfRule>
  </conditionalFormatting>
  <conditionalFormatting sqref="F10:AJ10">
    <cfRule type="expression" dxfId="245" priority="17">
      <formula>OR(F$7=1,F$7=7)</formula>
    </cfRule>
  </conditionalFormatting>
  <conditionalFormatting sqref="F11:AJ11">
    <cfRule type="expression" dxfId="244" priority="16">
      <formula>OR(F$7=1,F$7=7)</formula>
    </cfRule>
  </conditionalFormatting>
  <conditionalFormatting sqref="F12:AJ13">
    <cfRule type="expression" dxfId="243" priority="15">
      <formula>OR(F$7=1,F$7=7)</formula>
    </cfRule>
  </conditionalFormatting>
  <conditionalFormatting sqref="F13:AJ13">
    <cfRule type="expression" dxfId="242" priority="14">
      <formula>OR(F$7=1,F$7=7)</formula>
    </cfRule>
  </conditionalFormatting>
  <conditionalFormatting sqref="F8:AJ34">
    <cfRule type="cellIs" dxfId="241" priority="1" operator="equal">
      <formula>"EF"</formula>
    </cfRule>
    <cfRule type="cellIs" dxfId="240" priority="2" operator="equal">
      <formula>"Pa"</formula>
    </cfRule>
    <cfRule type="cellIs" dxfId="239" priority="3" operator="equal">
      <formula>"CM"</formula>
    </cfRule>
    <cfRule type="cellIs" dxfId="238" priority="10" operator="equal">
      <formula>"R"</formula>
    </cfRule>
    <cfRule type="cellIs" dxfId="237" priority="11" operator="equal">
      <formula>"M"</formula>
    </cfRule>
    <cfRule type="cellIs" dxfId="236" priority="12" operator="equal">
      <formula>"CP"</formula>
    </cfRule>
  </conditionalFormatting>
  <conditionalFormatting sqref="Z9:AC9">
    <cfRule type="expression" dxfId="235" priority="8">
      <formula>OR(Z$7=1,Z$7=7)</formula>
    </cfRule>
  </conditionalFormatting>
  <conditionalFormatting sqref="AG23:AJ23">
    <cfRule type="expression" dxfId="234" priority="7">
      <formula>OR(AG$7=1,AG$7=7)</formula>
    </cfRule>
  </conditionalFormatting>
  <conditionalFormatting sqref="S13:W13">
    <cfRule type="expression" dxfId="233" priority="6">
      <formula>OR(S$7=1,S$7=7)</formula>
    </cfRule>
  </conditionalFormatting>
  <conditionalFormatting sqref="F8:AJ8">
    <cfRule type="expression" dxfId="232" priority="5">
      <formula>OR(F$7=1,F$7=7)</formula>
    </cfRule>
  </conditionalFormatting>
  <conditionalFormatting sqref="S8:W8">
    <cfRule type="expression" dxfId="231" priority="4">
      <formula>OR(S$7=1,S$7=7)</formula>
    </cfRule>
  </conditionalFormatting>
  <dataValidations count="1">
    <dataValidation type="list" allowBlank="1" showInputMessage="1" showErrorMessage="1" sqref="F8:AJ34" xr:uid="{5564156E-D9C6-40FE-B4FA-B1217AB66A2C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C8C49999-7A93-4F4E-BC08-643B4F9C492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EF414A8D-420D-4CC3-8AF5-9D650F18428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A991E-5550-4D64-97F5-F8E2C1BA3053}">
  <sheetPr codeName="Feuil8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t="15" hidden="1" customHeight="1" x14ac:dyDescent="0.25">
      <c r="A1" s="1">
        <f>Config!B9</f>
        <v>43983</v>
      </c>
    </row>
    <row r="2" spans="1:39" ht="15" hidden="1" customHeight="1" x14ac:dyDescent="0.25">
      <c r="A2" s="1">
        <f>Config!C9</f>
        <v>44012</v>
      </c>
    </row>
    <row r="3" spans="1:39" ht="65.25" hidden="1" customHeight="1" x14ac:dyDescent="0.25">
      <c r="F3" s="3">
        <f>A1</f>
        <v>43983</v>
      </c>
      <c r="G3" s="3">
        <f>F3+1</f>
        <v>43984</v>
      </c>
      <c r="H3" s="3">
        <f t="shared" ref="H3:AG3" si="0">G3+1</f>
        <v>43985</v>
      </c>
      <c r="I3" s="3">
        <f t="shared" si="0"/>
        <v>43986</v>
      </c>
      <c r="J3" s="3">
        <f t="shared" si="0"/>
        <v>43987</v>
      </c>
      <c r="K3" s="3">
        <f t="shared" si="0"/>
        <v>43988</v>
      </c>
      <c r="L3" s="3">
        <f t="shared" si="0"/>
        <v>43989</v>
      </c>
      <c r="M3" s="3">
        <f t="shared" si="0"/>
        <v>43990</v>
      </c>
      <c r="N3" s="3">
        <f t="shared" si="0"/>
        <v>43991</v>
      </c>
      <c r="O3" s="3">
        <f t="shared" si="0"/>
        <v>43992</v>
      </c>
      <c r="P3" s="3">
        <f t="shared" si="0"/>
        <v>43993</v>
      </c>
      <c r="Q3" s="3">
        <f t="shared" si="0"/>
        <v>43994</v>
      </c>
      <c r="R3" s="3">
        <f t="shared" si="0"/>
        <v>43995</v>
      </c>
      <c r="S3" s="3">
        <f t="shared" si="0"/>
        <v>43996</v>
      </c>
      <c r="T3" s="3">
        <f t="shared" si="0"/>
        <v>43997</v>
      </c>
      <c r="U3" s="3">
        <f t="shared" si="0"/>
        <v>43998</v>
      </c>
      <c r="V3" s="3">
        <f t="shared" si="0"/>
        <v>43999</v>
      </c>
      <c r="W3" s="3">
        <f t="shared" si="0"/>
        <v>44000</v>
      </c>
      <c r="X3" s="3">
        <f t="shared" si="0"/>
        <v>44001</v>
      </c>
      <c r="Y3" s="3">
        <f t="shared" si="0"/>
        <v>44002</v>
      </c>
      <c r="Z3" s="3">
        <f t="shared" si="0"/>
        <v>44003</v>
      </c>
      <c r="AA3" s="3">
        <f t="shared" si="0"/>
        <v>44004</v>
      </c>
      <c r="AB3" s="3">
        <f t="shared" si="0"/>
        <v>44005</v>
      </c>
      <c r="AC3" s="3">
        <f t="shared" si="0"/>
        <v>44006</v>
      </c>
      <c r="AD3" s="3">
        <f t="shared" si="0"/>
        <v>44007</v>
      </c>
      <c r="AE3" s="3">
        <f t="shared" si="0"/>
        <v>44008</v>
      </c>
      <c r="AF3" s="3">
        <f t="shared" si="0"/>
        <v>44009</v>
      </c>
      <c r="AG3" s="3">
        <f t="shared" si="0"/>
        <v>44010</v>
      </c>
      <c r="AH3" s="3">
        <f>IFERROR(IF(AG3+1&gt;$A$2,"",AG3+1),"")</f>
        <v>44011</v>
      </c>
      <c r="AI3" s="3">
        <f t="shared" ref="AI3:AJ3" si="1">IFERROR(IF(AH3+1&gt;$A$2,"",AH3+1),"")</f>
        <v>44012</v>
      </c>
      <c r="AJ3" s="3" t="str">
        <f t="shared" si="1"/>
        <v/>
      </c>
    </row>
    <row r="4" spans="1:39" ht="36.75" thickBot="1" x14ac:dyDescent="0.3">
      <c r="F4" s="101" t="str">
        <f>+TEXT(A1,"Mmmmmmmm AAAA")</f>
        <v>juin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0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>S 23</v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>S 24</v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>S 25</v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>S 26</v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3">
        <f t="shared" ref="AI6:AJ6" si="4">IFERROR(DAY(AI3),"")</f>
        <v>30</v>
      </c>
      <c r="AJ6" s="9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2</v>
      </c>
      <c r="G7" s="9">
        <f t="shared" si="5"/>
        <v>3</v>
      </c>
      <c r="H7" s="9">
        <f t="shared" si="5"/>
        <v>4</v>
      </c>
      <c r="I7" s="9">
        <f t="shared" si="5"/>
        <v>5</v>
      </c>
      <c r="J7" s="9">
        <f t="shared" si="5"/>
        <v>6</v>
      </c>
      <c r="K7" s="9">
        <f t="shared" si="5"/>
        <v>7</v>
      </c>
      <c r="L7" s="9">
        <f t="shared" si="5"/>
        <v>1</v>
      </c>
      <c r="M7" s="9">
        <f t="shared" si="5"/>
        <v>2</v>
      </c>
      <c r="N7" s="9">
        <f t="shared" si="5"/>
        <v>3</v>
      </c>
      <c r="O7" s="9">
        <f t="shared" si="5"/>
        <v>4</v>
      </c>
      <c r="P7" s="9">
        <f t="shared" si="5"/>
        <v>5</v>
      </c>
      <c r="Q7" s="9">
        <f t="shared" si="5"/>
        <v>6</v>
      </c>
      <c r="R7" s="9">
        <f t="shared" si="5"/>
        <v>7</v>
      </c>
      <c r="S7" s="9">
        <f t="shared" si="5"/>
        <v>1</v>
      </c>
      <c r="T7" s="9">
        <f t="shared" si="5"/>
        <v>2</v>
      </c>
      <c r="U7" s="9">
        <f t="shared" si="5"/>
        <v>3</v>
      </c>
      <c r="V7" s="9">
        <f t="shared" si="5"/>
        <v>4</v>
      </c>
      <c r="W7" s="9">
        <f t="shared" si="5"/>
        <v>5</v>
      </c>
      <c r="X7" s="9">
        <f t="shared" si="5"/>
        <v>6</v>
      </c>
      <c r="Y7" s="9">
        <f t="shared" si="5"/>
        <v>7</v>
      </c>
      <c r="Z7" s="9">
        <f t="shared" si="5"/>
        <v>1</v>
      </c>
      <c r="AA7" s="9">
        <f t="shared" si="5"/>
        <v>2</v>
      </c>
      <c r="AB7" s="9">
        <f t="shared" si="5"/>
        <v>3</v>
      </c>
      <c r="AC7" s="9">
        <f t="shared" si="5"/>
        <v>4</v>
      </c>
      <c r="AD7" s="9">
        <f t="shared" si="5"/>
        <v>5</v>
      </c>
      <c r="AE7" s="9">
        <f t="shared" si="5"/>
        <v>6</v>
      </c>
      <c r="AF7" s="9">
        <f t="shared" si="5"/>
        <v>7</v>
      </c>
      <c r="AG7" s="9">
        <f t="shared" si="5"/>
        <v>1</v>
      </c>
      <c r="AH7" s="9">
        <f>IFERROR(WEEKDAY(AH3,1),"")</f>
        <v>2</v>
      </c>
      <c r="AI7" s="10">
        <f t="shared" ref="AI7:AJ7" si="6">IFERROR(WEEKDAY(AI3,1),"")</f>
        <v>3</v>
      </c>
      <c r="AJ7" s="9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31"/>
      <c r="AJ8" s="99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31"/>
      <c r="AJ9" s="99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31"/>
      <c r="AJ10" s="99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31"/>
      <c r="AJ11" s="99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31"/>
      <c r="AJ12" s="99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31"/>
      <c r="AJ13" s="99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31"/>
      <c r="AJ14" s="99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31"/>
      <c r="AJ15" s="99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31"/>
      <c r="AJ16" s="99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31"/>
      <c r="AJ17" s="99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31"/>
      <c r="AJ18" s="99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31"/>
      <c r="AJ19" s="99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31"/>
      <c r="AJ20" s="99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31"/>
      <c r="AJ21" s="99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31"/>
      <c r="AJ22" s="99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31"/>
      <c r="AJ23" s="99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31"/>
      <c r="AJ24" s="99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31"/>
      <c r="AJ25" s="99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31"/>
      <c r="AJ26" s="99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31"/>
      <c r="AJ27" s="99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31"/>
      <c r="AJ28" s="99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31"/>
      <c r="AJ29" s="99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31"/>
      <c r="AJ30" s="99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31"/>
      <c r="AJ31" s="99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31"/>
      <c r="AJ32" s="99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31"/>
      <c r="AJ33" s="99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31"/>
      <c r="AJ34" s="99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I7">
    <cfRule type="expression" dxfId="228" priority="62">
      <formula>OR(F$7=1,F$7=7)</formula>
    </cfRule>
  </conditionalFormatting>
  <conditionalFormatting sqref="F6:AI6">
    <cfRule type="expression" dxfId="227" priority="55">
      <formula>OR(F$7=1,F$7=7)</formula>
    </cfRule>
  </conditionalFormatting>
  <conditionalFormatting sqref="AH6:AH7">
    <cfRule type="expression" dxfId="226" priority="50">
      <formula>$AH$3=""</formula>
    </cfRule>
  </conditionalFormatting>
  <conditionalFormatting sqref="AI6:AI7">
    <cfRule type="expression" dxfId="225" priority="49">
      <formula>$AI$3=""</formula>
    </cfRule>
  </conditionalFormatting>
  <conditionalFormatting sqref="C8:C34">
    <cfRule type="cellIs" dxfId="224" priority="46" operator="equal">
      <formula>0</formula>
    </cfRule>
  </conditionalFormatting>
  <conditionalFormatting sqref="D8:D34">
    <cfRule type="cellIs" dxfId="223" priority="45" operator="equal">
      <formula>0</formula>
    </cfRule>
  </conditionalFormatting>
  <conditionalFormatting sqref="E8:E34">
    <cfRule type="cellIs" dxfId="222" priority="44" operator="equal">
      <formula>0</formula>
    </cfRule>
  </conditionalFormatting>
  <conditionalFormatting sqref="AG17:AI17 AG10:AI10">
    <cfRule type="expression" dxfId="221" priority="20">
      <formula>OR(AG$7=1,AG$7=7)</formula>
    </cfRule>
  </conditionalFormatting>
  <conditionalFormatting sqref="F14:AI34">
    <cfRule type="expression" dxfId="220" priority="13">
      <formula>OR(F$7=1,F$7=7)</formula>
    </cfRule>
  </conditionalFormatting>
  <conditionalFormatting sqref="F8:AI8">
    <cfRule type="expression" dxfId="219" priority="19">
      <formula>OR(F$7=1,F$7=7)</formula>
    </cfRule>
  </conditionalFormatting>
  <conditionalFormatting sqref="F9:AI9">
    <cfRule type="expression" dxfId="218" priority="18">
      <formula>OR(F$7=1,F$7=7)</formula>
    </cfRule>
  </conditionalFormatting>
  <conditionalFormatting sqref="F10:AI10">
    <cfRule type="expression" dxfId="217" priority="17">
      <formula>OR(F$7=1,F$7=7)</formula>
    </cfRule>
  </conditionalFormatting>
  <conditionalFormatting sqref="F11:AI11">
    <cfRule type="expression" dxfId="216" priority="16">
      <formula>OR(F$7=1,F$7=7)</formula>
    </cfRule>
  </conditionalFormatting>
  <conditionalFormatting sqref="F12:AI13">
    <cfRule type="expression" dxfId="215" priority="15">
      <formula>OR(F$7=1,F$7=7)</formula>
    </cfRule>
  </conditionalFormatting>
  <conditionalFormatting sqref="F13:AI13">
    <cfRule type="expression" dxfId="214" priority="14">
      <formula>OR(F$7=1,F$7=7)</formula>
    </cfRule>
  </conditionalFormatting>
  <conditionalFormatting sqref="F8:AI34">
    <cfRule type="cellIs" dxfId="213" priority="1" operator="equal">
      <formula>"EF"</formula>
    </cfRule>
    <cfRule type="cellIs" dxfId="212" priority="2" operator="equal">
      <formula>"Pa"</formula>
    </cfRule>
    <cfRule type="cellIs" dxfId="211" priority="3" operator="equal">
      <formula>"CM"</formula>
    </cfRule>
    <cfRule type="cellIs" dxfId="210" priority="10" operator="equal">
      <formula>"R"</formula>
    </cfRule>
    <cfRule type="cellIs" dxfId="209" priority="11" operator="equal">
      <formula>"M"</formula>
    </cfRule>
    <cfRule type="cellIs" dxfId="208" priority="12" operator="equal">
      <formula>"CP"</formula>
    </cfRule>
  </conditionalFormatting>
  <conditionalFormatting sqref="Z9:AC9">
    <cfRule type="expression" dxfId="207" priority="8">
      <formula>OR(Z$7=1,Z$7=7)</formula>
    </cfRule>
  </conditionalFormatting>
  <conditionalFormatting sqref="AG23:AI23">
    <cfRule type="expression" dxfId="206" priority="7">
      <formula>OR(AG$7=1,AG$7=7)</formula>
    </cfRule>
  </conditionalFormatting>
  <conditionalFormatting sqref="S13:W13">
    <cfRule type="expression" dxfId="205" priority="6">
      <formula>OR(S$7=1,S$7=7)</formula>
    </cfRule>
  </conditionalFormatting>
  <conditionalFormatting sqref="F8:AI8">
    <cfRule type="expression" dxfId="204" priority="5">
      <formula>OR(F$7=1,F$7=7)</formula>
    </cfRule>
  </conditionalFormatting>
  <conditionalFormatting sqref="S8:W8">
    <cfRule type="expression" dxfId="203" priority="4">
      <formula>OR(S$7=1,S$7=7)</formula>
    </cfRule>
  </conditionalFormatting>
  <dataValidations count="1">
    <dataValidation type="list" allowBlank="1" showInputMessage="1" showErrorMessage="1" sqref="F8:AI34" xr:uid="{4ECCE579-DFD4-4B25-A0BB-23EB4A50A975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474005AB-F0BB-4079-A926-A841E26E4979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F6:AI7</xm:sqref>
        </x14:conditionalFormatting>
        <x14:conditionalFormatting xmlns:xm="http://schemas.microsoft.com/office/excel/2006/main">
          <x14:cfRule type="expression" priority="9" id="{E62C081A-B99B-4ED3-BA14-089FD103075E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F8:AI34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D277-79CC-4583-9FAF-444C13C84299}">
  <sheetPr codeName="Feuil9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Config!B10</f>
        <v>44013</v>
      </c>
    </row>
    <row r="2" spans="1:39" hidden="1" x14ac:dyDescent="0.25">
      <c r="A2" s="1">
        <f>Config!C10</f>
        <v>44043</v>
      </c>
    </row>
    <row r="3" spans="1:39" ht="65.25" hidden="1" customHeight="1" x14ac:dyDescent="0.25">
      <c r="F3" s="3">
        <f>A1</f>
        <v>44013</v>
      </c>
      <c r="G3" s="3">
        <f>F3+1</f>
        <v>44014</v>
      </c>
      <c r="H3" s="3">
        <f t="shared" ref="H3:AG3" si="0">G3+1</f>
        <v>44015</v>
      </c>
      <c r="I3" s="3">
        <f t="shared" si="0"/>
        <v>44016</v>
      </c>
      <c r="J3" s="3">
        <f t="shared" si="0"/>
        <v>44017</v>
      </c>
      <c r="K3" s="3">
        <f t="shared" si="0"/>
        <v>44018</v>
      </c>
      <c r="L3" s="3">
        <f t="shared" si="0"/>
        <v>44019</v>
      </c>
      <c r="M3" s="3">
        <f t="shared" si="0"/>
        <v>44020</v>
      </c>
      <c r="N3" s="3">
        <f t="shared" si="0"/>
        <v>44021</v>
      </c>
      <c r="O3" s="3">
        <f t="shared" si="0"/>
        <v>44022</v>
      </c>
      <c r="P3" s="3">
        <f t="shared" si="0"/>
        <v>44023</v>
      </c>
      <c r="Q3" s="3">
        <f t="shared" si="0"/>
        <v>44024</v>
      </c>
      <c r="R3" s="3">
        <f t="shared" si="0"/>
        <v>44025</v>
      </c>
      <c r="S3" s="3">
        <f t="shared" si="0"/>
        <v>44026</v>
      </c>
      <c r="T3" s="3">
        <f t="shared" si="0"/>
        <v>44027</v>
      </c>
      <c r="U3" s="3">
        <f t="shared" si="0"/>
        <v>44028</v>
      </c>
      <c r="V3" s="3">
        <f t="shared" si="0"/>
        <v>44029</v>
      </c>
      <c r="W3" s="3">
        <f t="shared" si="0"/>
        <v>44030</v>
      </c>
      <c r="X3" s="3">
        <f t="shared" si="0"/>
        <v>44031</v>
      </c>
      <c r="Y3" s="3">
        <f t="shared" si="0"/>
        <v>44032</v>
      </c>
      <c r="Z3" s="3">
        <f t="shared" si="0"/>
        <v>44033</v>
      </c>
      <c r="AA3" s="3">
        <f t="shared" si="0"/>
        <v>44034</v>
      </c>
      <c r="AB3" s="3">
        <f t="shared" si="0"/>
        <v>44035</v>
      </c>
      <c r="AC3" s="3">
        <f t="shared" si="0"/>
        <v>44036</v>
      </c>
      <c r="AD3" s="3">
        <f t="shared" si="0"/>
        <v>44037</v>
      </c>
      <c r="AE3" s="3">
        <f t="shared" si="0"/>
        <v>44038</v>
      </c>
      <c r="AF3" s="3">
        <f t="shared" si="0"/>
        <v>44039</v>
      </c>
      <c r="AG3" s="3">
        <f t="shared" si="0"/>
        <v>44040</v>
      </c>
      <c r="AH3" s="3">
        <f>IFERROR(IF(AG3+1&gt;$A$2,"",AG3+1),"")</f>
        <v>44041</v>
      </c>
      <c r="AI3" s="3">
        <f t="shared" ref="AI3:AJ3" si="1">IFERROR(IF(AH3+1&gt;$A$2,"",AH3+1),"")</f>
        <v>44042</v>
      </c>
      <c r="AJ3" s="3">
        <f t="shared" si="1"/>
        <v>44043</v>
      </c>
    </row>
    <row r="4" spans="1:39" ht="36.75" thickBot="1" x14ac:dyDescent="0.3">
      <c r="F4" s="101" t="str">
        <f>+TEXT(A1,"Mmmmmmmm AAAA")</f>
        <v>juillet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5" t="str">
        <f>IF(F7=4,"S "&amp;WEEKNUM(F3),"")</f>
        <v>S 27</v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>S 28</v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>S 29</v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>S 30</v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>S 31</v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4</v>
      </c>
      <c r="G7" s="9">
        <f t="shared" si="5"/>
        <v>5</v>
      </c>
      <c r="H7" s="9">
        <f t="shared" si="5"/>
        <v>6</v>
      </c>
      <c r="I7" s="9">
        <f t="shared" si="5"/>
        <v>7</v>
      </c>
      <c r="J7" s="9">
        <f t="shared" si="5"/>
        <v>1</v>
      </c>
      <c r="K7" s="9">
        <f t="shared" si="5"/>
        <v>2</v>
      </c>
      <c r="L7" s="9">
        <f t="shared" si="5"/>
        <v>3</v>
      </c>
      <c r="M7" s="9">
        <f t="shared" si="5"/>
        <v>4</v>
      </c>
      <c r="N7" s="9">
        <f t="shared" si="5"/>
        <v>5</v>
      </c>
      <c r="O7" s="9">
        <f t="shared" si="5"/>
        <v>6</v>
      </c>
      <c r="P7" s="9">
        <f t="shared" si="5"/>
        <v>7</v>
      </c>
      <c r="Q7" s="9">
        <f t="shared" si="5"/>
        <v>1</v>
      </c>
      <c r="R7" s="9">
        <f t="shared" si="5"/>
        <v>2</v>
      </c>
      <c r="S7" s="9">
        <f t="shared" si="5"/>
        <v>3</v>
      </c>
      <c r="T7" s="9">
        <f t="shared" si="5"/>
        <v>4</v>
      </c>
      <c r="U7" s="9">
        <f t="shared" si="5"/>
        <v>5</v>
      </c>
      <c r="V7" s="9">
        <f t="shared" si="5"/>
        <v>6</v>
      </c>
      <c r="W7" s="9">
        <f t="shared" si="5"/>
        <v>7</v>
      </c>
      <c r="X7" s="9">
        <f t="shared" si="5"/>
        <v>1</v>
      </c>
      <c r="Y7" s="9">
        <f t="shared" si="5"/>
        <v>2</v>
      </c>
      <c r="Z7" s="9">
        <f t="shared" si="5"/>
        <v>3</v>
      </c>
      <c r="AA7" s="9">
        <f t="shared" si="5"/>
        <v>4</v>
      </c>
      <c r="AB7" s="9">
        <f t="shared" si="5"/>
        <v>5</v>
      </c>
      <c r="AC7" s="9">
        <f t="shared" si="5"/>
        <v>6</v>
      </c>
      <c r="AD7" s="9">
        <f t="shared" si="5"/>
        <v>7</v>
      </c>
      <c r="AE7" s="9">
        <f t="shared" si="5"/>
        <v>1</v>
      </c>
      <c r="AF7" s="9">
        <f t="shared" si="5"/>
        <v>2</v>
      </c>
      <c r="AG7" s="9">
        <f t="shared" si="5"/>
        <v>3</v>
      </c>
      <c r="AH7" s="9">
        <f>IFERROR(WEEKDAY(AH3,1),"")</f>
        <v>4</v>
      </c>
      <c r="AI7" s="9">
        <f t="shared" ref="AI7:AJ7" si="6">IFERROR(WEEKDAY(AI3,1),"")</f>
        <v>5</v>
      </c>
      <c r="AJ7" s="10">
        <f t="shared" si="6"/>
        <v>6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200" priority="62">
      <formula>OR(F$7=1,F$7=7)</formula>
    </cfRule>
  </conditionalFormatting>
  <conditionalFormatting sqref="F6:AJ6">
    <cfRule type="expression" dxfId="199" priority="55">
      <formula>OR(F$7=1,F$7=7)</formula>
    </cfRule>
  </conditionalFormatting>
  <conditionalFormatting sqref="AH6:AH7">
    <cfRule type="expression" dxfId="198" priority="50">
      <formula>$AH$3=""</formula>
    </cfRule>
  </conditionalFormatting>
  <conditionalFormatting sqref="AI6:AI7">
    <cfRule type="expression" dxfId="197" priority="49">
      <formula>$AI$3=""</formula>
    </cfRule>
  </conditionalFormatting>
  <conditionalFormatting sqref="AJ6:AJ7">
    <cfRule type="expression" dxfId="196" priority="48">
      <formula>$AJ$3=""</formula>
    </cfRule>
  </conditionalFormatting>
  <conditionalFormatting sqref="C8:C34">
    <cfRule type="cellIs" dxfId="195" priority="46" operator="equal">
      <formula>0</formula>
    </cfRule>
  </conditionalFormatting>
  <conditionalFormatting sqref="D8:D34">
    <cfRule type="cellIs" dxfId="194" priority="45" operator="equal">
      <formula>0</formula>
    </cfRule>
  </conditionalFormatting>
  <conditionalFormatting sqref="E8:E34">
    <cfRule type="cellIs" dxfId="193" priority="44" operator="equal">
      <formula>0</formula>
    </cfRule>
  </conditionalFormatting>
  <conditionalFormatting sqref="AG17:AJ17 AG10:AJ10">
    <cfRule type="expression" dxfId="192" priority="20">
      <formula>OR(AG$7=1,AG$7=7)</formula>
    </cfRule>
  </conditionalFormatting>
  <conditionalFormatting sqref="F14:AJ34">
    <cfRule type="expression" dxfId="191" priority="13">
      <formula>OR(F$7=1,F$7=7)</formula>
    </cfRule>
  </conditionalFormatting>
  <conditionalFormatting sqref="F8:AJ8">
    <cfRule type="expression" dxfId="190" priority="19">
      <formula>OR(F$7=1,F$7=7)</formula>
    </cfRule>
  </conditionalFormatting>
  <conditionalFormatting sqref="F9:AJ9">
    <cfRule type="expression" dxfId="189" priority="18">
      <formula>OR(F$7=1,F$7=7)</formula>
    </cfRule>
  </conditionalFormatting>
  <conditionalFormatting sqref="F10:AJ10">
    <cfRule type="expression" dxfId="188" priority="17">
      <formula>OR(F$7=1,F$7=7)</formula>
    </cfRule>
  </conditionalFormatting>
  <conditionalFormatting sqref="F11:AJ11">
    <cfRule type="expression" dxfId="187" priority="16">
      <formula>OR(F$7=1,F$7=7)</formula>
    </cfRule>
  </conditionalFormatting>
  <conditionalFormatting sqref="F12:AJ13">
    <cfRule type="expression" dxfId="186" priority="15">
      <formula>OR(F$7=1,F$7=7)</formula>
    </cfRule>
  </conditionalFormatting>
  <conditionalFormatting sqref="F13:AJ13">
    <cfRule type="expression" dxfId="185" priority="14">
      <formula>OR(F$7=1,F$7=7)</formula>
    </cfRule>
  </conditionalFormatting>
  <conditionalFormatting sqref="F8:AJ34">
    <cfRule type="cellIs" dxfId="184" priority="1" operator="equal">
      <formula>"EF"</formula>
    </cfRule>
    <cfRule type="cellIs" dxfId="183" priority="2" operator="equal">
      <formula>"Pa"</formula>
    </cfRule>
    <cfRule type="cellIs" dxfId="182" priority="3" operator="equal">
      <formula>"CM"</formula>
    </cfRule>
    <cfRule type="cellIs" dxfId="181" priority="10" operator="equal">
      <formula>"R"</formula>
    </cfRule>
    <cfRule type="cellIs" dxfId="180" priority="11" operator="equal">
      <formula>"M"</formula>
    </cfRule>
    <cfRule type="cellIs" dxfId="179" priority="12" operator="equal">
      <formula>"CP"</formula>
    </cfRule>
  </conditionalFormatting>
  <conditionalFormatting sqref="Z9:AC9">
    <cfRule type="expression" dxfId="178" priority="8">
      <formula>OR(Z$7=1,Z$7=7)</formula>
    </cfRule>
  </conditionalFormatting>
  <conditionalFormatting sqref="AG23:AJ23">
    <cfRule type="expression" dxfId="177" priority="7">
      <formula>OR(AG$7=1,AG$7=7)</formula>
    </cfRule>
  </conditionalFormatting>
  <conditionalFormatting sqref="S13:W13">
    <cfRule type="expression" dxfId="176" priority="6">
      <formula>OR(S$7=1,S$7=7)</formula>
    </cfRule>
  </conditionalFormatting>
  <conditionalFormatting sqref="F8:AJ8">
    <cfRule type="expression" dxfId="175" priority="5">
      <formula>OR(F$7=1,F$7=7)</formula>
    </cfRule>
  </conditionalFormatting>
  <conditionalFormatting sqref="S8:W8">
    <cfRule type="expression" dxfId="174" priority="4">
      <formula>OR(S$7=1,S$7=7)</formula>
    </cfRule>
  </conditionalFormatting>
  <dataValidations count="1">
    <dataValidation type="list" allowBlank="1" showInputMessage="1" showErrorMessage="1" sqref="F8:AJ34" xr:uid="{DD6E5D2F-3B63-49FF-9C54-30ECB600281B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F274B544-FECE-4AD5-8F85-082BDA131D8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3112DEC4-A39F-459F-8F8C-2D3BEEA6DD2E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482B6-B708-4C5E-A5E2-64B7B86466B6}">
  <sheetPr codeName="Feuil10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Config!B11</f>
        <v>44044</v>
      </c>
    </row>
    <row r="2" spans="1:39" hidden="1" x14ac:dyDescent="0.25">
      <c r="A2" s="1">
        <f>Config!C11</f>
        <v>44074</v>
      </c>
    </row>
    <row r="3" spans="1:39" ht="65.25" hidden="1" customHeight="1" x14ac:dyDescent="0.25">
      <c r="F3" s="3">
        <f>A1</f>
        <v>44044</v>
      </c>
      <c r="G3" s="3">
        <f>F3+1</f>
        <v>44045</v>
      </c>
      <c r="H3" s="3">
        <f t="shared" ref="H3:AG3" si="0">G3+1</f>
        <v>44046</v>
      </c>
      <c r="I3" s="3">
        <f t="shared" si="0"/>
        <v>44047</v>
      </c>
      <c r="J3" s="3">
        <f t="shared" si="0"/>
        <v>44048</v>
      </c>
      <c r="K3" s="3">
        <f t="shared" si="0"/>
        <v>44049</v>
      </c>
      <c r="L3" s="3">
        <f t="shared" si="0"/>
        <v>44050</v>
      </c>
      <c r="M3" s="3">
        <f t="shared" si="0"/>
        <v>44051</v>
      </c>
      <c r="N3" s="3">
        <f t="shared" si="0"/>
        <v>44052</v>
      </c>
      <c r="O3" s="3">
        <f t="shared" si="0"/>
        <v>44053</v>
      </c>
      <c r="P3" s="3">
        <f t="shared" si="0"/>
        <v>44054</v>
      </c>
      <c r="Q3" s="3">
        <f t="shared" si="0"/>
        <v>44055</v>
      </c>
      <c r="R3" s="3">
        <f t="shared" si="0"/>
        <v>44056</v>
      </c>
      <c r="S3" s="3">
        <f t="shared" si="0"/>
        <v>44057</v>
      </c>
      <c r="T3" s="3">
        <f t="shared" si="0"/>
        <v>44058</v>
      </c>
      <c r="U3" s="3">
        <f t="shared" si="0"/>
        <v>44059</v>
      </c>
      <c r="V3" s="3">
        <f t="shared" si="0"/>
        <v>44060</v>
      </c>
      <c r="W3" s="3">
        <f t="shared" si="0"/>
        <v>44061</v>
      </c>
      <c r="X3" s="3">
        <f t="shared" si="0"/>
        <v>44062</v>
      </c>
      <c r="Y3" s="3">
        <f t="shared" si="0"/>
        <v>44063</v>
      </c>
      <c r="Z3" s="3">
        <f t="shared" si="0"/>
        <v>44064</v>
      </c>
      <c r="AA3" s="3">
        <f t="shared" si="0"/>
        <v>44065</v>
      </c>
      <c r="AB3" s="3">
        <f t="shared" si="0"/>
        <v>44066</v>
      </c>
      <c r="AC3" s="3">
        <f t="shared" si="0"/>
        <v>44067</v>
      </c>
      <c r="AD3" s="3">
        <f t="shared" si="0"/>
        <v>44068</v>
      </c>
      <c r="AE3" s="3">
        <f t="shared" si="0"/>
        <v>44069</v>
      </c>
      <c r="AF3" s="3">
        <f t="shared" si="0"/>
        <v>44070</v>
      </c>
      <c r="AG3" s="3">
        <f t="shared" si="0"/>
        <v>44071</v>
      </c>
      <c r="AH3" s="3">
        <f>IFERROR(IF(AG3+1&gt;$A$2,"",AG3+1),"")</f>
        <v>44072</v>
      </c>
      <c r="AI3" s="3">
        <f t="shared" ref="AI3:AJ3" si="1">IFERROR(IF(AH3+1&gt;$A$2,"",AH3+1),"")</f>
        <v>44073</v>
      </c>
      <c r="AJ3" s="3">
        <f t="shared" si="1"/>
        <v>44074</v>
      </c>
    </row>
    <row r="4" spans="1:39" ht="36.75" thickBot="1" x14ac:dyDescent="0.3">
      <c r="F4" s="101" t="str">
        <f>+TEXT(A1,"Mmmmmmmm AAAA")</f>
        <v>août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>S 32</v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>S 33</v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>S 34</v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>S 35</v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7</v>
      </c>
      <c r="G7" s="9">
        <f t="shared" si="5"/>
        <v>1</v>
      </c>
      <c r="H7" s="9">
        <f t="shared" si="5"/>
        <v>2</v>
      </c>
      <c r="I7" s="9">
        <f t="shared" si="5"/>
        <v>3</v>
      </c>
      <c r="J7" s="9">
        <f t="shared" si="5"/>
        <v>4</v>
      </c>
      <c r="K7" s="9">
        <f t="shared" si="5"/>
        <v>5</v>
      </c>
      <c r="L7" s="9">
        <f t="shared" si="5"/>
        <v>6</v>
      </c>
      <c r="M7" s="9">
        <f t="shared" si="5"/>
        <v>7</v>
      </c>
      <c r="N7" s="9">
        <f t="shared" si="5"/>
        <v>1</v>
      </c>
      <c r="O7" s="9">
        <f t="shared" si="5"/>
        <v>2</v>
      </c>
      <c r="P7" s="9">
        <f t="shared" si="5"/>
        <v>3</v>
      </c>
      <c r="Q7" s="9">
        <f t="shared" si="5"/>
        <v>4</v>
      </c>
      <c r="R7" s="9">
        <f t="shared" si="5"/>
        <v>5</v>
      </c>
      <c r="S7" s="9">
        <f t="shared" si="5"/>
        <v>6</v>
      </c>
      <c r="T7" s="9">
        <f t="shared" si="5"/>
        <v>7</v>
      </c>
      <c r="U7" s="9">
        <f t="shared" si="5"/>
        <v>1</v>
      </c>
      <c r="V7" s="9">
        <f t="shared" si="5"/>
        <v>2</v>
      </c>
      <c r="W7" s="9">
        <f t="shared" si="5"/>
        <v>3</v>
      </c>
      <c r="X7" s="9">
        <f t="shared" si="5"/>
        <v>4</v>
      </c>
      <c r="Y7" s="9">
        <f t="shared" si="5"/>
        <v>5</v>
      </c>
      <c r="Z7" s="9">
        <f t="shared" si="5"/>
        <v>6</v>
      </c>
      <c r="AA7" s="9">
        <f t="shared" si="5"/>
        <v>7</v>
      </c>
      <c r="AB7" s="9">
        <f t="shared" si="5"/>
        <v>1</v>
      </c>
      <c r="AC7" s="9">
        <f t="shared" si="5"/>
        <v>2</v>
      </c>
      <c r="AD7" s="9">
        <f t="shared" si="5"/>
        <v>3</v>
      </c>
      <c r="AE7" s="9">
        <f t="shared" si="5"/>
        <v>4</v>
      </c>
      <c r="AF7" s="9">
        <f t="shared" si="5"/>
        <v>5</v>
      </c>
      <c r="AG7" s="9">
        <f t="shared" si="5"/>
        <v>6</v>
      </c>
      <c r="AH7" s="9">
        <f>IFERROR(WEEKDAY(AH3,1),"")</f>
        <v>7</v>
      </c>
      <c r="AI7" s="9">
        <f t="shared" ref="AI7:AJ7" si="6">IFERROR(WEEKDAY(AI3,1),"")</f>
        <v>1</v>
      </c>
      <c r="AJ7" s="10">
        <f t="shared" si="6"/>
        <v>2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171" priority="96">
      <formula>OR(F$7=1,F$7=7)</formula>
    </cfRule>
  </conditionalFormatting>
  <conditionalFormatting sqref="F6:AJ6">
    <cfRule type="expression" dxfId="170" priority="89">
      <formula>OR(F$7=1,F$7=7)</formula>
    </cfRule>
  </conditionalFormatting>
  <conditionalFormatting sqref="AH6:AH7">
    <cfRule type="expression" dxfId="169" priority="84">
      <formula>$AH$3=""</formula>
    </cfRule>
  </conditionalFormatting>
  <conditionalFormatting sqref="AI6:AI7">
    <cfRule type="expression" dxfId="168" priority="83">
      <formula>$AI$3=""</formula>
    </cfRule>
  </conditionalFormatting>
  <conditionalFormatting sqref="AJ6:AJ7">
    <cfRule type="expression" dxfId="167" priority="82">
      <formula>$AJ$3=""</formula>
    </cfRule>
  </conditionalFormatting>
  <conditionalFormatting sqref="C8:C34">
    <cfRule type="cellIs" dxfId="166" priority="80" operator="equal">
      <formula>0</formula>
    </cfRule>
  </conditionalFormatting>
  <conditionalFormatting sqref="D8:D34">
    <cfRule type="cellIs" dxfId="165" priority="79" operator="equal">
      <formula>0</formula>
    </cfRule>
  </conditionalFormatting>
  <conditionalFormatting sqref="E8:E34">
    <cfRule type="cellIs" dxfId="164" priority="78" operator="equal">
      <formula>0</formula>
    </cfRule>
  </conditionalFormatting>
  <conditionalFormatting sqref="AG17:AJ17 AG10:AJ10">
    <cfRule type="expression" dxfId="163" priority="36">
      <formula>OR(AG$7=1,AG$7=7)</formula>
    </cfRule>
  </conditionalFormatting>
  <conditionalFormatting sqref="F14:AJ34">
    <cfRule type="expression" dxfId="162" priority="29">
      <formula>OR(F$7=1,F$7=7)</formula>
    </cfRule>
  </conditionalFormatting>
  <conditionalFormatting sqref="F8:S8 U8:AJ8">
    <cfRule type="expression" dxfId="161" priority="35">
      <formula>OR(F$7=1,F$7=7)</formula>
    </cfRule>
  </conditionalFormatting>
  <conditionalFormatting sqref="F9:AJ9">
    <cfRule type="expression" dxfId="160" priority="34">
      <formula>OR(F$7=1,F$7=7)</formula>
    </cfRule>
  </conditionalFormatting>
  <conditionalFormatting sqref="F10:AJ10">
    <cfRule type="expression" dxfId="159" priority="33">
      <formula>OR(F$7=1,F$7=7)</formula>
    </cfRule>
  </conditionalFormatting>
  <conditionalFormatting sqref="F11:AJ11">
    <cfRule type="expression" dxfId="158" priority="32">
      <formula>OR(F$7=1,F$7=7)</formula>
    </cfRule>
  </conditionalFormatting>
  <conditionalFormatting sqref="F12:AJ12 F13:S13 U13:AJ13">
    <cfRule type="expression" dxfId="157" priority="31">
      <formula>OR(F$7=1,F$7=7)</formula>
    </cfRule>
  </conditionalFormatting>
  <conditionalFormatting sqref="F13:S13 U13:AJ13">
    <cfRule type="expression" dxfId="156" priority="30">
      <formula>OR(F$7=1,F$7=7)</formula>
    </cfRule>
  </conditionalFormatting>
  <conditionalFormatting sqref="F9:AJ12 F14:AJ34 F13:S13 U13:AJ13 F8:S8 U8:AJ8">
    <cfRule type="cellIs" dxfId="155" priority="17" operator="equal">
      <formula>"EF"</formula>
    </cfRule>
    <cfRule type="cellIs" dxfId="154" priority="18" operator="equal">
      <formula>"Pa"</formula>
    </cfRule>
    <cfRule type="cellIs" dxfId="153" priority="19" operator="equal">
      <formula>"CM"</formula>
    </cfRule>
    <cfRule type="cellIs" dxfId="152" priority="26" operator="equal">
      <formula>"R"</formula>
    </cfRule>
    <cfRule type="cellIs" dxfId="151" priority="27" operator="equal">
      <formula>"M"</formula>
    </cfRule>
    <cfRule type="cellIs" dxfId="150" priority="28" operator="equal">
      <formula>"CP"</formula>
    </cfRule>
  </conditionalFormatting>
  <conditionalFormatting sqref="Z9:AC9">
    <cfRule type="expression" dxfId="149" priority="24">
      <formula>OR(Z$7=1,Z$7=7)</formula>
    </cfRule>
  </conditionalFormatting>
  <conditionalFormatting sqref="AG23:AJ23">
    <cfRule type="expression" dxfId="148" priority="23">
      <formula>OR(AG$7=1,AG$7=7)</formula>
    </cfRule>
  </conditionalFormatting>
  <conditionalFormatting sqref="S13 U13:W13">
    <cfRule type="expression" dxfId="147" priority="22">
      <formula>OR(S$7=1,S$7=7)</formula>
    </cfRule>
  </conditionalFormatting>
  <conditionalFormatting sqref="F8:S8 U8:AJ8">
    <cfRule type="expression" dxfId="146" priority="21">
      <formula>OR(F$7=1,F$7=7)</formula>
    </cfRule>
  </conditionalFormatting>
  <conditionalFormatting sqref="S8 U8:W8">
    <cfRule type="expression" dxfId="145" priority="20">
      <formula>OR(S$7=1,S$7=7)</formula>
    </cfRule>
  </conditionalFormatting>
  <conditionalFormatting sqref="T8">
    <cfRule type="expression" dxfId="144" priority="16">
      <formula>OR(T$7=1,T$7=7)</formula>
    </cfRule>
  </conditionalFormatting>
  <conditionalFormatting sqref="T8">
    <cfRule type="cellIs" dxfId="143" priority="9" operator="equal">
      <formula>"EF"</formula>
    </cfRule>
    <cfRule type="cellIs" dxfId="142" priority="10" operator="equal">
      <formula>"Pa"</formula>
    </cfRule>
    <cfRule type="cellIs" dxfId="141" priority="11" operator="equal">
      <formula>"CM"</formula>
    </cfRule>
    <cfRule type="cellIs" dxfId="140" priority="13" operator="equal">
      <formula>"R"</formula>
    </cfRule>
    <cfRule type="cellIs" dxfId="139" priority="14" operator="equal">
      <formula>"M"</formula>
    </cfRule>
    <cfRule type="cellIs" dxfId="138" priority="15" operator="equal">
      <formula>"CP"</formula>
    </cfRule>
  </conditionalFormatting>
  <conditionalFormatting sqref="T13">
    <cfRule type="expression" dxfId="137" priority="8">
      <formula>OR(T$7=1,T$7=7)</formula>
    </cfRule>
  </conditionalFormatting>
  <conditionalFormatting sqref="T13">
    <cfRule type="cellIs" dxfId="136" priority="1" operator="equal">
      <formula>"EF"</formula>
    </cfRule>
    <cfRule type="cellIs" dxfId="135" priority="2" operator="equal">
      <formula>"Pa"</formula>
    </cfRule>
    <cfRule type="cellIs" dxfId="134" priority="3" operator="equal">
      <formula>"CM"</formula>
    </cfRule>
    <cfRule type="cellIs" dxfId="133" priority="5" operator="equal">
      <formula>"R"</formula>
    </cfRule>
    <cfRule type="cellIs" dxfId="132" priority="6" operator="equal">
      <formula>"M"</formula>
    </cfRule>
    <cfRule type="cellIs" dxfId="131" priority="7" operator="equal">
      <formula>"CP"</formula>
    </cfRule>
  </conditionalFormatting>
  <dataValidations count="1">
    <dataValidation type="list" allowBlank="1" showInputMessage="1" showErrorMessage="1" sqref="F8:AJ34" xr:uid="{9DAEE8A5-A122-43E9-BD35-68561E1C225C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1" id="{56AD7B10-BCE1-48C3-8ECE-EFCFDAA665A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25" id="{65CA4164-65BE-4892-84F4-8B1F0AF57B10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F9:AJ12 F14:AJ34 F13:S13 U13:AJ13 F8:S8 U8:AJ8</xm:sqref>
        </x14:conditionalFormatting>
        <x14:conditionalFormatting xmlns:xm="http://schemas.microsoft.com/office/excel/2006/main">
          <x14:cfRule type="expression" priority="12" id="{84E6A226-746E-40DA-9CB6-D32AF500F656}">
            <xm:f>T$3=VLOOKUP(T$3,Config!$A$18:$B$28,1,FALSE)</xm:f>
            <x14:dxf>
              <fill>
                <patternFill>
                  <bgColor rgb="FFFFFF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4" id="{98C66C73-D9FC-48AB-8CB4-CC0EFD324397}">
            <xm:f>T$3=VLOOKUP(T$3,Config!$A$18:$B$28,1,FALSE)</xm:f>
            <x14:dxf>
              <fill>
                <patternFill>
                  <bgColor rgb="FFFFFF00"/>
                </patternFill>
              </fill>
            </x14:dxf>
          </x14:cfRule>
          <xm:sqref>T13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5C57-6D50-4561-8E9E-1FB891B574AE}">
  <sheetPr codeName="Feuil11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Config!B12</f>
        <v>44075</v>
      </c>
    </row>
    <row r="2" spans="1:39" hidden="1" x14ac:dyDescent="0.25">
      <c r="A2" s="1">
        <f>Config!C12</f>
        <v>44104</v>
      </c>
    </row>
    <row r="3" spans="1:39" ht="65.25" hidden="1" customHeight="1" x14ac:dyDescent="0.25">
      <c r="F3" s="3">
        <f>A1</f>
        <v>44075</v>
      </c>
      <c r="G3" s="3">
        <f>F3+1</f>
        <v>44076</v>
      </c>
      <c r="H3" s="3">
        <f t="shared" ref="H3:AG3" si="0">G3+1</f>
        <v>44077</v>
      </c>
      <c r="I3" s="3">
        <f t="shared" si="0"/>
        <v>44078</v>
      </c>
      <c r="J3" s="3">
        <f t="shared" si="0"/>
        <v>44079</v>
      </c>
      <c r="K3" s="3">
        <f t="shared" si="0"/>
        <v>44080</v>
      </c>
      <c r="L3" s="3">
        <f t="shared" si="0"/>
        <v>44081</v>
      </c>
      <c r="M3" s="3">
        <f t="shared" si="0"/>
        <v>44082</v>
      </c>
      <c r="N3" s="3">
        <f t="shared" si="0"/>
        <v>44083</v>
      </c>
      <c r="O3" s="3">
        <f t="shared" si="0"/>
        <v>44084</v>
      </c>
      <c r="P3" s="3">
        <f t="shared" si="0"/>
        <v>44085</v>
      </c>
      <c r="Q3" s="3">
        <f t="shared" si="0"/>
        <v>44086</v>
      </c>
      <c r="R3" s="3">
        <f t="shared" si="0"/>
        <v>44087</v>
      </c>
      <c r="S3" s="3">
        <f t="shared" si="0"/>
        <v>44088</v>
      </c>
      <c r="T3" s="3">
        <f t="shared" si="0"/>
        <v>44089</v>
      </c>
      <c r="U3" s="3">
        <f t="shared" si="0"/>
        <v>44090</v>
      </c>
      <c r="V3" s="3">
        <f t="shared" si="0"/>
        <v>44091</v>
      </c>
      <c r="W3" s="3">
        <f t="shared" si="0"/>
        <v>44092</v>
      </c>
      <c r="X3" s="3">
        <f t="shared" si="0"/>
        <v>44093</v>
      </c>
      <c r="Y3" s="3">
        <f t="shared" si="0"/>
        <v>44094</v>
      </c>
      <c r="Z3" s="3">
        <f t="shared" si="0"/>
        <v>44095</v>
      </c>
      <c r="AA3" s="3">
        <f t="shared" si="0"/>
        <v>44096</v>
      </c>
      <c r="AB3" s="3">
        <f t="shared" si="0"/>
        <v>44097</v>
      </c>
      <c r="AC3" s="3">
        <f t="shared" si="0"/>
        <v>44098</v>
      </c>
      <c r="AD3" s="3">
        <f t="shared" si="0"/>
        <v>44099</v>
      </c>
      <c r="AE3" s="3">
        <f t="shared" si="0"/>
        <v>44100</v>
      </c>
      <c r="AF3" s="3">
        <f t="shared" si="0"/>
        <v>44101</v>
      </c>
      <c r="AG3" s="3">
        <f t="shared" si="0"/>
        <v>44102</v>
      </c>
      <c r="AH3" s="3">
        <f>IFERROR(IF(AG3+1&gt;$A$2,"",AG3+1),"")</f>
        <v>44103</v>
      </c>
      <c r="AI3" s="3">
        <f t="shared" ref="AI3:AJ3" si="1">IFERROR(IF(AH3+1&gt;$A$2,"",AH3+1),"")</f>
        <v>44104</v>
      </c>
      <c r="AJ3" s="3" t="str">
        <f t="shared" si="1"/>
        <v/>
      </c>
    </row>
    <row r="4" spans="1:39" ht="36.75" thickBot="1" x14ac:dyDescent="0.3">
      <c r="F4" s="101" t="str">
        <f>+TEXT(A1,"Mmmmmmmm AAAA")</f>
        <v>septembre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92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>S 36</v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>S 37</v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>S 38</v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>S 39</v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>S 40</v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3">
        <f t="shared" ref="AI6:AJ6" si="4">IFERROR(DAY(AI3),"")</f>
        <v>30</v>
      </c>
      <c r="AJ6" s="9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3</v>
      </c>
      <c r="G7" s="9">
        <f t="shared" si="5"/>
        <v>4</v>
      </c>
      <c r="H7" s="9">
        <f t="shared" si="5"/>
        <v>5</v>
      </c>
      <c r="I7" s="9">
        <f t="shared" si="5"/>
        <v>6</v>
      </c>
      <c r="J7" s="9">
        <f t="shared" si="5"/>
        <v>7</v>
      </c>
      <c r="K7" s="9">
        <f t="shared" si="5"/>
        <v>1</v>
      </c>
      <c r="L7" s="9">
        <f t="shared" si="5"/>
        <v>2</v>
      </c>
      <c r="M7" s="9">
        <f t="shared" si="5"/>
        <v>3</v>
      </c>
      <c r="N7" s="9">
        <f t="shared" si="5"/>
        <v>4</v>
      </c>
      <c r="O7" s="9">
        <f t="shared" si="5"/>
        <v>5</v>
      </c>
      <c r="P7" s="9">
        <f t="shared" si="5"/>
        <v>6</v>
      </c>
      <c r="Q7" s="9">
        <f t="shared" si="5"/>
        <v>7</v>
      </c>
      <c r="R7" s="9">
        <f t="shared" si="5"/>
        <v>1</v>
      </c>
      <c r="S7" s="9">
        <f t="shared" si="5"/>
        <v>2</v>
      </c>
      <c r="T7" s="9">
        <f t="shared" si="5"/>
        <v>3</v>
      </c>
      <c r="U7" s="9">
        <f t="shared" si="5"/>
        <v>4</v>
      </c>
      <c r="V7" s="9">
        <f t="shared" si="5"/>
        <v>5</v>
      </c>
      <c r="W7" s="9">
        <f t="shared" si="5"/>
        <v>6</v>
      </c>
      <c r="X7" s="9">
        <f t="shared" si="5"/>
        <v>7</v>
      </c>
      <c r="Y7" s="9">
        <f t="shared" si="5"/>
        <v>1</v>
      </c>
      <c r="Z7" s="9">
        <f t="shared" si="5"/>
        <v>2</v>
      </c>
      <c r="AA7" s="9">
        <f t="shared" si="5"/>
        <v>3</v>
      </c>
      <c r="AB7" s="9">
        <f t="shared" si="5"/>
        <v>4</v>
      </c>
      <c r="AC7" s="9">
        <f t="shared" si="5"/>
        <v>5</v>
      </c>
      <c r="AD7" s="9">
        <f t="shared" si="5"/>
        <v>6</v>
      </c>
      <c r="AE7" s="9">
        <f t="shared" si="5"/>
        <v>7</v>
      </c>
      <c r="AF7" s="9">
        <f t="shared" si="5"/>
        <v>1</v>
      </c>
      <c r="AG7" s="9">
        <f t="shared" si="5"/>
        <v>2</v>
      </c>
      <c r="AH7" s="9">
        <f>IFERROR(WEEKDAY(AH3,1),"")</f>
        <v>3</v>
      </c>
      <c r="AI7" s="10">
        <f t="shared" ref="AI7:AJ7" si="6">IFERROR(WEEKDAY(AI3,1),"")</f>
        <v>4</v>
      </c>
      <c r="AJ7" s="9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31"/>
      <c r="AJ8" s="99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31"/>
      <c r="AJ9" s="99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31"/>
      <c r="AJ10" s="99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31"/>
      <c r="AJ11" s="99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31"/>
      <c r="AJ12" s="99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31"/>
      <c r="AJ13" s="99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31"/>
      <c r="AJ14" s="99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31"/>
      <c r="AJ15" s="99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31"/>
      <c r="AJ16" s="99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31"/>
      <c r="AJ17" s="99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31"/>
      <c r="AJ18" s="99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31"/>
      <c r="AJ19" s="99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31"/>
      <c r="AJ20" s="99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31"/>
      <c r="AJ21" s="99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31"/>
      <c r="AJ22" s="99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31"/>
      <c r="AJ23" s="99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31"/>
      <c r="AJ24" s="99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31"/>
      <c r="AJ25" s="99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31"/>
      <c r="AJ26" s="99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31"/>
      <c r="AJ27" s="99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31"/>
      <c r="AJ28" s="99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31"/>
      <c r="AJ29" s="99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31"/>
      <c r="AJ30" s="99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31"/>
      <c r="AJ31" s="99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31"/>
      <c r="AJ32" s="99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31"/>
      <c r="AJ33" s="99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31"/>
      <c r="AJ34" s="99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I7">
    <cfRule type="expression" dxfId="126" priority="62">
      <formula>OR(F$7=1,F$7=7)</formula>
    </cfRule>
  </conditionalFormatting>
  <conditionalFormatting sqref="F6:AI6">
    <cfRule type="expression" dxfId="125" priority="55">
      <formula>OR(F$7=1,F$7=7)</formula>
    </cfRule>
  </conditionalFormatting>
  <conditionalFormatting sqref="AH6:AH7">
    <cfRule type="expression" dxfId="124" priority="50">
      <formula>$AH$3=""</formula>
    </cfRule>
  </conditionalFormatting>
  <conditionalFormatting sqref="AI6:AI7">
    <cfRule type="expression" dxfId="123" priority="49">
      <formula>$AI$3=""</formula>
    </cfRule>
  </conditionalFormatting>
  <conditionalFormatting sqref="C8:C34">
    <cfRule type="cellIs" dxfId="122" priority="46" operator="equal">
      <formula>0</formula>
    </cfRule>
  </conditionalFormatting>
  <conditionalFormatting sqref="D8:D34">
    <cfRule type="cellIs" dxfId="121" priority="45" operator="equal">
      <formula>0</formula>
    </cfRule>
  </conditionalFormatting>
  <conditionalFormatting sqref="E8:E34">
    <cfRule type="cellIs" dxfId="120" priority="44" operator="equal">
      <formula>0</formula>
    </cfRule>
  </conditionalFormatting>
  <conditionalFormatting sqref="AG17:AI17 AG10:AI10">
    <cfRule type="expression" dxfId="119" priority="20">
      <formula>OR(AG$7=1,AG$7=7)</formula>
    </cfRule>
  </conditionalFormatting>
  <conditionalFormatting sqref="F14:AI34">
    <cfRule type="expression" dxfId="118" priority="13">
      <formula>OR(F$7=1,F$7=7)</formula>
    </cfRule>
  </conditionalFormatting>
  <conditionalFormatting sqref="F8:AI8">
    <cfRule type="expression" dxfId="117" priority="19">
      <formula>OR(F$7=1,F$7=7)</formula>
    </cfRule>
  </conditionalFormatting>
  <conditionalFormatting sqref="F9:AI9">
    <cfRule type="expression" dxfId="116" priority="18">
      <formula>OR(F$7=1,F$7=7)</formula>
    </cfRule>
  </conditionalFormatting>
  <conditionalFormatting sqref="F10:AI10">
    <cfRule type="expression" dxfId="115" priority="17">
      <formula>OR(F$7=1,F$7=7)</formula>
    </cfRule>
  </conditionalFormatting>
  <conditionalFormatting sqref="F11:AI11">
    <cfRule type="expression" dxfId="114" priority="16">
      <formula>OR(F$7=1,F$7=7)</formula>
    </cfRule>
  </conditionalFormatting>
  <conditionalFormatting sqref="F12:AI13">
    <cfRule type="expression" dxfId="113" priority="15">
      <formula>OR(F$7=1,F$7=7)</formula>
    </cfRule>
  </conditionalFormatting>
  <conditionalFormatting sqref="F13:AI13">
    <cfRule type="expression" dxfId="112" priority="14">
      <formula>OR(F$7=1,F$7=7)</formula>
    </cfRule>
  </conditionalFormatting>
  <conditionalFormatting sqref="F8:AI34">
    <cfRule type="cellIs" dxfId="111" priority="1" operator="equal">
      <formula>"EF"</formula>
    </cfRule>
    <cfRule type="cellIs" dxfId="110" priority="2" operator="equal">
      <formula>"Pa"</formula>
    </cfRule>
    <cfRule type="cellIs" dxfId="109" priority="3" operator="equal">
      <formula>"CM"</formula>
    </cfRule>
    <cfRule type="cellIs" dxfId="108" priority="10" operator="equal">
      <formula>"R"</formula>
    </cfRule>
    <cfRule type="cellIs" dxfId="107" priority="11" operator="equal">
      <formula>"M"</formula>
    </cfRule>
    <cfRule type="cellIs" dxfId="106" priority="12" operator="equal">
      <formula>"CP"</formula>
    </cfRule>
  </conditionalFormatting>
  <conditionalFormatting sqref="Z9:AC9">
    <cfRule type="expression" dxfId="105" priority="8">
      <formula>OR(Z$7=1,Z$7=7)</formula>
    </cfRule>
  </conditionalFormatting>
  <conditionalFormatting sqref="AG23:AI23">
    <cfRule type="expression" dxfId="104" priority="7">
      <formula>OR(AG$7=1,AG$7=7)</formula>
    </cfRule>
  </conditionalFormatting>
  <conditionalFormatting sqref="S13:W13">
    <cfRule type="expression" dxfId="103" priority="6">
      <formula>OR(S$7=1,S$7=7)</formula>
    </cfRule>
  </conditionalFormatting>
  <conditionalFormatting sqref="F8:AI8">
    <cfRule type="expression" dxfId="102" priority="5">
      <formula>OR(F$7=1,F$7=7)</formula>
    </cfRule>
  </conditionalFormatting>
  <conditionalFormatting sqref="S8:W8">
    <cfRule type="expression" dxfId="101" priority="4">
      <formula>OR(S$7=1,S$7=7)</formula>
    </cfRule>
  </conditionalFormatting>
  <dataValidations count="1">
    <dataValidation type="list" allowBlank="1" showInputMessage="1" showErrorMessage="1" sqref="F8:AI34" xr:uid="{E4BEEB9C-EE9D-4960-ABBE-91B3EC4BC550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4CEB77F4-879F-4216-8B56-16FE00F2961A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F6:AI7</xm:sqref>
        </x14:conditionalFormatting>
        <x14:conditionalFormatting xmlns:xm="http://schemas.microsoft.com/office/excel/2006/main">
          <x14:cfRule type="expression" priority="9" id="{4108A098-54C6-4616-94F0-FC615DEA6386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F8:AI34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30800-8720-4983-AC40-736BBE95E644}">
  <sheetPr codeName="Feuil12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Config!B13</f>
        <v>44105</v>
      </c>
    </row>
    <row r="2" spans="1:39" hidden="1" x14ac:dyDescent="0.25">
      <c r="A2" s="1">
        <f>Config!C13</f>
        <v>44135</v>
      </c>
    </row>
    <row r="3" spans="1:39" ht="65.25" hidden="1" customHeight="1" x14ac:dyDescent="0.25">
      <c r="F3" s="3">
        <f>A1</f>
        <v>44105</v>
      </c>
      <c r="G3" s="3">
        <f>F3+1</f>
        <v>44106</v>
      </c>
      <c r="H3" s="3">
        <f t="shared" ref="H3:AG3" si="0">G3+1</f>
        <v>44107</v>
      </c>
      <c r="I3" s="3">
        <f t="shared" si="0"/>
        <v>44108</v>
      </c>
      <c r="J3" s="3">
        <f t="shared" si="0"/>
        <v>44109</v>
      </c>
      <c r="K3" s="3">
        <f t="shared" si="0"/>
        <v>44110</v>
      </c>
      <c r="L3" s="3">
        <f t="shared" si="0"/>
        <v>44111</v>
      </c>
      <c r="M3" s="3">
        <f t="shared" si="0"/>
        <v>44112</v>
      </c>
      <c r="N3" s="3">
        <f t="shared" si="0"/>
        <v>44113</v>
      </c>
      <c r="O3" s="3">
        <f t="shared" si="0"/>
        <v>44114</v>
      </c>
      <c r="P3" s="3">
        <f t="shared" si="0"/>
        <v>44115</v>
      </c>
      <c r="Q3" s="3">
        <f t="shared" si="0"/>
        <v>44116</v>
      </c>
      <c r="R3" s="3">
        <f t="shared" si="0"/>
        <v>44117</v>
      </c>
      <c r="S3" s="3">
        <f t="shared" si="0"/>
        <v>44118</v>
      </c>
      <c r="T3" s="3">
        <f t="shared" si="0"/>
        <v>44119</v>
      </c>
      <c r="U3" s="3">
        <f t="shared" si="0"/>
        <v>44120</v>
      </c>
      <c r="V3" s="3">
        <f t="shared" si="0"/>
        <v>44121</v>
      </c>
      <c r="W3" s="3">
        <f t="shared" si="0"/>
        <v>44122</v>
      </c>
      <c r="X3" s="3">
        <f t="shared" si="0"/>
        <v>44123</v>
      </c>
      <c r="Y3" s="3">
        <f t="shared" si="0"/>
        <v>44124</v>
      </c>
      <c r="Z3" s="3">
        <f t="shared" si="0"/>
        <v>44125</v>
      </c>
      <c r="AA3" s="3">
        <f t="shared" si="0"/>
        <v>44126</v>
      </c>
      <c r="AB3" s="3">
        <f t="shared" si="0"/>
        <v>44127</v>
      </c>
      <c r="AC3" s="3">
        <f t="shared" si="0"/>
        <v>44128</v>
      </c>
      <c r="AD3" s="3">
        <f t="shared" si="0"/>
        <v>44129</v>
      </c>
      <c r="AE3" s="3">
        <f t="shared" si="0"/>
        <v>44130</v>
      </c>
      <c r="AF3" s="3">
        <f t="shared" si="0"/>
        <v>44131</v>
      </c>
      <c r="AG3" s="3">
        <f t="shared" si="0"/>
        <v>44132</v>
      </c>
      <c r="AH3" s="3">
        <f>IFERROR(IF(AG3+1&gt;$A$2,"",AG3+1),"")</f>
        <v>44133</v>
      </c>
      <c r="AI3" s="3">
        <f t="shared" ref="AI3:AJ3" si="1">IFERROR(IF(AH3+1&gt;$A$2,"",AH3+1),"")</f>
        <v>44134</v>
      </c>
      <c r="AJ3" s="3">
        <f t="shared" si="1"/>
        <v>44135</v>
      </c>
    </row>
    <row r="4" spans="1:39" ht="36.75" thickBot="1" x14ac:dyDescent="0.3">
      <c r="F4" s="101" t="str">
        <f>+TEXT(A1,"Mmmmmmmm AAAA")</f>
        <v>octobre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>S 41</v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>S 42</v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>S 43</v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>S 44</v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5</v>
      </c>
      <c r="G7" s="9">
        <f t="shared" si="5"/>
        <v>6</v>
      </c>
      <c r="H7" s="9">
        <f t="shared" si="5"/>
        <v>7</v>
      </c>
      <c r="I7" s="9">
        <f t="shared" si="5"/>
        <v>1</v>
      </c>
      <c r="J7" s="9">
        <f t="shared" si="5"/>
        <v>2</v>
      </c>
      <c r="K7" s="9">
        <f t="shared" si="5"/>
        <v>3</v>
      </c>
      <c r="L7" s="9">
        <f t="shared" si="5"/>
        <v>4</v>
      </c>
      <c r="M7" s="9">
        <f t="shared" si="5"/>
        <v>5</v>
      </c>
      <c r="N7" s="9">
        <f t="shared" si="5"/>
        <v>6</v>
      </c>
      <c r="O7" s="9">
        <f t="shared" si="5"/>
        <v>7</v>
      </c>
      <c r="P7" s="9">
        <f t="shared" si="5"/>
        <v>1</v>
      </c>
      <c r="Q7" s="9">
        <f t="shared" si="5"/>
        <v>2</v>
      </c>
      <c r="R7" s="9">
        <f t="shared" si="5"/>
        <v>3</v>
      </c>
      <c r="S7" s="9">
        <f t="shared" si="5"/>
        <v>4</v>
      </c>
      <c r="T7" s="9">
        <f t="shared" si="5"/>
        <v>5</v>
      </c>
      <c r="U7" s="9">
        <f t="shared" si="5"/>
        <v>6</v>
      </c>
      <c r="V7" s="9">
        <f t="shared" si="5"/>
        <v>7</v>
      </c>
      <c r="W7" s="9">
        <f t="shared" si="5"/>
        <v>1</v>
      </c>
      <c r="X7" s="9">
        <f t="shared" si="5"/>
        <v>2</v>
      </c>
      <c r="Y7" s="9">
        <f t="shared" si="5"/>
        <v>3</v>
      </c>
      <c r="Z7" s="9">
        <f t="shared" si="5"/>
        <v>4</v>
      </c>
      <c r="AA7" s="9">
        <f t="shared" si="5"/>
        <v>5</v>
      </c>
      <c r="AB7" s="9">
        <f t="shared" si="5"/>
        <v>6</v>
      </c>
      <c r="AC7" s="9">
        <f t="shared" si="5"/>
        <v>7</v>
      </c>
      <c r="AD7" s="9">
        <f t="shared" si="5"/>
        <v>1</v>
      </c>
      <c r="AE7" s="9">
        <f t="shared" si="5"/>
        <v>2</v>
      </c>
      <c r="AF7" s="9">
        <f t="shared" si="5"/>
        <v>3</v>
      </c>
      <c r="AG7" s="9">
        <f t="shared" si="5"/>
        <v>4</v>
      </c>
      <c r="AH7" s="9">
        <f>IFERROR(WEEKDAY(AH3,1),"")</f>
        <v>5</v>
      </c>
      <c r="AI7" s="9">
        <f t="shared" ref="AI7:AJ7" si="6">IFERROR(WEEKDAY(AI3,1),"")</f>
        <v>6</v>
      </c>
      <c r="AJ7" s="10">
        <f t="shared" si="6"/>
        <v>7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98" priority="62">
      <formula>OR(F$7=1,F$7=7)</formula>
    </cfRule>
  </conditionalFormatting>
  <conditionalFormatting sqref="F6:AJ6">
    <cfRule type="expression" dxfId="97" priority="55">
      <formula>OR(F$7=1,F$7=7)</formula>
    </cfRule>
  </conditionalFormatting>
  <conditionalFormatting sqref="AH6:AH7">
    <cfRule type="expression" dxfId="96" priority="50">
      <formula>$AH$3=""</formula>
    </cfRule>
  </conditionalFormatting>
  <conditionalFormatting sqref="AI6:AI7">
    <cfRule type="expression" dxfId="95" priority="49">
      <formula>$AI$3=""</formula>
    </cfRule>
  </conditionalFormatting>
  <conditionalFormatting sqref="AJ6:AJ7">
    <cfRule type="expression" dxfId="94" priority="48">
      <formula>$AJ$3=""</formula>
    </cfRule>
  </conditionalFormatting>
  <conditionalFormatting sqref="C8:C34">
    <cfRule type="cellIs" dxfId="93" priority="46" operator="equal">
      <formula>0</formula>
    </cfRule>
  </conditionalFormatting>
  <conditionalFormatting sqref="D8:D34">
    <cfRule type="cellIs" dxfId="92" priority="45" operator="equal">
      <formula>0</formula>
    </cfRule>
  </conditionalFormatting>
  <conditionalFormatting sqref="E8:E34">
    <cfRule type="cellIs" dxfId="91" priority="44" operator="equal">
      <formula>0</formula>
    </cfRule>
  </conditionalFormatting>
  <conditionalFormatting sqref="AG17:AJ17 AG10:AJ10">
    <cfRule type="expression" dxfId="90" priority="20">
      <formula>OR(AG$7=1,AG$7=7)</formula>
    </cfRule>
  </conditionalFormatting>
  <conditionalFormatting sqref="F14:AJ34">
    <cfRule type="expression" dxfId="89" priority="13">
      <formula>OR(F$7=1,F$7=7)</formula>
    </cfRule>
  </conditionalFormatting>
  <conditionalFormatting sqref="F8:AJ8">
    <cfRule type="expression" dxfId="88" priority="19">
      <formula>OR(F$7=1,F$7=7)</formula>
    </cfRule>
  </conditionalFormatting>
  <conditionalFormatting sqref="F9:AJ9">
    <cfRule type="expression" dxfId="87" priority="18">
      <formula>OR(F$7=1,F$7=7)</formula>
    </cfRule>
  </conditionalFormatting>
  <conditionalFormatting sqref="F10:AJ10">
    <cfRule type="expression" dxfId="86" priority="17">
      <formula>OR(F$7=1,F$7=7)</formula>
    </cfRule>
  </conditionalFormatting>
  <conditionalFormatting sqref="F11:AJ11">
    <cfRule type="expression" dxfId="85" priority="16">
      <formula>OR(F$7=1,F$7=7)</formula>
    </cfRule>
  </conditionalFormatting>
  <conditionalFormatting sqref="F12:AJ13">
    <cfRule type="expression" dxfId="84" priority="15">
      <formula>OR(F$7=1,F$7=7)</formula>
    </cfRule>
  </conditionalFormatting>
  <conditionalFormatting sqref="F13:AJ13">
    <cfRule type="expression" dxfId="83" priority="14">
      <formula>OR(F$7=1,F$7=7)</formula>
    </cfRule>
  </conditionalFormatting>
  <conditionalFormatting sqref="F8:AJ34">
    <cfRule type="cellIs" dxfId="82" priority="1" operator="equal">
      <formula>"EF"</formula>
    </cfRule>
    <cfRule type="cellIs" dxfId="81" priority="2" operator="equal">
      <formula>"Pa"</formula>
    </cfRule>
    <cfRule type="cellIs" dxfId="80" priority="3" operator="equal">
      <formula>"CM"</formula>
    </cfRule>
    <cfRule type="cellIs" dxfId="79" priority="10" operator="equal">
      <formula>"R"</formula>
    </cfRule>
    <cfRule type="cellIs" dxfId="78" priority="11" operator="equal">
      <formula>"M"</formula>
    </cfRule>
    <cfRule type="cellIs" dxfId="77" priority="12" operator="equal">
      <formula>"CP"</formula>
    </cfRule>
  </conditionalFormatting>
  <conditionalFormatting sqref="Z9:AC9">
    <cfRule type="expression" dxfId="76" priority="8">
      <formula>OR(Z$7=1,Z$7=7)</formula>
    </cfRule>
  </conditionalFormatting>
  <conditionalFormatting sqref="AG23:AJ23">
    <cfRule type="expression" dxfId="75" priority="7">
      <formula>OR(AG$7=1,AG$7=7)</formula>
    </cfRule>
  </conditionalFormatting>
  <conditionalFormatting sqref="S13:W13">
    <cfRule type="expression" dxfId="74" priority="6">
      <formula>OR(S$7=1,S$7=7)</formula>
    </cfRule>
  </conditionalFormatting>
  <conditionalFormatting sqref="F8:AJ8">
    <cfRule type="expression" dxfId="73" priority="5">
      <formula>OR(F$7=1,F$7=7)</formula>
    </cfRule>
  </conditionalFormatting>
  <conditionalFormatting sqref="S8:W8">
    <cfRule type="expression" dxfId="72" priority="4">
      <formula>OR(S$7=1,S$7=7)</formula>
    </cfRule>
  </conditionalFormatting>
  <dataValidations count="1">
    <dataValidation type="list" allowBlank="1" showInputMessage="1" showErrorMessage="1" sqref="F8:AJ34" xr:uid="{FAA249D3-429A-47EB-9245-8DD0AFDF2AD7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CA287F65-566A-48EC-9896-28236FC2CD4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E9EE9433-068E-4C7C-8354-1415EC10E88A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99E3-4916-4C96-97D5-C4E30F0545CA}">
  <sheetPr codeName="Feuil13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Config!B14</f>
        <v>44136</v>
      </c>
    </row>
    <row r="2" spans="1:39" hidden="1" x14ac:dyDescent="0.25">
      <c r="A2" s="1">
        <f>Config!C14</f>
        <v>44165</v>
      </c>
    </row>
    <row r="3" spans="1:39" ht="65.25" hidden="1" customHeight="1" x14ac:dyDescent="0.25">
      <c r="F3" s="3">
        <f>A1</f>
        <v>44136</v>
      </c>
      <c r="G3" s="3">
        <f>F3+1</f>
        <v>44137</v>
      </c>
      <c r="H3" s="3">
        <f t="shared" ref="H3:AG3" si="0">G3+1</f>
        <v>44138</v>
      </c>
      <c r="I3" s="3">
        <f t="shared" si="0"/>
        <v>44139</v>
      </c>
      <c r="J3" s="3">
        <f t="shared" si="0"/>
        <v>44140</v>
      </c>
      <c r="K3" s="3">
        <f t="shared" si="0"/>
        <v>44141</v>
      </c>
      <c r="L3" s="3">
        <f t="shared" si="0"/>
        <v>44142</v>
      </c>
      <c r="M3" s="3">
        <f t="shared" si="0"/>
        <v>44143</v>
      </c>
      <c r="N3" s="3">
        <f t="shared" si="0"/>
        <v>44144</v>
      </c>
      <c r="O3" s="3">
        <f t="shared" si="0"/>
        <v>44145</v>
      </c>
      <c r="P3" s="3">
        <f t="shared" si="0"/>
        <v>44146</v>
      </c>
      <c r="Q3" s="3">
        <f t="shared" si="0"/>
        <v>44147</v>
      </c>
      <c r="R3" s="3">
        <f t="shared" si="0"/>
        <v>44148</v>
      </c>
      <c r="S3" s="3">
        <f t="shared" si="0"/>
        <v>44149</v>
      </c>
      <c r="T3" s="3">
        <f t="shared" si="0"/>
        <v>44150</v>
      </c>
      <c r="U3" s="3">
        <f t="shared" si="0"/>
        <v>44151</v>
      </c>
      <c r="V3" s="3">
        <f t="shared" si="0"/>
        <v>44152</v>
      </c>
      <c r="W3" s="3">
        <f t="shared" si="0"/>
        <v>44153</v>
      </c>
      <c r="X3" s="3">
        <f t="shared" si="0"/>
        <v>44154</v>
      </c>
      <c r="Y3" s="3">
        <f t="shared" si="0"/>
        <v>44155</v>
      </c>
      <c r="Z3" s="3">
        <f t="shared" si="0"/>
        <v>44156</v>
      </c>
      <c r="AA3" s="3">
        <f t="shared" si="0"/>
        <v>44157</v>
      </c>
      <c r="AB3" s="3">
        <f t="shared" si="0"/>
        <v>44158</v>
      </c>
      <c r="AC3" s="3">
        <f t="shared" si="0"/>
        <v>44159</v>
      </c>
      <c r="AD3" s="3">
        <f t="shared" si="0"/>
        <v>44160</v>
      </c>
      <c r="AE3" s="3">
        <f t="shared" si="0"/>
        <v>44161</v>
      </c>
      <c r="AF3" s="3">
        <f t="shared" si="0"/>
        <v>44162</v>
      </c>
      <c r="AG3" s="3">
        <f t="shared" si="0"/>
        <v>44163</v>
      </c>
      <c r="AH3" s="3">
        <f>IFERROR(IF(AG3+1&gt;$A$2,"",AG3+1),"")</f>
        <v>44164</v>
      </c>
      <c r="AI3" s="3">
        <f t="shared" ref="AI3:AJ3" si="1">IFERROR(IF(AH3+1&gt;$A$2,"",AH3+1),"")</f>
        <v>44165</v>
      </c>
      <c r="AJ3" s="3" t="str">
        <f t="shared" si="1"/>
        <v/>
      </c>
    </row>
    <row r="4" spans="1:39" ht="36.75" thickBot="1" x14ac:dyDescent="0.3">
      <c r="F4" s="101" t="str">
        <f>+TEXT(A1,"Mmmmmmmm AAAA")</f>
        <v>novembre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92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/>
      </c>
      <c r="H5" s="85" t="str">
        <f t="shared" si="2"/>
        <v/>
      </c>
      <c r="I5" s="85" t="str">
        <f t="shared" si="2"/>
        <v>S 45</v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/>
      </c>
      <c r="O5" s="85" t="str">
        <f t="shared" si="2"/>
        <v/>
      </c>
      <c r="P5" s="85" t="str">
        <f t="shared" si="2"/>
        <v>S 46</v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/>
      </c>
      <c r="V5" s="85" t="str">
        <f t="shared" si="2"/>
        <v/>
      </c>
      <c r="W5" s="85" t="str">
        <f t="shared" si="2"/>
        <v>S 47</v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/>
      </c>
      <c r="AC5" s="85" t="str">
        <f t="shared" si="2"/>
        <v/>
      </c>
      <c r="AD5" s="85" t="str">
        <f t="shared" si="2"/>
        <v>S 48</v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/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3">
        <f t="shared" ref="AI6:AJ6" si="4">IFERROR(DAY(AI3),"")</f>
        <v>30</v>
      </c>
      <c r="AJ6" s="94" t="str">
        <f t="shared" si="4"/>
        <v/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1</v>
      </c>
      <c r="G7" s="9">
        <f t="shared" si="5"/>
        <v>2</v>
      </c>
      <c r="H7" s="9">
        <f t="shared" si="5"/>
        <v>3</v>
      </c>
      <c r="I7" s="9">
        <f t="shared" si="5"/>
        <v>4</v>
      </c>
      <c r="J7" s="9">
        <f t="shared" si="5"/>
        <v>5</v>
      </c>
      <c r="K7" s="9">
        <f t="shared" si="5"/>
        <v>6</v>
      </c>
      <c r="L7" s="9">
        <f t="shared" si="5"/>
        <v>7</v>
      </c>
      <c r="M7" s="9">
        <f t="shared" si="5"/>
        <v>1</v>
      </c>
      <c r="N7" s="9">
        <f t="shared" si="5"/>
        <v>2</v>
      </c>
      <c r="O7" s="9">
        <f t="shared" si="5"/>
        <v>3</v>
      </c>
      <c r="P7" s="9">
        <f t="shared" si="5"/>
        <v>4</v>
      </c>
      <c r="Q7" s="9">
        <f t="shared" si="5"/>
        <v>5</v>
      </c>
      <c r="R7" s="9">
        <f t="shared" si="5"/>
        <v>6</v>
      </c>
      <c r="S7" s="9">
        <f t="shared" si="5"/>
        <v>7</v>
      </c>
      <c r="T7" s="9">
        <f t="shared" si="5"/>
        <v>1</v>
      </c>
      <c r="U7" s="9">
        <f t="shared" si="5"/>
        <v>2</v>
      </c>
      <c r="V7" s="9">
        <f t="shared" si="5"/>
        <v>3</v>
      </c>
      <c r="W7" s="9">
        <f t="shared" si="5"/>
        <v>4</v>
      </c>
      <c r="X7" s="9">
        <f t="shared" si="5"/>
        <v>5</v>
      </c>
      <c r="Y7" s="9">
        <f t="shared" si="5"/>
        <v>6</v>
      </c>
      <c r="Z7" s="9">
        <f t="shared" si="5"/>
        <v>7</v>
      </c>
      <c r="AA7" s="9">
        <f t="shared" si="5"/>
        <v>1</v>
      </c>
      <c r="AB7" s="9">
        <f t="shared" si="5"/>
        <v>2</v>
      </c>
      <c r="AC7" s="9">
        <f t="shared" si="5"/>
        <v>3</v>
      </c>
      <c r="AD7" s="9">
        <f t="shared" si="5"/>
        <v>4</v>
      </c>
      <c r="AE7" s="9">
        <f t="shared" si="5"/>
        <v>5</v>
      </c>
      <c r="AF7" s="9">
        <f t="shared" si="5"/>
        <v>6</v>
      </c>
      <c r="AG7" s="9">
        <f t="shared" si="5"/>
        <v>7</v>
      </c>
      <c r="AH7" s="9">
        <f>IFERROR(WEEKDAY(AH3,1),"")</f>
        <v>1</v>
      </c>
      <c r="AI7" s="10">
        <f t="shared" ref="AI7:AJ7" si="6">IFERROR(WEEKDAY(AI3,1),"")</f>
        <v>2</v>
      </c>
      <c r="AJ7" s="95" t="str">
        <f t="shared" si="6"/>
        <v/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86"/>
      <c r="AJ8" s="93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86"/>
      <c r="AJ9" s="93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86"/>
      <c r="AJ10" s="93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86"/>
      <c r="AJ11" s="93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86"/>
      <c r="AJ12" s="93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86"/>
      <c r="AJ13" s="93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86"/>
      <c r="AJ14" s="93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86"/>
      <c r="AJ15" s="93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86"/>
      <c r="AJ16" s="93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86"/>
      <c r="AJ17" s="93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86"/>
      <c r="AJ18" s="93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86"/>
      <c r="AJ19" s="93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86"/>
      <c r="AJ20" s="93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86"/>
      <c r="AJ21" s="93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86"/>
      <c r="AJ22" s="93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86"/>
      <c r="AJ23" s="93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86"/>
      <c r="AJ24" s="93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86"/>
      <c r="AJ25" s="93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86"/>
      <c r="AJ26" s="93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86"/>
      <c r="AJ27" s="93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86"/>
      <c r="AJ28" s="93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86"/>
      <c r="AJ29" s="93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86"/>
      <c r="AJ30" s="93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86"/>
      <c r="AJ31" s="93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86"/>
      <c r="AJ32" s="93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86"/>
      <c r="AJ33" s="93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86"/>
      <c r="AJ34" s="93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I4"/>
  </mergeCells>
  <conditionalFormatting sqref="F7:AI7">
    <cfRule type="expression" dxfId="69" priority="70">
      <formula>OR(F$7=1,F$7=7)</formula>
    </cfRule>
  </conditionalFormatting>
  <conditionalFormatting sqref="F6:AI6">
    <cfRule type="expression" dxfId="68" priority="63">
      <formula>OR(F$7=1,F$7=7)</formula>
    </cfRule>
  </conditionalFormatting>
  <conditionalFormatting sqref="AH6:AH7">
    <cfRule type="expression" dxfId="67" priority="58">
      <formula>$AH$3=""</formula>
    </cfRule>
  </conditionalFormatting>
  <conditionalFormatting sqref="AI6:AI7">
    <cfRule type="expression" dxfId="66" priority="57">
      <formula>$AI$3=""</formula>
    </cfRule>
  </conditionalFormatting>
  <conditionalFormatting sqref="C8:C34">
    <cfRule type="cellIs" dxfId="65" priority="54" operator="equal">
      <formula>0</formula>
    </cfRule>
  </conditionalFormatting>
  <conditionalFormatting sqref="D8:D34">
    <cfRule type="cellIs" dxfId="64" priority="53" operator="equal">
      <formula>0</formula>
    </cfRule>
  </conditionalFormatting>
  <conditionalFormatting sqref="E8:E34">
    <cfRule type="cellIs" dxfId="63" priority="52" operator="equal">
      <formula>0</formula>
    </cfRule>
  </conditionalFormatting>
  <conditionalFormatting sqref="AG17:AJ17 AG10:AJ10">
    <cfRule type="expression" dxfId="62" priority="28">
      <formula>OR(AG$7=1,AG$7=7)</formula>
    </cfRule>
  </conditionalFormatting>
  <conditionalFormatting sqref="F14:AJ34">
    <cfRule type="expression" dxfId="61" priority="21">
      <formula>OR(F$7=1,F$7=7)</formula>
    </cfRule>
  </conditionalFormatting>
  <conditionalFormatting sqref="G8:AJ8">
    <cfRule type="expression" dxfId="60" priority="27">
      <formula>OR(G$7=1,G$7=7)</formula>
    </cfRule>
  </conditionalFormatting>
  <conditionalFormatting sqref="F9:AJ9">
    <cfRule type="expression" dxfId="59" priority="26">
      <formula>OR(F$7=1,F$7=7)</formula>
    </cfRule>
  </conditionalFormatting>
  <conditionalFormatting sqref="F10:AJ10">
    <cfRule type="expression" dxfId="58" priority="25">
      <formula>OR(F$7=1,F$7=7)</formula>
    </cfRule>
  </conditionalFormatting>
  <conditionalFormatting sqref="F11:AJ11">
    <cfRule type="expression" dxfId="57" priority="24">
      <formula>OR(F$7=1,F$7=7)</formula>
    </cfRule>
  </conditionalFormatting>
  <conditionalFormatting sqref="F12:AJ13">
    <cfRule type="expression" dxfId="56" priority="23">
      <formula>OR(F$7=1,F$7=7)</formula>
    </cfRule>
  </conditionalFormatting>
  <conditionalFormatting sqref="F13:AJ13">
    <cfRule type="expression" dxfId="55" priority="22">
      <formula>OR(F$7=1,F$7=7)</formula>
    </cfRule>
  </conditionalFormatting>
  <conditionalFormatting sqref="F9:AJ34 G8:AJ8">
    <cfRule type="cellIs" dxfId="54" priority="9" operator="equal">
      <formula>"EF"</formula>
    </cfRule>
    <cfRule type="cellIs" dxfId="53" priority="10" operator="equal">
      <formula>"Pa"</formula>
    </cfRule>
    <cfRule type="cellIs" dxfId="52" priority="11" operator="equal">
      <formula>"CM"</formula>
    </cfRule>
    <cfRule type="cellIs" dxfId="51" priority="18" operator="equal">
      <formula>"R"</formula>
    </cfRule>
    <cfRule type="cellIs" dxfId="50" priority="19" operator="equal">
      <formula>"M"</formula>
    </cfRule>
    <cfRule type="cellIs" dxfId="49" priority="20" operator="equal">
      <formula>"CP"</formula>
    </cfRule>
  </conditionalFormatting>
  <conditionalFormatting sqref="Z9:AC9">
    <cfRule type="expression" dxfId="48" priority="16">
      <formula>OR(Z$7=1,Z$7=7)</formula>
    </cfRule>
  </conditionalFormatting>
  <conditionalFormatting sqref="AG23:AJ23">
    <cfRule type="expression" dxfId="47" priority="15">
      <formula>OR(AG$7=1,AG$7=7)</formula>
    </cfRule>
  </conditionalFormatting>
  <conditionalFormatting sqref="S13:W13">
    <cfRule type="expression" dxfId="46" priority="14">
      <formula>OR(S$7=1,S$7=7)</formula>
    </cfRule>
  </conditionalFormatting>
  <conditionalFormatting sqref="G8:AJ8">
    <cfRule type="expression" dxfId="45" priority="13">
      <formula>OR(G$7=1,G$7=7)</formula>
    </cfRule>
  </conditionalFormatting>
  <conditionalFormatting sqref="S8:W8">
    <cfRule type="expression" dxfId="44" priority="12">
      <formula>OR(S$7=1,S$7=7)</formula>
    </cfRule>
  </conditionalFormatting>
  <conditionalFormatting sqref="F8">
    <cfRule type="expression" dxfId="43" priority="8">
      <formula>OR(F$7=1,F$7=7)</formula>
    </cfRule>
  </conditionalFormatting>
  <conditionalFormatting sqref="F8">
    <cfRule type="cellIs" dxfId="42" priority="1" operator="equal">
      <formula>"EF"</formula>
    </cfRule>
    <cfRule type="cellIs" dxfId="41" priority="2" operator="equal">
      <formula>"Pa"</formula>
    </cfRule>
    <cfRule type="cellIs" dxfId="40" priority="3" operator="equal">
      <formula>"CM"</formula>
    </cfRule>
    <cfRule type="cellIs" dxfId="39" priority="5" operator="equal">
      <formula>"R"</formula>
    </cfRule>
    <cfRule type="cellIs" dxfId="38" priority="6" operator="equal">
      <formula>"M"</formula>
    </cfRule>
    <cfRule type="cellIs" dxfId="37" priority="7" operator="equal">
      <formula>"CP"</formula>
    </cfRule>
  </conditionalFormatting>
  <dataValidations count="1">
    <dataValidation type="list" allowBlank="1" showInputMessage="1" showErrorMessage="1" sqref="F8:AI34" xr:uid="{A5DB5B2E-7137-471E-9E6E-A0734847EADD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5" id="{8AAED8CB-39D2-40B1-88E3-254BEE5619A9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F6:AI7</xm:sqref>
        </x14:conditionalFormatting>
        <x14:conditionalFormatting xmlns:xm="http://schemas.microsoft.com/office/excel/2006/main">
          <x14:cfRule type="expression" priority="17" id="{3F453148-31D9-47D1-919B-E625E46700D5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F9:AJ34 G8:AJ8</xm:sqref>
        </x14:conditionalFormatting>
        <x14:conditionalFormatting xmlns:xm="http://schemas.microsoft.com/office/excel/2006/main">
          <x14:cfRule type="expression" priority="4" id="{781A9129-0E8D-4385-8A95-F00DE2AC4BD8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7CFC0-8F0E-4A10-8336-0C1AECB3321A}">
  <sheetPr codeName="Feuil14">
    <pageSetUpPr fitToPage="1"/>
  </sheetPr>
  <dimension ref="A1:AM40"/>
  <sheetViews>
    <sheetView showGridLines="0" topLeftCell="B4" workbookViewId="0">
      <selection activeCell="C40" sqref="C40"/>
    </sheetView>
  </sheetViews>
  <sheetFormatPr baseColWidth="10" defaultRowHeight="15" x14ac:dyDescent="0.25"/>
  <cols>
    <col min="1" max="1" width="11.42578125" style="2" hidden="1" customWidth="1"/>
    <col min="2" max="2" width="23.7109375" style="47" customWidth="1"/>
    <col min="3" max="3" width="8.28515625" style="2" bestFit="1" customWidth="1"/>
    <col min="4" max="5" width="8.28515625" style="2" customWidth="1"/>
    <col min="6" max="36" width="4.7109375" style="2" customWidth="1"/>
    <col min="37" max="37" width="11.42578125" style="2"/>
    <col min="38" max="38" width="3.28515625" style="2" bestFit="1" customWidth="1"/>
    <col min="39" max="39" width="13.7109375" style="47" bestFit="1" customWidth="1"/>
    <col min="40" max="16384" width="11.42578125" style="2"/>
  </cols>
  <sheetData>
    <row r="1" spans="1:39" hidden="1" x14ac:dyDescent="0.25">
      <c r="A1" s="1">
        <f>Config!B15</f>
        <v>44166</v>
      </c>
    </row>
    <row r="2" spans="1:39" hidden="1" x14ac:dyDescent="0.25">
      <c r="A2" s="1">
        <f>Config!C15</f>
        <v>44196</v>
      </c>
    </row>
    <row r="3" spans="1:39" ht="65.25" hidden="1" customHeight="1" x14ac:dyDescent="0.25">
      <c r="F3" s="3">
        <f>A1</f>
        <v>44166</v>
      </c>
      <c r="G3" s="3">
        <f>F3+1</f>
        <v>44167</v>
      </c>
      <c r="H3" s="3">
        <f t="shared" ref="H3:AG3" si="0">G3+1</f>
        <v>44168</v>
      </c>
      <c r="I3" s="3">
        <f t="shared" si="0"/>
        <v>44169</v>
      </c>
      <c r="J3" s="3">
        <f t="shared" si="0"/>
        <v>44170</v>
      </c>
      <c r="K3" s="3">
        <f t="shared" si="0"/>
        <v>44171</v>
      </c>
      <c r="L3" s="3">
        <f t="shared" si="0"/>
        <v>44172</v>
      </c>
      <c r="M3" s="3">
        <f t="shared" si="0"/>
        <v>44173</v>
      </c>
      <c r="N3" s="3">
        <f t="shared" si="0"/>
        <v>44174</v>
      </c>
      <c r="O3" s="3">
        <f t="shared" si="0"/>
        <v>44175</v>
      </c>
      <c r="P3" s="3">
        <f t="shared" si="0"/>
        <v>44176</v>
      </c>
      <c r="Q3" s="3">
        <f t="shared" si="0"/>
        <v>44177</v>
      </c>
      <c r="R3" s="3">
        <f t="shared" si="0"/>
        <v>44178</v>
      </c>
      <c r="S3" s="3">
        <f t="shared" si="0"/>
        <v>44179</v>
      </c>
      <c r="T3" s="3">
        <f t="shared" si="0"/>
        <v>44180</v>
      </c>
      <c r="U3" s="3">
        <f t="shared" si="0"/>
        <v>44181</v>
      </c>
      <c r="V3" s="3">
        <f t="shared" si="0"/>
        <v>44182</v>
      </c>
      <c r="W3" s="3">
        <f t="shared" si="0"/>
        <v>44183</v>
      </c>
      <c r="X3" s="3">
        <f t="shared" si="0"/>
        <v>44184</v>
      </c>
      <c r="Y3" s="3">
        <f t="shared" si="0"/>
        <v>44185</v>
      </c>
      <c r="Z3" s="3">
        <f t="shared" si="0"/>
        <v>44186</v>
      </c>
      <c r="AA3" s="3">
        <f t="shared" si="0"/>
        <v>44187</v>
      </c>
      <c r="AB3" s="3">
        <f t="shared" si="0"/>
        <v>44188</v>
      </c>
      <c r="AC3" s="3">
        <f t="shared" si="0"/>
        <v>44189</v>
      </c>
      <c r="AD3" s="3">
        <f t="shared" si="0"/>
        <v>44190</v>
      </c>
      <c r="AE3" s="3">
        <f t="shared" si="0"/>
        <v>44191</v>
      </c>
      <c r="AF3" s="3">
        <f t="shared" si="0"/>
        <v>44192</v>
      </c>
      <c r="AG3" s="3">
        <f t="shared" si="0"/>
        <v>44193</v>
      </c>
      <c r="AH3" s="3">
        <f>IFERROR(IF(AG3+1&gt;$A$2,"",AG3+1),"")</f>
        <v>44194</v>
      </c>
      <c r="AI3" s="3">
        <f t="shared" ref="AI3:AJ3" si="1">IFERROR(IF(AH3+1&gt;$A$2,"",AH3+1),"")</f>
        <v>44195</v>
      </c>
      <c r="AJ3" s="3">
        <f t="shared" si="1"/>
        <v>44196</v>
      </c>
    </row>
    <row r="4" spans="1:39" ht="36.75" thickBot="1" x14ac:dyDescent="0.3">
      <c r="F4" s="101" t="str">
        <f>+TEXT(A1,"Mmmmmmmm AAAA")</f>
        <v>décembre 2020</v>
      </c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</row>
    <row r="5" spans="1:39" s="82" customFormat="1" ht="16.5" thickBot="1" x14ac:dyDescent="0.3">
      <c r="B5" s="83"/>
      <c r="F5" s="85" t="str">
        <f>IF(F7=4,"S "&amp;WEEKNUM(F3),"")</f>
        <v/>
      </c>
      <c r="G5" s="85" t="str">
        <f t="shared" ref="G5:AJ5" si="2">IF(G7=4,"S "&amp;WEEKNUM(G3),"")</f>
        <v>S 49</v>
      </c>
      <c r="H5" s="85" t="str">
        <f t="shared" si="2"/>
        <v/>
      </c>
      <c r="I5" s="85" t="str">
        <f t="shared" si="2"/>
        <v/>
      </c>
      <c r="J5" s="85" t="str">
        <f t="shared" si="2"/>
        <v/>
      </c>
      <c r="K5" s="85" t="str">
        <f t="shared" si="2"/>
        <v/>
      </c>
      <c r="L5" s="85" t="str">
        <f t="shared" si="2"/>
        <v/>
      </c>
      <c r="M5" s="85" t="str">
        <f t="shared" si="2"/>
        <v/>
      </c>
      <c r="N5" s="85" t="str">
        <f t="shared" si="2"/>
        <v>S 50</v>
      </c>
      <c r="O5" s="85" t="str">
        <f t="shared" si="2"/>
        <v/>
      </c>
      <c r="P5" s="85" t="str">
        <f t="shared" si="2"/>
        <v/>
      </c>
      <c r="Q5" s="85" t="str">
        <f t="shared" si="2"/>
        <v/>
      </c>
      <c r="R5" s="85" t="str">
        <f t="shared" si="2"/>
        <v/>
      </c>
      <c r="S5" s="85" t="str">
        <f t="shared" si="2"/>
        <v/>
      </c>
      <c r="T5" s="85" t="str">
        <f t="shared" si="2"/>
        <v/>
      </c>
      <c r="U5" s="85" t="str">
        <f t="shared" si="2"/>
        <v>S 51</v>
      </c>
      <c r="V5" s="85" t="str">
        <f t="shared" si="2"/>
        <v/>
      </c>
      <c r="W5" s="85" t="str">
        <f t="shared" si="2"/>
        <v/>
      </c>
      <c r="X5" s="85" t="str">
        <f t="shared" si="2"/>
        <v/>
      </c>
      <c r="Y5" s="85" t="str">
        <f t="shared" si="2"/>
        <v/>
      </c>
      <c r="Z5" s="85" t="str">
        <f t="shared" si="2"/>
        <v/>
      </c>
      <c r="AA5" s="85" t="str">
        <f t="shared" si="2"/>
        <v/>
      </c>
      <c r="AB5" s="85" t="str">
        <f t="shared" si="2"/>
        <v>S 52</v>
      </c>
      <c r="AC5" s="85" t="str">
        <f t="shared" si="2"/>
        <v/>
      </c>
      <c r="AD5" s="85" t="str">
        <f t="shared" si="2"/>
        <v/>
      </c>
      <c r="AE5" s="85" t="str">
        <f t="shared" si="2"/>
        <v/>
      </c>
      <c r="AF5" s="85" t="str">
        <f t="shared" si="2"/>
        <v/>
      </c>
      <c r="AG5" s="85" t="str">
        <f t="shared" si="2"/>
        <v/>
      </c>
      <c r="AH5" s="85" t="str">
        <f t="shared" si="2"/>
        <v/>
      </c>
      <c r="AI5" s="85" t="str">
        <f t="shared" si="2"/>
        <v>S 53</v>
      </c>
      <c r="AJ5" s="85" t="str">
        <f t="shared" si="2"/>
        <v/>
      </c>
      <c r="AM5" s="83"/>
    </row>
    <row r="6" spans="1:39" ht="15.75" thickBot="1" x14ac:dyDescent="0.3">
      <c r="F6" s="11">
        <f t="shared" ref="F6:AG6" si="3">DAY(F3)</f>
        <v>1</v>
      </c>
      <c r="G6" s="12">
        <f t="shared" si="3"/>
        <v>2</v>
      </c>
      <c r="H6" s="12">
        <f t="shared" si="3"/>
        <v>3</v>
      </c>
      <c r="I6" s="12">
        <f t="shared" si="3"/>
        <v>4</v>
      </c>
      <c r="J6" s="12">
        <f t="shared" si="3"/>
        <v>5</v>
      </c>
      <c r="K6" s="12">
        <f t="shared" si="3"/>
        <v>6</v>
      </c>
      <c r="L6" s="12">
        <f t="shared" si="3"/>
        <v>7</v>
      </c>
      <c r="M6" s="12">
        <f t="shared" si="3"/>
        <v>8</v>
      </c>
      <c r="N6" s="12">
        <f t="shared" si="3"/>
        <v>9</v>
      </c>
      <c r="O6" s="12">
        <f t="shared" si="3"/>
        <v>10</v>
      </c>
      <c r="P6" s="12">
        <f t="shared" si="3"/>
        <v>11</v>
      </c>
      <c r="Q6" s="12">
        <f t="shared" si="3"/>
        <v>12</v>
      </c>
      <c r="R6" s="12">
        <f t="shared" si="3"/>
        <v>13</v>
      </c>
      <c r="S6" s="12">
        <f t="shared" si="3"/>
        <v>14</v>
      </c>
      <c r="T6" s="12">
        <f t="shared" si="3"/>
        <v>15</v>
      </c>
      <c r="U6" s="12">
        <f t="shared" si="3"/>
        <v>16</v>
      </c>
      <c r="V6" s="12">
        <f t="shared" si="3"/>
        <v>17</v>
      </c>
      <c r="W6" s="12">
        <f t="shared" si="3"/>
        <v>18</v>
      </c>
      <c r="X6" s="12">
        <f t="shared" si="3"/>
        <v>19</v>
      </c>
      <c r="Y6" s="12">
        <f t="shared" si="3"/>
        <v>20</v>
      </c>
      <c r="Z6" s="12">
        <f t="shared" si="3"/>
        <v>21</v>
      </c>
      <c r="AA6" s="12">
        <f t="shared" si="3"/>
        <v>22</v>
      </c>
      <c r="AB6" s="12">
        <f t="shared" si="3"/>
        <v>23</v>
      </c>
      <c r="AC6" s="12">
        <f t="shared" si="3"/>
        <v>24</v>
      </c>
      <c r="AD6" s="12">
        <f t="shared" si="3"/>
        <v>25</v>
      </c>
      <c r="AE6" s="12">
        <f t="shared" si="3"/>
        <v>26</v>
      </c>
      <c r="AF6" s="12">
        <f t="shared" si="3"/>
        <v>27</v>
      </c>
      <c r="AG6" s="12">
        <f t="shared" si="3"/>
        <v>28</v>
      </c>
      <c r="AH6" s="12">
        <f>IFERROR(DAY(AH3),"")</f>
        <v>29</v>
      </c>
      <c r="AI6" s="12">
        <f t="shared" ref="AI6:AJ6" si="4">IFERROR(DAY(AI3),"")</f>
        <v>30</v>
      </c>
      <c r="AJ6" s="13">
        <f t="shared" si="4"/>
        <v>31</v>
      </c>
    </row>
    <row r="7" spans="1:39" ht="15.75" thickBot="1" x14ac:dyDescent="0.3">
      <c r="B7" s="44" t="s">
        <v>42</v>
      </c>
      <c r="C7" s="46" t="s">
        <v>15</v>
      </c>
      <c r="D7" s="42" t="s">
        <v>16</v>
      </c>
      <c r="E7" s="43" t="s">
        <v>25</v>
      </c>
      <c r="F7" s="14">
        <f t="shared" ref="F7:AG7" si="5">WEEKDAY(F3,1)</f>
        <v>3</v>
      </c>
      <c r="G7" s="9">
        <f t="shared" si="5"/>
        <v>4</v>
      </c>
      <c r="H7" s="9">
        <f t="shared" si="5"/>
        <v>5</v>
      </c>
      <c r="I7" s="9">
        <f t="shared" si="5"/>
        <v>6</v>
      </c>
      <c r="J7" s="9">
        <f t="shared" si="5"/>
        <v>7</v>
      </c>
      <c r="K7" s="9">
        <f t="shared" si="5"/>
        <v>1</v>
      </c>
      <c r="L7" s="9">
        <f t="shared" si="5"/>
        <v>2</v>
      </c>
      <c r="M7" s="9">
        <f t="shared" si="5"/>
        <v>3</v>
      </c>
      <c r="N7" s="9">
        <f t="shared" si="5"/>
        <v>4</v>
      </c>
      <c r="O7" s="9">
        <f t="shared" si="5"/>
        <v>5</v>
      </c>
      <c r="P7" s="9">
        <f t="shared" si="5"/>
        <v>6</v>
      </c>
      <c r="Q7" s="9">
        <f t="shared" si="5"/>
        <v>7</v>
      </c>
      <c r="R7" s="9">
        <f t="shared" si="5"/>
        <v>1</v>
      </c>
      <c r="S7" s="9">
        <f t="shared" si="5"/>
        <v>2</v>
      </c>
      <c r="T7" s="9">
        <f t="shared" si="5"/>
        <v>3</v>
      </c>
      <c r="U7" s="9">
        <f t="shared" si="5"/>
        <v>4</v>
      </c>
      <c r="V7" s="9">
        <f t="shared" si="5"/>
        <v>5</v>
      </c>
      <c r="W7" s="9">
        <f t="shared" si="5"/>
        <v>6</v>
      </c>
      <c r="X7" s="9">
        <f t="shared" si="5"/>
        <v>7</v>
      </c>
      <c r="Y7" s="9">
        <f t="shared" si="5"/>
        <v>1</v>
      </c>
      <c r="Z7" s="9">
        <f t="shared" si="5"/>
        <v>2</v>
      </c>
      <c r="AA7" s="9">
        <f t="shared" si="5"/>
        <v>3</v>
      </c>
      <c r="AB7" s="9">
        <f t="shared" si="5"/>
        <v>4</v>
      </c>
      <c r="AC7" s="9">
        <f t="shared" si="5"/>
        <v>5</v>
      </c>
      <c r="AD7" s="9">
        <f t="shared" si="5"/>
        <v>6</v>
      </c>
      <c r="AE7" s="9">
        <f t="shared" si="5"/>
        <v>7</v>
      </c>
      <c r="AF7" s="9">
        <f t="shared" si="5"/>
        <v>1</v>
      </c>
      <c r="AG7" s="9">
        <f t="shared" si="5"/>
        <v>2</v>
      </c>
      <c r="AH7" s="9">
        <f>IFERROR(WEEKDAY(AH3,1),"")</f>
        <v>3</v>
      </c>
      <c r="AI7" s="9">
        <f t="shared" ref="AI7:AJ7" si="6">IFERROR(WEEKDAY(AI3,1),"")</f>
        <v>4</v>
      </c>
      <c r="AJ7" s="10">
        <f t="shared" si="6"/>
        <v>5</v>
      </c>
    </row>
    <row r="8" spans="1:39" x14ac:dyDescent="0.25">
      <c r="B8" s="48" t="str">
        <f>IF(Config!E4&lt;&gt;"",CONCATENATE(Config!E4," ",Config!F4),"")</f>
        <v>DURAND Alphonse</v>
      </c>
      <c r="C8" s="33">
        <f>COUNTIF($F8:$AJ8,"M")</f>
        <v>0</v>
      </c>
      <c r="D8" s="8">
        <f>COUNTIF($F8:$AJ8,"CP")</f>
        <v>0</v>
      </c>
      <c r="E8" s="34">
        <f>COUNTIF($F8:$AJ8,"R")</f>
        <v>0</v>
      </c>
      <c r="F8" s="32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91"/>
      <c r="AL8" s="2" t="s">
        <v>21</v>
      </c>
      <c r="AM8" s="47" t="s">
        <v>22</v>
      </c>
    </row>
    <row r="9" spans="1:39" x14ac:dyDescent="0.25">
      <c r="B9" s="48" t="str">
        <f>IF(Config!E5&lt;&gt;"",CONCATENATE(Config!E5," ",Config!F5),"")</f>
        <v>DUGAST Philippe</v>
      </c>
      <c r="C9" s="33">
        <f t="shared" ref="C9:C34" si="7">COUNTIF($F9:$AJ9,"M")</f>
        <v>0</v>
      </c>
      <c r="D9" s="8">
        <f t="shared" ref="D9:D34" si="8">COUNTIF($F9:$AJ9,"CP")</f>
        <v>0</v>
      </c>
      <c r="E9" s="34">
        <f t="shared" ref="E9:E34" si="9">COUNTIF($F9:$AJ9,"R")</f>
        <v>0</v>
      </c>
      <c r="F9" s="32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31"/>
      <c r="AL9" s="6" t="s">
        <v>18</v>
      </c>
      <c r="AM9" s="47" t="s">
        <v>15</v>
      </c>
    </row>
    <row r="10" spans="1:39" x14ac:dyDescent="0.25">
      <c r="B10" s="48" t="str">
        <f>IF(Config!E6&lt;&gt;"",CONCATENATE(Config!E6," ",Config!F6),"")</f>
        <v>DUPONT Bernard</v>
      </c>
      <c r="C10" s="33">
        <f t="shared" si="7"/>
        <v>0</v>
      </c>
      <c r="D10" s="8">
        <f t="shared" si="8"/>
        <v>0</v>
      </c>
      <c r="E10" s="34">
        <f t="shared" si="9"/>
        <v>0</v>
      </c>
      <c r="F10" s="32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86"/>
      <c r="AG10" s="4"/>
      <c r="AH10" s="4"/>
      <c r="AI10" s="4"/>
      <c r="AJ10" s="31"/>
      <c r="AL10" s="5" t="s">
        <v>19</v>
      </c>
      <c r="AM10" s="47" t="s">
        <v>48</v>
      </c>
    </row>
    <row r="11" spans="1:39" x14ac:dyDescent="0.25">
      <c r="B11" s="48" t="str">
        <f>IF(Config!E7&lt;&gt;"",CONCATENATE(Config!E7," ",Config!F7),"")</f>
        <v>DUPONT Maurice</v>
      </c>
      <c r="C11" s="33">
        <f t="shared" si="7"/>
        <v>0</v>
      </c>
      <c r="D11" s="8">
        <f t="shared" si="8"/>
        <v>0</v>
      </c>
      <c r="E11" s="34">
        <f t="shared" si="9"/>
        <v>0</v>
      </c>
      <c r="F11" s="32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86"/>
      <c r="AG11" s="4"/>
      <c r="AH11" s="4"/>
      <c r="AI11" s="4"/>
      <c r="AJ11" s="31"/>
      <c r="AL11" s="7" t="s">
        <v>20</v>
      </c>
      <c r="AM11" s="47" t="s">
        <v>17</v>
      </c>
    </row>
    <row r="12" spans="1:39" x14ac:dyDescent="0.25">
      <c r="B12" s="48"/>
      <c r="C12" s="33">
        <f t="shared" si="7"/>
        <v>0</v>
      </c>
      <c r="D12" s="8">
        <f t="shared" si="8"/>
        <v>0</v>
      </c>
      <c r="E12" s="34">
        <f t="shared" si="9"/>
        <v>0</v>
      </c>
      <c r="F12" s="32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86"/>
      <c r="AG12" s="4"/>
      <c r="AH12" s="4"/>
      <c r="AI12" s="4"/>
      <c r="AJ12" s="31"/>
      <c r="AL12" s="89" t="s">
        <v>51</v>
      </c>
      <c r="AM12" s="47" t="s">
        <v>50</v>
      </c>
    </row>
    <row r="13" spans="1:39" x14ac:dyDescent="0.25">
      <c r="B13" s="48"/>
      <c r="C13" s="33">
        <f t="shared" si="7"/>
        <v>0</v>
      </c>
      <c r="D13" s="8">
        <f t="shared" si="8"/>
        <v>0</v>
      </c>
      <c r="E13" s="34">
        <f t="shared" si="9"/>
        <v>0</v>
      </c>
      <c r="F13" s="32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86"/>
      <c r="AG13" s="4"/>
      <c r="AH13" s="4"/>
      <c r="AI13" s="4"/>
      <c r="AJ13" s="31"/>
      <c r="AL13" s="53" t="s">
        <v>53</v>
      </c>
      <c r="AM13" s="47" t="s">
        <v>52</v>
      </c>
    </row>
    <row r="14" spans="1:39" x14ac:dyDescent="0.25">
      <c r="B14" s="48"/>
      <c r="C14" s="33">
        <f t="shared" si="7"/>
        <v>0</v>
      </c>
      <c r="D14" s="8">
        <f t="shared" si="8"/>
        <v>0</v>
      </c>
      <c r="E14" s="34">
        <f t="shared" si="9"/>
        <v>0</v>
      </c>
      <c r="F14" s="32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86"/>
      <c r="AG14" s="4"/>
      <c r="AH14" s="4"/>
      <c r="AI14" s="4"/>
      <c r="AJ14" s="31"/>
      <c r="AL14" s="90" t="s">
        <v>55</v>
      </c>
      <c r="AM14" s="47" t="s">
        <v>54</v>
      </c>
    </row>
    <row r="15" spans="1:39" x14ac:dyDescent="0.25">
      <c r="B15" s="48"/>
      <c r="C15" s="33">
        <f t="shared" si="7"/>
        <v>0</v>
      </c>
      <c r="D15" s="8">
        <f t="shared" si="8"/>
        <v>0</v>
      </c>
      <c r="E15" s="34">
        <f t="shared" si="9"/>
        <v>0</v>
      </c>
      <c r="F15" s="32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86"/>
      <c r="AG15" s="4"/>
      <c r="AH15" s="4"/>
      <c r="AI15" s="4"/>
      <c r="AJ15" s="31"/>
    </row>
    <row r="16" spans="1:39" x14ac:dyDescent="0.25">
      <c r="B16" s="48"/>
      <c r="C16" s="33">
        <f t="shared" si="7"/>
        <v>0</v>
      </c>
      <c r="D16" s="8">
        <f t="shared" si="8"/>
        <v>0</v>
      </c>
      <c r="E16" s="34">
        <f t="shared" si="9"/>
        <v>0</v>
      </c>
      <c r="F16" s="32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86"/>
      <c r="AG16" s="4"/>
      <c r="AH16" s="4"/>
      <c r="AI16" s="4"/>
      <c r="AJ16" s="31"/>
    </row>
    <row r="17" spans="2:36" x14ac:dyDescent="0.25">
      <c r="B17" s="48"/>
      <c r="C17" s="33">
        <f t="shared" si="7"/>
        <v>0</v>
      </c>
      <c r="D17" s="8">
        <f t="shared" si="8"/>
        <v>0</v>
      </c>
      <c r="E17" s="34">
        <f t="shared" si="9"/>
        <v>0</v>
      </c>
      <c r="F17" s="32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86"/>
      <c r="AG17" s="4"/>
      <c r="AH17" s="4"/>
      <c r="AI17" s="4"/>
      <c r="AJ17" s="31"/>
    </row>
    <row r="18" spans="2:36" x14ac:dyDescent="0.25">
      <c r="B18" s="48"/>
      <c r="C18" s="33">
        <f t="shared" si="7"/>
        <v>0</v>
      </c>
      <c r="D18" s="8">
        <f t="shared" si="8"/>
        <v>0</v>
      </c>
      <c r="E18" s="34">
        <f t="shared" si="9"/>
        <v>0</v>
      </c>
      <c r="F18" s="32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86"/>
      <c r="AG18" s="4"/>
      <c r="AH18" s="4"/>
      <c r="AI18" s="4"/>
      <c r="AJ18" s="31"/>
    </row>
    <row r="19" spans="2:36" x14ac:dyDescent="0.25">
      <c r="B19" s="48"/>
      <c r="C19" s="33">
        <f t="shared" si="7"/>
        <v>0</v>
      </c>
      <c r="D19" s="8">
        <f t="shared" si="8"/>
        <v>0</v>
      </c>
      <c r="E19" s="34">
        <f t="shared" si="9"/>
        <v>0</v>
      </c>
      <c r="F19" s="32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86"/>
      <c r="AG19" s="4"/>
      <c r="AH19" s="4"/>
      <c r="AI19" s="4"/>
      <c r="AJ19" s="31"/>
    </row>
    <row r="20" spans="2:36" x14ac:dyDescent="0.25">
      <c r="B20" s="48"/>
      <c r="C20" s="33">
        <f t="shared" si="7"/>
        <v>0</v>
      </c>
      <c r="D20" s="8">
        <f t="shared" si="8"/>
        <v>0</v>
      </c>
      <c r="E20" s="34">
        <f t="shared" si="9"/>
        <v>0</v>
      </c>
      <c r="F20" s="32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86"/>
      <c r="AG20" s="4"/>
      <c r="AH20" s="4"/>
      <c r="AI20" s="4"/>
      <c r="AJ20" s="31"/>
    </row>
    <row r="21" spans="2:36" x14ac:dyDescent="0.25">
      <c r="B21" s="48"/>
      <c r="C21" s="33">
        <f t="shared" si="7"/>
        <v>0</v>
      </c>
      <c r="D21" s="8">
        <f t="shared" si="8"/>
        <v>0</v>
      </c>
      <c r="E21" s="34">
        <f t="shared" si="9"/>
        <v>0</v>
      </c>
      <c r="F21" s="32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86"/>
      <c r="AG21" s="4"/>
      <c r="AH21" s="4"/>
      <c r="AI21" s="4"/>
      <c r="AJ21" s="31"/>
    </row>
    <row r="22" spans="2:36" x14ac:dyDescent="0.25">
      <c r="B22" s="48"/>
      <c r="C22" s="33">
        <f t="shared" si="7"/>
        <v>0</v>
      </c>
      <c r="D22" s="8">
        <f t="shared" si="8"/>
        <v>0</v>
      </c>
      <c r="E22" s="34">
        <f t="shared" si="9"/>
        <v>0</v>
      </c>
      <c r="F22" s="32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86"/>
      <c r="AG22" s="4"/>
      <c r="AH22" s="4"/>
      <c r="AI22" s="4"/>
      <c r="AJ22" s="31"/>
    </row>
    <row r="23" spans="2:36" x14ac:dyDescent="0.25">
      <c r="B23" s="48"/>
      <c r="C23" s="33">
        <f t="shared" si="7"/>
        <v>0</v>
      </c>
      <c r="D23" s="8">
        <f t="shared" si="8"/>
        <v>0</v>
      </c>
      <c r="E23" s="34">
        <f t="shared" si="9"/>
        <v>0</v>
      </c>
      <c r="F23" s="32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86"/>
      <c r="AG23" s="4"/>
      <c r="AH23" s="4"/>
      <c r="AI23" s="4"/>
      <c r="AJ23" s="31"/>
    </row>
    <row r="24" spans="2:36" x14ac:dyDescent="0.25">
      <c r="B24" s="48"/>
      <c r="C24" s="33">
        <f t="shared" si="7"/>
        <v>0</v>
      </c>
      <c r="D24" s="8">
        <f t="shared" si="8"/>
        <v>0</v>
      </c>
      <c r="E24" s="34">
        <f t="shared" si="9"/>
        <v>0</v>
      </c>
      <c r="F24" s="32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31"/>
    </row>
    <row r="25" spans="2:36" x14ac:dyDescent="0.25">
      <c r="B25" s="48"/>
      <c r="C25" s="33">
        <f t="shared" si="7"/>
        <v>0</v>
      </c>
      <c r="D25" s="8">
        <f t="shared" si="8"/>
        <v>0</v>
      </c>
      <c r="E25" s="34">
        <f t="shared" si="9"/>
        <v>0</v>
      </c>
      <c r="F25" s="32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31"/>
    </row>
    <row r="26" spans="2:36" x14ac:dyDescent="0.25">
      <c r="B26" s="48"/>
      <c r="C26" s="33">
        <f t="shared" si="7"/>
        <v>0</v>
      </c>
      <c r="D26" s="8">
        <f t="shared" si="8"/>
        <v>0</v>
      </c>
      <c r="E26" s="34">
        <f t="shared" si="9"/>
        <v>0</v>
      </c>
      <c r="F26" s="3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31"/>
    </row>
    <row r="27" spans="2:36" x14ac:dyDescent="0.25">
      <c r="B27" s="48"/>
      <c r="C27" s="33">
        <f t="shared" si="7"/>
        <v>0</v>
      </c>
      <c r="D27" s="8">
        <f t="shared" si="8"/>
        <v>0</v>
      </c>
      <c r="E27" s="34">
        <f t="shared" si="9"/>
        <v>0</v>
      </c>
      <c r="F27" s="32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31"/>
    </row>
    <row r="28" spans="2:36" x14ac:dyDescent="0.25">
      <c r="B28" s="48"/>
      <c r="C28" s="33">
        <f t="shared" si="7"/>
        <v>0</v>
      </c>
      <c r="D28" s="8">
        <f t="shared" si="8"/>
        <v>0</v>
      </c>
      <c r="E28" s="34">
        <f t="shared" si="9"/>
        <v>0</v>
      </c>
      <c r="F28" s="32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31"/>
    </row>
    <row r="29" spans="2:36" x14ac:dyDescent="0.25">
      <c r="B29" s="48"/>
      <c r="C29" s="33">
        <f t="shared" si="7"/>
        <v>0</v>
      </c>
      <c r="D29" s="8">
        <f t="shared" si="8"/>
        <v>0</v>
      </c>
      <c r="E29" s="34">
        <f t="shared" si="9"/>
        <v>0</v>
      </c>
      <c r="F29" s="32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31"/>
    </row>
    <row r="30" spans="2:36" x14ac:dyDescent="0.25">
      <c r="B30" s="48"/>
      <c r="C30" s="33">
        <f t="shared" si="7"/>
        <v>0</v>
      </c>
      <c r="D30" s="8">
        <f t="shared" si="8"/>
        <v>0</v>
      </c>
      <c r="E30" s="34">
        <f t="shared" si="9"/>
        <v>0</v>
      </c>
      <c r="F30" s="32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31"/>
    </row>
    <row r="31" spans="2:36" x14ac:dyDescent="0.25">
      <c r="B31" s="48"/>
      <c r="C31" s="33">
        <f t="shared" si="7"/>
        <v>0</v>
      </c>
      <c r="D31" s="8">
        <f t="shared" si="8"/>
        <v>0</v>
      </c>
      <c r="E31" s="34">
        <f t="shared" si="9"/>
        <v>0</v>
      </c>
      <c r="F31" s="32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31"/>
    </row>
    <row r="32" spans="2:36" x14ac:dyDescent="0.25">
      <c r="B32" s="48"/>
      <c r="C32" s="33">
        <f>COUNTIF($F32:$AJ32,"M")</f>
        <v>0</v>
      </c>
      <c r="D32" s="8">
        <f>COUNTIF($F32:$AJ32,"CP")</f>
        <v>0</v>
      </c>
      <c r="E32" s="34">
        <f>COUNTIF($F32:$AJ32,"R")</f>
        <v>0</v>
      </c>
      <c r="F32" s="32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1"/>
    </row>
    <row r="33" spans="2:36" x14ac:dyDescent="0.25">
      <c r="B33" s="48" t="str">
        <f>IF(Config!E29&lt;&gt;"",CONCATENATE(Config!E29," ",Config!F29),"")</f>
        <v/>
      </c>
      <c r="C33" s="33">
        <f t="shared" si="7"/>
        <v>0</v>
      </c>
      <c r="D33" s="8">
        <f t="shared" si="8"/>
        <v>0</v>
      </c>
      <c r="E33" s="34">
        <f t="shared" si="9"/>
        <v>0</v>
      </c>
      <c r="F33" s="32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31"/>
    </row>
    <row r="34" spans="2:36" x14ac:dyDescent="0.25">
      <c r="B34" s="48" t="str">
        <f>IF(Config!E30&lt;&gt;"",CONCATENATE(Config!E30," ",Config!F30),"")</f>
        <v/>
      </c>
      <c r="C34" s="33">
        <f t="shared" si="7"/>
        <v>0</v>
      </c>
      <c r="D34" s="8">
        <f t="shared" si="8"/>
        <v>0</v>
      </c>
      <c r="E34" s="34">
        <f t="shared" si="9"/>
        <v>0</v>
      </c>
      <c r="F34" s="32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31"/>
    </row>
    <row r="35" spans="2:36" x14ac:dyDescent="0.25">
      <c r="B35" s="47" t="str">
        <f>IF(Config!E29&lt;&gt;"",Config!E29,"")</f>
        <v/>
      </c>
    </row>
    <row r="36" spans="2:36" x14ac:dyDescent="0.25">
      <c r="B36" s="47" t="str">
        <f>IF(Config!E51&lt;&gt;"",Config!E51,"")</f>
        <v/>
      </c>
    </row>
    <row r="37" spans="2:36" x14ac:dyDescent="0.25">
      <c r="B37" s="47" t="str">
        <f>IF(Config!E52&lt;&gt;"",Config!E52,"")</f>
        <v/>
      </c>
    </row>
    <row r="38" spans="2:36" x14ac:dyDescent="0.25">
      <c r="B38" s="47" t="str">
        <f>IF(Config!E53&lt;&gt;"",Config!E53,"")</f>
        <v/>
      </c>
    </row>
    <row r="39" spans="2:36" x14ac:dyDescent="0.25">
      <c r="B39" s="47" t="str">
        <f>IF(Config!E54&lt;&gt;"",Config!E54,"")</f>
        <v/>
      </c>
    </row>
    <row r="40" spans="2:36" x14ac:dyDescent="0.25">
      <c r="B40" s="47" t="str">
        <f>IF(Config!E55&lt;&gt;"",Config!E55,"")</f>
        <v/>
      </c>
    </row>
  </sheetData>
  <mergeCells count="1">
    <mergeCell ref="F4:AJ4"/>
  </mergeCells>
  <conditionalFormatting sqref="F7:AJ7">
    <cfRule type="expression" dxfId="33" priority="65">
      <formula>OR(F$7=1,F$7=7)</formula>
    </cfRule>
  </conditionalFormatting>
  <conditionalFormatting sqref="F6:AJ6">
    <cfRule type="expression" dxfId="32" priority="58">
      <formula>OR(F$7=1,F$7=7)</formula>
    </cfRule>
  </conditionalFormatting>
  <conditionalFormatting sqref="AH6:AH7">
    <cfRule type="expression" dxfId="31" priority="53">
      <formula>$AH$3=""</formula>
    </cfRule>
  </conditionalFormatting>
  <conditionalFormatting sqref="AI6:AI7">
    <cfRule type="expression" dxfId="30" priority="52">
      <formula>$AI$3=""</formula>
    </cfRule>
  </conditionalFormatting>
  <conditionalFormatting sqref="AJ6:AJ7">
    <cfRule type="expression" dxfId="29" priority="51">
      <formula>$AJ$3=""</formula>
    </cfRule>
  </conditionalFormatting>
  <conditionalFormatting sqref="C8:C34">
    <cfRule type="cellIs" dxfId="28" priority="46" operator="equal">
      <formula>0</formula>
    </cfRule>
  </conditionalFormatting>
  <conditionalFormatting sqref="D8:D34">
    <cfRule type="cellIs" dxfId="27" priority="45" operator="equal">
      <formula>0</formula>
    </cfRule>
  </conditionalFormatting>
  <conditionalFormatting sqref="E8:E34">
    <cfRule type="cellIs" dxfId="26" priority="44" operator="equal">
      <formula>0</formula>
    </cfRule>
  </conditionalFormatting>
  <conditionalFormatting sqref="AG17:AJ17 AG10:AJ10">
    <cfRule type="expression" dxfId="25" priority="20">
      <formula>OR(AG$7=1,AG$7=7)</formula>
    </cfRule>
  </conditionalFormatting>
  <conditionalFormatting sqref="F14:AJ34">
    <cfRule type="expression" dxfId="24" priority="13">
      <formula>OR(F$7=1,F$7=7)</formula>
    </cfRule>
  </conditionalFormatting>
  <conditionalFormatting sqref="F8:AJ8">
    <cfRule type="expression" dxfId="23" priority="19">
      <formula>OR(F$7=1,F$7=7)</formula>
    </cfRule>
  </conditionalFormatting>
  <conditionalFormatting sqref="F9:AJ9">
    <cfRule type="expression" dxfId="22" priority="18">
      <formula>OR(F$7=1,F$7=7)</formula>
    </cfRule>
  </conditionalFormatting>
  <conditionalFormatting sqref="F10:AJ10">
    <cfRule type="expression" dxfId="21" priority="17">
      <formula>OR(F$7=1,F$7=7)</formula>
    </cfRule>
  </conditionalFormatting>
  <conditionalFormatting sqref="F11:AJ11">
    <cfRule type="expression" dxfId="20" priority="16">
      <formula>OR(F$7=1,F$7=7)</formula>
    </cfRule>
  </conditionalFormatting>
  <conditionalFormatting sqref="F12:AJ13">
    <cfRule type="expression" dxfId="19" priority="15">
      <formula>OR(F$7=1,F$7=7)</formula>
    </cfRule>
  </conditionalFormatting>
  <conditionalFormatting sqref="F13:AJ13">
    <cfRule type="expression" dxfId="18" priority="14">
      <formula>OR(F$7=1,F$7=7)</formula>
    </cfRule>
  </conditionalFormatting>
  <conditionalFormatting sqref="F8:AJ34">
    <cfRule type="cellIs" dxfId="17" priority="1" operator="equal">
      <formula>"EF"</formula>
    </cfRule>
    <cfRule type="cellIs" dxfId="16" priority="2" operator="equal">
      <formula>"Pa"</formula>
    </cfRule>
    <cfRule type="cellIs" dxfId="15" priority="3" operator="equal">
      <formula>"CM"</formula>
    </cfRule>
    <cfRule type="cellIs" dxfId="14" priority="10" operator="equal">
      <formula>"R"</formula>
    </cfRule>
    <cfRule type="cellIs" dxfId="13" priority="11" operator="equal">
      <formula>"M"</formula>
    </cfRule>
    <cfRule type="cellIs" dxfId="12" priority="12" operator="equal">
      <formula>"CP"</formula>
    </cfRule>
  </conditionalFormatting>
  <conditionalFormatting sqref="Z9:AC9">
    <cfRule type="expression" dxfId="11" priority="8">
      <formula>OR(Z$7=1,Z$7=7)</formula>
    </cfRule>
  </conditionalFormatting>
  <conditionalFormatting sqref="AG23:AJ23">
    <cfRule type="expression" dxfId="10" priority="7">
      <formula>OR(AG$7=1,AG$7=7)</formula>
    </cfRule>
  </conditionalFormatting>
  <conditionalFormatting sqref="S13:W13">
    <cfRule type="expression" dxfId="9" priority="6">
      <formula>OR(S$7=1,S$7=7)</formula>
    </cfRule>
  </conditionalFormatting>
  <conditionalFormatting sqref="F8:AJ8">
    <cfRule type="expression" dxfId="8" priority="5">
      <formula>OR(F$7=1,F$7=7)</formula>
    </cfRule>
  </conditionalFormatting>
  <conditionalFormatting sqref="S8:W8">
    <cfRule type="expression" dxfId="7" priority="4">
      <formula>OR(S$7=1,S$7=7)</formula>
    </cfRule>
  </conditionalFormatting>
  <dataValidations count="1">
    <dataValidation type="list" allowBlank="1" showInputMessage="1" showErrorMessage="1" sqref="F8:AJ34" xr:uid="{AC190772-907C-4E04-8DFC-27A04506EFDB}">
      <formula1>$AL$8:$AL$14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paperSize="9" scale="63" fitToHeight="0" orientation="landscape" r:id="rId1"/>
  <headerFooter>
    <oddFooter>&amp;L&amp;10&amp;Y&amp;K00-022VERDEMOBIL BIOGAZ - Pôle d'Activités La Bretonnière - Immeuble BX ONE - 10, rue Augustin Fresnel - Boufféré -  85600 MONTAIGU VENDÉE&amp;R&amp;10&amp;Y&amp;K00-024Édition du 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8E8E4105-73AB-418A-96BB-A10975EBB354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F6:AJ7</xm:sqref>
        </x14:conditionalFormatting>
        <x14:conditionalFormatting xmlns:xm="http://schemas.microsoft.com/office/excel/2006/main">
          <x14:cfRule type="expression" priority="9" id="{2A26C098-48A0-4033-AC72-CE4166336847}">
            <xm:f>F$3=VLOOKUP(F$3,Config!$A$18:$B$28,1,FALSE)</xm:f>
            <x14:dxf>
              <fill>
                <patternFill>
                  <bgColor rgb="FFFFFF00"/>
                </patternFill>
              </fill>
            </x14:dxf>
          </x14:cfRule>
          <xm:sqref>F8:AJ34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F67FC-EE7F-45E4-BE2C-0AE24C92E070}">
  <sheetPr codeName="Feuil15"/>
  <dimension ref="A1:AO32"/>
  <sheetViews>
    <sheetView topLeftCell="A6" workbookViewId="0">
      <selection activeCell="C37" sqref="C37:C41"/>
    </sheetView>
  </sheetViews>
  <sheetFormatPr baseColWidth="10" defaultRowHeight="15.75" x14ac:dyDescent="0.25"/>
  <cols>
    <col min="2" max="2" width="23.7109375" style="47" customWidth="1"/>
    <col min="3" max="3" width="8.7109375" style="67" customWidth="1"/>
    <col min="4" max="4" width="8.7109375" style="71" customWidth="1"/>
    <col min="5" max="5" width="8.7109375" style="73" customWidth="1"/>
    <col min="6" max="41" width="5.28515625" customWidth="1"/>
  </cols>
  <sheetData>
    <row r="1" spans="1:41" ht="16.5" thickBot="1" x14ac:dyDescent="0.3"/>
    <row r="2" spans="1:41" ht="37.5" customHeight="1" thickBot="1" x14ac:dyDescent="0.6">
      <c r="F2" s="108">
        <f>Config!B1</f>
        <v>43831</v>
      </c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  <c r="AN2" s="109"/>
      <c r="AO2" s="110"/>
    </row>
    <row r="3" spans="1:41" ht="21.75" thickBot="1" x14ac:dyDescent="0.4">
      <c r="C3" s="102" t="s">
        <v>43</v>
      </c>
      <c r="D3" s="103"/>
      <c r="E3" s="104"/>
      <c r="F3" s="105" t="s">
        <v>3</v>
      </c>
      <c r="G3" s="106"/>
      <c r="H3" s="107"/>
      <c r="I3" s="105" t="s">
        <v>4</v>
      </c>
      <c r="J3" s="106"/>
      <c r="K3" s="107"/>
      <c r="L3" s="105" t="s">
        <v>5</v>
      </c>
      <c r="M3" s="106"/>
      <c r="N3" s="107"/>
      <c r="O3" s="105" t="s">
        <v>6</v>
      </c>
      <c r="P3" s="106"/>
      <c r="Q3" s="107"/>
      <c r="R3" s="105" t="s">
        <v>7</v>
      </c>
      <c r="S3" s="106"/>
      <c r="T3" s="107"/>
      <c r="U3" s="105" t="s">
        <v>8</v>
      </c>
      <c r="V3" s="106"/>
      <c r="W3" s="107"/>
      <c r="X3" s="105" t="s">
        <v>9</v>
      </c>
      <c r="Y3" s="106"/>
      <c r="Z3" s="107"/>
      <c r="AA3" s="105" t="s">
        <v>10</v>
      </c>
      <c r="AB3" s="106"/>
      <c r="AC3" s="107"/>
      <c r="AD3" s="105" t="s">
        <v>11</v>
      </c>
      <c r="AE3" s="106"/>
      <c r="AF3" s="107"/>
      <c r="AG3" s="105" t="s">
        <v>12</v>
      </c>
      <c r="AH3" s="106"/>
      <c r="AI3" s="107"/>
      <c r="AJ3" s="105" t="s">
        <v>13</v>
      </c>
      <c r="AK3" s="106"/>
      <c r="AL3" s="107"/>
      <c r="AM3" s="105" t="s">
        <v>14</v>
      </c>
      <c r="AN3" s="106"/>
      <c r="AO3" s="107"/>
    </row>
    <row r="4" spans="1:41" s="49" customFormat="1" ht="44.25" thickBot="1" x14ac:dyDescent="0.3">
      <c r="A4" s="35"/>
      <c r="B4" s="50" t="s">
        <v>42</v>
      </c>
      <c r="C4" s="75" t="s">
        <v>15</v>
      </c>
      <c r="D4" s="76" t="s">
        <v>16</v>
      </c>
      <c r="E4" s="77" t="s">
        <v>25</v>
      </c>
      <c r="F4" s="64" t="s">
        <v>15</v>
      </c>
      <c r="G4" s="65" t="s">
        <v>16</v>
      </c>
      <c r="H4" s="66" t="s">
        <v>25</v>
      </c>
      <c r="I4" s="64" t="s">
        <v>15</v>
      </c>
      <c r="J4" s="65" t="s">
        <v>16</v>
      </c>
      <c r="K4" s="66" t="s">
        <v>25</v>
      </c>
      <c r="L4" s="64" t="s">
        <v>15</v>
      </c>
      <c r="M4" s="65" t="s">
        <v>16</v>
      </c>
      <c r="N4" s="66" t="s">
        <v>25</v>
      </c>
      <c r="O4" s="64" t="s">
        <v>15</v>
      </c>
      <c r="P4" s="65" t="s">
        <v>16</v>
      </c>
      <c r="Q4" s="66" t="s">
        <v>25</v>
      </c>
      <c r="R4" s="64" t="s">
        <v>15</v>
      </c>
      <c r="S4" s="65" t="s">
        <v>16</v>
      </c>
      <c r="T4" s="66" t="s">
        <v>25</v>
      </c>
      <c r="U4" s="64" t="s">
        <v>15</v>
      </c>
      <c r="V4" s="65" t="s">
        <v>16</v>
      </c>
      <c r="W4" s="66" t="s">
        <v>25</v>
      </c>
      <c r="X4" s="64" t="s">
        <v>15</v>
      </c>
      <c r="Y4" s="65" t="s">
        <v>16</v>
      </c>
      <c r="Z4" s="66" t="s">
        <v>25</v>
      </c>
      <c r="AA4" s="64" t="s">
        <v>15</v>
      </c>
      <c r="AB4" s="65" t="s">
        <v>16</v>
      </c>
      <c r="AC4" s="66" t="s">
        <v>25</v>
      </c>
      <c r="AD4" s="64" t="s">
        <v>15</v>
      </c>
      <c r="AE4" s="65" t="s">
        <v>16</v>
      </c>
      <c r="AF4" s="66" t="s">
        <v>25</v>
      </c>
      <c r="AG4" s="64" t="s">
        <v>15</v>
      </c>
      <c r="AH4" s="65" t="s">
        <v>16</v>
      </c>
      <c r="AI4" s="66" t="s">
        <v>25</v>
      </c>
      <c r="AJ4" s="64" t="s">
        <v>15</v>
      </c>
      <c r="AK4" s="65" t="s">
        <v>16</v>
      </c>
      <c r="AL4" s="66" t="s">
        <v>25</v>
      </c>
      <c r="AM4" s="64" t="s">
        <v>15</v>
      </c>
      <c r="AN4" s="65" t="s">
        <v>16</v>
      </c>
      <c r="AO4" s="66" t="s">
        <v>25</v>
      </c>
    </row>
    <row r="5" spans="1:41" s="54" customFormat="1" x14ac:dyDescent="0.25">
      <c r="B5" s="55" t="str">
        <f>IF(Config!E4&lt;&gt;"",CONCATENATE(Config!E4," ",Config!F4),"")</f>
        <v>DURAND Alphonse</v>
      </c>
      <c r="C5" s="68">
        <f>SUM(F5,I5,L5,O5,R5,U5,X5,AA5,AD5,AG5,AJ5,AM5)</f>
        <v>7</v>
      </c>
      <c r="D5" s="78">
        <f>SUM(G5,J5,M5,P5,S5,V5,Y5,AB5,AE5,AH5,AK5,AN5)</f>
        <v>5</v>
      </c>
      <c r="E5" s="80">
        <f>SUM(H5,K5,N5,Q5,T5,W5,Z5,AC5,AF5,AI5,AL5,AO5)</f>
        <v>0</v>
      </c>
      <c r="F5" s="56">
        <f>VLOOKUP($B5,Janvier!$B$8:$E$34,2,FALSE)</f>
        <v>7</v>
      </c>
      <c r="G5" s="57">
        <f>VLOOKUP($B5,Janvier!$B$8:$E$34,3,FALSE)</f>
        <v>5</v>
      </c>
      <c r="H5" s="58">
        <f>VLOOKUP($B5,Janvier!$B$8:$E$34,4,FALSE)</f>
        <v>0</v>
      </c>
      <c r="I5" s="56">
        <f>VLOOKUP($B5,Février!$B$8:$E$34,2,FALSE)</f>
        <v>0</v>
      </c>
      <c r="J5" s="57">
        <f>VLOOKUP($B5,Février!$B$8:$E$34,3,FALSE)</f>
        <v>0</v>
      </c>
      <c r="K5" s="58">
        <f>VLOOKUP($B5,Février!$B$8:$E$34,4,FALSE)</f>
        <v>0</v>
      </c>
      <c r="L5" s="56">
        <f>VLOOKUP($B5,Mars!$B$8:$E$34,2,FALSE)</f>
        <v>0</v>
      </c>
      <c r="M5" s="57">
        <f>VLOOKUP($B5,Mars!$B$8:$E$34,3,FALSE)</f>
        <v>0</v>
      </c>
      <c r="N5" s="58">
        <f>VLOOKUP($B5,Mars!$B$8:$E$34,4,FALSE)</f>
        <v>0</v>
      </c>
      <c r="O5" s="56">
        <f>VLOOKUP($B5,Avril!$B$8:$E$34,2,FALSE)</f>
        <v>0</v>
      </c>
      <c r="P5" s="57">
        <f>VLOOKUP($B5,Avril!$B$8:$E$34,3,FALSE)</f>
        <v>0</v>
      </c>
      <c r="Q5" s="58">
        <f>VLOOKUP($B5,Avril!$B$8:$E$34,4,FALSE)</f>
        <v>0</v>
      </c>
      <c r="R5" s="56">
        <f>VLOOKUP($B5,Mai!$B$8:$E$34,2,FALSE)</f>
        <v>0</v>
      </c>
      <c r="S5" s="57">
        <f>VLOOKUP($B5,Mai!$B$8:$E$34,3,FALSE)</f>
        <v>0</v>
      </c>
      <c r="T5" s="58">
        <f>VLOOKUP($B5,Mai!$B$8:$E$34,4,FALSE)</f>
        <v>0</v>
      </c>
      <c r="U5" s="56">
        <f>VLOOKUP($B5,Juin!$B$8:$E$34,2,FALSE)</f>
        <v>0</v>
      </c>
      <c r="V5" s="57">
        <f>VLOOKUP($B5,Juin!$B$8:$E$34,3,FALSE)</f>
        <v>0</v>
      </c>
      <c r="W5" s="58">
        <f>VLOOKUP($B5,Juin!$B$8:$E$34,4,FALSE)</f>
        <v>0</v>
      </c>
      <c r="X5" s="56">
        <f>VLOOKUP($B5,Juillet!$B$8:$E$34,2,FALSE)</f>
        <v>0</v>
      </c>
      <c r="Y5" s="57">
        <f>VLOOKUP($B5,Juillet!$B$8:$E$34,3,FALSE)</f>
        <v>0</v>
      </c>
      <c r="Z5" s="58">
        <f>VLOOKUP($B5,Juillet!$B$8:$E$34,4,FALSE)</f>
        <v>0</v>
      </c>
      <c r="AA5" s="59">
        <f>VLOOKUP($B5,Août!$B$8:$E$34,2,FALSE)</f>
        <v>0</v>
      </c>
      <c r="AB5" s="57">
        <f>VLOOKUP($B5,Août!$B$8:$E$34,3,FALSE)</f>
        <v>0</v>
      </c>
      <c r="AC5" s="58">
        <f>VLOOKUP($B5,Août!$B$8:$E$34,4,FALSE)</f>
        <v>0</v>
      </c>
      <c r="AD5" s="59">
        <f>VLOOKUP($B5,Septembre!$B$8:$E$34,2,FALSE)</f>
        <v>0</v>
      </c>
      <c r="AE5" s="57">
        <f>VLOOKUP($B5,Septembre!$B$8:$E$34,3,FALSE)</f>
        <v>0</v>
      </c>
      <c r="AF5" s="58">
        <f>VLOOKUP($B5,Septembre!$B$8:$E$34,4,FALSE)</f>
        <v>0</v>
      </c>
      <c r="AG5" s="59">
        <f>VLOOKUP($B5,Octobre!$B$8:$E$34,2,FALSE)</f>
        <v>0</v>
      </c>
      <c r="AH5" s="57">
        <f>VLOOKUP($B5,Octobre!$B$8:$E$34,3,FALSE)</f>
        <v>0</v>
      </c>
      <c r="AI5" s="58">
        <f>VLOOKUP($B5,Octobre!$B$8:$E$34,4,FALSE)</f>
        <v>0</v>
      </c>
      <c r="AJ5" s="59">
        <f>VLOOKUP($B5,Novembre!$B$8:$E$34,2,FALSE)</f>
        <v>0</v>
      </c>
      <c r="AK5" s="57">
        <f>VLOOKUP($B5,Novembre!$B$8:$E$34,3,FALSE)</f>
        <v>0</v>
      </c>
      <c r="AL5" s="58">
        <f>VLOOKUP($B5,Novembre!$B$8:$E$34,4,FALSE)</f>
        <v>0</v>
      </c>
      <c r="AM5" s="59">
        <f>VLOOKUP($B5,Décembre!$B$8:$E$34,2,FALSE)</f>
        <v>0</v>
      </c>
      <c r="AN5" s="57">
        <f>VLOOKUP($B5,Décembre!$B$8:$E$34,3,FALSE)</f>
        <v>0</v>
      </c>
      <c r="AO5" s="58">
        <f>VLOOKUP($B5,Décembre!$B$8:$E$34,4,FALSE)</f>
        <v>0</v>
      </c>
    </row>
    <row r="6" spans="1:41" x14ac:dyDescent="0.25">
      <c r="B6" s="51" t="str">
        <f>IF(Config!E5&lt;&gt;"",CONCATENATE(Config!E5," ",Config!F5),"")</f>
        <v>DUGAST Philippe</v>
      </c>
      <c r="C6" s="69">
        <f t="shared" ref="C6:C31" si="0">SUM(F6,I6,L6,O6,R6,U6,X6,AA6,AD6,AG6,AJ6,AM6)</f>
        <v>0</v>
      </c>
      <c r="D6" s="79">
        <f t="shared" ref="D6:D31" si="1">SUM(G6,J6,M6,P6,S6,V6,Y6,AB6,AE6,AH6,AK6,AN6)</f>
        <v>0</v>
      </c>
      <c r="E6" s="81">
        <f t="shared" ref="E6:E31" si="2">SUM(H6,K6,N6,Q6,T6,W6,Z6,AC6,AF6,AI6,AL6,AO6)</f>
        <v>0</v>
      </c>
      <c r="F6" s="60">
        <f>VLOOKUP($B6,Janvier!$B$8:$E$34,2,FALSE)</f>
        <v>0</v>
      </c>
      <c r="G6" s="61">
        <f>VLOOKUP($B6,Janvier!$B$8:$E$34,3,FALSE)</f>
        <v>0</v>
      </c>
      <c r="H6" s="62">
        <f>VLOOKUP($B6,Janvier!$B$8:$E$34,4,FALSE)</f>
        <v>0</v>
      </c>
      <c r="I6" s="60">
        <f>VLOOKUP($B6,Février!$B$8:$E$34,2,FALSE)</f>
        <v>0</v>
      </c>
      <c r="J6" s="61">
        <f>VLOOKUP($B6,Février!$B$8:$E$34,3,FALSE)</f>
        <v>0</v>
      </c>
      <c r="K6" s="62">
        <f>VLOOKUP($B6,Février!$B$8:$E$34,4,FALSE)</f>
        <v>0</v>
      </c>
      <c r="L6" s="60">
        <f>VLOOKUP($B6,Mars!$B$8:$E$34,2,FALSE)</f>
        <v>0</v>
      </c>
      <c r="M6" s="61">
        <f>VLOOKUP($B6,Mars!$B$8:$E$34,3,FALSE)</f>
        <v>0</v>
      </c>
      <c r="N6" s="62">
        <f>VLOOKUP($B6,Mars!$B$8:$E$34,4,FALSE)</f>
        <v>0</v>
      </c>
      <c r="O6" s="60">
        <f>VLOOKUP($B6,Avril!$B$8:$E$34,2,FALSE)</f>
        <v>0</v>
      </c>
      <c r="P6" s="61">
        <f>VLOOKUP($B6,Avril!$B$8:$E$34,3,FALSE)</f>
        <v>0</v>
      </c>
      <c r="Q6" s="62">
        <f>VLOOKUP($B6,Avril!$B$8:$E$34,4,FALSE)</f>
        <v>0</v>
      </c>
      <c r="R6" s="60">
        <f>VLOOKUP($B6,Mai!$B$8:$E$34,2,FALSE)</f>
        <v>0</v>
      </c>
      <c r="S6" s="61">
        <f>VLOOKUP($B6,Mai!$B$8:$E$34,3,FALSE)</f>
        <v>0</v>
      </c>
      <c r="T6" s="62">
        <f>VLOOKUP($B6,Mai!$B$8:$E$34,4,FALSE)</f>
        <v>0</v>
      </c>
      <c r="U6" s="60">
        <f>VLOOKUP($B6,Juin!$B$8:$E$34,2,FALSE)</f>
        <v>0</v>
      </c>
      <c r="V6" s="61">
        <f>VLOOKUP($B6,Juin!$B$8:$E$34,3,FALSE)</f>
        <v>0</v>
      </c>
      <c r="W6" s="62">
        <f>VLOOKUP($B6,Juin!$B$8:$E$34,4,FALSE)</f>
        <v>0</v>
      </c>
      <c r="X6" s="60">
        <f>VLOOKUP($B6,Juillet!$B$8:$E$34,2,FALSE)</f>
        <v>0</v>
      </c>
      <c r="Y6" s="61">
        <f>VLOOKUP($B6,Juillet!$B$8:$E$34,3,FALSE)</f>
        <v>0</v>
      </c>
      <c r="Z6" s="62">
        <f>VLOOKUP($B6,Juillet!$B$8:$E$34,4,FALSE)</f>
        <v>0</v>
      </c>
      <c r="AA6" s="63">
        <f>VLOOKUP($B6,Août!$B$8:$E$34,2,FALSE)</f>
        <v>0</v>
      </c>
      <c r="AB6" s="61">
        <f>VLOOKUP($B6,Août!$B$8:$E$34,3,FALSE)</f>
        <v>0</v>
      </c>
      <c r="AC6" s="62">
        <f>VLOOKUP($B6,Août!$B$8:$E$34,4,FALSE)</f>
        <v>0</v>
      </c>
      <c r="AD6" s="63">
        <f>VLOOKUP($B6,Septembre!$B$8:$E$34,2,FALSE)</f>
        <v>0</v>
      </c>
      <c r="AE6" s="61">
        <f>VLOOKUP($B6,Septembre!$B$8:$E$34,3,FALSE)</f>
        <v>0</v>
      </c>
      <c r="AF6" s="62">
        <f>VLOOKUP($B6,Septembre!$B$8:$E$34,4,FALSE)</f>
        <v>0</v>
      </c>
      <c r="AG6" s="63">
        <f>VLOOKUP($B6,Octobre!$B$8:$E$34,2,FALSE)</f>
        <v>0</v>
      </c>
      <c r="AH6" s="61">
        <f>VLOOKUP($B6,Octobre!$B$8:$E$34,3,FALSE)</f>
        <v>0</v>
      </c>
      <c r="AI6" s="62">
        <f>VLOOKUP($B6,Octobre!$B$8:$E$34,4,FALSE)</f>
        <v>0</v>
      </c>
      <c r="AJ6" s="63">
        <f>VLOOKUP($B6,Novembre!$B$8:$E$34,2,FALSE)</f>
        <v>0</v>
      </c>
      <c r="AK6" s="61">
        <f>VLOOKUP($B6,Novembre!$B$8:$E$34,3,FALSE)</f>
        <v>0</v>
      </c>
      <c r="AL6" s="62">
        <f>VLOOKUP($B6,Novembre!$B$8:$E$34,4,FALSE)</f>
        <v>0</v>
      </c>
      <c r="AM6" s="63">
        <f>VLOOKUP($B6,Décembre!$B$8:$E$34,2,FALSE)</f>
        <v>0</v>
      </c>
      <c r="AN6" s="61">
        <f>VLOOKUP($B6,Décembre!$B$8:$E$34,3,FALSE)</f>
        <v>0</v>
      </c>
      <c r="AO6" s="62">
        <f>VLOOKUP($B6,Décembre!$B$8:$E$34,4,FALSE)</f>
        <v>0</v>
      </c>
    </row>
    <row r="7" spans="1:41" x14ac:dyDescent="0.25">
      <c r="B7" s="51" t="str">
        <f>IF(Config!E6&lt;&gt;"",CONCATENATE(Config!E6," ",Config!F6),"")</f>
        <v>DUPONT Bernard</v>
      </c>
      <c r="C7" s="69">
        <f t="shared" si="0"/>
        <v>0</v>
      </c>
      <c r="D7" s="79">
        <f t="shared" si="1"/>
        <v>0</v>
      </c>
      <c r="E7" s="81">
        <f t="shared" si="2"/>
        <v>0</v>
      </c>
      <c r="F7" s="60">
        <f>VLOOKUP($B7,Janvier!$B$8:$E$34,2,FALSE)</f>
        <v>0</v>
      </c>
      <c r="G7" s="61">
        <f>VLOOKUP($B7,Janvier!$B$8:$E$34,3,FALSE)</f>
        <v>0</v>
      </c>
      <c r="H7" s="62">
        <f>VLOOKUP($B7,Janvier!$B$8:$E$34,4,FALSE)</f>
        <v>0</v>
      </c>
      <c r="I7" s="60">
        <f>VLOOKUP($B7,Février!$B$8:$E$34,2,FALSE)</f>
        <v>0</v>
      </c>
      <c r="J7" s="61">
        <f>VLOOKUP($B7,Février!$B$8:$E$34,3,FALSE)</f>
        <v>0</v>
      </c>
      <c r="K7" s="62">
        <f>VLOOKUP($B7,Février!$B$8:$E$34,4,FALSE)</f>
        <v>0</v>
      </c>
      <c r="L7" s="60">
        <f>VLOOKUP($B7,Mars!$B$8:$E$34,2,FALSE)</f>
        <v>0</v>
      </c>
      <c r="M7" s="61">
        <f>VLOOKUP($B7,Mars!$B$8:$E$34,3,FALSE)</f>
        <v>0</v>
      </c>
      <c r="N7" s="62">
        <f>VLOOKUP($B7,Mars!$B$8:$E$34,4,FALSE)</f>
        <v>0</v>
      </c>
      <c r="O7" s="60">
        <f>VLOOKUP($B7,Avril!$B$8:$E$34,2,FALSE)</f>
        <v>0</v>
      </c>
      <c r="P7" s="61">
        <f>VLOOKUP($B7,Avril!$B$8:$E$34,3,FALSE)</f>
        <v>0</v>
      </c>
      <c r="Q7" s="62">
        <f>VLOOKUP($B7,Avril!$B$8:$E$34,4,FALSE)</f>
        <v>0</v>
      </c>
      <c r="R7" s="60">
        <f>VLOOKUP($B7,Mai!$B$8:$E$34,2,FALSE)</f>
        <v>0</v>
      </c>
      <c r="S7" s="61">
        <f>VLOOKUP($B7,Mai!$B$8:$E$34,3,FALSE)</f>
        <v>0</v>
      </c>
      <c r="T7" s="62">
        <f>VLOOKUP($B7,Mai!$B$8:$E$34,4,FALSE)</f>
        <v>0</v>
      </c>
      <c r="U7" s="60">
        <f>VLOOKUP($B7,Juin!$B$8:$E$34,2,FALSE)</f>
        <v>0</v>
      </c>
      <c r="V7" s="61">
        <f>VLOOKUP($B7,Juin!$B$8:$E$34,3,FALSE)</f>
        <v>0</v>
      </c>
      <c r="W7" s="62">
        <f>VLOOKUP($B7,Juin!$B$8:$E$34,4,FALSE)</f>
        <v>0</v>
      </c>
      <c r="X7" s="60">
        <f>VLOOKUP($B7,Juillet!$B$8:$E$34,2,FALSE)</f>
        <v>0</v>
      </c>
      <c r="Y7" s="61">
        <f>VLOOKUP($B7,Juillet!$B$8:$E$34,3,FALSE)</f>
        <v>0</v>
      </c>
      <c r="Z7" s="62">
        <f>VLOOKUP($B7,Juillet!$B$8:$E$34,4,FALSE)</f>
        <v>0</v>
      </c>
      <c r="AA7" s="63">
        <f>VLOOKUP($B7,Août!$B$8:$E$34,2,FALSE)</f>
        <v>0</v>
      </c>
      <c r="AB7" s="61">
        <f>VLOOKUP($B7,Août!$B$8:$E$34,3,FALSE)</f>
        <v>0</v>
      </c>
      <c r="AC7" s="62">
        <f>VLOOKUP($B7,Août!$B$8:$E$34,4,FALSE)</f>
        <v>0</v>
      </c>
      <c r="AD7" s="63">
        <f>VLOOKUP($B7,Septembre!$B$8:$E$34,2,FALSE)</f>
        <v>0</v>
      </c>
      <c r="AE7" s="61">
        <f>VLOOKUP($B7,Septembre!$B$8:$E$34,3,FALSE)</f>
        <v>0</v>
      </c>
      <c r="AF7" s="62">
        <f>VLOOKUP($B7,Septembre!$B$8:$E$34,4,FALSE)</f>
        <v>0</v>
      </c>
      <c r="AG7" s="63">
        <f>VLOOKUP($B7,Octobre!$B$8:$E$34,2,FALSE)</f>
        <v>0</v>
      </c>
      <c r="AH7" s="61">
        <f>VLOOKUP($B7,Octobre!$B$8:$E$34,3,FALSE)</f>
        <v>0</v>
      </c>
      <c r="AI7" s="62">
        <f>VLOOKUP($B7,Octobre!$B$8:$E$34,4,FALSE)</f>
        <v>0</v>
      </c>
      <c r="AJ7" s="63">
        <f>VLOOKUP($B7,Novembre!$B$8:$E$34,2,FALSE)</f>
        <v>0</v>
      </c>
      <c r="AK7" s="61">
        <f>VLOOKUP($B7,Novembre!$B$8:$E$34,3,FALSE)</f>
        <v>0</v>
      </c>
      <c r="AL7" s="62">
        <f>VLOOKUP($B7,Novembre!$B$8:$E$34,4,FALSE)</f>
        <v>0</v>
      </c>
      <c r="AM7" s="63">
        <f>VLOOKUP($B7,Décembre!$B$8:$E$34,2,FALSE)</f>
        <v>0</v>
      </c>
      <c r="AN7" s="61">
        <f>VLOOKUP($B7,Décembre!$B$8:$E$34,3,FALSE)</f>
        <v>0</v>
      </c>
      <c r="AO7" s="62">
        <f>VLOOKUP($B7,Décembre!$B$8:$E$34,4,FALSE)</f>
        <v>0</v>
      </c>
    </row>
    <row r="8" spans="1:41" x14ac:dyDescent="0.25">
      <c r="B8" s="51" t="str">
        <f>IF(Config!E7&lt;&gt;"",CONCATENATE(Config!E7," ",Config!F7),"")</f>
        <v>DUPONT Maurice</v>
      </c>
      <c r="C8" s="69">
        <f t="shared" si="0"/>
        <v>0</v>
      </c>
      <c r="D8" s="79">
        <f t="shared" si="1"/>
        <v>0</v>
      </c>
      <c r="E8" s="81">
        <f t="shared" si="2"/>
        <v>0</v>
      </c>
      <c r="F8" s="60">
        <f>VLOOKUP($B8,Janvier!$B$8:$E$34,2,FALSE)</f>
        <v>0</v>
      </c>
      <c r="G8" s="61">
        <f>VLOOKUP($B8,Janvier!$B$8:$E$34,3,FALSE)</f>
        <v>0</v>
      </c>
      <c r="H8" s="62">
        <f>VLOOKUP($B8,Janvier!$B$8:$E$34,4,FALSE)</f>
        <v>0</v>
      </c>
      <c r="I8" s="60">
        <f>VLOOKUP($B8,Février!$B$8:$E$34,2,FALSE)</f>
        <v>0</v>
      </c>
      <c r="J8" s="61">
        <f>VLOOKUP($B8,Février!$B$8:$E$34,3,FALSE)</f>
        <v>0</v>
      </c>
      <c r="K8" s="62">
        <f>VLOOKUP($B8,Février!$B$8:$E$34,4,FALSE)</f>
        <v>0</v>
      </c>
      <c r="L8" s="60">
        <f>VLOOKUP($B8,Mars!$B$8:$E$34,2,FALSE)</f>
        <v>0</v>
      </c>
      <c r="M8" s="61">
        <f>VLOOKUP($B8,Mars!$B$8:$E$34,3,FALSE)</f>
        <v>0</v>
      </c>
      <c r="N8" s="62">
        <f>VLOOKUP($B8,Mars!$B$8:$E$34,4,FALSE)</f>
        <v>0</v>
      </c>
      <c r="O8" s="60">
        <f>VLOOKUP($B8,Avril!$B$8:$E$34,2,FALSE)</f>
        <v>0</v>
      </c>
      <c r="P8" s="61">
        <f>VLOOKUP($B8,Avril!$B$8:$E$34,3,FALSE)</f>
        <v>0</v>
      </c>
      <c r="Q8" s="62">
        <f>VLOOKUP($B8,Avril!$B$8:$E$34,4,FALSE)</f>
        <v>0</v>
      </c>
      <c r="R8" s="60">
        <f>VLOOKUP($B8,Mai!$B$8:$E$34,2,FALSE)</f>
        <v>0</v>
      </c>
      <c r="S8" s="61">
        <f>VLOOKUP($B8,Mai!$B$8:$E$34,3,FALSE)</f>
        <v>0</v>
      </c>
      <c r="T8" s="62">
        <f>VLOOKUP($B8,Mai!$B$8:$E$34,4,FALSE)</f>
        <v>0</v>
      </c>
      <c r="U8" s="60">
        <f>VLOOKUP($B8,Juin!$B$8:$E$34,2,FALSE)</f>
        <v>0</v>
      </c>
      <c r="V8" s="61">
        <f>VLOOKUP($B8,Juin!$B$8:$E$34,3,FALSE)</f>
        <v>0</v>
      </c>
      <c r="W8" s="62">
        <f>VLOOKUP($B8,Juin!$B$8:$E$34,4,FALSE)</f>
        <v>0</v>
      </c>
      <c r="X8" s="60">
        <f>VLOOKUP($B8,Juillet!$B$8:$E$34,2,FALSE)</f>
        <v>0</v>
      </c>
      <c r="Y8" s="61">
        <f>VLOOKUP($B8,Juillet!$B$8:$E$34,3,FALSE)</f>
        <v>0</v>
      </c>
      <c r="Z8" s="62">
        <f>VLOOKUP($B8,Juillet!$B$8:$E$34,4,FALSE)</f>
        <v>0</v>
      </c>
      <c r="AA8" s="63">
        <f>VLOOKUP($B8,Août!$B$8:$E$34,2,FALSE)</f>
        <v>0</v>
      </c>
      <c r="AB8" s="61">
        <f>VLOOKUP($B8,Août!$B$8:$E$34,3,FALSE)</f>
        <v>0</v>
      </c>
      <c r="AC8" s="62">
        <f>VLOOKUP($B8,Août!$B$8:$E$34,4,FALSE)</f>
        <v>0</v>
      </c>
      <c r="AD8" s="63">
        <f>VLOOKUP($B8,Septembre!$B$8:$E$34,2,FALSE)</f>
        <v>0</v>
      </c>
      <c r="AE8" s="61">
        <f>VLOOKUP($B8,Septembre!$B$8:$E$34,3,FALSE)</f>
        <v>0</v>
      </c>
      <c r="AF8" s="62">
        <f>VLOOKUP($B8,Septembre!$B$8:$E$34,4,FALSE)</f>
        <v>0</v>
      </c>
      <c r="AG8" s="63">
        <f>VLOOKUP($B8,Octobre!$B$8:$E$34,2,FALSE)</f>
        <v>0</v>
      </c>
      <c r="AH8" s="61">
        <f>VLOOKUP($B8,Octobre!$B$8:$E$34,3,FALSE)</f>
        <v>0</v>
      </c>
      <c r="AI8" s="62">
        <f>VLOOKUP($B8,Octobre!$B$8:$E$34,4,FALSE)</f>
        <v>0</v>
      </c>
      <c r="AJ8" s="63">
        <f>VLOOKUP($B8,Novembre!$B$8:$E$34,2,FALSE)</f>
        <v>0</v>
      </c>
      <c r="AK8" s="61">
        <f>VLOOKUP($B8,Novembre!$B$8:$E$34,3,FALSE)</f>
        <v>0</v>
      </c>
      <c r="AL8" s="62">
        <f>VLOOKUP($B8,Novembre!$B$8:$E$34,4,FALSE)</f>
        <v>0</v>
      </c>
      <c r="AM8" s="63">
        <f>VLOOKUP($B8,Décembre!$B$8:$E$34,2,FALSE)</f>
        <v>0</v>
      </c>
      <c r="AN8" s="61">
        <f>VLOOKUP($B8,Décembre!$B$8:$E$34,3,FALSE)</f>
        <v>0</v>
      </c>
      <c r="AO8" s="62">
        <f>VLOOKUP($B8,Décembre!$B$8:$E$34,4,FALSE)</f>
        <v>0</v>
      </c>
    </row>
    <row r="9" spans="1:41" x14ac:dyDescent="0.25">
      <c r="B9" s="51" t="str">
        <f>IF(Config!E8&lt;&gt;"",CONCATENATE(Config!E8," ",Config!F8),"")</f>
        <v>NOM 5 Prénom</v>
      </c>
      <c r="C9" s="69" t="e">
        <f t="shared" si="0"/>
        <v>#N/A</v>
      </c>
      <c r="D9" s="79" t="e">
        <f t="shared" si="1"/>
        <v>#N/A</v>
      </c>
      <c r="E9" s="81" t="e">
        <f t="shared" si="2"/>
        <v>#N/A</v>
      </c>
      <c r="F9" s="60" t="e">
        <f>VLOOKUP($B9,Janvier!$B$8:$E$34,2,FALSE)</f>
        <v>#N/A</v>
      </c>
      <c r="G9" s="61" t="e">
        <f>VLOOKUP($B9,Janvier!$B$8:$E$34,3,FALSE)</f>
        <v>#N/A</v>
      </c>
      <c r="H9" s="62" t="e">
        <f>VLOOKUP($B9,Janvier!$B$8:$E$34,4,FALSE)</f>
        <v>#N/A</v>
      </c>
      <c r="I9" s="60" t="e">
        <f>VLOOKUP($B9,Février!$B$8:$E$34,2,FALSE)</f>
        <v>#N/A</v>
      </c>
      <c r="J9" s="61" t="e">
        <f>VLOOKUP($B9,Février!$B$8:$E$34,3,FALSE)</f>
        <v>#N/A</v>
      </c>
      <c r="K9" s="62" t="e">
        <f>VLOOKUP($B9,Février!$B$8:$E$34,4,FALSE)</f>
        <v>#N/A</v>
      </c>
      <c r="L9" s="60" t="e">
        <f>VLOOKUP($B9,Mars!$B$8:$E$34,2,FALSE)</f>
        <v>#N/A</v>
      </c>
      <c r="M9" s="61" t="e">
        <f>VLOOKUP($B9,Mars!$B$8:$E$34,3,FALSE)</f>
        <v>#N/A</v>
      </c>
      <c r="N9" s="62" t="e">
        <f>VLOOKUP($B9,Mars!$B$8:$E$34,4,FALSE)</f>
        <v>#N/A</v>
      </c>
      <c r="O9" s="60" t="e">
        <f>VLOOKUP($B9,Avril!$B$8:$E$34,2,FALSE)</f>
        <v>#N/A</v>
      </c>
      <c r="P9" s="61" t="e">
        <f>VLOOKUP($B9,Avril!$B$8:$E$34,3,FALSE)</f>
        <v>#N/A</v>
      </c>
      <c r="Q9" s="62" t="e">
        <f>VLOOKUP($B9,Avril!$B$8:$E$34,4,FALSE)</f>
        <v>#N/A</v>
      </c>
      <c r="R9" s="60" t="e">
        <f>VLOOKUP($B9,Mai!$B$8:$E$34,2,FALSE)</f>
        <v>#N/A</v>
      </c>
      <c r="S9" s="61" t="e">
        <f>VLOOKUP($B9,Mai!$B$8:$E$34,3,FALSE)</f>
        <v>#N/A</v>
      </c>
      <c r="T9" s="62" t="e">
        <f>VLOOKUP($B9,Mai!$B$8:$E$34,4,FALSE)</f>
        <v>#N/A</v>
      </c>
      <c r="U9" s="60" t="e">
        <f>VLOOKUP($B9,Juin!$B$8:$E$34,2,FALSE)</f>
        <v>#N/A</v>
      </c>
      <c r="V9" s="61" t="e">
        <f>VLOOKUP($B9,Juin!$B$8:$E$34,3,FALSE)</f>
        <v>#N/A</v>
      </c>
      <c r="W9" s="62" t="e">
        <f>VLOOKUP($B9,Juin!$B$8:$E$34,4,FALSE)</f>
        <v>#N/A</v>
      </c>
      <c r="X9" s="60" t="e">
        <f>VLOOKUP($B9,Juillet!$B$8:$E$34,2,FALSE)</f>
        <v>#N/A</v>
      </c>
      <c r="Y9" s="61" t="e">
        <f>VLOOKUP($B9,Juillet!$B$8:$E$34,3,FALSE)</f>
        <v>#N/A</v>
      </c>
      <c r="Z9" s="62" t="e">
        <f>VLOOKUP($B9,Juillet!$B$8:$E$34,4,FALSE)</f>
        <v>#N/A</v>
      </c>
      <c r="AA9" s="63" t="e">
        <f>VLOOKUP($B9,Août!$B$8:$E$34,2,FALSE)</f>
        <v>#N/A</v>
      </c>
      <c r="AB9" s="61" t="e">
        <f>VLOOKUP($B9,Août!$B$8:$E$34,3,FALSE)</f>
        <v>#N/A</v>
      </c>
      <c r="AC9" s="62" t="e">
        <f>VLOOKUP($B9,Août!$B$8:$E$34,4,FALSE)</f>
        <v>#N/A</v>
      </c>
      <c r="AD9" s="63" t="e">
        <f>VLOOKUP($B9,Septembre!$B$8:$E$34,2,FALSE)</f>
        <v>#N/A</v>
      </c>
      <c r="AE9" s="61" t="e">
        <f>VLOOKUP($B9,Septembre!$B$8:$E$34,3,FALSE)</f>
        <v>#N/A</v>
      </c>
      <c r="AF9" s="62" t="e">
        <f>VLOOKUP($B9,Septembre!$B$8:$E$34,4,FALSE)</f>
        <v>#N/A</v>
      </c>
      <c r="AG9" s="63" t="e">
        <f>VLOOKUP($B9,Octobre!$B$8:$E$34,2,FALSE)</f>
        <v>#N/A</v>
      </c>
      <c r="AH9" s="61" t="e">
        <f>VLOOKUP($B9,Octobre!$B$8:$E$34,3,FALSE)</f>
        <v>#N/A</v>
      </c>
      <c r="AI9" s="62" t="e">
        <f>VLOOKUP($B9,Octobre!$B$8:$E$34,4,FALSE)</f>
        <v>#N/A</v>
      </c>
      <c r="AJ9" s="63" t="e">
        <f>VLOOKUP($B9,Novembre!$B$8:$E$34,2,FALSE)</f>
        <v>#N/A</v>
      </c>
      <c r="AK9" s="61" t="e">
        <f>VLOOKUP($B9,Novembre!$B$8:$E$34,3,FALSE)</f>
        <v>#N/A</v>
      </c>
      <c r="AL9" s="62" t="e">
        <f>VLOOKUP($B9,Novembre!$B$8:$E$34,4,FALSE)</f>
        <v>#N/A</v>
      </c>
      <c r="AM9" s="63" t="e">
        <f>VLOOKUP($B9,Décembre!$B$8:$E$34,2,FALSE)</f>
        <v>#N/A</v>
      </c>
      <c r="AN9" s="61" t="e">
        <f>VLOOKUP($B9,Décembre!$B$8:$E$34,3,FALSE)</f>
        <v>#N/A</v>
      </c>
      <c r="AO9" s="62" t="e">
        <f>VLOOKUP($B9,Décembre!$B$8:$E$34,4,FALSE)</f>
        <v>#N/A</v>
      </c>
    </row>
    <row r="10" spans="1:41" x14ac:dyDescent="0.25">
      <c r="B10" s="51" t="str">
        <f>IF(Config!E9&lt;&gt;"",CONCATENATE(Config!E9," ",Config!F9),"")</f>
        <v>NOM 6 Prénom</v>
      </c>
      <c r="C10" s="69" t="e">
        <f t="shared" si="0"/>
        <v>#N/A</v>
      </c>
      <c r="D10" s="79" t="e">
        <f t="shared" si="1"/>
        <v>#N/A</v>
      </c>
      <c r="E10" s="81" t="e">
        <f t="shared" si="2"/>
        <v>#N/A</v>
      </c>
      <c r="F10" s="60" t="e">
        <f>VLOOKUP($B10,Janvier!$B$8:$E$34,2,FALSE)</f>
        <v>#N/A</v>
      </c>
      <c r="G10" s="61" t="e">
        <f>VLOOKUP($B10,Janvier!$B$8:$E$34,3,FALSE)</f>
        <v>#N/A</v>
      </c>
      <c r="H10" s="62" t="e">
        <f>VLOOKUP($B10,Janvier!$B$8:$E$34,4,FALSE)</f>
        <v>#N/A</v>
      </c>
      <c r="I10" s="60" t="e">
        <f>VLOOKUP($B10,Février!$B$8:$E$34,2,FALSE)</f>
        <v>#N/A</v>
      </c>
      <c r="J10" s="61" t="e">
        <f>VLOOKUP($B10,Février!$B$8:$E$34,3,FALSE)</f>
        <v>#N/A</v>
      </c>
      <c r="K10" s="62" t="e">
        <f>VLOOKUP($B10,Février!$B$8:$E$34,4,FALSE)</f>
        <v>#N/A</v>
      </c>
      <c r="L10" s="60" t="e">
        <f>VLOOKUP($B10,Mars!$B$8:$E$34,2,FALSE)</f>
        <v>#N/A</v>
      </c>
      <c r="M10" s="61" t="e">
        <f>VLOOKUP($B10,Mars!$B$8:$E$34,3,FALSE)</f>
        <v>#N/A</v>
      </c>
      <c r="N10" s="62" t="e">
        <f>VLOOKUP($B10,Mars!$B$8:$E$34,4,FALSE)</f>
        <v>#N/A</v>
      </c>
      <c r="O10" s="60" t="e">
        <f>VLOOKUP($B10,Avril!$B$8:$E$34,2,FALSE)</f>
        <v>#N/A</v>
      </c>
      <c r="P10" s="61" t="e">
        <f>VLOOKUP($B10,Avril!$B$8:$E$34,3,FALSE)</f>
        <v>#N/A</v>
      </c>
      <c r="Q10" s="62" t="e">
        <f>VLOOKUP($B10,Avril!$B$8:$E$34,4,FALSE)</f>
        <v>#N/A</v>
      </c>
      <c r="R10" s="60" t="e">
        <f>VLOOKUP($B10,Mai!$B$8:$E$34,2,FALSE)</f>
        <v>#N/A</v>
      </c>
      <c r="S10" s="61" t="e">
        <f>VLOOKUP($B10,Mai!$B$8:$E$34,3,FALSE)</f>
        <v>#N/A</v>
      </c>
      <c r="T10" s="62" t="e">
        <f>VLOOKUP($B10,Mai!$B$8:$E$34,4,FALSE)</f>
        <v>#N/A</v>
      </c>
      <c r="U10" s="60" t="e">
        <f>VLOOKUP($B10,Juin!$B$8:$E$34,2,FALSE)</f>
        <v>#N/A</v>
      </c>
      <c r="V10" s="61" t="e">
        <f>VLOOKUP($B10,Juin!$B$8:$E$34,3,FALSE)</f>
        <v>#N/A</v>
      </c>
      <c r="W10" s="62" t="e">
        <f>VLOOKUP($B10,Juin!$B$8:$E$34,4,FALSE)</f>
        <v>#N/A</v>
      </c>
      <c r="X10" s="60" t="e">
        <f>VLOOKUP($B10,Juillet!$B$8:$E$34,2,FALSE)</f>
        <v>#N/A</v>
      </c>
      <c r="Y10" s="61" t="e">
        <f>VLOOKUP($B10,Juillet!$B$8:$E$34,3,FALSE)</f>
        <v>#N/A</v>
      </c>
      <c r="Z10" s="62" t="e">
        <f>VLOOKUP($B10,Juillet!$B$8:$E$34,4,FALSE)</f>
        <v>#N/A</v>
      </c>
      <c r="AA10" s="63" t="e">
        <f>VLOOKUP($B10,Août!$B$8:$E$34,2,FALSE)</f>
        <v>#N/A</v>
      </c>
      <c r="AB10" s="61" t="e">
        <f>VLOOKUP($B10,Août!$B$8:$E$34,3,FALSE)</f>
        <v>#N/A</v>
      </c>
      <c r="AC10" s="62" t="e">
        <f>VLOOKUP($B10,Août!$B$8:$E$34,4,FALSE)</f>
        <v>#N/A</v>
      </c>
      <c r="AD10" s="63" t="e">
        <f>VLOOKUP($B10,Septembre!$B$8:$E$34,2,FALSE)</f>
        <v>#N/A</v>
      </c>
      <c r="AE10" s="61" t="e">
        <f>VLOOKUP($B10,Septembre!$B$8:$E$34,3,FALSE)</f>
        <v>#N/A</v>
      </c>
      <c r="AF10" s="62" t="e">
        <f>VLOOKUP($B10,Septembre!$B$8:$E$34,4,FALSE)</f>
        <v>#N/A</v>
      </c>
      <c r="AG10" s="63" t="e">
        <f>VLOOKUP($B10,Octobre!$B$8:$E$34,2,FALSE)</f>
        <v>#N/A</v>
      </c>
      <c r="AH10" s="61" t="e">
        <f>VLOOKUP($B10,Octobre!$B$8:$E$34,3,FALSE)</f>
        <v>#N/A</v>
      </c>
      <c r="AI10" s="62" t="e">
        <f>VLOOKUP($B10,Octobre!$B$8:$E$34,4,FALSE)</f>
        <v>#N/A</v>
      </c>
      <c r="AJ10" s="63" t="e">
        <f>VLOOKUP($B10,Novembre!$B$8:$E$34,2,FALSE)</f>
        <v>#N/A</v>
      </c>
      <c r="AK10" s="61" t="e">
        <f>VLOOKUP($B10,Novembre!$B$8:$E$34,3,FALSE)</f>
        <v>#N/A</v>
      </c>
      <c r="AL10" s="62" t="e">
        <f>VLOOKUP($B10,Novembre!$B$8:$E$34,4,FALSE)</f>
        <v>#N/A</v>
      </c>
      <c r="AM10" s="63" t="e">
        <f>VLOOKUP($B10,Décembre!$B$8:$E$34,2,FALSE)</f>
        <v>#N/A</v>
      </c>
      <c r="AN10" s="61" t="e">
        <f>VLOOKUP($B10,Décembre!$B$8:$E$34,3,FALSE)</f>
        <v>#N/A</v>
      </c>
      <c r="AO10" s="62" t="e">
        <f>VLOOKUP($B10,Décembre!$B$8:$E$34,4,FALSE)</f>
        <v>#N/A</v>
      </c>
    </row>
    <row r="11" spans="1:41" x14ac:dyDescent="0.25">
      <c r="B11" s="51" t="str">
        <f>IF(Config!E10&lt;&gt;"",CONCATENATE(Config!E10," ",Config!F10),"")</f>
        <v>NOM 7 Prénom</v>
      </c>
      <c r="C11" s="69" t="e">
        <f t="shared" si="0"/>
        <v>#N/A</v>
      </c>
      <c r="D11" s="79" t="e">
        <f t="shared" si="1"/>
        <v>#N/A</v>
      </c>
      <c r="E11" s="81" t="e">
        <f t="shared" si="2"/>
        <v>#N/A</v>
      </c>
      <c r="F11" s="60" t="e">
        <f>VLOOKUP($B11,Janvier!$B$8:$E$34,2,FALSE)</f>
        <v>#N/A</v>
      </c>
      <c r="G11" s="61" t="e">
        <f>VLOOKUP($B11,Janvier!$B$8:$E$34,3,FALSE)</f>
        <v>#N/A</v>
      </c>
      <c r="H11" s="62" t="e">
        <f>VLOOKUP($B11,Janvier!$B$8:$E$34,4,FALSE)</f>
        <v>#N/A</v>
      </c>
      <c r="I11" s="60" t="e">
        <f>VLOOKUP($B11,Février!$B$8:$E$34,2,FALSE)</f>
        <v>#N/A</v>
      </c>
      <c r="J11" s="61" t="e">
        <f>VLOOKUP($B11,Février!$B$8:$E$34,3,FALSE)</f>
        <v>#N/A</v>
      </c>
      <c r="K11" s="62" t="e">
        <f>VLOOKUP($B11,Février!$B$8:$E$34,4,FALSE)</f>
        <v>#N/A</v>
      </c>
      <c r="L11" s="60" t="e">
        <f>VLOOKUP($B11,Mars!$B$8:$E$34,2,FALSE)</f>
        <v>#N/A</v>
      </c>
      <c r="M11" s="61" t="e">
        <f>VLOOKUP($B11,Mars!$B$8:$E$34,3,FALSE)</f>
        <v>#N/A</v>
      </c>
      <c r="N11" s="62" t="e">
        <f>VLOOKUP($B11,Mars!$B$8:$E$34,4,FALSE)</f>
        <v>#N/A</v>
      </c>
      <c r="O11" s="60" t="e">
        <f>VLOOKUP($B11,Avril!$B$8:$E$34,2,FALSE)</f>
        <v>#N/A</v>
      </c>
      <c r="P11" s="61" t="e">
        <f>VLOOKUP($B11,Avril!$B$8:$E$34,3,FALSE)</f>
        <v>#N/A</v>
      </c>
      <c r="Q11" s="62" t="e">
        <f>VLOOKUP($B11,Avril!$B$8:$E$34,4,FALSE)</f>
        <v>#N/A</v>
      </c>
      <c r="R11" s="60" t="e">
        <f>VLOOKUP($B11,Mai!$B$8:$E$34,2,FALSE)</f>
        <v>#N/A</v>
      </c>
      <c r="S11" s="61" t="e">
        <f>VLOOKUP($B11,Mai!$B$8:$E$34,3,FALSE)</f>
        <v>#N/A</v>
      </c>
      <c r="T11" s="62" t="e">
        <f>VLOOKUP($B11,Mai!$B$8:$E$34,4,FALSE)</f>
        <v>#N/A</v>
      </c>
      <c r="U11" s="60" t="e">
        <f>VLOOKUP($B11,Juin!$B$8:$E$34,2,FALSE)</f>
        <v>#N/A</v>
      </c>
      <c r="V11" s="61" t="e">
        <f>VLOOKUP($B11,Juin!$B$8:$E$34,3,FALSE)</f>
        <v>#N/A</v>
      </c>
      <c r="W11" s="62" t="e">
        <f>VLOOKUP($B11,Juin!$B$8:$E$34,4,FALSE)</f>
        <v>#N/A</v>
      </c>
      <c r="X11" s="60" t="e">
        <f>VLOOKUP($B11,Juillet!$B$8:$E$34,2,FALSE)</f>
        <v>#N/A</v>
      </c>
      <c r="Y11" s="61" t="e">
        <f>VLOOKUP($B11,Juillet!$B$8:$E$34,3,FALSE)</f>
        <v>#N/A</v>
      </c>
      <c r="Z11" s="62" t="e">
        <f>VLOOKUP($B11,Juillet!$B$8:$E$34,4,FALSE)</f>
        <v>#N/A</v>
      </c>
      <c r="AA11" s="63" t="e">
        <f>VLOOKUP($B11,Août!$B$8:$E$34,2,FALSE)</f>
        <v>#N/A</v>
      </c>
      <c r="AB11" s="61" t="e">
        <f>VLOOKUP($B11,Août!$B$8:$E$34,3,FALSE)</f>
        <v>#N/A</v>
      </c>
      <c r="AC11" s="62" t="e">
        <f>VLOOKUP($B11,Août!$B$8:$E$34,4,FALSE)</f>
        <v>#N/A</v>
      </c>
      <c r="AD11" s="63" t="e">
        <f>VLOOKUP($B11,Septembre!$B$8:$E$34,2,FALSE)</f>
        <v>#N/A</v>
      </c>
      <c r="AE11" s="61" t="e">
        <f>VLOOKUP($B11,Septembre!$B$8:$E$34,3,FALSE)</f>
        <v>#N/A</v>
      </c>
      <c r="AF11" s="62" t="e">
        <f>VLOOKUP($B11,Septembre!$B$8:$E$34,4,FALSE)</f>
        <v>#N/A</v>
      </c>
      <c r="AG11" s="63" t="e">
        <f>VLOOKUP($B11,Octobre!$B$8:$E$34,2,FALSE)</f>
        <v>#N/A</v>
      </c>
      <c r="AH11" s="61" t="e">
        <f>VLOOKUP($B11,Octobre!$B$8:$E$34,3,FALSE)</f>
        <v>#N/A</v>
      </c>
      <c r="AI11" s="62" t="e">
        <f>VLOOKUP($B11,Octobre!$B$8:$E$34,4,FALSE)</f>
        <v>#N/A</v>
      </c>
      <c r="AJ11" s="63" t="e">
        <f>VLOOKUP($B11,Novembre!$B$8:$E$34,2,FALSE)</f>
        <v>#N/A</v>
      </c>
      <c r="AK11" s="61" t="e">
        <f>VLOOKUP($B11,Novembre!$B$8:$E$34,3,FALSE)</f>
        <v>#N/A</v>
      </c>
      <c r="AL11" s="62" t="e">
        <f>VLOOKUP($B11,Novembre!$B$8:$E$34,4,FALSE)</f>
        <v>#N/A</v>
      </c>
      <c r="AM11" s="63" t="e">
        <f>VLOOKUP($B11,Décembre!$B$8:$E$34,2,FALSE)</f>
        <v>#N/A</v>
      </c>
      <c r="AN11" s="61" t="e">
        <f>VLOOKUP($B11,Décembre!$B$8:$E$34,3,FALSE)</f>
        <v>#N/A</v>
      </c>
      <c r="AO11" s="62" t="e">
        <f>VLOOKUP($B11,Décembre!$B$8:$E$34,4,FALSE)</f>
        <v>#N/A</v>
      </c>
    </row>
    <row r="12" spans="1:41" x14ac:dyDescent="0.25">
      <c r="B12" s="51" t="str">
        <f>IF(Config!E11&lt;&gt;"",CONCATENATE(Config!E11," ",Config!F11),"")</f>
        <v>NOM 8 Prénom</v>
      </c>
      <c r="C12" s="69" t="e">
        <f t="shared" si="0"/>
        <v>#N/A</v>
      </c>
      <c r="D12" s="79" t="e">
        <f t="shared" si="1"/>
        <v>#N/A</v>
      </c>
      <c r="E12" s="81" t="e">
        <f t="shared" si="2"/>
        <v>#N/A</v>
      </c>
      <c r="F12" s="60" t="e">
        <f>VLOOKUP($B12,Janvier!$B$8:$E$34,2,FALSE)</f>
        <v>#N/A</v>
      </c>
      <c r="G12" s="61" t="e">
        <f>VLOOKUP($B12,Janvier!$B$8:$E$34,3,FALSE)</f>
        <v>#N/A</v>
      </c>
      <c r="H12" s="62" t="e">
        <f>VLOOKUP($B12,Janvier!$B$8:$E$34,4,FALSE)</f>
        <v>#N/A</v>
      </c>
      <c r="I12" s="60" t="e">
        <f>VLOOKUP($B12,Février!$B$8:$E$34,2,FALSE)</f>
        <v>#N/A</v>
      </c>
      <c r="J12" s="61" t="e">
        <f>VLOOKUP($B12,Février!$B$8:$E$34,3,FALSE)</f>
        <v>#N/A</v>
      </c>
      <c r="K12" s="62" t="e">
        <f>VLOOKUP($B12,Février!$B$8:$E$34,4,FALSE)</f>
        <v>#N/A</v>
      </c>
      <c r="L12" s="60" t="e">
        <f>VLOOKUP($B12,Mars!$B$8:$E$34,2,FALSE)</f>
        <v>#N/A</v>
      </c>
      <c r="M12" s="61" t="e">
        <f>VLOOKUP($B12,Mars!$B$8:$E$34,3,FALSE)</f>
        <v>#N/A</v>
      </c>
      <c r="N12" s="62" t="e">
        <f>VLOOKUP($B12,Mars!$B$8:$E$34,4,FALSE)</f>
        <v>#N/A</v>
      </c>
      <c r="O12" s="60" t="e">
        <f>VLOOKUP($B12,Avril!$B$8:$E$34,2,FALSE)</f>
        <v>#N/A</v>
      </c>
      <c r="P12" s="61" t="e">
        <f>VLOOKUP($B12,Avril!$B$8:$E$34,3,FALSE)</f>
        <v>#N/A</v>
      </c>
      <c r="Q12" s="62" t="e">
        <f>VLOOKUP($B12,Avril!$B$8:$E$34,4,FALSE)</f>
        <v>#N/A</v>
      </c>
      <c r="R12" s="60" t="e">
        <f>VLOOKUP($B12,Mai!$B$8:$E$34,2,FALSE)</f>
        <v>#N/A</v>
      </c>
      <c r="S12" s="61" t="e">
        <f>VLOOKUP($B12,Mai!$B$8:$E$34,3,FALSE)</f>
        <v>#N/A</v>
      </c>
      <c r="T12" s="62" t="e">
        <f>VLOOKUP($B12,Mai!$B$8:$E$34,4,FALSE)</f>
        <v>#N/A</v>
      </c>
      <c r="U12" s="60" t="e">
        <f>VLOOKUP($B12,Juin!$B$8:$E$34,2,FALSE)</f>
        <v>#N/A</v>
      </c>
      <c r="V12" s="61" t="e">
        <f>VLOOKUP($B12,Juin!$B$8:$E$34,3,FALSE)</f>
        <v>#N/A</v>
      </c>
      <c r="W12" s="62" t="e">
        <f>VLOOKUP($B12,Juin!$B$8:$E$34,4,FALSE)</f>
        <v>#N/A</v>
      </c>
      <c r="X12" s="60" t="e">
        <f>VLOOKUP($B12,Juillet!$B$8:$E$34,2,FALSE)</f>
        <v>#N/A</v>
      </c>
      <c r="Y12" s="61" t="e">
        <f>VLOOKUP($B12,Juillet!$B$8:$E$34,3,FALSE)</f>
        <v>#N/A</v>
      </c>
      <c r="Z12" s="62" t="e">
        <f>VLOOKUP($B12,Juillet!$B$8:$E$34,4,FALSE)</f>
        <v>#N/A</v>
      </c>
      <c r="AA12" s="63" t="e">
        <f>VLOOKUP($B12,Août!$B$8:$E$34,2,FALSE)</f>
        <v>#N/A</v>
      </c>
      <c r="AB12" s="61" t="e">
        <f>VLOOKUP($B12,Août!$B$8:$E$34,3,FALSE)</f>
        <v>#N/A</v>
      </c>
      <c r="AC12" s="62" t="e">
        <f>VLOOKUP($B12,Août!$B$8:$E$34,4,FALSE)</f>
        <v>#N/A</v>
      </c>
      <c r="AD12" s="63" t="e">
        <f>VLOOKUP($B12,Septembre!$B$8:$E$34,2,FALSE)</f>
        <v>#N/A</v>
      </c>
      <c r="AE12" s="61" t="e">
        <f>VLOOKUP($B12,Septembre!$B$8:$E$34,3,FALSE)</f>
        <v>#N/A</v>
      </c>
      <c r="AF12" s="62" t="e">
        <f>VLOOKUP($B12,Septembre!$B$8:$E$34,4,FALSE)</f>
        <v>#N/A</v>
      </c>
      <c r="AG12" s="63" t="e">
        <f>VLOOKUP($B12,Octobre!$B$8:$E$34,2,FALSE)</f>
        <v>#N/A</v>
      </c>
      <c r="AH12" s="61" t="e">
        <f>VLOOKUP($B12,Octobre!$B$8:$E$34,3,FALSE)</f>
        <v>#N/A</v>
      </c>
      <c r="AI12" s="62" t="e">
        <f>VLOOKUP($B12,Octobre!$B$8:$E$34,4,FALSE)</f>
        <v>#N/A</v>
      </c>
      <c r="AJ12" s="63" t="e">
        <f>VLOOKUP($B12,Novembre!$B$8:$E$34,2,FALSE)</f>
        <v>#N/A</v>
      </c>
      <c r="AK12" s="61" t="e">
        <f>VLOOKUP($B12,Novembre!$B$8:$E$34,3,FALSE)</f>
        <v>#N/A</v>
      </c>
      <c r="AL12" s="62" t="e">
        <f>VLOOKUP($B12,Novembre!$B$8:$E$34,4,FALSE)</f>
        <v>#N/A</v>
      </c>
      <c r="AM12" s="63" t="e">
        <f>VLOOKUP($B12,Décembre!$B$8:$E$34,2,FALSE)</f>
        <v>#N/A</v>
      </c>
      <c r="AN12" s="61" t="e">
        <f>VLOOKUP($B12,Décembre!$B$8:$E$34,3,FALSE)</f>
        <v>#N/A</v>
      </c>
      <c r="AO12" s="62" t="e">
        <f>VLOOKUP($B12,Décembre!$B$8:$E$34,4,FALSE)</f>
        <v>#N/A</v>
      </c>
    </row>
    <row r="13" spans="1:41" x14ac:dyDescent="0.25">
      <c r="B13" s="51" t="str">
        <f>IF(Config!E12&lt;&gt;"",CONCATENATE(Config!E12," ",Config!F12),"")</f>
        <v>NOM 9 Prénom</v>
      </c>
      <c r="C13" s="69" t="e">
        <f t="shared" si="0"/>
        <v>#N/A</v>
      </c>
      <c r="D13" s="79" t="e">
        <f t="shared" si="1"/>
        <v>#N/A</v>
      </c>
      <c r="E13" s="81" t="e">
        <f t="shared" si="2"/>
        <v>#N/A</v>
      </c>
      <c r="F13" s="60" t="e">
        <f>VLOOKUP($B13,Janvier!$B$8:$E$34,2,FALSE)</f>
        <v>#N/A</v>
      </c>
      <c r="G13" s="61" t="e">
        <f>VLOOKUP($B13,Janvier!$B$8:$E$34,3,FALSE)</f>
        <v>#N/A</v>
      </c>
      <c r="H13" s="62" t="e">
        <f>VLOOKUP($B13,Janvier!$B$8:$E$34,4,FALSE)</f>
        <v>#N/A</v>
      </c>
      <c r="I13" s="60" t="e">
        <f>VLOOKUP($B13,Février!$B$8:$E$34,2,FALSE)</f>
        <v>#N/A</v>
      </c>
      <c r="J13" s="61" t="e">
        <f>VLOOKUP($B13,Février!$B$8:$E$34,3,FALSE)</f>
        <v>#N/A</v>
      </c>
      <c r="K13" s="62" t="e">
        <f>VLOOKUP($B13,Février!$B$8:$E$34,4,FALSE)</f>
        <v>#N/A</v>
      </c>
      <c r="L13" s="60" t="e">
        <f>VLOOKUP($B13,Mars!$B$8:$E$34,2,FALSE)</f>
        <v>#N/A</v>
      </c>
      <c r="M13" s="61" t="e">
        <f>VLOOKUP($B13,Mars!$B$8:$E$34,3,FALSE)</f>
        <v>#N/A</v>
      </c>
      <c r="N13" s="62" t="e">
        <f>VLOOKUP($B13,Mars!$B$8:$E$34,4,FALSE)</f>
        <v>#N/A</v>
      </c>
      <c r="O13" s="60" t="e">
        <f>VLOOKUP($B13,Avril!$B$8:$E$34,2,FALSE)</f>
        <v>#N/A</v>
      </c>
      <c r="P13" s="61" t="e">
        <f>VLOOKUP($B13,Avril!$B$8:$E$34,3,FALSE)</f>
        <v>#N/A</v>
      </c>
      <c r="Q13" s="62" t="e">
        <f>VLOOKUP($B13,Avril!$B$8:$E$34,4,FALSE)</f>
        <v>#N/A</v>
      </c>
      <c r="R13" s="60" t="e">
        <f>VLOOKUP($B13,Mai!$B$8:$E$34,2,FALSE)</f>
        <v>#N/A</v>
      </c>
      <c r="S13" s="61" t="e">
        <f>VLOOKUP($B13,Mai!$B$8:$E$34,3,FALSE)</f>
        <v>#N/A</v>
      </c>
      <c r="T13" s="62" t="e">
        <f>VLOOKUP($B13,Mai!$B$8:$E$34,4,FALSE)</f>
        <v>#N/A</v>
      </c>
      <c r="U13" s="60" t="e">
        <f>VLOOKUP($B13,Juin!$B$8:$E$34,2,FALSE)</f>
        <v>#N/A</v>
      </c>
      <c r="V13" s="61" t="e">
        <f>VLOOKUP($B13,Juin!$B$8:$E$34,3,FALSE)</f>
        <v>#N/A</v>
      </c>
      <c r="W13" s="62" t="e">
        <f>VLOOKUP($B13,Juin!$B$8:$E$34,4,FALSE)</f>
        <v>#N/A</v>
      </c>
      <c r="X13" s="60" t="e">
        <f>VLOOKUP($B13,Juillet!$B$8:$E$34,2,FALSE)</f>
        <v>#N/A</v>
      </c>
      <c r="Y13" s="61" t="e">
        <f>VLOOKUP($B13,Juillet!$B$8:$E$34,3,FALSE)</f>
        <v>#N/A</v>
      </c>
      <c r="Z13" s="62" t="e">
        <f>VLOOKUP($B13,Juillet!$B$8:$E$34,4,FALSE)</f>
        <v>#N/A</v>
      </c>
      <c r="AA13" s="63" t="e">
        <f>VLOOKUP($B13,Août!$B$8:$E$34,2,FALSE)</f>
        <v>#N/A</v>
      </c>
      <c r="AB13" s="61" t="e">
        <f>VLOOKUP($B13,Août!$B$8:$E$34,3,FALSE)</f>
        <v>#N/A</v>
      </c>
      <c r="AC13" s="62" t="e">
        <f>VLOOKUP($B13,Août!$B$8:$E$34,4,FALSE)</f>
        <v>#N/A</v>
      </c>
      <c r="AD13" s="63" t="e">
        <f>VLOOKUP($B13,Septembre!$B$8:$E$34,2,FALSE)</f>
        <v>#N/A</v>
      </c>
      <c r="AE13" s="61" t="e">
        <f>VLOOKUP($B13,Septembre!$B$8:$E$34,3,FALSE)</f>
        <v>#N/A</v>
      </c>
      <c r="AF13" s="62" t="e">
        <f>VLOOKUP($B13,Septembre!$B$8:$E$34,4,FALSE)</f>
        <v>#N/A</v>
      </c>
      <c r="AG13" s="63" t="e">
        <f>VLOOKUP($B13,Octobre!$B$8:$E$34,2,FALSE)</f>
        <v>#N/A</v>
      </c>
      <c r="AH13" s="61" t="e">
        <f>VLOOKUP($B13,Octobre!$B$8:$E$34,3,FALSE)</f>
        <v>#N/A</v>
      </c>
      <c r="AI13" s="62" t="e">
        <f>VLOOKUP($B13,Octobre!$B$8:$E$34,4,FALSE)</f>
        <v>#N/A</v>
      </c>
      <c r="AJ13" s="63" t="e">
        <f>VLOOKUP($B13,Novembre!$B$8:$E$34,2,FALSE)</f>
        <v>#N/A</v>
      </c>
      <c r="AK13" s="61" t="e">
        <f>VLOOKUP($B13,Novembre!$B$8:$E$34,3,FALSE)</f>
        <v>#N/A</v>
      </c>
      <c r="AL13" s="62" t="e">
        <f>VLOOKUP($B13,Novembre!$B$8:$E$34,4,FALSE)</f>
        <v>#N/A</v>
      </c>
      <c r="AM13" s="63" t="e">
        <f>VLOOKUP($B13,Décembre!$B$8:$E$34,2,FALSE)</f>
        <v>#N/A</v>
      </c>
      <c r="AN13" s="61" t="e">
        <f>VLOOKUP($B13,Décembre!$B$8:$E$34,3,FALSE)</f>
        <v>#N/A</v>
      </c>
      <c r="AO13" s="62" t="e">
        <f>VLOOKUP($B13,Décembre!$B$8:$E$34,4,FALSE)</f>
        <v>#N/A</v>
      </c>
    </row>
    <row r="14" spans="1:41" x14ac:dyDescent="0.25">
      <c r="B14" s="51" t="str">
        <f>IF(Config!E13&lt;&gt;"",CONCATENATE(Config!E13," ",Config!F13),"")</f>
        <v>NOM 10 Prénom</v>
      </c>
      <c r="C14" s="69" t="e">
        <f t="shared" si="0"/>
        <v>#N/A</v>
      </c>
      <c r="D14" s="79" t="e">
        <f t="shared" si="1"/>
        <v>#N/A</v>
      </c>
      <c r="E14" s="81" t="e">
        <f t="shared" si="2"/>
        <v>#N/A</v>
      </c>
      <c r="F14" s="60" t="e">
        <f>VLOOKUP($B14,Janvier!$B$8:$E$34,2,FALSE)</f>
        <v>#N/A</v>
      </c>
      <c r="G14" s="61" t="e">
        <f>VLOOKUP($B14,Janvier!$B$8:$E$34,3,FALSE)</f>
        <v>#N/A</v>
      </c>
      <c r="H14" s="62" t="e">
        <f>VLOOKUP($B14,Janvier!$B$8:$E$34,4,FALSE)</f>
        <v>#N/A</v>
      </c>
      <c r="I14" s="60" t="e">
        <f>VLOOKUP($B14,Février!$B$8:$E$34,2,FALSE)</f>
        <v>#N/A</v>
      </c>
      <c r="J14" s="61" t="e">
        <f>VLOOKUP($B14,Février!$B$8:$E$34,3,FALSE)</f>
        <v>#N/A</v>
      </c>
      <c r="K14" s="62" t="e">
        <f>VLOOKUP($B14,Février!$B$8:$E$34,4,FALSE)</f>
        <v>#N/A</v>
      </c>
      <c r="L14" s="60" t="e">
        <f>VLOOKUP($B14,Mars!$B$8:$E$34,2,FALSE)</f>
        <v>#N/A</v>
      </c>
      <c r="M14" s="61" t="e">
        <f>VLOOKUP($B14,Mars!$B$8:$E$34,3,FALSE)</f>
        <v>#N/A</v>
      </c>
      <c r="N14" s="62" t="e">
        <f>VLOOKUP($B14,Mars!$B$8:$E$34,4,FALSE)</f>
        <v>#N/A</v>
      </c>
      <c r="O14" s="60" t="e">
        <f>VLOOKUP($B14,Avril!$B$8:$E$34,2,FALSE)</f>
        <v>#N/A</v>
      </c>
      <c r="P14" s="61" t="e">
        <f>VLOOKUP($B14,Avril!$B$8:$E$34,3,FALSE)</f>
        <v>#N/A</v>
      </c>
      <c r="Q14" s="62" t="e">
        <f>VLOOKUP($B14,Avril!$B$8:$E$34,4,FALSE)</f>
        <v>#N/A</v>
      </c>
      <c r="R14" s="60" t="e">
        <f>VLOOKUP($B14,Mai!$B$8:$E$34,2,FALSE)</f>
        <v>#N/A</v>
      </c>
      <c r="S14" s="61" t="e">
        <f>VLOOKUP($B14,Mai!$B$8:$E$34,3,FALSE)</f>
        <v>#N/A</v>
      </c>
      <c r="T14" s="62" t="e">
        <f>VLOOKUP($B14,Mai!$B$8:$E$34,4,FALSE)</f>
        <v>#N/A</v>
      </c>
      <c r="U14" s="60" t="e">
        <f>VLOOKUP($B14,Juin!$B$8:$E$34,2,FALSE)</f>
        <v>#N/A</v>
      </c>
      <c r="V14" s="61" t="e">
        <f>VLOOKUP($B14,Juin!$B$8:$E$34,3,FALSE)</f>
        <v>#N/A</v>
      </c>
      <c r="W14" s="62" t="e">
        <f>VLOOKUP($B14,Juin!$B$8:$E$34,4,FALSE)</f>
        <v>#N/A</v>
      </c>
      <c r="X14" s="60" t="e">
        <f>VLOOKUP($B14,Juillet!$B$8:$E$34,2,FALSE)</f>
        <v>#N/A</v>
      </c>
      <c r="Y14" s="61" t="e">
        <f>VLOOKUP($B14,Juillet!$B$8:$E$34,3,FALSE)</f>
        <v>#N/A</v>
      </c>
      <c r="Z14" s="62" t="e">
        <f>VLOOKUP($B14,Juillet!$B$8:$E$34,4,FALSE)</f>
        <v>#N/A</v>
      </c>
      <c r="AA14" s="63" t="e">
        <f>VLOOKUP($B14,Août!$B$8:$E$34,2,FALSE)</f>
        <v>#N/A</v>
      </c>
      <c r="AB14" s="61" t="e">
        <f>VLOOKUP($B14,Août!$B$8:$E$34,3,FALSE)</f>
        <v>#N/A</v>
      </c>
      <c r="AC14" s="62" t="e">
        <f>VLOOKUP($B14,Août!$B$8:$E$34,4,FALSE)</f>
        <v>#N/A</v>
      </c>
      <c r="AD14" s="63" t="e">
        <f>VLOOKUP($B14,Septembre!$B$8:$E$34,2,FALSE)</f>
        <v>#N/A</v>
      </c>
      <c r="AE14" s="61" t="e">
        <f>VLOOKUP($B14,Septembre!$B$8:$E$34,3,FALSE)</f>
        <v>#N/A</v>
      </c>
      <c r="AF14" s="62" t="e">
        <f>VLOOKUP($B14,Septembre!$B$8:$E$34,4,FALSE)</f>
        <v>#N/A</v>
      </c>
      <c r="AG14" s="63" t="e">
        <f>VLOOKUP($B14,Octobre!$B$8:$E$34,2,FALSE)</f>
        <v>#N/A</v>
      </c>
      <c r="AH14" s="61" t="e">
        <f>VLOOKUP($B14,Octobre!$B$8:$E$34,3,FALSE)</f>
        <v>#N/A</v>
      </c>
      <c r="AI14" s="62" t="e">
        <f>VLOOKUP($B14,Octobre!$B$8:$E$34,4,FALSE)</f>
        <v>#N/A</v>
      </c>
      <c r="AJ14" s="63" t="e">
        <f>VLOOKUP($B14,Novembre!$B$8:$E$34,2,FALSE)</f>
        <v>#N/A</v>
      </c>
      <c r="AK14" s="61" t="e">
        <f>VLOOKUP($B14,Novembre!$B$8:$E$34,3,FALSE)</f>
        <v>#N/A</v>
      </c>
      <c r="AL14" s="62" t="e">
        <f>VLOOKUP($B14,Novembre!$B$8:$E$34,4,FALSE)</f>
        <v>#N/A</v>
      </c>
      <c r="AM14" s="63" t="e">
        <f>VLOOKUP($B14,Décembre!$B$8:$E$34,2,FALSE)</f>
        <v>#N/A</v>
      </c>
      <c r="AN14" s="61" t="e">
        <f>VLOOKUP($B14,Décembre!$B$8:$E$34,3,FALSE)</f>
        <v>#N/A</v>
      </c>
      <c r="AO14" s="62" t="e">
        <f>VLOOKUP($B14,Décembre!$B$8:$E$34,4,FALSE)</f>
        <v>#N/A</v>
      </c>
    </row>
    <row r="15" spans="1:41" x14ac:dyDescent="0.25">
      <c r="B15" s="51" t="str">
        <f>IF(Config!E14&lt;&gt;"",CONCATENATE(Config!E14," ",Config!F14),"")</f>
        <v>NOM 11 Prénom</v>
      </c>
      <c r="C15" s="69" t="e">
        <f t="shared" si="0"/>
        <v>#N/A</v>
      </c>
      <c r="D15" s="79" t="e">
        <f t="shared" si="1"/>
        <v>#N/A</v>
      </c>
      <c r="E15" s="81" t="e">
        <f t="shared" si="2"/>
        <v>#N/A</v>
      </c>
      <c r="F15" s="60" t="e">
        <f>VLOOKUP($B15,Janvier!$B$8:$E$34,2,FALSE)</f>
        <v>#N/A</v>
      </c>
      <c r="G15" s="61" t="e">
        <f>VLOOKUP($B15,Janvier!$B$8:$E$34,3,FALSE)</f>
        <v>#N/A</v>
      </c>
      <c r="H15" s="62" t="e">
        <f>VLOOKUP($B15,Janvier!$B$8:$E$34,4,FALSE)</f>
        <v>#N/A</v>
      </c>
      <c r="I15" s="60" t="e">
        <f>VLOOKUP($B15,Février!$B$8:$E$34,2,FALSE)</f>
        <v>#N/A</v>
      </c>
      <c r="J15" s="61" t="e">
        <f>VLOOKUP($B15,Février!$B$8:$E$34,3,FALSE)</f>
        <v>#N/A</v>
      </c>
      <c r="K15" s="62" t="e">
        <f>VLOOKUP($B15,Février!$B$8:$E$34,4,FALSE)</f>
        <v>#N/A</v>
      </c>
      <c r="L15" s="60" t="e">
        <f>VLOOKUP($B15,Mars!$B$8:$E$34,2,FALSE)</f>
        <v>#N/A</v>
      </c>
      <c r="M15" s="61" t="e">
        <f>VLOOKUP($B15,Mars!$B$8:$E$34,3,FALSE)</f>
        <v>#N/A</v>
      </c>
      <c r="N15" s="62" t="e">
        <f>VLOOKUP($B15,Mars!$B$8:$E$34,4,FALSE)</f>
        <v>#N/A</v>
      </c>
      <c r="O15" s="60" t="e">
        <f>VLOOKUP($B15,Avril!$B$8:$E$34,2,FALSE)</f>
        <v>#N/A</v>
      </c>
      <c r="P15" s="61" t="e">
        <f>VLOOKUP($B15,Avril!$B$8:$E$34,3,FALSE)</f>
        <v>#N/A</v>
      </c>
      <c r="Q15" s="62" t="e">
        <f>VLOOKUP($B15,Avril!$B$8:$E$34,4,FALSE)</f>
        <v>#N/A</v>
      </c>
      <c r="R15" s="60" t="e">
        <f>VLOOKUP($B15,Mai!$B$8:$E$34,2,FALSE)</f>
        <v>#N/A</v>
      </c>
      <c r="S15" s="61" t="e">
        <f>VLOOKUP($B15,Mai!$B$8:$E$34,3,FALSE)</f>
        <v>#N/A</v>
      </c>
      <c r="T15" s="62" t="e">
        <f>VLOOKUP($B15,Mai!$B$8:$E$34,4,FALSE)</f>
        <v>#N/A</v>
      </c>
      <c r="U15" s="60" t="e">
        <f>VLOOKUP($B15,Juin!$B$8:$E$34,2,FALSE)</f>
        <v>#N/A</v>
      </c>
      <c r="V15" s="61" t="e">
        <f>VLOOKUP($B15,Juin!$B$8:$E$34,3,FALSE)</f>
        <v>#N/A</v>
      </c>
      <c r="W15" s="62" t="e">
        <f>VLOOKUP($B15,Juin!$B$8:$E$34,4,FALSE)</f>
        <v>#N/A</v>
      </c>
      <c r="X15" s="60" t="e">
        <f>VLOOKUP($B15,Juillet!$B$8:$E$34,2,FALSE)</f>
        <v>#N/A</v>
      </c>
      <c r="Y15" s="61" t="e">
        <f>VLOOKUP($B15,Juillet!$B$8:$E$34,3,FALSE)</f>
        <v>#N/A</v>
      </c>
      <c r="Z15" s="62" t="e">
        <f>VLOOKUP($B15,Juillet!$B$8:$E$34,4,FALSE)</f>
        <v>#N/A</v>
      </c>
      <c r="AA15" s="63" t="e">
        <f>VLOOKUP($B15,Août!$B$8:$E$34,2,FALSE)</f>
        <v>#N/A</v>
      </c>
      <c r="AB15" s="61" t="e">
        <f>VLOOKUP($B15,Août!$B$8:$E$34,3,FALSE)</f>
        <v>#N/A</v>
      </c>
      <c r="AC15" s="62" t="e">
        <f>VLOOKUP($B15,Août!$B$8:$E$34,4,FALSE)</f>
        <v>#N/A</v>
      </c>
      <c r="AD15" s="63" t="e">
        <f>VLOOKUP($B15,Septembre!$B$8:$E$34,2,FALSE)</f>
        <v>#N/A</v>
      </c>
      <c r="AE15" s="61" t="e">
        <f>VLOOKUP($B15,Septembre!$B$8:$E$34,3,FALSE)</f>
        <v>#N/A</v>
      </c>
      <c r="AF15" s="62" t="e">
        <f>VLOOKUP($B15,Septembre!$B$8:$E$34,4,FALSE)</f>
        <v>#N/A</v>
      </c>
      <c r="AG15" s="63" t="e">
        <f>VLOOKUP($B15,Octobre!$B$8:$E$34,2,FALSE)</f>
        <v>#N/A</v>
      </c>
      <c r="AH15" s="61" t="e">
        <f>VLOOKUP($B15,Octobre!$B$8:$E$34,3,FALSE)</f>
        <v>#N/A</v>
      </c>
      <c r="AI15" s="62" t="e">
        <f>VLOOKUP($B15,Octobre!$B$8:$E$34,4,FALSE)</f>
        <v>#N/A</v>
      </c>
      <c r="AJ15" s="63" t="e">
        <f>VLOOKUP($B15,Novembre!$B$8:$E$34,2,FALSE)</f>
        <v>#N/A</v>
      </c>
      <c r="AK15" s="61" t="e">
        <f>VLOOKUP($B15,Novembre!$B$8:$E$34,3,FALSE)</f>
        <v>#N/A</v>
      </c>
      <c r="AL15" s="62" t="e">
        <f>VLOOKUP($B15,Novembre!$B$8:$E$34,4,FALSE)</f>
        <v>#N/A</v>
      </c>
      <c r="AM15" s="63" t="e">
        <f>VLOOKUP($B15,Décembre!$B$8:$E$34,2,FALSE)</f>
        <v>#N/A</v>
      </c>
      <c r="AN15" s="61" t="e">
        <f>VLOOKUP($B15,Décembre!$B$8:$E$34,3,FALSE)</f>
        <v>#N/A</v>
      </c>
      <c r="AO15" s="62" t="e">
        <f>VLOOKUP($B15,Décembre!$B$8:$E$34,4,FALSE)</f>
        <v>#N/A</v>
      </c>
    </row>
    <row r="16" spans="1:41" x14ac:dyDescent="0.25">
      <c r="B16" s="51" t="str">
        <f>IF(Config!E15&lt;&gt;"",CONCATENATE(Config!E15," ",Config!F15),"")</f>
        <v>NOM 12 Prénom</v>
      </c>
      <c r="C16" s="69" t="e">
        <f t="shared" si="0"/>
        <v>#N/A</v>
      </c>
      <c r="D16" s="79" t="e">
        <f t="shared" si="1"/>
        <v>#N/A</v>
      </c>
      <c r="E16" s="81" t="e">
        <f t="shared" si="2"/>
        <v>#N/A</v>
      </c>
      <c r="F16" s="60" t="e">
        <f>VLOOKUP($B16,Janvier!$B$8:$E$34,2,FALSE)</f>
        <v>#N/A</v>
      </c>
      <c r="G16" s="61" t="e">
        <f>VLOOKUP($B16,Janvier!$B$8:$E$34,3,FALSE)</f>
        <v>#N/A</v>
      </c>
      <c r="H16" s="62" t="e">
        <f>VLOOKUP($B16,Janvier!$B$8:$E$34,4,FALSE)</f>
        <v>#N/A</v>
      </c>
      <c r="I16" s="60" t="e">
        <f>VLOOKUP($B16,Février!$B$8:$E$34,2,FALSE)</f>
        <v>#N/A</v>
      </c>
      <c r="J16" s="61" t="e">
        <f>VLOOKUP($B16,Février!$B$8:$E$34,3,FALSE)</f>
        <v>#N/A</v>
      </c>
      <c r="K16" s="62" t="e">
        <f>VLOOKUP($B16,Février!$B$8:$E$34,4,FALSE)</f>
        <v>#N/A</v>
      </c>
      <c r="L16" s="60" t="e">
        <f>VLOOKUP($B16,Mars!$B$8:$E$34,2,FALSE)</f>
        <v>#N/A</v>
      </c>
      <c r="M16" s="61" t="e">
        <f>VLOOKUP($B16,Mars!$B$8:$E$34,3,FALSE)</f>
        <v>#N/A</v>
      </c>
      <c r="N16" s="62" t="e">
        <f>VLOOKUP($B16,Mars!$B$8:$E$34,4,FALSE)</f>
        <v>#N/A</v>
      </c>
      <c r="O16" s="60" t="e">
        <f>VLOOKUP($B16,Avril!$B$8:$E$34,2,FALSE)</f>
        <v>#N/A</v>
      </c>
      <c r="P16" s="61" t="e">
        <f>VLOOKUP($B16,Avril!$B$8:$E$34,3,FALSE)</f>
        <v>#N/A</v>
      </c>
      <c r="Q16" s="62" t="e">
        <f>VLOOKUP($B16,Avril!$B$8:$E$34,4,FALSE)</f>
        <v>#N/A</v>
      </c>
      <c r="R16" s="60" t="e">
        <f>VLOOKUP($B16,Mai!$B$8:$E$34,2,FALSE)</f>
        <v>#N/A</v>
      </c>
      <c r="S16" s="61" t="e">
        <f>VLOOKUP($B16,Mai!$B$8:$E$34,3,FALSE)</f>
        <v>#N/A</v>
      </c>
      <c r="T16" s="62" t="e">
        <f>VLOOKUP($B16,Mai!$B$8:$E$34,4,FALSE)</f>
        <v>#N/A</v>
      </c>
      <c r="U16" s="60" t="e">
        <f>VLOOKUP($B16,Juin!$B$8:$E$34,2,FALSE)</f>
        <v>#N/A</v>
      </c>
      <c r="V16" s="61" t="e">
        <f>VLOOKUP($B16,Juin!$B$8:$E$34,3,FALSE)</f>
        <v>#N/A</v>
      </c>
      <c r="W16" s="62" t="e">
        <f>VLOOKUP($B16,Juin!$B$8:$E$34,4,FALSE)</f>
        <v>#N/A</v>
      </c>
      <c r="X16" s="60" t="e">
        <f>VLOOKUP($B16,Juillet!$B$8:$E$34,2,FALSE)</f>
        <v>#N/A</v>
      </c>
      <c r="Y16" s="61" t="e">
        <f>VLOOKUP($B16,Juillet!$B$8:$E$34,3,FALSE)</f>
        <v>#N/A</v>
      </c>
      <c r="Z16" s="62" t="e">
        <f>VLOOKUP($B16,Juillet!$B$8:$E$34,4,FALSE)</f>
        <v>#N/A</v>
      </c>
      <c r="AA16" s="63" t="e">
        <f>VLOOKUP($B16,Août!$B$8:$E$34,2,FALSE)</f>
        <v>#N/A</v>
      </c>
      <c r="AB16" s="61" t="e">
        <f>VLOOKUP($B16,Août!$B$8:$E$34,3,FALSE)</f>
        <v>#N/A</v>
      </c>
      <c r="AC16" s="62" t="e">
        <f>VLOOKUP($B16,Août!$B$8:$E$34,4,FALSE)</f>
        <v>#N/A</v>
      </c>
      <c r="AD16" s="63" t="e">
        <f>VLOOKUP($B16,Septembre!$B$8:$E$34,2,FALSE)</f>
        <v>#N/A</v>
      </c>
      <c r="AE16" s="61" t="e">
        <f>VLOOKUP($B16,Septembre!$B$8:$E$34,3,FALSE)</f>
        <v>#N/A</v>
      </c>
      <c r="AF16" s="62" t="e">
        <f>VLOOKUP($B16,Septembre!$B$8:$E$34,4,FALSE)</f>
        <v>#N/A</v>
      </c>
      <c r="AG16" s="63" t="e">
        <f>VLOOKUP($B16,Octobre!$B$8:$E$34,2,FALSE)</f>
        <v>#N/A</v>
      </c>
      <c r="AH16" s="61" t="e">
        <f>VLOOKUP($B16,Octobre!$B$8:$E$34,3,FALSE)</f>
        <v>#N/A</v>
      </c>
      <c r="AI16" s="62" t="e">
        <f>VLOOKUP($B16,Octobre!$B$8:$E$34,4,FALSE)</f>
        <v>#N/A</v>
      </c>
      <c r="AJ16" s="63" t="e">
        <f>VLOOKUP($B16,Novembre!$B$8:$E$34,2,FALSE)</f>
        <v>#N/A</v>
      </c>
      <c r="AK16" s="61" t="e">
        <f>VLOOKUP($B16,Novembre!$B$8:$E$34,3,FALSE)</f>
        <v>#N/A</v>
      </c>
      <c r="AL16" s="62" t="e">
        <f>VLOOKUP($B16,Novembre!$B$8:$E$34,4,FALSE)</f>
        <v>#N/A</v>
      </c>
      <c r="AM16" s="63" t="e">
        <f>VLOOKUP($B16,Décembre!$B$8:$E$34,2,FALSE)</f>
        <v>#N/A</v>
      </c>
      <c r="AN16" s="61" t="e">
        <f>VLOOKUP($B16,Décembre!$B$8:$E$34,3,FALSE)</f>
        <v>#N/A</v>
      </c>
      <c r="AO16" s="62" t="e">
        <f>VLOOKUP($B16,Décembre!$B$8:$E$34,4,FALSE)</f>
        <v>#N/A</v>
      </c>
    </row>
    <row r="17" spans="2:41" x14ac:dyDescent="0.25">
      <c r="B17" s="51" t="str">
        <f>IF(Config!E16&lt;&gt;"",CONCATENATE(Config!E16," ",Config!F16),"")</f>
        <v>NOM 13 Prénom</v>
      </c>
      <c r="C17" s="69" t="e">
        <f t="shared" si="0"/>
        <v>#N/A</v>
      </c>
      <c r="D17" s="79" t="e">
        <f t="shared" si="1"/>
        <v>#N/A</v>
      </c>
      <c r="E17" s="81" t="e">
        <f t="shared" si="2"/>
        <v>#N/A</v>
      </c>
      <c r="F17" s="60" t="e">
        <f>VLOOKUP($B17,Janvier!$B$8:$E$34,2,FALSE)</f>
        <v>#N/A</v>
      </c>
      <c r="G17" s="61" t="e">
        <f>VLOOKUP($B17,Janvier!$B$8:$E$34,3,FALSE)</f>
        <v>#N/A</v>
      </c>
      <c r="H17" s="62" t="e">
        <f>VLOOKUP($B17,Janvier!$B$8:$E$34,4,FALSE)</f>
        <v>#N/A</v>
      </c>
      <c r="I17" s="60" t="e">
        <f>VLOOKUP($B17,Février!$B$8:$E$34,2,FALSE)</f>
        <v>#N/A</v>
      </c>
      <c r="J17" s="61" t="e">
        <f>VLOOKUP($B17,Février!$B$8:$E$34,3,FALSE)</f>
        <v>#N/A</v>
      </c>
      <c r="K17" s="62" t="e">
        <f>VLOOKUP($B17,Février!$B$8:$E$34,4,FALSE)</f>
        <v>#N/A</v>
      </c>
      <c r="L17" s="60" t="e">
        <f>VLOOKUP($B17,Mars!$B$8:$E$34,2,FALSE)</f>
        <v>#N/A</v>
      </c>
      <c r="M17" s="61" t="e">
        <f>VLOOKUP($B17,Mars!$B$8:$E$34,3,FALSE)</f>
        <v>#N/A</v>
      </c>
      <c r="N17" s="62" t="e">
        <f>VLOOKUP($B17,Mars!$B$8:$E$34,4,FALSE)</f>
        <v>#N/A</v>
      </c>
      <c r="O17" s="60" t="e">
        <f>VLOOKUP($B17,Avril!$B$8:$E$34,2,FALSE)</f>
        <v>#N/A</v>
      </c>
      <c r="P17" s="61" t="e">
        <f>VLOOKUP($B17,Avril!$B$8:$E$34,3,FALSE)</f>
        <v>#N/A</v>
      </c>
      <c r="Q17" s="62" t="e">
        <f>VLOOKUP($B17,Avril!$B$8:$E$34,4,FALSE)</f>
        <v>#N/A</v>
      </c>
      <c r="R17" s="60" t="e">
        <f>VLOOKUP($B17,Mai!$B$8:$E$34,2,FALSE)</f>
        <v>#N/A</v>
      </c>
      <c r="S17" s="61" t="e">
        <f>VLOOKUP($B17,Mai!$B$8:$E$34,3,FALSE)</f>
        <v>#N/A</v>
      </c>
      <c r="T17" s="62" t="e">
        <f>VLOOKUP($B17,Mai!$B$8:$E$34,4,FALSE)</f>
        <v>#N/A</v>
      </c>
      <c r="U17" s="60" t="e">
        <f>VLOOKUP($B17,Juin!$B$8:$E$34,2,FALSE)</f>
        <v>#N/A</v>
      </c>
      <c r="V17" s="61" t="e">
        <f>VLOOKUP($B17,Juin!$B$8:$E$34,3,FALSE)</f>
        <v>#N/A</v>
      </c>
      <c r="W17" s="62" t="e">
        <f>VLOOKUP($B17,Juin!$B$8:$E$34,4,FALSE)</f>
        <v>#N/A</v>
      </c>
      <c r="X17" s="60" t="e">
        <f>VLOOKUP($B17,Juillet!$B$8:$E$34,2,FALSE)</f>
        <v>#N/A</v>
      </c>
      <c r="Y17" s="61" t="e">
        <f>VLOOKUP($B17,Juillet!$B$8:$E$34,3,FALSE)</f>
        <v>#N/A</v>
      </c>
      <c r="Z17" s="62" t="e">
        <f>VLOOKUP($B17,Juillet!$B$8:$E$34,4,FALSE)</f>
        <v>#N/A</v>
      </c>
      <c r="AA17" s="63" t="e">
        <f>VLOOKUP($B17,Août!$B$8:$E$34,2,FALSE)</f>
        <v>#N/A</v>
      </c>
      <c r="AB17" s="61" t="e">
        <f>VLOOKUP($B17,Août!$B$8:$E$34,3,FALSE)</f>
        <v>#N/A</v>
      </c>
      <c r="AC17" s="62" t="e">
        <f>VLOOKUP($B17,Août!$B$8:$E$34,4,FALSE)</f>
        <v>#N/A</v>
      </c>
      <c r="AD17" s="63" t="e">
        <f>VLOOKUP($B17,Septembre!$B$8:$E$34,2,FALSE)</f>
        <v>#N/A</v>
      </c>
      <c r="AE17" s="61" t="e">
        <f>VLOOKUP($B17,Septembre!$B$8:$E$34,3,FALSE)</f>
        <v>#N/A</v>
      </c>
      <c r="AF17" s="62" t="e">
        <f>VLOOKUP($B17,Septembre!$B$8:$E$34,4,FALSE)</f>
        <v>#N/A</v>
      </c>
      <c r="AG17" s="63" t="e">
        <f>VLOOKUP($B17,Octobre!$B$8:$E$34,2,FALSE)</f>
        <v>#N/A</v>
      </c>
      <c r="AH17" s="61" t="e">
        <f>VLOOKUP($B17,Octobre!$B$8:$E$34,3,FALSE)</f>
        <v>#N/A</v>
      </c>
      <c r="AI17" s="62" t="e">
        <f>VLOOKUP($B17,Octobre!$B$8:$E$34,4,FALSE)</f>
        <v>#N/A</v>
      </c>
      <c r="AJ17" s="63" t="e">
        <f>VLOOKUP($B17,Novembre!$B$8:$E$34,2,FALSE)</f>
        <v>#N/A</v>
      </c>
      <c r="AK17" s="61" t="e">
        <f>VLOOKUP($B17,Novembre!$B$8:$E$34,3,FALSE)</f>
        <v>#N/A</v>
      </c>
      <c r="AL17" s="62" t="e">
        <f>VLOOKUP($B17,Novembre!$B$8:$E$34,4,FALSE)</f>
        <v>#N/A</v>
      </c>
      <c r="AM17" s="63" t="e">
        <f>VLOOKUP($B17,Décembre!$B$8:$E$34,2,FALSE)</f>
        <v>#N/A</v>
      </c>
      <c r="AN17" s="61" t="e">
        <f>VLOOKUP($B17,Décembre!$B$8:$E$34,3,FALSE)</f>
        <v>#N/A</v>
      </c>
      <c r="AO17" s="62" t="e">
        <f>VLOOKUP($B17,Décembre!$B$8:$E$34,4,FALSE)</f>
        <v>#N/A</v>
      </c>
    </row>
    <row r="18" spans="2:41" x14ac:dyDescent="0.25">
      <c r="B18" s="51" t="str">
        <f>IF(Config!E17&lt;&gt;"",CONCATENATE(Config!E17," ",Config!F17),"")</f>
        <v>NOM 14 Prénom</v>
      </c>
      <c r="C18" s="69" t="e">
        <f t="shared" si="0"/>
        <v>#N/A</v>
      </c>
      <c r="D18" s="79" t="e">
        <f t="shared" si="1"/>
        <v>#N/A</v>
      </c>
      <c r="E18" s="81" t="e">
        <f t="shared" si="2"/>
        <v>#N/A</v>
      </c>
      <c r="F18" s="60" t="e">
        <f>VLOOKUP($B18,Janvier!$B$8:$E$34,2,FALSE)</f>
        <v>#N/A</v>
      </c>
      <c r="G18" s="61" t="e">
        <f>VLOOKUP($B18,Janvier!$B$8:$E$34,3,FALSE)</f>
        <v>#N/A</v>
      </c>
      <c r="H18" s="62" t="e">
        <f>VLOOKUP($B18,Janvier!$B$8:$E$34,4,FALSE)</f>
        <v>#N/A</v>
      </c>
      <c r="I18" s="60" t="e">
        <f>VLOOKUP($B18,Février!$B$8:$E$34,2,FALSE)</f>
        <v>#N/A</v>
      </c>
      <c r="J18" s="61" t="e">
        <f>VLOOKUP($B18,Février!$B$8:$E$34,3,FALSE)</f>
        <v>#N/A</v>
      </c>
      <c r="K18" s="62" t="e">
        <f>VLOOKUP($B18,Février!$B$8:$E$34,4,FALSE)</f>
        <v>#N/A</v>
      </c>
      <c r="L18" s="60" t="e">
        <f>VLOOKUP($B18,Mars!$B$8:$E$34,2,FALSE)</f>
        <v>#N/A</v>
      </c>
      <c r="M18" s="61" t="e">
        <f>VLOOKUP($B18,Mars!$B$8:$E$34,3,FALSE)</f>
        <v>#N/A</v>
      </c>
      <c r="N18" s="62" t="e">
        <f>VLOOKUP($B18,Mars!$B$8:$E$34,4,FALSE)</f>
        <v>#N/A</v>
      </c>
      <c r="O18" s="60" t="e">
        <f>VLOOKUP($B18,Avril!$B$8:$E$34,2,FALSE)</f>
        <v>#N/A</v>
      </c>
      <c r="P18" s="61" t="e">
        <f>VLOOKUP($B18,Avril!$B$8:$E$34,3,FALSE)</f>
        <v>#N/A</v>
      </c>
      <c r="Q18" s="62" t="e">
        <f>VLOOKUP($B18,Avril!$B$8:$E$34,4,FALSE)</f>
        <v>#N/A</v>
      </c>
      <c r="R18" s="60" t="e">
        <f>VLOOKUP($B18,Mai!$B$8:$E$34,2,FALSE)</f>
        <v>#N/A</v>
      </c>
      <c r="S18" s="61" t="e">
        <f>VLOOKUP($B18,Mai!$B$8:$E$34,3,FALSE)</f>
        <v>#N/A</v>
      </c>
      <c r="T18" s="62" t="e">
        <f>VLOOKUP($B18,Mai!$B$8:$E$34,4,FALSE)</f>
        <v>#N/A</v>
      </c>
      <c r="U18" s="60" t="e">
        <f>VLOOKUP($B18,Juin!$B$8:$E$34,2,FALSE)</f>
        <v>#N/A</v>
      </c>
      <c r="V18" s="61" t="e">
        <f>VLOOKUP($B18,Juin!$B$8:$E$34,3,FALSE)</f>
        <v>#N/A</v>
      </c>
      <c r="W18" s="62" t="e">
        <f>VLOOKUP($B18,Juin!$B$8:$E$34,4,FALSE)</f>
        <v>#N/A</v>
      </c>
      <c r="X18" s="60" t="e">
        <f>VLOOKUP($B18,Juillet!$B$8:$E$34,2,FALSE)</f>
        <v>#N/A</v>
      </c>
      <c r="Y18" s="61" t="e">
        <f>VLOOKUP($B18,Juillet!$B$8:$E$34,3,FALSE)</f>
        <v>#N/A</v>
      </c>
      <c r="Z18" s="62" t="e">
        <f>VLOOKUP($B18,Juillet!$B$8:$E$34,4,FALSE)</f>
        <v>#N/A</v>
      </c>
      <c r="AA18" s="63" t="e">
        <f>VLOOKUP($B18,Août!$B$8:$E$34,2,FALSE)</f>
        <v>#N/A</v>
      </c>
      <c r="AB18" s="61" t="e">
        <f>VLOOKUP($B18,Août!$B$8:$E$34,3,FALSE)</f>
        <v>#N/A</v>
      </c>
      <c r="AC18" s="62" t="e">
        <f>VLOOKUP($B18,Août!$B$8:$E$34,4,FALSE)</f>
        <v>#N/A</v>
      </c>
      <c r="AD18" s="63" t="e">
        <f>VLOOKUP($B18,Septembre!$B$8:$E$34,2,FALSE)</f>
        <v>#N/A</v>
      </c>
      <c r="AE18" s="61" t="e">
        <f>VLOOKUP($B18,Septembre!$B$8:$E$34,3,FALSE)</f>
        <v>#N/A</v>
      </c>
      <c r="AF18" s="62" t="e">
        <f>VLOOKUP($B18,Septembre!$B$8:$E$34,4,FALSE)</f>
        <v>#N/A</v>
      </c>
      <c r="AG18" s="63" t="e">
        <f>VLOOKUP($B18,Octobre!$B$8:$E$34,2,FALSE)</f>
        <v>#N/A</v>
      </c>
      <c r="AH18" s="61" t="e">
        <f>VLOOKUP($B18,Octobre!$B$8:$E$34,3,FALSE)</f>
        <v>#N/A</v>
      </c>
      <c r="AI18" s="62" t="e">
        <f>VLOOKUP($B18,Octobre!$B$8:$E$34,4,FALSE)</f>
        <v>#N/A</v>
      </c>
      <c r="AJ18" s="63" t="e">
        <f>VLOOKUP($B18,Novembre!$B$8:$E$34,2,FALSE)</f>
        <v>#N/A</v>
      </c>
      <c r="AK18" s="61" t="e">
        <f>VLOOKUP($B18,Novembre!$B$8:$E$34,3,FALSE)</f>
        <v>#N/A</v>
      </c>
      <c r="AL18" s="62" t="e">
        <f>VLOOKUP($B18,Novembre!$B$8:$E$34,4,FALSE)</f>
        <v>#N/A</v>
      </c>
      <c r="AM18" s="63" t="e">
        <f>VLOOKUP($B18,Décembre!$B$8:$E$34,2,FALSE)</f>
        <v>#N/A</v>
      </c>
      <c r="AN18" s="61" t="e">
        <f>VLOOKUP($B18,Décembre!$B$8:$E$34,3,FALSE)</f>
        <v>#N/A</v>
      </c>
      <c r="AO18" s="62" t="e">
        <f>VLOOKUP($B18,Décembre!$B$8:$E$34,4,FALSE)</f>
        <v>#N/A</v>
      </c>
    </row>
    <row r="19" spans="2:41" x14ac:dyDescent="0.25">
      <c r="B19" s="51" t="str">
        <f>IF(Config!E18&lt;&gt;"",CONCATENATE(Config!E18," ",Config!F18),"")</f>
        <v>NOM 15 Prénom</v>
      </c>
      <c r="C19" s="69" t="e">
        <f t="shared" si="0"/>
        <v>#N/A</v>
      </c>
      <c r="D19" s="79" t="e">
        <f t="shared" si="1"/>
        <v>#N/A</v>
      </c>
      <c r="E19" s="81" t="e">
        <f t="shared" si="2"/>
        <v>#N/A</v>
      </c>
      <c r="F19" s="60" t="e">
        <f>VLOOKUP($B19,Janvier!$B$8:$E$34,2,FALSE)</f>
        <v>#N/A</v>
      </c>
      <c r="G19" s="61" t="e">
        <f>VLOOKUP($B19,Janvier!$B$8:$E$34,3,FALSE)</f>
        <v>#N/A</v>
      </c>
      <c r="H19" s="62" t="e">
        <f>VLOOKUP($B19,Janvier!$B$8:$E$34,4,FALSE)</f>
        <v>#N/A</v>
      </c>
      <c r="I19" s="60" t="e">
        <f>VLOOKUP($B19,Février!$B$8:$E$34,2,FALSE)</f>
        <v>#N/A</v>
      </c>
      <c r="J19" s="61" t="e">
        <f>VLOOKUP($B19,Février!$B$8:$E$34,3,FALSE)</f>
        <v>#N/A</v>
      </c>
      <c r="K19" s="62" t="e">
        <f>VLOOKUP($B19,Février!$B$8:$E$34,4,FALSE)</f>
        <v>#N/A</v>
      </c>
      <c r="L19" s="60" t="e">
        <f>VLOOKUP($B19,Mars!$B$8:$E$34,2,FALSE)</f>
        <v>#N/A</v>
      </c>
      <c r="M19" s="61" t="e">
        <f>VLOOKUP($B19,Mars!$B$8:$E$34,3,FALSE)</f>
        <v>#N/A</v>
      </c>
      <c r="N19" s="62" t="e">
        <f>VLOOKUP($B19,Mars!$B$8:$E$34,4,FALSE)</f>
        <v>#N/A</v>
      </c>
      <c r="O19" s="60" t="e">
        <f>VLOOKUP($B19,Avril!$B$8:$E$34,2,FALSE)</f>
        <v>#N/A</v>
      </c>
      <c r="P19" s="61" t="e">
        <f>VLOOKUP($B19,Avril!$B$8:$E$34,3,FALSE)</f>
        <v>#N/A</v>
      </c>
      <c r="Q19" s="62" t="e">
        <f>VLOOKUP($B19,Avril!$B$8:$E$34,4,FALSE)</f>
        <v>#N/A</v>
      </c>
      <c r="R19" s="60" t="e">
        <f>VLOOKUP($B19,Mai!$B$8:$E$34,2,FALSE)</f>
        <v>#N/A</v>
      </c>
      <c r="S19" s="61" t="e">
        <f>VLOOKUP($B19,Mai!$B$8:$E$34,3,FALSE)</f>
        <v>#N/A</v>
      </c>
      <c r="T19" s="62" t="e">
        <f>VLOOKUP($B19,Mai!$B$8:$E$34,4,FALSE)</f>
        <v>#N/A</v>
      </c>
      <c r="U19" s="60" t="e">
        <f>VLOOKUP($B19,Juin!$B$8:$E$34,2,FALSE)</f>
        <v>#N/A</v>
      </c>
      <c r="V19" s="61" t="e">
        <f>VLOOKUP($B19,Juin!$B$8:$E$34,3,FALSE)</f>
        <v>#N/A</v>
      </c>
      <c r="W19" s="62" t="e">
        <f>VLOOKUP($B19,Juin!$B$8:$E$34,4,FALSE)</f>
        <v>#N/A</v>
      </c>
      <c r="X19" s="60" t="e">
        <f>VLOOKUP($B19,Juillet!$B$8:$E$34,2,FALSE)</f>
        <v>#N/A</v>
      </c>
      <c r="Y19" s="61" t="e">
        <f>VLOOKUP($B19,Juillet!$B$8:$E$34,3,FALSE)</f>
        <v>#N/A</v>
      </c>
      <c r="Z19" s="62" t="e">
        <f>VLOOKUP($B19,Juillet!$B$8:$E$34,4,FALSE)</f>
        <v>#N/A</v>
      </c>
      <c r="AA19" s="63" t="e">
        <f>VLOOKUP($B19,Août!$B$8:$E$34,2,FALSE)</f>
        <v>#N/A</v>
      </c>
      <c r="AB19" s="61" t="e">
        <f>VLOOKUP($B19,Août!$B$8:$E$34,3,FALSE)</f>
        <v>#N/A</v>
      </c>
      <c r="AC19" s="62" t="e">
        <f>VLOOKUP($B19,Août!$B$8:$E$34,4,FALSE)</f>
        <v>#N/A</v>
      </c>
      <c r="AD19" s="63" t="e">
        <f>VLOOKUP($B19,Septembre!$B$8:$E$34,2,FALSE)</f>
        <v>#N/A</v>
      </c>
      <c r="AE19" s="61" t="e">
        <f>VLOOKUP($B19,Septembre!$B$8:$E$34,3,FALSE)</f>
        <v>#N/A</v>
      </c>
      <c r="AF19" s="62" t="e">
        <f>VLOOKUP($B19,Septembre!$B$8:$E$34,4,FALSE)</f>
        <v>#N/A</v>
      </c>
      <c r="AG19" s="63" t="e">
        <f>VLOOKUP($B19,Octobre!$B$8:$E$34,2,FALSE)</f>
        <v>#N/A</v>
      </c>
      <c r="AH19" s="61" t="e">
        <f>VLOOKUP($B19,Octobre!$B$8:$E$34,3,FALSE)</f>
        <v>#N/A</v>
      </c>
      <c r="AI19" s="62" t="e">
        <f>VLOOKUP($B19,Octobre!$B$8:$E$34,4,FALSE)</f>
        <v>#N/A</v>
      </c>
      <c r="AJ19" s="63" t="e">
        <f>VLOOKUP($B19,Novembre!$B$8:$E$34,2,FALSE)</f>
        <v>#N/A</v>
      </c>
      <c r="AK19" s="61" t="e">
        <f>VLOOKUP($B19,Novembre!$B$8:$E$34,3,FALSE)</f>
        <v>#N/A</v>
      </c>
      <c r="AL19" s="62" t="e">
        <f>VLOOKUP($B19,Novembre!$B$8:$E$34,4,FALSE)</f>
        <v>#N/A</v>
      </c>
      <c r="AM19" s="63" t="e">
        <f>VLOOKUP($B19,Décembre!$B$8:$E$34,2,FALSE)</f>
        <v>#N/A</v>
      </c>
      <c r="AN19" s="61" t="e">
        <f>VLOOKUP($B19,Décembre!$B$8:$E$34,3,FALSE)</f>
        <v>#N/A</v>
      </c>
      <c r="AO19" s="62" t="e">
        <f>VLOOKUP($B19,Décembre!$B$8:$E$34,4,FALSE)</f>
        <v>#N/A</v>
      </c>
    </row>
    <row r="20" spans="2:41" x14ac:dyDescent="0.25">
      <c r="B20" s="51" t="str">
        <f>IF(Config!E19&lt;&gt;"",CONCATENATE(Config!E19," ",Config!F19),"")</f>
        <v>NOM 16 Prénom</v>
      </c>
      <c r="C20" s="69" t="e">
        <f t="shared" si="0"/>
        <v>#N/A</v>
      </c>
      <c r="D20" s="79" t="e">
        <f t="shared" si="1"/>
        <v>#N/A</v>
      </c>
      <c r="E20" s="81" t="e">
        <f t="shared" si="2"/>
        <v>#N/A</v>
      </c>
      <c r="F20" s="60" t="e">
        <f>VLOOKUP($B20,Janvier!$B$8:$E$34,2,FALSE)</f>
        <v>#N/A</v>
      </c>
      <c r="G20" s="61" t="e">
        <f>VLOOKUP($B20,Janvier!$B$8:$E$34,3,FALSE)</f>
        <v>#N/A</v>
      </c>
      <c r="H20" s="62" t="e">
        <f>VLOOKUP($B20,Janvier!$B$8:$E$34,4,FALSE)</f>
        <v>#N/A</v>
      </c>
      <c r="I20" s="60" t="e">
        <f>VLOOKUP($B20,Février!$B$8:$E$34,2,FALSE)</f>
        <v>#N/A</v>
      </c>
      <c r="J20" s="61" t="e">
        <f>VLOOKUP($B20,Février!$B$8:$E$34,3,FALSE)</f>
        <v>#N/A</v>
      </c>
      <c r="K20" s="62" t="e">
        <f>VLOOKUP($B20,Février!$B$8:$E$34,4,FALSE)</f>
        <v>#N/A</v>
      </c>
      <c r="L20" s="60" t="e">
        <f>VLOOKUP($B20,Mars!$B$8:$E$34,2,FALSE)</f>
        <v>#N/A</v>
      </c>
      <c r="M20" s="61" t="e">
        <f>VLOOKUP($B20,Mars!$B$8:$E$34,3,FALSE)</f>
        <v>#N/A</v>
      </c>
      <c r="N20" s="62" t="e">
        <f>VLOOKUP($B20,Mars!$B$8:$E$34,4,FALSE)</f>
        <v>#N/A</v>
      </c>
      <c r="O20" s="60" t="e">
        <f>VLOOKUP($B20,Avril!$B$8:$E$34,2,FALSE)</f>
        <v>#N/A</v>
      </c>
      <c r="P20" s="61" t="e">
        <f>VLOOKUP($B20,Avril!$B$8:$E$34,3,FALSE)</f>
        <v>#N/A</v>
      </c>
      <c r="Q20" s="62" t="e">
        <f>VLOOKUP($B20,Avril!$B$8:$E$34,4,FALSE)</f>
        <v>#N/A</v>
      </c>
      <c r="R20" s="60" t="e">
        <f>VLOOKUP($B20,Mai!$B$8:$E$34,2,FALSE)</f>
        <v>#N/A</v>
      </c>
      <c r="S20" s="61" t="e">
        <f>VLOOKUP($B20,Mai!$B$8:$E$34,3,FALSE)</f>
        <v>#N/A</v>
      </c>
      <c r="T20" s="62" t="e">
        <f>VLOOKUP($B20,Mai!$B$8:$E$34,4,FALSE)</f>
        <v>#N/A</v>
      </c>
      <c r="U20" s="60" t="e">
        <f>VLOOKUP($B20,Juin!$B$8:$E$34,2,FALSE)</f>
        <v>#N/A</v>
      </c>
      <c r="V20" s="61" t="e">
        <f>VLOOKUP($B20,Juin!$B$8:$E$34,3,FALSE)</f>
        <v>#N/A</v>
      </c>
      <c r="W20" s="62" t="e">
        <f>VLOOKUP($B20,Juin!$B$8:$E$34,4,FALSE)</f>
        <v>#N/A</v>
      </c>
      <c r="X20" s="60" t="e">
        <f>VLOOKUP($B20,Juillet!$B$8:$E$34,2,FALSE)</f>
        <v>#N/A</v>
      </c>
      <c r="Y20" s="61" t="e">
        <f>VLOOKUP($B20,Juillet!$B$8:$E$34,3,FALSE)</f>
        <v>#N/A</v>
      </c>
      <c r="Z20" s="62" t="e">
        <f>VLOOKUP($B20,Juillet!$B$8:$E$34,4,FALSE)</f>
        <v>#N/A</v>
      </c>
      <c r="AA20" s="63" t="e">
        <f>VLOOKUP($B20,Août!$B$8:$E$34,2,FALSE)</f>
        <v>#N/A</v>
      </c>
      <c r="AB20" s="61" t="e">
        <f>VLOOKUP($B20,Août!$B$8:$E$34,3,FALSE)</f>
        <v>#N/A</v>
      </c>
      <c r="AC20" s="62" t="e">
        <f>VLOOKUP($B20,Août!$B$8:$E$34,4,FALSE)</f>
        <v>#N/A</v>
      </c>
      <c r="AD20" s="63" t="e">
        <f>VLOOKUP($B20,Septembre!$B$8:$E$34,2,FALSE)</f>
        <v>#N/A</v>
      </c>
      <c r="AE20" s="61" t="e">
        <f>VLOOKUP($B20,Septembre!$B$8:$E$34,3,FALSE)</f>
        <v>#N/A</v>
      </c>
      <c r="AF20" s="62" t="e">
        <f>VLOOKUP($B20,Septembre!$B$8:$E$34,4,FALSE)</f>
        <v>#N/A</v>
      </c>
      <c r="AG20" s="63" t="e">
        <f>VLOOKUP($B20,Octobre!$B$8:$E$34,2,FALSE)</f>
        <v>#N/A</v>
      </c>
      <c r="AH20" s="61" t="e">
        <f>VLOOKUP($B20,Octobre!$B$8:$E$34,3,FALSE)</f>
        <v>#N/A</v>
      </c>
      <c r="AI20" s="62" t="e">
        <f>VLOOKUP($B20,Octobre!$B$8:$E$34,4,FALSE)</f>
        <v>#N/A</v>
      </c>
      <c r="AJ20" s="63" t="e">
        <f>VLOOKUP($B20,Novembre!$B$8:$E$34,2,FALSE)</f>
        <v>#N/A</v>
      </c>
      <c r="AK20" s="61" t="e">
        <f>VLOOKUP($B20,Novembre!$B$8:$E$34,3,FALSE)</f>
        <v>#N/A</v>
      </c>
      <c r="AL20" s="62" t="e">
        <f>VLOOKUP($B20,Novembre!$B$8:$E$34,4,FALSE)</f>
        <v>#N/A</v>
      </c>
      <c r="AM20" s="63" t="e">
        <f>VLOOKUP($B20,Décembre!$B$8:$E$34,2,FALSE)</f>
        <v>#N/A</v>
      </c>
      <c r="AN20" s="61" t="e">
        <f>VLOOKUP($B20,Décembre!$B$8:$E$34,3,FALSE)</f>
        <v>#N/A</v>
      </c>
      <c r="AO20" s="62" t="e">
        <f>VLOOKUP($B20,Décembre!$B$8:$E$34,4,FALSE)</f>
        <v>#N/A</v>
      </c>
    </row>
    <row r="21" spans="2:41" x14ac:dyDescent="0.25">
      <c r="B21" s="51" t="str">
        <f>IF(Config!E20&lt;&gt;"",CONCATENATE(Config!E20," ",Config!F20),"")</f>
        <v>NOM 17 Prénom</v>
      </c>
      <c r="C21" s="69" t="e">
        <f t="shared" si="0"/>
        <v>#N/A</v>
      </c>
      <c r="D21" s="79" t="e">
        <f t="shared" si="1"/>
        <v>#N/A</v>
      </c>
      <c r="E21" s="81" t="e">
        <f t="shared" si="2"/>
        <v>#N/A</v>
      </c>
      <c r="F21" s="60" t="e">
        <f>VLOOKUP($B21,Janvier!$B$8:$E$34,2,FALSE)</f>
        <v>#N/A</v>
      </c>
      <c r="G21" s="61" t="e">
        <f>VLOOKUP($B21,Janvier!$B$8:$E$34,3,FALSE)</f>
        <v>#N/A</v>
      </c>
      <c r="H21" s="62" t="e">
        <f>VLOOKUP($B21,Janvier!$B$8:$E$34,4,FALSE)</f>
        <v>#N/A</v>
      </c>
      <c r="I21" s="60" t="e">
        <f>VLOOKUP($B21,Février!$B$8:$E$34,2,FALSE)</f>
        <v>#N/A</v>
      </c>
      <c r="J21" s="61" t="e">
        <f>VLOOKUP($B21,Février!$B$8:$E$34,3,FALSE)</f>
        <v>#N/A</v>
      </c>
      <c r="K21" s="62" t="e">
        <f>VLOOKUP($B21,Février!$B$8:$E$34,4,FALSE)</f>
        <v>#N/A</v>
      </c>
      <c r="L21" s="60" t="e">
        <f>VLOOKUP($B21,Mars!$B$8:$E$34,2,FALSE)</f>
        <v>#N/A</v>
      </c>
      <c r="M21" s="61" t="e">
        <f>VLOOKUP($B21,Mars!$B$8:$E$34,3,FALSE)</f>
        <v>#N/A</v>
      </c>
      <c r="N21" s="62" t="e">
        <f>VLOOKUP($B21,Mars!$B$8:$E$34,4,FALSE)</f>
        <v>#N/A</v>
      </c>
      <c r="O21" s="60" t="e">
        <f>VLOOKUP($B21,Avril!$B$8:$E$34,2,FALSE)</f>
        <v>#N/A</v>
      </c>
      <c r="P21" s="61" t="e">
        <f>VLOOKUP($B21,Avril!$B$8:$E$34,3,FALSE)</f>
        <v>#N/A</v>
      </c>
      <c r="Q21" s="62" t="e">
        <f>VLOOKUP($B21,Avril!$B$8:$E$34,4,FALSE)</f>
        <v>#N/A</v>
      </c>
      <c r="R21" s="60" t="e">
        <f>VLOOKUP($B21,Mai!$B$8:$E$34,2,FALSE)</f>
        <v>#N/A</v>
      </c>
      <c r="S21" s="61" t="e">
        <f>VLOOKUP($B21,Mai!$B$8:$E$34,3,FALSE)</f>
        <v>#N/A</v>
      </c>
      <c r="T21" s="62" t="e">
        <f>VLOOKUP($B21,Mai!$B$8:$E$34,4,FALSE)</f>
        <v>#N/A</v>
      </c>
      <c r="U21" s="60" t="e">
        <f>VLOOKUP($B21,Juin!$B$8:$E$34,2,FALSE)</f>
        <v>#N/A</v>
      </c>
      <c r="V21" s="61" t="e">
        <f>VLOOKUP($B21,Juin!$B$8:$E$34,3,FALSE)</f>
        <v>#N/A</v>
      </c>
      <c r="W21" s="62" t="e">
        <f>VLOOKUP($B21,Juin!$B$8:$E$34,4,FALSE)</f>
        <v>#N/A</v>
      </c>
      <c r="X21" s="60" t="e">
        <f>VLOOKUP($B21,Juillet!$B$8:$E$34,2,FALSE)</f>
        <v>#N/A</v>
      </c>
      <c r="Y21" s="61" t="e">
        <f>VLOOKUP($B21,Juillet!$B$8:$E$34,3,FALSE)</f>
        <v>#N/A</v>
      </c>
      <c r="Z21" s="62" t="e">
        <f>VLOOKUP($B21,Juillet!$B$8:$E$34,4,FALSE)</f>
        <v>#N/A</v>
      </c>
      <c r="AA21" s="63" t="e">
        <f>VLOOKUP($B21,Août!$B$8:$E$34,2,FALSE)</f>
        <v>#N/A</v>
      </c>
      <c r="AB21" s="61" t="e">
        <f>VLOOKUP($B21,Août!$B$8:$E$34,3,FALSE)</f>
        <v>#N/A</v>
      </c>
      <c r="AC21" s="62" t="e">
        <f>VLOOKUP($B21,Août!$B$8:$E$34,4,FALSE)</f>
        <v>#N/A</v>
      </c>
      <c r="AD21" s="63" t="e">
        <f>VLOOKUP($B21,Septembre!$B$8:$E$34,2,FALSE)</f>
        <v>#N/A</v>
      </c>
      <c r="AE21" s="61" t="e">
        <f>VLOOKUP($B21,Septembre!$B$8:$E$34,3,FALSE)</f>
        <v>#N/A</v>
      </c>
      <c r="AF21" s="62" t="e">
        <f>VLOOKUP($B21,Septembre!$B$8:$E$34,4,FALSE)</f>
        <v>#N/A</v>
      </c>
      <c r="AG21" s="63" t="e">
        <f>VLOOKUP($B21,Octobre!$B$8:$E$34,2,FALSE)</f>
        <v>#N/A</v>
      </c>
      <c r="AH21" s="61" t="e">
        <f>VLOOKUP($B21,Octobre!$B$8:$E$34,3,FALSE)</f>
        <v>#N/A</v>
      </c>
      <c r="AI21" s="62" t="e">
        <f>VLOOKUP($B21,Octobre!$B$8:$E$34,4,FALSE)</f>
        <v>#N/A</v>
      </c>
      <c r="AJ21" s="63" t="e">
        <f>VLOOKUP($B21,Novembre!$B$8:$E$34,2,FALSE)</f>
        <v>#N/A</v>
      </c>
      <c r="AK21" s="61" t="e">
        <f>VLOOKUP($B21,Novembre!$B$8:$E$34,3,FALSE)</f>
        <v>#N/A</v>
      </c>
      <c r="AL21" s="62" t="e">
        <f>VLOOKUP($B21,Novembre!$B$8:$E$34,4,FALSE)</f>
        <v>#N/A</v>
      </c>
      <c r="AM21" s="63" t="e">
        <f>VLOOKUP($B21,Décembre!$B$8:$E$34,2,FALSE)</f>
        <v>#N/A</v>
      </c>
      <c r="AN21" s="61" t="e">
        <f>VLOOKUP($B21,Décembre!$B$8:$E$34,3,FALSE)</f>
        <v>#N/A</v>
      </c>
      <c r="AO21" s="62" t="e">
        <f>VLOOKUP($B21,Décembre!$B$8:$E$34,4,FALSE)</f>
        <v>#N/A</v>
      </c>
    </row>
    <row r="22" spans="2:41" x14ac:dyDescent="0.25">
      <c r="B22" s="51" t="str">
        <f>IF(Config!E21&lt;&gt;"",CONCATENATE(Config!E21," ",Config!F21),"")</f>
        <v>NOM 18 Prénom</v>
      </c>
      <c r="C22" s="69" t="e">
        <f t="shared" si="0"/>
        <v>#N/A</v>
      </c>
      <c r="D22" s="79" t="e">
        <f t="shared" si="1"/>
        <v>#N/A</v>
      </c>
      <c r="E22" s="81" t="e">
        <f t="shared" si="2"/>
        <v>#N/A</v>
      </c>
      <c r="F22" s="60" t="e">
        <f>VLOOKUP($B22,Janvier!$B$8:$E$34,2,FALSE)</f>
        <v>#N/A</v>
      </c>
      <c r="G22" s="61" t="e">
        <f>VLOOKUP($B22,Janvier!$B$8:$E$34,3,FALSE)</f>
        <v>#N/A</v>
      </c>
      <c r="H22" s="62" t="e">
        <f>VLOOKUP($B22,Janvier!$B$8:$E$34,4,FALSE)</f>
        <v>#N/A</v>
      </c>
      <c r="I22" s="60" t="e">
        <f>VLOOKUP($B22,Février!$B$8:$E$34,2,FALSE)</f>
        <v>#N/A</v>
      </c>
      <c r="J22" s="61" t="e">
        <f>VLOOKUP($B22,Février!$B$8:$E$34,3,FALSE)</f>
        <v>#N/A</v>
      </c>
      <c r="K22" s="62" t="e">
        <f>VLOOKUP($B22,Février!$B$8:$E$34,4,FALSE)</f>
        <v>#N/A</v>
      </c>
      <c r="L22" s="60" t="e">
        <f>VLOOKUP($B22,Mars!$B$8:$E$34,2,FALSE)</f>
        <v>#N/A</v>
      </c>
      <c r="M22" s="61" t="e">
        <f>VLOOKUP($B22,Mars!$B$8:$E$34,3,FALSE)</f>
        <v>#N/A</v>
      </c>
      <c r="N22" s="62" t="e">
        <f>VLOOKUP($B22,Mars!$B$8:$E$34,4,FALSE)</f>
        <v>#N/A</v>
      </c>
      <c r="O22" s="60" t="e">
        <f>VLOOKUP($B22,Avril!$B$8:$E$34,2,FALSE)</f>
        <v>#N/A</v>
      </c>
      <c r="P22" s="61" t="e">
        <f>VLOOKUP($B22,Avril!$B$8:$E$34,3,FALSE)</f>
        <v>#N/A</v>
      </c>
      <c r="Q22" s="62" t="e">
        <f>VLOOKUP($B22,Avril!$B$8:$E$34,4,FALSE)</f>
        <v>#N/A</v>
      </c>
      <c r="R22" s="60" t="e">
        <f>VLOOKUP($B22,Mai!$B$8:$E$34,2,FALSE)</f>
        <v>#N/A</v>
      </c>
      <c r="S22" s="61" t="e">
        <f>VLOOKUP($B22,Mai!$B$8:$E$34,3,FALSE)</f>
        <v>#N/A</v>
      </c>
      <c r="T22" s="62" t="e">
        <f>VLOOKUP($B22,Mai!$B$8:$E$34,4,FALSE)</f>
        <v>#N/A</v>
      </c>
      <c r="U22" s="60" t="e">
        <f>VLOOKUP($B22,Juin!$B$8:$E$34,2,FALSE)</f>
        <v>#N/A</v>
      </c>
      <c r="V22" s="61" t="e">
        <f>VLOOKUP($B22,Juin!$B$8:$E$34,3,FALSE)</f>
        <v>#N/A</v>
      </c>
      <c r="W22" s="62" t="e">
        <f>VLOOKUP($B22,Juin!$B$8:$E$34,4,FALSE)</f>
        <v>#N/A</v>
      </c>
      <c r="X22" s="60" t="e">
        <f>VLOOKUP($B22,Juillet!$B$8:$E$34,2,FALSE)</f>
        <v>#N/A</v>
      </c>
      <c r="Y22" s="61" t="e">
        <f>VLOOKUP($B22,Juillet!$B$8:$E$34,3,FALSE)</f>
        <v>#N/A</v>
      </c>
      <c r="Z22" s="62" t="e">
        <f>VLOOKUP($B22,Juillet!$B$8:$E$34,4,FALSE)</f>
        <v>#N/A</v>
      </c>
      <c r="AA22" s="63" t="e">
        <f>VLOOKUP($B22,Août!$B$8:$E$34,2,FALSE)</f>
        <v>#N/A</v>
      </c>
      <c r="AB22" s="61" t="e">
        <f>VLOOKUP($B22,Août!$B$8:$E$34,3,FALSE)</f>
        <v>#N/A</v>
      </c>
      <c r="AC22" s="62" t="e">
        <f>VLOOKUP($B22,Août!$B$8:$E$34,4,FALSE)</f>
        <v>#N/A</v>
      </c>
      <c r="AD22" s="63" t="e">
        <f>VLOOKUP($B22,Septembre!$B$8:$E$34,2,FALSE)</f>
        <v>#N/A</v>
      </c>
      <c r="AE22" s="61" t="e">
        <f>VLOOKUP($B22,Septembre!$B$8:$E$34,3,FALSE)</f>
        <v>#N/A</v>
      </c>
      <c r="AF22" s="62" t="e">
        <f>VLOOKUP($B22,Septembre!$B$8:$E$34,4,FALSE)</f>
        <v>#N/A</v>
      </c>
      <c r="AG22" s="63" t="e">
        <f>VLOOKUP($B22,Octobre!$B$8:$E$34,2,FALSE)</f>
        <v>#N/A</v>
      </c>
      <c r="AH22" s="61" t="e">
        <f>VLOOKUP($B22,Octobre!$B$8:$E$34,3,FALSE)</f>
        <v>#N/A</v>
      </c>
      <c r="AI22" s="62" t="e">
        <f>VLOOKUP($B22,Octobre!$B$8:$E$34,4,FALSE)</f>
        <v>#N/A</v>
      </c>
      <c r="AJ22" s="63" t="e">
        <f>VLOOKUP($B22,Novembre!$B$8:$E$34,2,FALSE)</f>
        <v>#N/A</v>
      </c>
      <c r="AK22" s="61" t="e">
        <f>VLOOKUP($B22,Novembre!$B$8:$E$34,3,FALSE)</f>
        <v>#N/A</v>
      </c>
      <c r="AL22" s="62" t="e">
        <f>VLOOKUP($B22,Novembre!$B$8:$E$34,4,FALSE)</f>
        <v>#N/A</v>
      </c>
      <c r="AM22" s="63" t="e">
        <f>VLOOKUP($B22,Décembre!$B$8:$E$34,2,FALSE)</f>
        <v>#N/A</v>
      </c>
      <c r="AN22" s="61" t="e">
        <f>VLOOKUP($B22,Décembre!$B$8:$E$34,3,FALSE)</f>
        <v>#N/A</v>
      </c>
      <c r="AO22" s="62" t="e">
        <f>VLOOKUP($B22,Décembre!$B$8:$E$34,4,FALSE)</f>
        <v>#N/A</v>
      </c>
    </row>
    <row r="23" spans="2:41" x14ac:dyDescent="0.25">
      <c r="B23" s="51" t="str">
        <f>IF(Config!E22&lt;&gt;"",CONCATENATE(Config!E22," ",Config!F22),"")</f>
        <v>NOM 19 Prénom</v>
      </c>
      <c r="C23" s="69" t="e">
        <f t="shared" si="0"/>
        <v>#N/A</v>
      </c>
      <c r="D23" s="79" t="e">
        <f t="shared" si="1"/>
        <v>#N/A</v>
      </c>
      <c r="E23" s="81" t="e">
        <f t="shared" si="2"/>
        <v>#N/A</v>
      </c>
      <c r="F23" s="60" t="e">
        <f>VLOOKUP($B23,Janvier!$B$8:$E$34,2,FALSE)</f>
        <v>#N/A</v>
      </c>
      <c r="G23" s="61" t="e">
        <f>VLOOKUP($B23,Janvier!$B$8:$E$34,3,FALSE)</f>
        <v>#N/A</v>
      </c>
      <c r="H23" s="62" t="e">
        <f>VLOOKUP($B23,Janvier!$B$8:$E$34,4,FALSE)</f>
        <v>#N/A</v>
      </c>
      <c r="I23" s="60" t="e">
        <f>VLOOKUP($B23,Février!$B$8:$E$34,2,FALSE)</f>
        <v>#N/A</v>
      </c>
      <c r="J23" s="61" t="e">
        <f>VLOOKUP($B23,Février!$B$8:$E$34,3,FALSE)</f>
        <v>#N/A</v>
      </c>
      <c r="K23" s="62" t="e">
        <f>VLOOKUP($B23,Février!$B$8:$E$34,4,FALSE)</f>
        <v>#N/A</v>
      </c>
      <c r="L23" s="60" t="e">
        <f>VLOOKUP($B23,Mars!$B$8:$E$34,2,FALSE)</f>
        <v>#N/A</v>
      </c>
      <c r="M23" s="61" t="e">
        <f>VLOOKUP($B23,Mars!$B$8:$E$34,3,FALSE)</f>
        <v>#N/A</v>
      </c>
      <c r="N23" s="62" t="e">
        <f>VLOOKUP($B23,Mars!$B$8:$E$34,4,FALSE)</f>
        <v>#N/A</v>
      </c>
      <c r="O23" s="60" t="e">
        <f>VLOOKUP($B23,Avril!$B$8:$E$34,2,FALSE)</f>
        <v>#N/A</v>
      </c>
      <c r="P23" s="61" t="e">
        <f>VLOOKUP($B23,Avril!$B$8:$E$34,3,FALSE)</f>
        <v>#N/A</v>
      </c>
      <c r="Q23" s="62" t="e">
        <f>VLOOKUP($B23,Avril!$B$8:$E$34,4,FALSE)</f>
        <v>#N/A</v>
      </c>
      <c r="R23" s="60" t="e">
        <f>VLOOKUP($B23,Mai!$B$8:$E$34,2,FALSE)</f>
        <v>#N/A</v>
      </c>
      <c r="S23" s="61" t="e">
        <f>VLOOKUP($B23,Mai!$B$8:$E$34,3,FALSE)</f>
        <v>#N/A</v>
      </c>
      <c r="T23" s="62" t="e">
        <f>VLOOKUP($B23,Mai!$B$8:$E$34,4,FALSE)</f>
        <v>#N/A</v>
      </c>
      <c r="U23" s="60" t="e">
        <f>VLOOKUP($B23,Juin!$B$8:$E$34,2,FALSE)</f>
        <v>#N/A</v>
      </c>
      <c r="V23" s="61" t="e">
        <f>VLOOKUP($B23,Juin!$B$8:$E$34,3,FALSE)</f>
        <v>#N/A</v>
      </c>
      <c r="W23" s="62" t="e">
        <f>VLOOKUP($B23,Juin!$B$8:$E$34,4,FALSE)</f>
        <v>#N/A</v>
      </c>
      <c r="X23" s="60" t="e">
        <f>VLOOKUP($B23,Juillet!$B$8:$E$34,2,FALSE)</f>
        <v>#N/A</v>
      </c>
      <c r="Y23" s="61" t="e">
        <f>VLOOKUP($B23,Juillet!$B$8:$E$34,3,FALSE)</f>
        <v>#N/A</v>
      </c>
      <c r="Z23" s="62" t="e">
        <f>VLOOKUP($B23,Juillet!$B$8:$E$34,4,FALSE)</f>
        <v>#N/A</v>
      </c>
      <c r="AA23" s="63" t="e">
        <f>VLOOKUP($B23,Août!$B$8:$E$34,2,FALSE)</f>
        <v>#N/A</v>
      </c>
      <c r="AB23" s="61" t="e">
        <f>VLOOKUP($B23,Août!$B$8:$E$34,3,FALSE)</f>
        <v>#N/A</v>
      </c>
      <c r="AC23" s="62" t="e">
        <f>VLOOKUP($B23,Août!$B$8:$E$34,4,FALSE)</f>
        <v>#N/A</v>
      </c>
      <c r="AD23" s="63" t="e">
        <f>VLOOKUP($B23,Septembre!$B$8:$E$34,2,FALSE)</f>
        <v>#N/A</v>
      </c>
      <c r="AE23" s="61" t="e">
        <f>VLOOKUP($B23,Septembre!$B$8:$E$34,3,FALSE)</f>
        <v>#N/A</v>
      </c>
      <c r="AF23" s="62" t="e">
        <f>VLOOKUP($B23,Septembre!$B$8:$E$34,4,FALSE)</f>
        <v>#N/A</v>
      </c>
      <c r="AG23" s="63" t="e">
        <f>VLOOKUP($B23,Octobre!$B$8:$E$34,2,FALSE)</f>
        <v>#N/A</v>
      </c>
      <c r="AH23" s="61" t="e">
        <f>VLOOKUP($B23,Octobre!$B$8:$E$34,3,FALSE)</f>
        <v>#N/A</v>
      </c>
      <c r="AI23" s="62" t="e">
        <f>VLOOKUP($B23,Octobre!$B$8:$E$34,4,FALSE)</f>
        <v>#N/A</v>
      </c>
      <c r="AJ23" s="63" t="e">
        <f>VLOOKUP($B23,Novembre!$B$8:$E$34,2,FALSE)</f>
        <v>#N/A</v>
      </c>
      <c r="AK23" s="61" t="e">
        <f>VLOOKUP($B23,Novembre!$B$8:$E$34,3,FALSE)</f>
        <v>#N/A</v>
      </c>
      <c r="AL23" s="62" t="e">
        <f>VLOOKUP($B23,Novembre!$B$8:$E$34,4,FALSE)</f>
        <v>#N/A</v>
      </c>
      <c r="AM23" s="63" t="e">
        <f>VLOOKUP($B23,Décembre!$B$8:$E$34,2,FALSE)</f>
        <v>#N/A</v>
      </c>
      <c r="AN23" s="61" t="e">
        <f>VLOOKUP($B23,Décembre!$B$8:$E$34,3,FALSE)</f>
        <v>#N/A</v>
      </c>
      <c r="AO23" s="62" t="e">
        <f>VLOOKUP($B23,Décembre!$B$8:$E$34,4,FALSE)</f>
        <v>#N/A</v>
      </c>
    </row>
    <row r="24" spans="2:41" x14ac:dyDescent="0.25">
      <c r="B24" s="51" t="str">
        <f>IF(Config!E23&lt;&gt;"",CONCATENATE(Config!E23," ",Config!F23),"")</f>
        <v>NOM 20 Prénom</v>
      </c>
      <c r="C24" s="69" t="e">
        <f t="shared" si="0"/>
        <v>#N/A</v>
      </c>
      <c r="D24" s="79" t="e">
        <f t="shared" si="1"/>
        <v>#N/A</v>
      </c>
      <c r="E24" s="81" t="e">
        <f t="shared" si="2"/>
        <v>#N/A</v>
      </c>
      <c r="F24" s="60" t="e">
        <f>VLOOKUP($B24,Janvier!$B$8:$E$34,2,FALSE)</f>
        <v>#N/A</v>
      </c>
      <c r="G24" s="61" t="e">
        <f>VLOOKUP($B24,Janvier!$B$8:$E$34,3,FALSE)</f>
        <v>#N/A</v>
      </c>
      <c r="H24" s="62" t="e">
        <f>VLOOKUP($B24,Janvier!$B$8:$E$34,4,FALSE)</f>
        <v>#N/A</v>
      </c>
      <c r="I24" s="60" t="e">
        <f>VLOOKUP($B24,Février!$B$8:$E$34,2,FALSE)</f>
        <v>#N/A</v>
      </c>
      <c r="J24" s="61" t="e">
        <f>VLOOKUP($B24,Février!$B$8:$E$34,3,FALSE)</f>
        <v>#N/A</v>
      </c>
      <c r="K24" s="62" t="e">
        <f>VLOOKUP($B24,Février!$B$8:$E$34,4,FALSE)</f>
        <v>#N/A</v>
      </c>
      <c r="L24" s="60" t="e">
        <f>VLOOKUP($B24,Mars!$B$8:$E$34,2,FALSE)</f>
        <v>#N/A</v>
      </c>
      <c r="M24" s="61" t="e">
        <f>VLOOKUP($B24,Mars!$B$8:$E$34,3,FALSE)</f>
        <v>#N/A</v>
      </c>
      <c r="N24" s="62" t="e">
        <f>VLOOKUP($B24,Mars!$B$8:$E$34,4,FALSE)</f>
        <v>#N/A</v>
      </c>
      <c r="O24" s="60" t="e">
        <f>VLOOKUP($B24,Avril!$B$8:$E$34,2,FALSE)</f>
        <v>#N/A</v>
      </c>
      <c r="P24" s="61" t="e">
        <f>VLOOKUP($B24,Avril!$B$8:$E$34,3,FALSE)</f>
        <v>#N/A</v>
      </c>
      <c r="Q24" s="62" t="e">
        <f>VLOOKUP($B24,Avril!$B$8:$E$34,4,FALSE)</f>
        <v>#N/A</v>
      </c>
      <c r="R24" s="60" t="e">
        <f>VLOOKUP($B24,Mai!$B$8:$E$34,2,FALSE)</f>
        <v>#N/A</v>
      </c>
      <c r="S24" s="61" t="e">
        <f>VLOOKUP($B24,Mai!$B$8:$E$34,3,FALSE)</f>
        <v>#N/A</v>
      </c>
      <c r="T24" s="62" t="e">
        <f>VLOOKUP($B24,Mai!$B$8:$E$34,4,FALSE)</f>
        <v>#N/A</v>
      </c>
      <c r="U24" s="60" t="e">
        <f>VLOOKUP($B24,Juin!$B$8:$E$34,2,FALSE)</f>
        <v>#N/A</v>
      </c>
      <c r="V24" s="61" t="e">
        <f>VLOOKUP($B24,Juin!$B$8:$E$34,3,FALSE)</f>
        <v>#N/A</v>
      </c>
      <c r="W24" s="62" t="e">
        <f>VLOOKUP($B24,Juin!$B$8:$E$34,4,FALSE)</f>
        <v>#N/A</v>
      </c>
      <c r="X24" s="60" t="e">
        <f>VLOOKUP($B24,Juillet!$B$8:$E$34,2,FALSE)</f>
        <v>#N/A</v>
      </c>
      <c r="Y24" s="61" t="e">
        <f>VLOOKUP($B24,Juillet!$B$8:$E$34,3,FALSE)</f>
        <v>#N/A</v>
      </c>
      <c r="Z24" s="62" t="e">
        <f>VLOOKUP($B24,Juillet!$B$8:$E$34,4,FALSE)</f>
        <v>#N/A</v>
      </c>
      <c r="AA24" s="63" t="e">
        <f>VLOOKUP($B24,Août!$B$8:$E$34,2,FALSE)</f>
        <v>#N/A</v>
      </c>
      <c r="AB24" s="61" t="e">
        <f>VLOOKUP($B24,Août!$B$8:$E$34,3,FALSE)</f>
        <v>#N/A</v>
      </c>
      <c r="AC24" s="62" t="e">
        <f>VLOOKUP($B24,Août!$B$8:$E$34,4,FALSE)</f>
        <v>#N/A</v>
      </c>
      <c r="AD24" s="63" t="e">
        <f>VLOOKUP($B24,Septembre!$B$8:$E$34,2,FALSE)</f>
        <v>#N/A</v>
      </c>
      <c r="AE24" s="61" t="e">
        <f>VLOOKUP($B24,Septembre!$B$8:$E$34,3,FALSE)</f>
        <v>#N/A</v>
      </c>
      <c r="AF24" s="62" t="e">
        <f>VLOOKUP($B24,Septembre!$B$8:$E$34,4,FALSE)</f>
        <v>#N/A</v>
      </c>
      <c r="AG24" s="63" t="e">
        <f>VLOOKUP($B24,Octobre!$B$8:$E$34,2,FALSE)</f>
        <v>#N/A</v>
      </c>
      <c r="AH24" s="61" t="e">
        <f>VLOOKUP($B24,Octobre!$B$8:$E$34,3,FALSE)</f>
        <v>#N/A</v>
      </c>
      <c r="AI24" s="62" t="e">
        <f>VLOOKUP($B24,Octobre!$B$8:$E$34,4,FALSE)</f>
        <v>#N/A</v>
      </c>
      <c r="AJ24" s="63" t="e">
        <f>VLOOKUP($B24,Novembre!$B$8:$E$34,2,FALSE)</f>
        <v>#N/A</v>
      </c>
      <c r="AK24" s="61" t="e">
        <f>VLOOKUP($B24,Novembre!$B$8:$E$34,3,FALSE)</f>
        <v>#N/A</v>
      </c>
      <c r="AL24" s="62" t="e">
        <f>VLOOKUP($B24,Novembre!$B$8:$E$34,4,FALSE)</f>
        <v>#N/A</v>
      </c>
      <c r="AM24" s="63" t="e">
        <f>VLOOKUP($B24,Décembre!$B$8:$E$34,2,FALSE)</f>
        <v>#N/A</v>
      </c>
      <c r="AN24" s="61" t="e">
        <f>VLOOKUP($B24,Décembre!$B$8:$E$34,3,FALSE)</f>
        <v>#N/A</v>
      </c>
      <c r="AO24" s="62" t="e">
        <f>VLOOKUP($B24,Décembre!$B$8:$E$34,4,FALSE)</f>
        <v>#N/A</v>
      </c>
    </row>
    <row r="25" spans="2:41" x14ac:dyDescent="0.25">
      <c r="B25" s="51" t="str">
        <f>IF(Config!E24&lt;&gt;"",CONCATENATE(Config!E24," ",Config!F24),"")</f>
        <v>NOM 21 Prénom</v>
      </c>
      <c r="C25" s="69" t="e">
        <f t="shared" si="0"/>
        <v>#N/A</v>
      </c>
      <c r="D25" s="79" t="e">
        <f t="shared" si="1"/>
        <v>#N/A</v>
      </c>
      <c r="E25" s="81" t="e">
        <f t="shared" si="2"/>
        <v>#N/A</v>
      </c>
      <c r="F25" s="60" t="e">
        <f>VLOOKUP($B25,Janvier!$B$8:$E$34,2,FALSE)</f>
        <v>#N/A</v>
      </c>
      <c r="G25" s="61" t="e">
        <f>VLOOKUP($B25,Janvier!$B$8:$E$34,3,FALSE)</f>
        <v>#N/A</v>
      </c>
      <c r="H25" s="62" t="e">
        <f>VLOOKUP($B25,Janvier!$B$8:$E$34,4,FALSE)</f>
        <v>#N/A</v>
      </c>
      <c r="I25" s="60" t="e">
        <f>VLOOKUP($B25,Février!$B$8:$E$34,2,FALSE)</f>
        <v>#N/A</v>
      </c>
      <c r="J25" s="61" t="e">
        <f>VLOOKUP($B25,Février!$B$8:$E$34,3,FALSE)</f>
        <v>#N/A</v>
      </c>
      <c r="K25" s="62" t="e">
        <f>VLOOKUP($B25,Février!$B$8:$E$34,4,FALSE)</f>
        <v>#N/A</v>
      </c>
      <c r="L25" s="60" t="e">
        <f>VLOOKUP($B25,Mars!$B$8:$E$34,2,FALSE)</f>
        <v>#N/A</v>
      </c>
      <c r="M25" s="61" t="e">
        <f>VLOOKUP($B25,Mars!$B$8:$E$34,3,FALSE)</f>
        <v>#N/A</v>
      </c>
      <c r="N25" s="62" t="e">
        <f>VLOOKUP($B25,Mars!$B$8:$E$34,4,FALSE)</f>
        <v>#N/A</v>
      </c>
      <c r="O25" s="60" t="e">
        <f>VLOOKUP($B25,Avril!$B$8:$E$34,2,FALSE)</f>
        <v>#N/A</v>
      </c>
      <c r="P25" s="61" t="e">
        <f>VLOOKUP($B25,Avril!$B$8:$E$34,3,FALSE)</f>
        <v>#N/A</v>
      </c>
      <c r="Q25" s="62" t="e">
        <f>VLOOKUP($B25,Avril!$B$8:$E$34,4,FALSE)</f>
        <v>#N/A</v>
      </c>
      <c r="R25" s="60" t="e">
        <f>VLOOKUP($B25,Mai!$B$8:$E$34,2,FALSE)</f>
        <v>#N/A</v>
      </c>
      <c r="S25" s="61" t="e">
        <f>VLOOKUP($B25,Mai!$B$8:$E$34,3,FALSE)</f>
        <v>#N/A</v>
      </c>
      <c r="T25" s="62" t="e">
        <f>VLOOKUP($B25,Mai!$B$8:$E$34,4,FALSE)</f>
        <v>#N/A</v>
      </c>
      <c r="U25" s="60" t="e">
        <f>VLOOKUP($B25,Juin!$B$8:$E$34,2,FALSE)</f>
        <v>#N/A</v>
      </c>
      <c r="V25" s="61" t="e">
        <f>VLOOKUP($B25,Juin!$B$8:$E$34,3,FALSE)</f>
        <v>#N/A</v>
      </c>
      <c r="W25" s="62" t="e">
        <f>VLOOKUP($B25,Juin!$B$8:$E$34,4,FALSE)</f>
        <v>#N/A</v>
      </c>
      <c r="X25" s="60" t="e">
        <f>VLOOKUP($B25,Juillet!$B$8:$E$34,2,FALSE)</f>
        <v>#N/A</v>
      </c>
      <c r="Y25" s="61" t="e">
        <f>VLOOKUP($B25,Juillet!$B$8:$E$34,3,FALSE)</f>
        <v>#N/A</v>
      </c>
      <c r="Z25" s="62" t="e">
        <f>VLOOKUP($B25,Juillet!$B$8:$E$34,4,FALSE)</f>
        <v>#N/A</v>
      </c>
      <c r="AA25" s="63" t="e">
        <f>VLOOKUP($B25,Août!$B$8:$E$34,2,FALSE)</f>
        <v>#N/A</v>
      </c>
      <c r="AB25" s="61" t="e">
        <f>VLOOKUP($B25,Août!$B$8:$E$34,3,FALSE)</f>
        <v>#N/A</v>
      </c>
      <c r="AC25" s="62" t="e">
        <f>VLOOKUP($B25,Août!$B$8:$E$34,4,FALSE)</f>
        <v>#N/A</v>
      </c>
      <c r="AD25" s="63" t="e">
        <f>VLOOKUP($B25,Septembre!$B$8:$E$34,2,FALSE)</f>
        <v>#N/A</v>
      </c>
      <c r="AE25" s="61" t="e">
        <f>VLOOKUP($B25,Septembre!$B$8:$E$34,3,FALSE)</f>
        <v>#N/A</v>
      </c>
      <c r="AF25" s="62" t="e">
        <f>VLOOKUP($B25,Septembre!$B$8:$E$34,4,FALSE)</f>
        <v>#N/A</v>
      </c>
      <c r="AG25" s="63" t="e">
        <f>VLOOKUP($B25,Octobre!$B$8:$E$34,2,FALSE)</f>
        <v>#N/A</v>
      </c>
      <c r="AH25" s="61" t="e">
        <f>VLOOKUP($B25,Octobre!$B$8:$E$34,3,FALSE)</f>
        <v>#N/A</v>
      </c>
      <c r="AI25" s="62" t="e">
        <f>VLOOKUP($B25,Octobre!$B$8:$E$34,4,FALSE)</f>
        <v>#N/A</v>
      </c>
      <c r="AJ25" s="63" t="e">
        <f>VLOOKUP($B25,Novembre!$B$8:$E$34,2,FALSE)</f>
        <v>#N/A</v>
      </c>
      <c r="AK25" s="61" t="e">
        <f>VLOOKUP($B25,Novembre!$B$8:$E$34,3,FALSE)</f>
        <v>#N/A</v>
      </c>
      <c r="AL25" s="62" t="e">
        <f>VLOOKUP($B25,Novembre!$B$8:$E$34,4,FALSE)</f>
        <v>#N/A</v>
      </c>
      <c r="AM25" s="63" t="e">
        <f>VLOOKUP($B25,Décembre!$B$8:$E$34,2,FALSE)</f>
        <v>#N/A</v>
      </c>
      <c r="AN25" s="61" t="e">
        <f>VLOOKUP($B25,Décembre!$B$8:$E$34,3,FALSE)</f>
        <v>#N/A</v>
      </c>
      <c r="AO25" s="62" t="e">
        <f>VLOOKUP($B25,Décembre!$B$8:$E$34,4,FALSE)</f>
        <v>#N/A</v>
      </c>
    </row>
    <row r="26" spans="2:41" x14ac:dyDescent="0.25">
      <c r="B26" s="51" t="str">
        <f>IF(Config!E25&lt;&gt;"",CONCATENATE(Config!E25," ",Config!F25),"")</f>
        <v>NOM 22 Prénom</v>
      </c>
      <c r="C26" s="69" t="e">
        <f t="shared" si="0"/>
        <v>#N/A</v>
      </c>
      <c r="D26" s="79" t="e">
        <f t="shared" si="1"/>
        <v>#N/A</v>
      </c>
      <c r="E26" s="81" t="e">
        <f t="shared" si="2"/>
        <v>#N/A</v>
      </c>
      <c r="F26" s="60" t="e">
        <f>VLOOKUP($B26,Janvier!$B$8:$E$34,2,FALSE)</f>
        <v>#N/A</v>
      </c>
      <c r="G26" s="61" t="e">
        <f>VLOOKUP($B26,Janvier!$B$8:$E$34,3,FALSE)</f>
        <v>#N/A</v>
      </c>
      <c r="H26" s="62" t="e">
        <f>VLOOKUP($B26,Janvier!$B$8:$E$34,4,FALSE)</f>
        <v>#N/A</v>
      </c>
      <c r="I26" s="60" t="e">
        <f>VLOOKUP($B26,Février!$B$8:$E$34,2,FALSE)</f>
        <v>#N/A</v>
      </c>
      <c r="J26" s="61" t="e">
        <f>VLOOKUP($B26,Février!$B$8:$E$34,3,FALSE)</f>
        <v>#N/A</v>
      </c>
      <c r="K26" s="62" t="e">
        <f>VLOOKUP($B26,Février!$B$8:$E$34,4,FALSE)</f>
        <v>#N/A</v>
      </c>
      <c r="L26" s="60" t="e">
        <f>VLOOKUP($B26,Mars!$B$8:$E$34,2,FALSE)</f>
        <v>#N/A</v>
      </c>
      <c r="M26" s="61" t="e">
        <f>VLOOKUP($B26,Mars!$B$8:$E$34,3,FALSE)</f>
        <v>#N/A</v>
      </c>
      <c r="N26" s="62" t="e">
        <f>VLOOKUP($B26,Mars!$B$8:$E$34,4,FALSE)</f>
        <v>#N/A</v>
      </c>
      <c r="O26" s="60" t="e">
        <f>VLOOKUP($B26,Avril!$B$8:$E$34,2,FALSE)</f>
        <v>#N/A</v>
      </c>
      <c r="P26" s="61" t="e">
        <f>VLOOKUP($B26,Avril!$B$8:$E$34,3,FALSE)</f>
        <v>#N/A</v>
      </c>
      <c r="Q26" s="62" t="e">
        <f>VLOOKUP($B26,Avril!$B$8:$E$34,4,FALSE)</f>
        <v>#N/A</v>
      </c>
      <c r="R26" s="60" t="e">
        <f>VLOOKUP($B26,Mai!$B$8:$E$34,2,FALSE)</f>
        <v>#N/A</v>
      </c>
      <c r="S26" s="61" t="e">
        <f>VLOOKUP($B26,Mai!$B$8:$E$34,3,FALSE)</f>
        <v>#N/A</v>
      </c>
      <c r="T26" s="62" t="e">
        <f>VLOOKUP($B26,Mai!$B$8:$E$34,4,FALSE)</f>
        <v>#N/A</v>
      </c>
      <c r="U26" s="60" t="e">
        <f>VLOOKUP($B26,Juin!$B$8:$E$34,2,FALSE)</f>
        <v>#N/A</v>
      </c>
      <c r="V26" s="61" t="e">
        <f>VLOOKUP($B26,Juin!$B$8:$E$34,3,FALSE)</f>
        <v>#N/A</v>
      </c>
      <c r="W26" s="62" t="e">
        <f>VLOOKUP($B26,Juin!$B$8:$E$34,4,FALSE)</f>
        <v>#N/A</v>
      </c>
      <c r="X26" s="60" t="e">
        <f>VLOOKUP($B26,Juillet!$B$8:$E$34,2,FALSE)</f>
        <v>#N/A</v>
      </c>
      <c r="Y26" s="61" t="e">
        <f>VLOOKUP($B26,Juillet!$B$8:$E$34,3,FALSE)</f>
        <v>#N/A</v>
      </c>
      <c r="Z26" s="62" t="e">
        <f>VLOOKUP($B26,Juillet!$B$8:$E$34,4,FALSE)</f>
        <v>#N/A</v>
      </c>
      <c r="AA26" s="63" t="e">
        <f>VLOOKUP($B26,Août!$B$8:$E$34,2,FALSE)</f>
        <v>#N/A</v>
      </c>
      <c r="AB26" s="61" t="e">
        <f>VLOOKUP($B26,Août!$B$8:$E$34,3,FALSE)</f>
        <v>#N/A</v>
      </c>
      <c r="AC26" s="62" t="e">
        <f>VLOOKUP($B26,Août!$B$8:$E$34,4,FALSE)</f>
        <v>#N/A</v>
      </c>
      <c r="AD26" s="63" t="e">
        <f>VLOOKUP($B26,Septembre!$B$8:$E$34,2,FALSE)</f>
        <v>#N/A</v>
      </c>
      <c r="AE26" s="61" t="e">
        <f>VLOOKUP($B26,Septembre!$B$8:$E$34,3,FALSE)</f>
        <v>#N/A</v>
      </c>
      <c r="AF26" s="62" t="e">
        <f>VLOOKUP($B26,Septembre!$B$8:$E$34,4,FALSE)</f>
        <v>#N/A</v>
      </c>
      <c r="AG26" s="63" t="e">
        <f>VLOOKUP($B26,Octobre!$B$8:$E$34,2,FALSE)</f>
        <v>#N/A</v>
      </c>
      <c r="AH26" s="61" t="e">
        <f>VLOOKUP($B26,Octobre!$B$8:$E$34,3,FALSE)</f>
        <v>#N/A</v>
      </c>
      <c r="AI26" s="62" t="e">
        <f>VLOOKUP($B26,Octobre!$B$8:$E$34,4,FALSE)</f>
        <v>#N/A</v>
      </c>
      <c r="AJ26" s="63" t="e">
        <f>VLOOKUP($B26,Novembre!$B$8:$E$34,2,FALSE)</f>
        <v>#N/A</v>
      </c>
      <c r="AK26" s="61" t="e">
        <f>VLOOKUP($B26,Novembre!$B$8:$E$34,3,FALSE)</f>
        <v>#N/A</v>
      </c>
      <c r="AL26" s="62" t="e">
        <f>VLOOKUP($B26,Novembre!$B$8:$E$34,4,FALSE)</f>
        <v>#N/A</v>
      </c>
      <c r="AM26" s="63" t="e">
        <f>VLOOKUP($B26,Décembre!$B$8:$E$34,2,FALSE)</f>
        <v>#N/A</v>
      </c>
      <c r="AN26" s="61" t="e">
        <f>VLOOKUP($B26,Décembre!$B$8:$E$34,3,FALSE)</f>
        <v>#N/A</v>
      </c>
      <c r="AO26" s="62" t="e">
        <f>VLOOKUP($B26,Décembre!$B$8:$E$34,4,FALSE)</f>
        <v>#N/A</v>
      </c>
    </row>
    <row r="27" spans="2:41" x14ac:dyDescent="0.25">
      <c r="B27" s="51" t="str">
        <f>IF(Config!E26&lt;&gt;"",CONCATENATE(Config!E26," ",Config!F26),"")</f>
        <v>NOM 23 Prénom</v>
      </c>
      <c r="C27" s="69" t="e">
        <f t="shared" si="0"/>
        <v>#N/A</v>
      </c>
      <c r="D27" s="79" t="e">
        <f t="shared" si="1"/>
        <v>#N/A</v>
      </c>
      <c r="E27" s="81" t="e">
        <f t="shared" si="2"/>
        <v>#N/A</v>
      </c>
      <c r="F27" s="60" t="e">
        <f>VLOOKUP($B27,Janvier!$B$8:$E$34,2,FALSE)</f>
        <v>#N/A</v>
      </c>
      <c r="G27" s="61" t="e">
        <f>VLOOKUP($B27,Janvier!$B$8:$E$34,3,FALSE)</f>
        <v>#N/A</v>
      </c>
      <c r="H27" s="62" t="e">
        <f>VLOOKUP($B27,Janvier!$B$8:$E$34,4,FALSE)</f>
        <v>#N/A</v>
      </c>
      <c r="I27" s="60" t="e">
        <f>VLOOKUP($B27,Février!$B$8:$E$34,2,FALSE)</f>
        <v>#N/A</v>
      </c>
      <c r="J27" s="61" t="e">
        <f>VLOOKUP($B27,Février!$B$8:$E$34,3,FALSE)</f>
        <v>#N/A</v>
      </c>
      <c r="K27" s="62" t="e">
        <f>VLOOKUP($B27,Février!$B$8:$E$34,4,FALSE)</f>
        <v>#N/A</v>
      </c>
      <c r="L27" s="60" t="e">
        <f>VLOOKUP($B27,Mars!$B$8:$E$34,2,FALSE)</f>
        <v>#N/A</v>
      </c>
      <c r="M27" s="61" t="e">
        <f>VLOOKUP($B27,Mars!$B$8:$E$34,3,FALSE)</f>
        <v>#N/A</v>
      </c>
      <c r="N27" s="62" t="e">
        <f>VLOOKUP($B27,Mars!$B$8:$E$34,4,FALSE)</f>
        <v>#N/A</v>
      </c>
      <c r="O27" s="60" t="e">
        <f>VLOOKUP($B27,Avril!$B$8:$E$34,2,FALSE)</f>
        <v>#N/A</v>
      </c>
      <c r="P27" s="61" t="e">
        <f>VLOOKUP($B27,Avril!$B$8:$E$34,3,FALSE)</f>
        <v>#N/A</v>
      </c>
      <c r="Q27" s="62" t="e">
        <f>VLOOKUP($B27,Avril!$B$8:$E$34,4,FALSE)</f>
        <v>#N/A</v>
      </c>
      <c r="R27" s="60" t="e">
        <f>VLOOKUP($B27,Mai!$B$8:$E$34,2,FALSE)</f>
        <v>#N/A</v>
      </c>
      <c r="S27" s="61" t="e">
        <f>VLOOKUP($B27,Mai!$B$8:$E$34,3,FALSE)</f>
        <v>#N/A</v>
      </c>
      <c r="T27" s="62" t="e">
        <f>VLOOKUP($B27,Mai!$B$8:$E$34,4,FALSE)</f>
        <v>#N/A</v>
      </c>
      <c r="U27" s="60" t="e">
        <f>VLOOKUP($B27,Juin!$B$8:$E$34,2,FALSE)</f>
        <v>#N/A</v>
      </c>
      <c r="V27" s="61" t="e">
        <f>VLOOKUP($B27,Juin!$B$8:$E$34,3,FALSE)</f>
        <v>#N/A</v>
      </c>
      <c r="W27" s="62" t="e">
        <f>VLOOKUP($B27,Juin!$B$8:$E$34,4,FALSE)</f>
        <v>#N/A</v>
      </c>
      <c r="X27" s="60" t="e">
        <f>VLOOKUP($B27,Juillet!$B$8:$E$34,2,FALSE)</f>
        <v>#N/A</v>
      </c>
      <c r="Y27" s="61" t="e">
        <f>VLOOKUP($B27,Juillet!$B$8:$E$34,3,FALSE)</f>
        <v>#N/A</v>
      </c>
      <c r="Z27" s="62" t="e">
        <f>VLOOKUP($B27,Juillet!$B$8:$E$34,4,FALSE)</f>
        <v>#N/A</v>
      </c>
      <c r="AA27" s="63" t="e">
        <f>VLOOKUP($B27,Août!$B$8:$E$34,2,FALSE)</f>
        <v>#N/A</v>
      </c>
      <c r="AB27" s="61" t="e">
        <f>VLOOKUP($B27,Août!$B$8:$E$34,3,FALSE)</f>
        <v>#N/A</v>
      </c>
      <c r="AC27" s="62" t="e">
        <f>VLOOKUP($B27,Août!$B$8:$E$34,4,FALSE)</f>
        <v>#N/A</v>
      </c>
      <c r="AD27" s="63" t="e">
        <f>VLOOKUP($B27,Septembre!$B$8:$E$34,2,FALSE)</f>
        <v>#N/A</v>
      </c>
      <c r="AE27" s="61" t="e">
        <f>VLOOKUP($B27,Septembre!$B$8:$E$34,3,FALSE)</f>
        <v>#N/A</v>
      </c>
      <c r="AF27" s="62" t="e">
        <f>VLOOKUP($B27,Septembre!$B$8:$E$34,4,FALSE)</f>
        <v>#N/A</v>
      </c>
      <c r="AG27" s="63" t="e">
        <f>VLOOKUP($B27,Octobre!$B$8:$E$34,2,FALSE)</f>
        <v>#N/A</v>
      </c>
      <c r="AH27" s="61" t="e">
        <f>VLOOKUP($B27,Octobre!$B$8:$E$34,3,FALSE)</f>
        <v>#N/A</v>
      </c>
      <c r="AI27" s="62" t="e">
        <f>VLOOKUP($B27,Octobre!$B$8:$E$34,4,FALSE)</f>
        <v>#N/A</v>
      </c>
      <c r="AJ27" s="63" t="e">
        <f>VLOOKUP($B27,Novembre!$B$8:$E$34,2,FALSE)</f>
        <v>#N/A</v>
      </c>
      <c r="AK27" s="61" t="e">
        <f>VLOOKUP($B27,Novembre!$B$8:$E$34,3,FALSE)</f>
        <v>#N/A</v>
      </c>
      <c r="AL27" s="62" t="e">
        <f>VLOOKUP($B27,Novembre!$B$8:$E$34,4,FALSE)</f>
        <v>#N/A</v>
      </c>
      <c r="AM27" s="63" t="e">
        <f>VLOOKUP($B27,Décembre!$B$8:$E$34,2,FALSE)</f>
        <v>#N/A</v>
      </c>
      <c r="AN27" s="61" t="e">
        <f>VLOOKUP($B27,Décembre!$B$8:$E$34,3,FALSE)</f>
        <v>#N/A</v>
      </c>
      <c r="AO27" s="62" t="e">
        <f>VLOOKUP($B27,Décembre!$B$8:$E$34,4,FALSE)</f>
        <v>#N/A</v>
      </c>
    </row>
    <row r="28" spans="2:41" x14ac:dyDescent="0.25">
      <c r="B28" s="51" t="str">
        <f>IF(Config!E27&lt;&gt;"",CONCATENATE(Config!E27," ",Config!F27),"")</f>
        <v>NOM 24 Prénom</v>
      </c>
      <c r="C28" s="69" t="e">
        <f t="shared" si="0"/>
        <v>#N/A</v>
      </c>
      <c r="D28" s="79" t="e">
        <f t="shared" si="1"/>
        <v>#N/A</v>
      </c>
      <c r="E28" s="81" t="e">
        <f t="shared" si="2"/>
        <v>#N/A</v>
      </c>
      <c r="F28" s="60" t="e">
        <f>VLOOKUP($B28,Janvier!$B$8:$E$34,2,FALSE)</f>
        <v>#N/A</v>
      </c>
      <c r="G28" s="61" t="e">
        <f>VLOOKUP($B28,Janvier!$B$8:$E$34,3,FALSE)</f>
        <v>#N/A</v>
      </c>
      <c r="H28" s="62" t="e">
        <f>VLOOKUP($B28,Janvier!$B$8:$E$34,4,FALSE)</f>
        <v>#N/A</v>
      </c>
      <c r="I28" s="60" t="e">
        <f>VLOOKUP($B28,Février!$B$8:$E$34,2,FALSE)</f>
        <v>#N/A</v>
      </c>
      <c r="J28" s="61" t="e">
        <f>VLOOKUP($B28,Février!$B$8:$E$34,3,FALSE)</f>
        <v>#N/A</v>
      </c>
      <c r="K28" s="62" t="e">
        <f>VLOOKUP($B28,Février!$B$8:$E$34,4,FALSE)</f>
        <v>#N/A</v>
      </c>
      <c r="L28" s="60" t="e">
        <f>VLOOKUP($B28,Mars!$B$8:$E$34,2,FALSE)</f>
        <v>#N/A</v>
      </c>
      <c r="M28" s="61" t="e">
        <f>VLOOKUP($B28,Mars!$B$8:$E$34,3,FALSE)</f>
        <v>#N/A</v>
      </c>
      <c r="N28" s="62" t="e">
        <f>VLOOKUP($B28,Mars!$B$8:$E$34,4,FALSE)</f>
        <v>#N/A</v>
      </c>
      <c r="O28" s="60" t="e">
        <f>VLOOKUP($B28,Avril!$B$8:$E$34,2,FALSE)</f>
        <v>#N/A</v>
      </c>
      <c r="P28" s="61" t="e">
        <f>VLOOKUP($B28,Avril!$B$8:$E$34,3,FALSE)</f>
        <v>#N/A</v>
      </c>
      <c r="Q28" s="62" t="e">
        <f>VLOOKUP($B28,Avril!$B$8:$E$34,4,FALSE)</f>
        <v>#N/A</v>
      </c>
      <c r="R28" s="60" t="e">
        <f>VLOOKUP($B28,Mai!$B$8:$E$34,2,FALSE)</f>
        <v>#N/A</v>
      </c>
      <c r="S28" s="61" t="e">
        <f>VLOOKUP($B28,Mai!$B$8:$E$34,3,FALSE)</f>
        <v>#N/A</v>
      </c>
      <c r="T28" s="62" t="e">
        <f>VLOOKUP($B28,Mai!$B$8:$E$34,4,FALSE)</f>
        <v>#N/A</v>
      </c>
      <c r="U28" s="60" t="e">
        <f>VLOOKUP($B28,Juin!$B$8:$E$34,2,FALSE)</f>
        <v>#N/A</v>
      </c>
      <c r="V28" s="61" t="e">
        <f>VLOOKUP($B28,Juin!$B$8:$E$34,3,FALSE)</f>
        <v>#N/A</v>
      </c>
      <c r="W28" s="62" t="e">
        <f>VLOOKUP($B28,Juin!$B$8:$E$34,4,FALSE)</f>
        <v>#N/A</v>
      </c>
      <c r="X28" s="60" t="e">
        <f>VLOOKUP($B28,Juillet!$B$8:$E$34,2,FALSE)</f>
        <v>#N/A</v>
      </c>
      <c r="Y28" s="61" t="e">
        <f>VLOOKUP($B28,Juillet!$B$8:$E$34,3,FALSE)</f>
        <v>#N/A</v>
      </c>
      <c r="Z28" s="62" t="e">
        <f>VLOOKUP($B28,Juillet!$B$8:$E$34,4,FALSE)</f>
        <v>#N/A</v>
      </c>
      <c r="AA28" s="63" t="e">
        <f>VLOOKUP($B28,Août!$B$8:$E$34,2,FALSE)</f>
        <v>#N/A</v>
      </c>
      <c r="AB28" s="61" t="e">
        <f>VLOOKUP($B28,Août!$B$8:$E$34,3,FALSE)</f>
        <v>#N/A</v>
      </c>
      <c r="AC28" s="62" t="e">
        <f>VLOOKUP($B28,Août!$B$8:$E$34,4,FALSE)</f>
        <v>#N/A</v>
      </c>
      <c r="AD28" s="63" t="e">
        <f>VLOOKUP($B28,Septembre!$B$8:$E$34,2,FALSE)</f>
        <v>#N/A</v>
      </c>
      <c r="AE28" s="61" t="e">
        <f>VLOOKUP($B28,Septembre!$B$8:$E$34,3,FALSE)</f>
        <v>#N/A</v>
      </c>
      <c r="AF28" s="62" t="e">
        <f>VLOOKUP($B28,Septembre!$B$8:$E$34,4,FALSE)</f>
        <v>#N/A</v>
      </c>
      <c r="AG28" s="63" t="e">
        <f>VLOOKUP($B28,Octobre!$B$8:$E$34,2,FALSE)</f>
        <v>#N/A</v>
      </c>
      <c r="AH28" s="61" t="e">
        <f>VLOOKUP($B28,Octobre!$B$8:$E$34,3,FALSE)</f>
        <v>#N/A</v>
      </c>
      <c r="AI28" s="62" t="e">
        <f>VLOOKUP($B28,Octobre!$B$8:$E$34,4,FALSE)</f>
        <v>#N/A</v>
      </c>
      <c r="AJ28" s="63" t="e">
        <f>VLOOKUP($B28,Novembre!$B$8:$E$34,2,FALSE)</f>
        <v>#N/A</v>
      </c>
      <c r="AK28" s="61" t="e">
        <f>VLOOKUP($B28,Novembre!$B$8:$E$34,3,FALSE)</f>
        <v>#N/A</v>
      </c>
      <c r="AL28" s="62" t="e">
        <f>VLOOKUP($B28,Novembre!$B$8:$E$34,4,FALSE)</f>
        <v>#N/A</v>
      </c>
      <c r="AM28" s="63" t="e">
        <f>VLOOKUP($B28,Décembre!$B$8:$E$34,2,FALSE)</f>
        <v>#N/A</v>
      </c>
      <c r="AN28" s="61" t="e">
        <f>VLOOKUP($B28,Décembre!$B$8:$E$34,3,FALSE)</f>
        <v>#N/A</v>
      </c>
      <c r="AO28" s="62" t="e">
        <f>VLOOKUP($B28,Décembre!$B$8:$E$34,4,FALSE)</f>
        <v>#N/A</v>
      </c>
    </row>
    <row r="29" spans="2:41" x14ac:dyDescent="0.25">
      <c r="B29" s="51" t="str">
        <f>IF(Config!E28&lt;&gt;"",CONCATENATE(Config!E28," ",Config!F28),"")</f>
        <v>NOM 25 Prénom</v>
      </c>
      <c r="C29" s="69" t="e">
        <f t="shared" si="0"/>
        <v>#N/A</v>
      </c>
      <c r="D29" s="79" t="e">
        <f t="shared" si="1"/>
        <v>#N/A</v>
      </c>
      <c r="E29" s="81" t="e">
        <f t="shared" si="2"/>
        <v>#N/A</v>
      </c>
      <c r="F29" s="60" t="e">
        <f>VLOOKUP($B29,Janvier!$B$8:$E$34,2,FALSE)</f>
        <v>#N/A</v>
      </c>
      <c r="G29" s="61" t="e">
        <f>VLOOKUP($B29,Janvier!$B$8:$E$34,3,FALSE)</f>
        <v>#N/A</v>
      </c>
      <c r="H29" s="62" t="e">
        <f>VLOOKUP($B29,Janvier!$B$8:$E$34,4,FALSE)</f>
        <v>#N/A</v>
      </c>
      <c r="I29" s="60" t="e">
        <f>VLOOKUP($B29,Février!$B$8:$E$34,2,FALSE)</f>
        <v>#N/A</v>
      </c>
      <c r="J29" s="61" t="e">
        <f>VLOOKUP($B29,Février!$B$8:$E$34,3,FALSE)</f>
        <v>#N/A</v>
      </c>
      <c r="K29" s="62" t="e">
        <f>VLOOKUP($B29,Février!$B$8:$E$34,4,FALSE)</f>
        <v>#N/A</v>
      </c>
      <c r="L29" s="60" t="e">
        <f>VLOOKUP($B29,Mars!$B$8:$E$34,2,FALSE)</f>
        <v>#N/A</v>
      </c>
      <c r="M29" s="61" t="e">
        <f>VLOOKUP($B29,Mars!$B$8:$E$34,3,FALSE)</f>
        <v>#N/A</v>
      </c>
      <c r="N29" s="62" t="e">
        <f>VLOOKUP($B29,Mars!$B$8:$E$34,4,FALSE)</f>
        <v>#N/A</v>
      </c>
      <c r="O29" s="60" t="e">
        <f>VLOOKUP($B29,Avril!$B$8:$E$34,2,FALSE)</f>
        <v>#N/A</v>
      </c>
      <c r="P29" s="61" t="e">
        <f>VLOOKUP($B29,Avril!$B$8:$E$34,3,FALSE)</f>
        <v>#N/A</v>
      </c>
      <c r="Q29" s="62" t="e">
        <f>VLOOKUP($B29,Avril!$B$8:$E$34,4,FALSE)</f>
        <v>#N/A</v>
      </c>
      <c r="R29" s="60" t="e">
        <f>VLOOKUP($B29,Mai!$B$8:$E$34,2,FALSE)</f>
        <v>#N/A</v>
      </c>
      <c r="S29" s="61" t="e">
        <f>VLOOKUP($B29,Mai!$B$8:$E$34,3,FALSE)</f>
        <v>#N/A</v>
      </c>
      <c r="T29" s="62" t="e">
        <f>VLOOKUP($B29,Mai!$B$8:$E$34,4,FALSE)</f>
        <v>#N/A</v>
      </c>
      <c r="U29" s="60" t="e">
        <f>VLOOKUP($B29,Juin!$B$8:$E$34,2,FALSE)</f>
        <v>#N/A</v>
      </c>
      <c r="V29" s="61" t="e">
        <f>VLOOKUP($B29,Juin!$B$8:$E$34,3,FALSE)</f>
        <v>#N/A</v>
      </c>
      <c r="W29" s="62" t="e">
        <f>VLOOKUP($B29,Juin!$B$8:$E$34,4,FALSE)</f>
        <v>#N/A</v>
      </c>
      <c r="X29" s="60" t="e">
        <f>VLOOKUP($B29,Juillet!$B$8:$E$34,2,FALSE)</f>
        <v>#N/A</v>
      </c>
      <c r="Y29" s="61" t="e">
        <f>VLOOKUP($B29,Juillet!$B$8:$E$34,3,FALSE)</f>
        <v>#N/A</v>
      </c>
      <c r="Z29" s="62" t="e">
        <f>VLOOKUP($B29,Juillet!$B$8:$E$34,4,FALSE)</f>
        <v>#N/A</v>
      </c>
      <c r="AA29" s="63" t="e">
        <f>VLOOKUP($B29,Août!$B$8:$E$34,2,FALSE)</f>
        <v>#N/A</v>
      </c>
      <c r="AB29" s="61" t="e">
        <f>VLOOKUP($B29,Août!$B$8:$E$34,3,FALSE)</f>
        <v>#N/A</v>
      </c>
      <c r="AC29" s="62" t="e">
        <f>VLOOKUP($B29,Août!$B$8:$E$34,4,FALSE)</f>
        <v>#N/A</v>
      </c>
      <c r="AD29" s="63" t="e">
        <f>VLOOKUP($B29,Septembre!$B$8:$E$34,2,FALSE)</f>
        <v>#N/A</v>
      </c>
      <c r="AE29" s="61" t="e">
        <f>VLOOKUP($B29,Septembre!$B$8:$E$34,3,FALSE)</f>
        <v>#N/A</v>
      </c>
      <c r="AF29" s="62" t="e">
        <f>VLOOKUP($B29,Septembre!$B$8:$E$34,4,FALSE)</f>
        <v>#N/A</v>
      </c>
      <c r="AG29" s="63" t="e">
        <f>VLOOKUP($B29,Octobre!$B$8:$E$34,2,FALSE)</f>
        <v>#N/A</v>
      </c>
      <c r="AH29" s="61" t="e">
        <f>VLOOKUP($B29,Octobre!$B$8:$E$34,3,FALSE)</f>
        <v>#N/A</v>
      </c>
      <c r="AI29" s="62" t="e">
        <f>VLOOKUP($B29,Octobre!$B$8:$E$34,4,FALSE)</f>
        <v>#N/A</v>
      </c>
      <c r="AJ29" s="63" t="e">
        <f>VLOOKUP($B29,Novembre!$B$8:$E$34,2,FALSE)</f>
        <v>#N/A</v>
      </c>
      <c r="AK29" s="61" t="e">
        <f>VLOOKUP($B29,Novembre!$B$8:$E$34,3,FALSE)</f>
        <v>#N/A</v>
      </c>
      <c r="AL29" s="62" t="e">
        <f>VLOOKUP($B29,Novembre!$B$8:$E$34,4,FALSE)</f>
        <v>#N/A</v>
      </c>
      <c r="AM29" s="63" t="e">
        <f>VLOOKUP($B29,Décembre!$B$8:$E$34,2,FALSE)</f>
        <v>#N/A</v>
      </c>
      <c r="AN29" s="61" t="e">
        <f>VLOOKUP($B29,Décembre!$B$8:$E$34,3,FALSE)</f>
        <v>#N/A</v>
      </c>
      <c r="AO29" s="62" t="e">
        <f>VLOOKUP($B29,Décembre!$B$8:$E$34,4,FALSE)</f>
        <v>#N/A</v>
      </c>
    </row>
    <row r="30" spans="2:41" x14ac:dyDescent="0.25">
      <c r="B30" s="51" t="str">
        <f>IF(Config!E29&lt;&gt;"",CONCATENATE(Config!E29," ",Config!F29),"")</f>
        <v/>
      </c>
      <c r="C30" s="69">
        <f t="shared" si="0"/>
        <v>0</v>
      </c>
      <c r="D30" s="79">
        <f t="shared" si="1"/>
        <v>0</v>
      </c>
      <c r="E30" s="81">
        <f t="shared" si="2"/>
        <v>0</v>
      </c>
      <c r="F30" s="60">
        <f>VLOOKUP($B30,Janvier!$B$8:$E$34,2,FALSE)</f>
        <v>0</v>
      </c>
      <c r="G30" s="61">
        <f>VLOOKUP($B30,Janvier!$B$8:$E$34,3,FALSE)</f>
        <v>0</v>
      </c>
      <c r="H30" s="62">
        <f>VLOOKUP($B30,Janvier!$B$8:$E$34,4,FALSE)</f>
        <v>0</v>
      </c>
      <c r="I30" s="60">
        <f>VLOOKUP($B30,Février!$B$8:$E$34,2,FALSE)</f>
        <v>0</v>
      </c>
      <c r="J30" s="61">
        <f>VLOOKUP($B30,Février!$B$8:$E$34,3,FALSE)</f>
        <v>0</v>
      </c>
      <c r="K30" s="62">
        <f>VLOOKUP($B30,Février!$B$8:$E$34,4,FALSE)</f>
        <v>0</v>
      </c>
      <c r="L30" s="60">
        <f>VLOOKUP($B30,Mars!$B$8:$E$34,2,FALSE)</f>
        <v>0</v>
      </c>
      <c r="M30" s="61">
        <f>VLOOKUP($B30,Mars!$B$8:$E$34,3,FALSE)</f>
        <v>0</v>
      </c>
      <c r="N30" s="62">
        <f>VLOOKUP($B30,Mars!$B$8:$E$34,4,FALSE)</f>
        <v>0</v>
      </c>
      <c r="O30" s="60">
        <f>VLOOKUP($B30,Avril!$B$8:$E$34,2,FALSE)</f>
        <v>0</v>
      </c>
      <c r="P30" s="61">
        <f>VLOOKUP($B30,Avril!$B$8:$E$34,3,FALSE)</f>
        <v>0</v>
      </c>
      <c r="Q30" s="62">
        <f>VLOOKUP($B30,Avril!$B$8:$E$34,4,FALSE)</f>
        <v>0</v>
      </c>
      <c r="R30" s="60">
        <f>VLOOKUP($B30,Mai!$B$8:$E$34,2,FALSE)</f>
        <v>0</v>
      </c>
      <c r="S30" s="61">
        <f>VLOOKUP($B30,Mai!$B$8:$E$34,3,FALSE)</f>
        <v>0</v>
      </c>
      <c r="T30" s="62">
        <f>VLOOKUP($B30,Mai!$B$8:$E$34,4,FALSE)</f>
        <v>0</v>
      </c>
      <c r="U30" s="60">
        <f>VLOOKUP($B30,Juin!$B$8:$E$34,2,FALSE)</f>
        <v>0</v>
      </c>
      <c r="V30" s="61">
        <f>VLOOKUP($B30,Juin!$B$8:$E$34,3,FALSE)</f>
        <v>0</v>
      </c>
      <c r="W30" s="62">
        <f>VLOOKUP($B30,Juin!$B$8:$E$34,4,FALSE)</f>
        <v>0</v>
      </c>
      <c r="X30" s="60">
        <f>VLOOKUP($B30,Juillet!$B$8:$E$34,2,FALSE)</f>
        <v>0</v>
      </c>
      <c r="Y30" s="61">
        <f>VLOOKUP($B30,Juillet!$B$8:$E$34,3,FALSE)</f>
        <v>0</v>
      </c>
      <c r="Z30" s="62">
        <f>VLOOKUP($B30,Juillet!$B$8:$E$34,4,FALSE)</f>
        <v>0</v>
      </c>
      <c r="AA30" s="63">
        <f>VLOOKUP($B30,Août!$B$8:$E$34,2,FALSE)</f>
        <v>0</v>
      </c>
      <c r="AB30" s="61">
        <f>VLOOKUP($B30,Août!$B$8:$E$34,3,FALSE)</f>
        <v>0</v>
      </c>
      <c r="AC30" s="62">
        <f>VLOOKUP($B30,Août!$B$8:$E$34,4,FALSE)</f>
        <v>0</v>
      </c>
      <c r="AD30" s="63">
        <f>VLOOKUP($B30,Septembre!$B$8:$E$34,2,FALSE)</f>
        <v>0</v>
      </c>
      <c r="AE30" s="61">
        <f>VLOOKUP($B30,Septembre!$B$8:$E$34,3,FALSE)</f>
        <v>0</v>
      </c>
      <c r="AF30" s="62">
        <f>VLOOKUP($B30,Septembre!$B$8:$E$34,4,FALSE)</f>
        <v>0</v>
      </c>
      <c r="AG30" s="63">
        <f>VLOOKUP($B30,Octobre!$B$8:$E$34,2,FALSE)</f>
        <v>0</v>
      </c>
      <c r="AH30" s="61">
        <f>VLOOKUP($B30,Octobre!$B$8:$E$34,3,FALSE)</f>
        <v>0</v>
      </c>
      <c r="AI30" s="62">
        <f>VLOOKUP($B30,Octobre!$B$8:$E$34,4,FALSE)</f>
        <v>0</v>
      </c>
      <c r="AJ30" s="63">
        <f>VLOOKUP($B30,Novembre!$B$8:$E$34,2,FALSE)</f>
        <v>0</v>
      </c>
      <c r="AK30" s="61">
        <f>VLOOKUP($B30,Novembre!$B$8:$E$34,3,FALSE)</f>
        <v>0</v>
      </c>
      <c r="AL30" s="62">
        <f>VLOOKUP($B30,Novembre!$B$8:$E$34,4,FALSE)</f>
        <v>0</v>
      </c>
      <c r="AM30" s="63">
        <f>VLOOKUP($B30,Décembre!$B$8:$E$34,2,FALSE)</f>
        <v>0</v>
      </c>
      <c r="AN30" s="61">
        <f>VLOOKUP($B30,Décembre!$B$8:$E$34,3,FALSE)</f>
        <v>0</v>
      </c>
      <c r="AO30" s="62">
        <f>VLOOKUP($B30,Décembre!$B$8:$E$34,4,FALSE)</f>
        <v>0</v>
      </c>
    </row>
    <row r="31" spans="2:41" x14ac:dyDescent="0.25">
      <c r="B31" s="52" t="str">
        <f>IF(Config!E30&lt;&gt;"",CONCATENATE(Config!E30," ",Config!F30),"")</f>
        <v/>
      </c>
      <c r="C31" s="69">
        <f t="shared" si="0"/>
        <v>0</v>
      </c>
      <c r="D31" s="79">
        <f t="shared" si="1"/>
        <v>0</v>
      </c>
      <c r="E31" s="81">
        <f t="shared" si="2"/>
        <v>0</v>
      </c>
      <c r="F31" s="60">
        <f>VLOOKUP($B31,Janvier!$B$8:$E$34,2,FALSE)</f>
        <v>0</v>
      </c>
      <c r="G31" s="61">
        <f>VLOOKUP($B31,Janvier!$B$8:$E$34,3,FALSE)</f>
        <v>0</v>
      </c>
      <c r="H31" s="62">
        <f>VLOOKUP($B31,Janvier!$B$8:$E$34,4,FALSE)</f>
        <v>0</v>
      </c>
      <c r="I31" s="60">
        <f>VLOOKUP($B31,Février!$B$8:$E$34,2,FALSE)</f>
        <v>0</v>
      </c>
      <c r="J31" s="61">
        <f>VLOOKUP($B31,Février!$B$8:$E$34,3,FALSE)</f>
        <v>0</v>
      </c>
      <c r="K31" s="62">
        <f>VLOOKUP($B31,Février!$B$8:$E$34,4,FALSE)</f>
        <v>0</v>
      </c>
      <c r="L31" s="60">
        <f>VLOOKUP($B31,Mars!$B$8:$E$34,2,FALSE)</f>
        <v>0</v>
      </c>
      <c r="M31" s="61">
        <f>VLOOKUP($B31,Mars!$B$8:$E$34,3,FALSE)</f>
        <v>0</v>
      </c>
      <c r="N31" s="62">
        <f>VLOOKUP($B31,Mars!$B$8:$E$34,4,FALSE)</f>
        <v>0</v>
      </c>
      <c r="O31" s="60">
        <f>VLOOKUP($B31,Avril!$B$8:$E$34,2,FALSE)</f>
        <v>0</v>
      </c>
      <c r="P31" s="61">
        <f>VLOOKUP($B31,Avril!$B$8:$E$34,3,FALSE)</f>
        <v>0</v>
      </c>
      <c r="Q31" s="62">
        <f>VLOOKUP($B31,Avril!$B$8:$E$34,4,FALSE)</f>
        <v>0</v>
      </c>
      <c r="R31" s="60">
        <f>VLOOKUP($B31,Mai!$B$8:$E$34,2,FALSE)</f>
        <v>0</v>
      </c>
      <c r="S31" s="61">
        <f>VLOOKUP($B31,Mai!$B$8:$E$34,3,FALSE)</f>
        <v>0</v>
      </c>
      <c r="T31" s="62">
        <f>VLOOKUP($B31,Mai!$B$8:$E$34,4,FALSE)</f>
        <v>0</v>
      </c>
      <c r="U31" s="60">
        <f>VLOOKUP($B31,Juin!$B$8:$E$34,2,FALSE)</f>
        <v>0</v>
      </c>
      <c r="V31" s="61">
        <f>VLOOKUP($B31,Juin!$B$8:$E$34,3,FALSE)</f>
        <v>0</v>
      </c>
      <c r="W31" s="62">
        <f>VLOOKUP($B31,Juin!$B$8:$E$34,4,FALSE)</f>
        <v>0</v>
      </c>
      <c r="X31" s="60">
        <f>VLOOKUP($B31,Juillet!$B$8:$E$34,2,FALSE)</f>
        <v>0</v>
      </c>
      <c r="Y31" s="61">
        <f>VLOOKUP($B31,Juillet!$B$8:$E$34,3,FALSE)</f>
        <v>0</v>
      </c>
      <c r="Z31" s="62">
        <f>VLOOKUP($B31,Juillet!$B$8:$E$34,4,FALSE)</f>
        <v>0</v>
      </c>
      <c r="AA31" s="63">
        <f>VLOOKUP($B31,Août!$B$8:$E$34,2,FALSE)</f>
        <v>0</v>
      </c>
      <c r="AB31" s="61">
        <f>VLOOKUP($B31,Août!$B$8:$E$34,3,FALSE)</f>
        <v>0</v>
      </c>
      <c r="AC31" s="62">
        <f>VLOOKUP($B31,Août!$B$8:$E$34,4,FALSE)</f>
        <v>0</v>
      </c>
      <c r="AD31" s="63">
        <f>VLOOKUP($B31,Septembre!$B$8:$E$34,2,FALSE)</f>
        <v>0</v>
      </c>
      <c r="AE31" s="61">
        <f>VLOOKUP($B31,Septembre!$B$8:$E$34,3,FALSE)</f>
        <v>0</v>
      </c>
      <c r="AF31" s="62">
        <f>VLOOKUP($B31,Septembre!$B$8:$E$34,4,FALSE)</f>
        <v>0</v>
      </c>
      <c r="AG31" s="63">
        <f>VLOOKUP($B31,Octobre!$B$8:$E$34,2,FALSE)</f>
        <v>0</v>
      </c>
      <c r="AH31" s="61">
        <f>VLOOKUP($B31,Octobre!$B$8:$E$34,3,FALSE)</f>
        <v>0</v>
      </c>
      <c r="AI31" s="62">
        <f>VLOOKUP($B31,Octobre!$B$8:$E$34,4,FALSE)</f>
        <v>0</v>
      </c>
      <c r="AJ31" s="63">
        <f>VLOOKUP($B31,Novembre!$B$8:$E$34,2,FALSE)</f>
        <v>0</v>
      </c>
      <c r="AK31" s="61">
        <f>VLOOKUP($B31,Novembre!$B$8:$E$34,3,FALSE)</f>
        <v>0</v>
      </c>
      <c r="AL31" s="62">
        <f>VLOOKUP($B31,Novembre!$B$8:$E$34,4,FALSE)</f>
        <v>0</v>
      </c>
      <c r="AM31" s="63">
        <f>VLOOKUP($B31,Décembre!$B$8:$E$34,2,FALSE)</f>
        <v>0</v>
      </c>
      <c r="AN31" s="61">
        <f>VLOOKUP($B31,Décembre!$B$8:$E$34,3,FALSE)</f>
        <v>0</v>
      </c>
      <c r="AO31" s="62">
        <f>VLOOKUP($B31,Décembre!$B$8:$E$34,4,FALSE)</f>
        <v>0</v>
      </c>
    </row>
    <row r="32" spans="2:41" x14ac:dyDescent="0.25">
      <c r="C32" s="70"/>
      <c r="D32" s="72"/>
      <c r="E32" s="74"/>
    </row>
  </sheetData>
  <mergeCells count="14">
    <mergeCell ref="AM3:AO3"/>
    <mergeCell ref="F2:AO2"/>
    <mergeCell ref="U3:W3"/>
    <mergeCell ref="X3:Z3"/>
    <mergeCell ref="AA3:AC3"/>
    <mergeCell ref="AD3:AF3"/>
    <mergeCell ref="AG3:AI3"/>
    <mergeCell ref="AJ3:AL3"/>
    <mergeCell ref="R3:T3"/>
    <mergeCell ref="C3:E3"/>
    <mergeCell ref="F3:H3"/>
    <mergeCell ref="I3:K3"/>
    <mergeCell ref="L3:N3"/>
    <mergeCell ref="O3:Q3"/>
  </mergeCells>
  <phoneticPr fontId="2" type="noConversion"/>
  <conditionalFormatting sqref="F5:F31 I5:I31 L5:L31 O5:O31 R5:R31 U5:U31 X5:X31 AA5:AA31 AD5:AD31 AG5:AG31 AJ5:AJ31 AM5:AM31">
    <cfRule type="cellIs" dxfId="4" priority="9" operator="greaterThan">
      <formula>0</formula>
    </cfRule>
  </conditionalFormatting>
  <conditionalFormatting sqref="F5:AO31">
    <cfRule type="cellIs" dxfId="3" priority="8" operator="equal">
      <formula>0</formula>
    </cfRule>
  </conditionalFormatting>
  <conditionalFormatting sqref="G5:G31 J5:J31 M5:M31 P5:P31 S5:S31 V5:V31 Y5:Y31 AB5:AB31 AE5:AE31 AH5:AH31 AK5:AK31 AN5:AN31">
    <cfRule type="cellIs" dxfId="2" priority="7" operator="greaterThan">
      <formula>0</formula>
    </cfRule>
  </conditionalFormatting>
  <conditionalFormatting sqref="H5:H31 K5:K31 N5:N31 Q5:Q31 T5:T31 W5:W31 Z5:Z31 AC5:AC31 AF5:AF31 AI5:AI31 AL5:AL31 AO5:AO31">
    <cfRule type="cellIs" dxfId="1" priority="6" operator="greaterThan">
      <formula>0</formula>
    </cfRule>
  </conditionalFormatting>
  <conditionalFormatting sqref="C5:E31">
    <cfRule type="cellIs" dxfId="0" priority="1" operator="equal">
      <formula>0</formula>
    </cfRule>
  </conditionalFormatting>
  <hyperlinks>
    <hyperlink ref="F5:H5" location="Janvier!A1" display="Janvier!A1" xr:uid="{2FEB3F2A-9051-49A9-9797-D838F12CE52F}"/>
    <hyperlink ref="I5:K5" location="Février!A1" display="Février!A1" xr:uid="{8D57361C-F2FF-412E-8A0E-FF5BEFD447B7}"/>
    <hyperlink ref="L5:N5" location="Mars!A1" display="Mars!A1" xr:uid="{E56B0B95-AFB6-43CB-A51A-C663E89A79A1}"/>
    <hyperlink ref="O5:Q5" location="Avril!A1" display="Avril!A1" xr:uid="{AB370743-0EF9-40AC-8A4C-F126BB2F1364}"/>
    <hyperlink ref="R5:T5" location="Mai!A1" display="Mai!A1" xr:uid="{B4E0023A-2588-4FDD-B334-E9981484EECF}"/>
    <hyperlink ref="U5:W5" location="Juin!A1" display="Juin!A1" xr:uid="{5C6F8651-636D-4AB5-83C8-76920E2E7B7C}"/>
    <hyperlink ref="X5:Z5" location="Juillet!A1" display="Juillet!A1" xr:uid="{AAD6FC53-69DC-40BC-AB47-3EEFB6941116}"/>
    <hyperlink ref="AA5:AC5" location="Août!A1" display="Août!A1" xr:uid="{064BF75E-81A1-460F-AC38-7788E84BD01E}"/>
    <hyperlink ref="AD5:AF5" location="Septembre!A1" display="Septembre!A1" xr:uid="{04469D39-1A90-477D-8E4B-A50FB1D4ADD1}"/>
    <hyperlink ref="AG5:AI5" location="Octobre!A1" display="Octobre!A1" xr:uid="{83E3845E-A604-4244-A856-A267DC47F62D}"/>
    <hyperlink ref="AJ5:AL5" location="Novembre!A1" display="Novembre!A1" xr:uid="{5F539E75-C5C7-4EA1-B56A-23215749AAAF}"/>
    <hyperlink ref="AM5:AO5" location="Décembre!A1" display="Décembre!A1" xr:uid="{9D56A8F8-E864-4CF9-B5B3-12E1BFA17DE1}"/>
    <hyperlink ref="F6:H6" location="Janvier!A1" display="Janvier!A1" xr:uid="{E24D5FB5-D47C-4A8C-8348-4C5CA5C78E30}"/>
    <hyperlink ref="F7:H7" location="Janvier!A1" display="Janvier!A1" xr:uid="{CAAC333F-378E-4084-A888-09340B53CC54}"/>
    <hyperlink ref="F8:H8" location="Janvier!A1" display="Janvier!A1" xr:uid="{EBC6713D-436A-4E9F-956C-473FD46B8334}"/>
    <hyperlink ref="F9:H9" location="Janvier!A1" display="Janvier!A1" xr:uid="{48FD83B4-77D5-4633-8DB9-1A922EE500E9}"/>
    <hyperlink ref="F10:H10" location="Janvier!A1" display="Janvier!A1" xr:uid="{57AF15FC-7F90-4F49-AEAD-DAF7F81EA0A1}"/>
    <hyperlink ref="F11:H11" location="Janvier!A1" display="Janvier!A1" xr:uid="{C86E5020-E9BD-4253-A4B9-362A5AAA9B11}"/>
    <hyperlink ref="F12:H12" location="Janvier!A1" display="Janvier!A1" xr:uid="{A840B2B4-5340-4519-96BF-66215F22CECC}"/>
    <hyperlink ref="F13:H13" location="Janvier!A1" display="Janvier!A1" xr:uid="{8CF67ECF-EC19-42E2-9E3F-B3E717EF6DB8}"/>
    <hyperlink ref="F14:H14" location="Janvier!A1" display="Janvier!A1" xr:uid="{B356F403-48BF-492E-BF1C-F99596942BFC}"/>
    <hyperlink ref="F15:H15" location="Janvier!A1" display="Janvier!A1" xr:uid="{8512D0C0-1411-45AA-902D-E9DCC21001A4}"/>
    <hyperlink ref="F16:H16" location="Janvier!A1" display="Janvier!A1" xr:uid="{3AB9737E-0A37-4BFA-A849-AB776A61F751}"/>
    <hyperlink ref="F17:H17" location="Janvier!A1" display="Janvier!A1" xr:uid="{1C64348E-CA92-4BAF-BC00-167E9A070B10}"/>
    <hyperlink ref="F18:H18" location="Janvier!A1" display="Janvier!A1" xr:uid="{A602D819-D2D8-4E70-9336-460AB04838BD}"/>
    <hyperlink ref="F19:H19" location="Janvier!A1" display="Janvier!A1" xr:uid="{CD8AC379-F1F7-4716-AD06-8C9D44D6387C}"/>
    <hyperlink ref="F20:H20" location="Janvier!A1" display="Janvier!A1" xr:uid="{6A493202-3262-40E5-B6F0-E918D403C434}"/>
    <hyperlink ref="F21:H21" location="Janvier!A1" display="Janvier!A1" xr:uid="{2C98AAC7-CC08-4ADF-B1CC-C6727D1FFE63}"/>
    <hyperlink ref="F22:H22" location="Janvier!A1" display="Janvier!A1" xr:uid="{018C9057-EA27-45DE-B682-58775D2809F6}"/>
    <hyperlink ref="F23:H23" location="Janvier!A1" display="Janvier!A1" xr:uid="{CE3A4461-EBBA-4CA4-ACB8-BE7E3AFE9C42}"/>
    <hyperlink ref="F24:H24" location="Janvier!A1" display="Janvier!A1" xr:uid="{D7FCB27F-92E2-4D95-8123-CE4A9A3AE3EE}"/>
    <hyperlink ref="F25:H25" location="Janvier!A1" display="Janvier!A1" xr:uid="{AF0EF383-E52F-443C-9557-021588E6496C}"/>
    <hyperlink ref="F26:H26" location="Janvier!A1" display="Janvier!A1" xr:uid="{D11A8079-E11D-4931-8B6E-24308B6283A8}"/>
    <hyperlink ref="F27:H27" location="Janvier!A1" display="Janvier!A1" xr:uid="{9C5222E6-6571-44A6-8B05-2A16BFE68065}"/>
    <hyperlink ref="F28:H28" location="Janvier!A1" display="Janvier!A1" xr:uid="{2D48ECBF-6AA0-4B3D-BA7D-F5F204C34399}"/>
    <hyperlink ref="F29:H29" location="Janvier!A1" display="Janvier!A1" xr:uid="{0B998D8C-D3DA-41ED-A56F-1496D3DCD39B}"/>
    <hyperlink ref="F30:H30" location="Janvier!A1" display="Janvier!A1" xr:uid="{A626A474-F4A5-4082-96E7-81ED1535D769}"/>
    <hyperlink ref="F31:H31" location="Janvier!A1" display="Janvier!A1" xr:uid="{CD008FBE-3654-4A08-901F-038ECF599A6C}"/>
    <hyperlink ref="I6:K6" location="Février!A1" display="Février!A1" xr:uid="{07C37146-53FD-4A5D-B79A-890354DD391A}"/>
    <hyperlink ref="I7:K7" location="Février!A1" display="Février!A1" xr:uid="{718E8D01-F4EE-4763-AD96-A97F88BE7030}"/>
    <hyperlink ref="I8:K8" location="Février!A1" display="Février!A1" xr:uid="{8CAB167F-6158-4B22-AFCE-A73F7C0BEEBC}"/>
    <hyperlink ref="I9:K9" location="Février!A1" display="Février!A1" xr:uid="{8E098F02-E531-4D6C-85CE-924861E59395}"/>
    <hyperlink ref="I10:K10" location="Février!A1" display="Février!A1" xr:uid="{212C8F1D-6F40-4F07-A3E1-584EEABFA05F}"/>
    <hyperlink ref="I11:K11" location="Février!A1" display="Février!A1" xr:uid="{BBCDCEFD-E927-4807-99D2-D0F437FAB048}"/>
    <hyperlink ref="I12:K12" location="Février!A1" display="Février!A1" xr:uid="{CB8EAD95-BCA5-4216-8B78-E6AC966A262F}"/>
    <hyperlink ref="I13:K13" location="Février!A1" display="Février!A1" xr:uid="{A08F983A-5BAC-4AE3-91C9-172EDA7E95BB}"/>
    <hyperlink ref="I14:K14" location="Février!A1" display="Février!A1" xr:uid="{356409CB-7EFA-4BB2-BF29-5F1308A5FBDD}"/>
    <hyperlink ref="I15:K15" location="Février!A1" display="Février!A1" xr:uid="{CDDE7101-C63F-49F3-9E08-B306B4F80B3F}"/>
    <hyperlink ref="I16:K16" location="Février!A1" display="Février!A1" xr:uid="{108BF5D5-A629-4749-9B3D-B994CF7542A8}"/>
    <hyperlink ref="I17:K17" location="Février!A1" display="Février!A1" xr:uid="{6ECAE79A-920F-4FFE-B293-870215613433}"/>
    <hyperlink ref="I18:K18" location="Février!A1" display="Février!A1" xr:uid="{6BF386A7-BB40-4E17-BA0B-B6EEF5E1D90F}"/>
    <hyperlink ref="I19:K19" location="Février!A1" display="Février!A1" xr:uid="{B06FE3EC-1302-4ECF-93EB-7BDE9718787D}"/>
    <hyperlink ref="I20:K20" location="Février!A1" display="Février!A1" xr:uid="{6C08E483-8D25-4640-9021-36371BF8CF63}"/>
    <hyperlink ref="I21:K21" location="Février!A1" display="Février!A1" xr:uid="{E05333AB-2E82-425D-8961-DFF8EC641840}"/>
    <hyperlink ref="I22:K22" location="Février!A1" display="Février!A1" xr:uid="{EB6A7460-2600-497E-BC42-F3FD77375491}"/>
    <hyperlink ref="I23:K23" location="Février!A1" display="Février!A1" xr:uid="{55A02975-6216-4E4D-8209-A18BAF2638AC}"/>
    <hyperlink ref="I24:K24" location="Février!A1" display="Février!A1" xr:uid="{F2B07EE3-232D-421E-BA8F-410920EC9EE7}"/>
    <hyperlink ref="I25:K25" location="Février!A1" display="Février!A1" xr:uid="{A3FE6E8A-A7CE-4900-AEF4-39D763616453}"/>
    <hyperlink ref="I26:K26" location="Février!A1" display="Février!A1" xr:uid="{CD236C08-CAAE-442B-98A3-7529B1AE3BFE}"/>
    <hyperlink ref="I27:K27" location="Février!A1" display="Février!A1" xr:uid="{CB73EB9F-B76A-420B-9998-51632C54F9F5}"/>
    <hyperlink ref="I28:K28" location="Février!A1" display="Février!A1" xr:uid="{EE02EB50-6834-40A8-96E8-7263CCF99B6B}"/>
    <hyperlink ref="I29:K29" location="Février!A1" display="Février!A1" xr:uid="{1107D3FA-D03D-4700-AFAD-9622BA869D9B}"/>
    <hyperlink ref="I30:K30" location="Février!A1" display="Février!A1" xr:uid="{1AACE32B-8A48-4D63-991B-9FB00C0093C9}"/>
    <hyperlink ref="I31:K31" location="Février!A1" display="Février!A1" xr:uid="{57904351-4DB6-45F1-9A2A-1C61C9924B49}"/>
    <hyperlink ref="L6:N6" location="Mars!A1" display="Mars!A1" xr:uid="{07EE883E-2993-46DA-B9CC-6F1E8F05AFC1}"/>
    <hyperlink ref="L7:N7" location="Mars!A1" display="Mars!A1" xr:uid="{A7721853-54B2-4D75-A3CF-0B014910AF94}"/>
    <hyperlink ref="L8:N8" location="Mars!A1" display="Mars!A1" xr:uid="{47ACC4C8-B0C0-498C-BCC2-EEF0536B10CA}"/>
    <hyperlink ref="L9:N9" location="Mars!A1" display="Mars!A1" xr:uid="{970A5149-8DAE-48BC-9281-2E83FD3D156C}"/>
    <hyperlink ref="L10:N10" location="Mars!A1" display="Mars!A1" xr:uid="{E65EAFF8-572A-4C0C-A22A-2A66D4493B52}"/>
    <hyperlink ref="L11:N11" location="Mars!A1" display="Mars!A1" xr:uid="{50455B64-03AC-4907-B227-8A9F4F8A5CEE}"/>
    <hyperlink ref="L12:N12" location="Mars!A1" display="Mars!A1" xr:uid="{D8CA2073-9B53-4586-BFE6-6D7A8FBACF93}"/>
    <hyperlink ref="L13:N13" location="Mars!A1" display="Mars!A1" xr:uid="{1E81FE95-C417-42D0-BEB7-CBAD6CAD3416}"/>
    <hyperlink ref="L14:N14" location="Mars!A1" display="Mars!A1" xr:uid="{819BE1C0-61B5-4A28-A72D-F5B009C5732F}"/>
    <hyperlink ref="L15:N15" location="Mars!A1" display="Mars!A1" xr:uid="{6224BB35-5E03-4351-A657-3C249127338A}"/>
    <hyperlink ref="L16:N16" location="Mars!A1" display="Mars!A1" xr:uid="{F6242F52-4EB2-4BE1-97B4-9361AACF4616}"/>
    <hyperlink ref="L17:N17" location="Mars!A1" display="Mars!A1" xr:uid="{60805ED8-F79B-40D7-9B6D-ACDD888D1E63}"/>
    <hyperlink ref="L18:N18" location="Mars!A1" display="Mars!A1" xr:uid="{228FF79B-15BE-4B4D-ADC2-3EBD34A54672}"/>
    <hyperlink ref="L19:N19" location="Mars!A1" display="Mars!A1" xr:uid="{2BFEC2EA-2C07-4315-87B5-DF1761D9D832}"/>
    <hyperlink ref="L20:N20" location="Mars!A1" display="Mars!A1" xr:uid="{F8797CD3-7875-4F1B-BB08-8EC99A62639D}"/>
    <hyperlink ref="L21:N21" location="Mars!A1" display="Mars!A1" xr:uid="{FDC6F29B-6A0F-4068-938B-A9637EF5FA9C}"/>
    <hyperlink ref="L22:N22" location="Mars!A1" display="Mars!A1" xr:uid="{43667CEB-CF1E-4CF0-A8F6-AAAD4535ED00}"/>
    <hyperlink ref="L23:N23" location="Mars!A1" display="Mars!A1" xr:uid="{DE55269C-1BE0-4656-830D-D7B49109E03A}"/>
    <hyperlink ref="L24:N24" location="Mars!A1" display="Mars!A1" xr:uid="{31E00B68-D527-428F-9D71-A1D5449F9DFA}"/>
    <hyperlink ref="L25:N25" location="Mars!A1" display="Mars!A1" xr:uid="{8F91D31E-76A1-419F-8C4C-F146D9FC3956}"/>
    <hyperlink ref="L26:N26" location="Mars!A1" display="Mars!A1" xr:uid="{70F59D89-A468-49FB-A188-660858BE9A87}"/>
    <hyperlink ref="L27:N27" location="Mars!A1" display="Mars!A1" xr:uid="{79AFC5A6-1838-4FD4-A019-CB8AF3BBED2B}"/>
    <hyperlink ref="L28:N28" location="Mars!A1" display="Mars!A1" xr:uid="{03E367FD-A310-45C5-8A8F-B268E2250126}"/>
    <hyperlink ref="L29:N29" location="Mars!A1" display="Mars!A1" xr:uid="{F9532BA6-EA50-4D14-B422-52A58427599B}"/>
    <hyperlink ref="L30:N30" location="Mars!A1" display="Mars!A1" xr:uid="{BB0504F8-554A-455E-B225-67CDC10E3418}"/>
    <hyperlink ref="L31:N31" location="Mars!A1" display="Mars!A1" xr:uid="{2FC6FFFE-0305-43D4-948E-37A04E0DD783}"/>
    <hyperlink ref="O6:Q6" location="Avril!A1" display="Avril!A1" xr:uid="{CB18F058-A8EC-4035-9C75-78089143FB48}"/>
    <hyperlink ref="O7:Q7" location="Avril!A1" display="Avril!A1" xr:uid="{AAD5E8F9-6C9E-4197-B0C8-C02D91FD739A}"/>
    <hyperlink ref="O8:Q8" location="Avril!A1" display="Avril!A1" xr:uid="{D90B6CE1-51E7-4746-8862-16254C540AB6}"/>
    <hyperlink ref="O9:Q9" location="Avril!A1" display="Avril!A1" xr:uid="{FC0A6519-2F2B-4EC1-B92C-4DA275A98416}"/>
    <hyperlink ref="O10:Q10" location="Avril!A1" display="Avril!A1" xr:uid="{1E53EB56-B2C5-495F-A850-CE220DE4822E}"/>
    <hyperlink ref="O11:Q11" location="Avril!A1" display="Avril!A1" xr:uid="{CC431BC9-D558-44AC-9E4B-C52A0CCB1EBE}"/>
    <hyperlink ref="O12:Q12" location="Avril!A1" display="Avril!A1" xr:uid="{C5456CD3-3C46-49C0-A8A4-527171B38E03}"/>
    <hyperlink ref="O13:Q13" location="Avril!A1" display="Avril!A1" xr:uid="{618B1D4F-FD61-4FFA-8D38-C9714AC082BB}"/>
    <hyperlink ref="O14:Q14" location="Avril!A1" display="Avril!A1" xr:uid="{C90ECCEB-1308-45D7-92A2-D67FEC85932D}"/>
    <hyperlink ref="O15:Q15" location="Avril!A1" display="Avril!A1" xr:uid="{F738FE9D-5144-4603-816D-1C014299A51E}"/>
    <hyperlink ref="O16:Q16" location="Avril!A1" display="Avril!A1" xr:uid="{BBE8ED68-462A-4F8A-8327-7C0D1FDF16E3}"/>
    <hyperlink ref="O17:Q17" location="Avril!A1" display="Avril!A1" xr:uid="{1B65287A-6011-492A-8F13-5D7011DE7063}"/>
    <hyperlink ref="O18:Q18" location="Avril!A1" display="Avril!A1" xr:uid="{B7461F97-41CA-40CD-B411-CFFD98943921}"/>
    <hyperlink ref="O19:Q19" location="Avril!A1" display="Avril!A1" xr:uid="{501E6199-6503-42F1-9EA2-BC18E56AB7AC}"/>
    <hyperlink ref="O20:Q20" location="Avril!A1" display="Avril!A1" xr:uid="{BBA1F8F2-6D32-41D6-8E5E-1ACE9425A5EA}"/>
    <hyperlink ref="O21:Q21" location="Avril!A1" display="Avril!A1" xr:uid="{F07781EE-D27F-43FC-BCD6-CCDE12234CD7}"/>
    <hyperlink ref="O22:Q22" location="Avril!A1" display="Avril!A1" xr:uid="{C8F13D6C-D279-4A63-A1C2-EF952A586FAC}"/>
    <hyperlink ref="O23:Q23" location="Avril!A1" display="Avril!A1" xr:uid="{05D9BB0B-300D-4365-9608-08DBA757800B}"/>
    <hyperlink ref="O24:Q24" location="Avril!A1" display="Avril!A1" xr:uid="{A0C0B3C0-D193-4E6D-9B6E-6A8C629311DA}"/>
    <hyperlink ref="O25:Q25" location="Avril!A1" display="Avril!A1" xr:uid="{76CE7369-B73F-4A10-80AA-A6EFF009B6C1}"/>
    <hyperlink ref="O26:Q26" location="Avril!A1" display="Avril!A1" xr:uid="{918FAEB2-2A4B-44A5-A457-4A79551343A0}"/>
    <hyperlink ref="O27:Q27" location="Avril!A1" display="Avril!A1" xr:uid="{7F0780E6-479B-4933-BB27-F8D601680320}"/>
    <hyperlink ref="O28:Q28" location="Avril!A1" display="Avril!A1" xr:uid="{E2F693B1-265B-4D49-A1A8-17207534EA12}"/>
    <hyperlink ref="O29:Q29" location="Avril!A1" display="Avril!A1" xr:uid="{14EFD077-7EB3-4693-ACC0-2968D0093740}"/>
    <hyperlink ref="O30:Q30" location="Avril!A1" display="Avril!A1" xr:uid="{002ECA4B-8AEE-4B84-AC65-B6EDFF5E3E3B}"/>
    <hyperlink ref="O31:Q31" location="Avril!A1" display="Avril!A1" xr:uid="{D5840411-65A2-41AE-ADC0-CEF4308639F1}"/>
    <hyperlink ref="R6:T6" location="Mai!A1" display="Mai!A1" xr:uid="{0486EBC8-CAC9-4784-B147-6E25E8D8965D}"/>
    <hyperlink ref="R7:T7" location="Mai!A1" display="Mai!A1" xr:uid="{DF789892-9120-4A1F-A3B7-92527378E7E0}"/>
    <hyperlink ref="R8:T8" location="Mai!A1" display="Mai!A1" xr:uid="{293F6826-C404-4ABA-B19E-3247277A3987}"/>
    <hyperlink ref="R9:T9" location="Mai!A1" display="Mai!A1" xr:uid="{1965E74A-838E-46DA-ADBC-DB0E70C4A4DE}"/>
    <hyperlink ref="R10:T10" location="Mai!A1" display="Mai!A1" xr:uid="{BABC6C9A-5686-4AAF-B921-1F244E706D2F}"/>
    <hyperlink ref="R11:T11" location="Mai!A1" display="Mai!A1" xr:uid="{9CD86AF7-F1B9-4896-8B64-6B6B389E7288}"/>
    <hyperlink ref="R12:T12" location="Mai!A1" display="Mai!A1" xr:uid="{CB53F8F8-E4E1-422E-B1E0-DBC8834AEC39}"/>
    <hyperlink ref="R13:T13" location="Mai!A1" display="Mai!A1" xr:uid="{898CF7E2-1D79-4B43-A258-4CAD599F5BC7}"/>
    <hyperlink ref="R14:T14" location="Mai!A1" display="Mai!A1" xr:uid="{16F646AC-6BDA-47DF-A332-8120EF7BF4BC}"/>
    <hyperlink ref="R15:T15" location="Mai!A1" display="Mai!A1" xr:uid="{50DE9E9A-4756-4C2F-9456-A14EE7B11215}"/>
    <hyperlink ref="R16:T16" location="Mai!A1" display="Mai!A1" xr:uid="{F022A4DC-311B-4C2C-83B9-4960FE3F5889}"/>
    <hyperlink ref="R17:T17" location="Mai!A1" display="Mai!A1" xr:uid="{01DE4B28-2235-42C6-8606-2489501257EF}"/>
    <hyperlink ref="R18:T18" location="Mai!A1" display="Mai!A1" xr:uid="{DEA6C10A-C083-4520-89DC-DCA8AAF3B3E1}"/>
    <hyperlink ref="R19:T19" location="Mai!A1" display="Mai!A1" xr:uid="{9DFCACAF-DB22-4A9F-92DA-1DD076A0C07B}"/>
    <hyperlink ref="R20:T20" location="Mai!A1" display="Mai!A1" xr:uid="{3AF079CD-5582-4165-9233-07DA50127AD9}"/>
    <hyperlink ref="R21:T21" location="Mai!A1" display="Mai!A1" xr:uid="{CC7917FD-7B8D-496C-8411-6B9DB47E8763}"/>
    <hyperlink ref="R22:T22" location="Mai!A1" display="Mai!A1" xr:uid="{6C8FD73B-1E3A-4693-96AA-9910C50869D3}"/>
    <hyperlink ref="R23:T23" location="Mai!A1" display="Mai!A1" xr:uid="{4552EA75-059F-43B2-A4E7-2C484A5C4C59}"/>
    <hyperlink ref="R24:T24" location="Mai!A1" display="Mai!A1" xr:uid="{4983EE0C-AA2C-4D8E-A1FE-7127C75D226C}"/>
    <hyperlink ref="R25:T25" location="Mai!A1" display="Mai!A1" xr:uid="{17A24193-4BFE-4052-941D-1654A65B0732}"/>
    <hyperlink ref="R26:T26" location="Mai!A1" display="Mai!A1" xr:uid="{9768CF55-07AF-48A7-9BD8-E697C8DAA2D3}"/>
    <hyperlink ref="R27:T27" location="Mai!A1" display="Mai!A1" xr:uid="{8B03C7FC-82DA-4983-B5B8-FF46823125C7}"/>
    <hyperlink ref="R28:T28" location="Mai!A1" display="Mai!A1" xr:uid="{EF92961B-231C-4DAB-859F-CB7BC2FC8539}"/>
    <hyperlink ref="R29:T29" location="Mai!A1" display="Mai!A1" xr:uid="{737C124D-37D0-45FC-AE6B-6887D89BB391}"/>
    <hyperlink ref="R30:T30" location="Mai!A1" display="Mai!A1" xr:uid="{DB422210-660C-4DD5-BF64-B23090B79D17}"/>
    <hyperlink ref="R31:T31" location="Mai!A1" display="Mai!A1" xr:uid="{E4BB1B65-4B77-4DF7-82D1-9E3763BDCF2F}"/>
    <hyperlink ref="U6:W6" location="Juin!A1" display="Juin!A1" xr:uid="{3410DFF5-E0E8-43EF-AD34-5F50457289B5}"/>
    <hyperlink ref="U7:W7" location="Juin!A1" display="Juin!A1" xr:uid="{196DD4B3-608F-4891-9F2E-2DED019E3AE5}"/>
    <hyperlink ref="U8:W8" location="Juin!A1" display="Juin!A1" xr:uid="{F3FBE94E-2782-4A21-B500-7267AC6869A2}"/>
    <hyperlink ref="U9:W9" location="Juin!A1" display="Juin!A1" xr:uid="{DA69A491-6A80-419E-89BF-B200517554DB}"/>
    <hyperlink ref="U10:W10" location="Juin!A1" display="Juin!A1" xr:uid="{4A1D220F-6C5E-413B-8DAD-EDA09C3FEBAE}"/>
    <hyperlink ref="U11:W11" location="Juin!A1" display="Juin!A1" xr:uid="{008D4AA6-52BF-487F-8E3E-980D1AA40DF1}"/>
    <hyperlink ref="U12:W12" location="Juin!A1" display="Juin!A1" xr:uid="{3247FD91-14A4-4FB8-B8FB-7D1A7769D675}"/>
    <hyperlink ref="U13:W13" location="Juin!A1" display="Juin!A1" xr:uid="{7B36AFB8-CC20-4DEF-8EE7-B2C930D2CB7F}"/>
    <hyperlink ref="U14:W14" location="Juin!A1" display="Juin!A1" xr:uid="{C5176E93-BC3F-4180-9FB8-C594AB492DDF}"/>
    <hyperlink ref="U15:W15" location="Juin!A1" display="Juin!A1" xr:uid="{3CD30C70-497D-4DF4-AB46-47A2330CEDC5}"/>
    <hyperlink ref="U16:W16" location="Juin!A1" display="Juin!A1" xr:uid="{F2B124E2-D0D3-43EE-97FC-851D2F47D14F}"/>
    <hyperlink ref="U17:W17" location="Juin!A1" display="Juin!A1" xr:uid="{D073BB2C-23A5-4899-B11C-F8A61D6C3F43}"/>
    <hyperlink ref="U18:W18" location="Juin!A1" display="Juin!A1" xr:uid="{69D90360-0DAF-457F-B316-8BA5BEDCBF7A}"/>
    <hyperlink ref="U19:W19" location="Juin!A1" display="Juin!A1" xr:uid="{B1EFCA6D-C45B-4EC8-B84B-4BC5701AB24F}"/>
    <hyperlink ref="U20:W20" location="Juin!A1" display="Juin!A1" xr:uid="{75463845-F751-473A-BECA-851A3E4C3226}"/>
    <hyperlink ref="U21:W21" location="Juin!A1" display="Juin!A1" xr:uid="{BFE550AD-4D10-43AC-8176-99D8B633B473}"/>
    <hyperlink ref="U22:W22" location="Juin!A1" display="Juin!A1" xr:uid="{2EF02281-843C-4DB5-8DE8-60DB17C5E62F}"/>
    <hyperlink ref="U23:W23" location="Juin!A1" display="Juin!A1" xr:uid="{B0AA6814-7C9E-4A85-9BDF-2AC596A9FFF6}"/>
    <hyperlink ref="U24:W24" location="Juin!A1" display="Juin!A1" xr:uid="{13C88F95-7B9B-4F07-93B2-07091A00CE7D}"/>
    <hyperlink ref="U25:W25" location="Juin!A1" display="Juin!A1" xr:uid="{3CBA4194-728D-4D68-A379-EC6A1ADF32E1}"/>
    <hyperlink ref="U26:W26" location="Juin!A1" display="Juin!A1" xr:uid="{4BF2E66C-8B01-4886-9CFA-2881F4A82DB1}"/>
    <hyperlink ref="U27:W27" location="Juin!A1" display="Juin!A1" xr:uid="{54B22634-94F9-448B-A8C4-DCFCE39DE025}"/>
    <hyperlink ref="U28:W28" location="Juin!A1" display="Juin!A1" xr:uid="{4A4EDF75-DF1D-4EF7-99E0-E2DAFD44C1F8}"/>
    <hyperlink ref="U29:W29" location="Juin!A1" display="Juin!A1" xr:uid="{F6072BB2-D642-4CAC-A019-89D6FF08DC13}"/>
    <hyperlink ref="U30:W30" location="Juin!A1" display="Juin!A1" xr:uid="{4A01D698-E244-4330-A638-C2A02499B7A7}"/>
    <hyperlink ref="U31:W31" location="Juin!A1" display="Juin!A1" xr:uid="{FE07C84F-8913-4EFF-8B57-12F50BBE3907}"/>
    <hyperlink ref="X6:Z6" location="Juillet!A1" display="Juillet!A1" xr:uid="{547EC229-D474-467B-8D19-83D51496793A}"/>
    <hyperlink ref="X7:Z7" location="Juillet!A1" display="Juillet!A1" xr:uid="{4C00641D-8A75-4020-AF0E-C625305CB3A5}"/>
    <hyperlink ref="X8:Z8" location="Juillet!A1" display="Juillet!A1" xr:uid="{4D8039B1-56D8-44B8-A914-C5F5D5D5F3A8}"/>
    <hyperlink ref="X9:Z9" location="Juillet!A1" display="Juillet!A1" xr:uid="{DA7D6249-76C7-4BE9-8B09-F41D8641E3CD}"/>
    <hyperlink ref="X10:Z10" location="Juillet!A1" display="Juillet!A1" xr:uid="{25CB75A4-709F-4CA7-BDC9-7D583AEACAFB}"/>
    <hyperlink ref="X11:Z11" location="Juillet!A1" display="Juillet!A1" xr:uid="{EF428AE6-F256-4759-8A14-13B791AD6B05}"/>
    <hyperlink ref="X12:Z12" location="Juillet!A1" display="Juillet!A1" xr:uid="{8F9E10AC-5FAE-4B86-825A-22EE71238B0B}"/>
    <hyperlink ref="X13:Z13" location="Juillet!A1" display="Juillet!A1" xr:uid="{0E9F135E-ECD3-410D-8142-9958E9879B2D}"/>
    <hyperlink ref="X14:Z14" location="Juillet!A1" display="Juillet!A1" xr:uid="{9A076D44-753B-4974-A957-6CB028C1D81B}"/>
    <hyperlink ref="X15:Z15" location="Juillet!A1" display="Juillet!A1" xr:uid="{54B308A6-2B8E-48CC-B874-CD58B5D6C5C4}"/>
    <hyperlink ref="X16:Z16" location="Juillet!A1" display="Juillet!A1" xr:uid="{EF4A1D44-7AF7-4D10-AFF1-1D0B10EB03FA}"/>
    <hyperlink ref="X17:Z17" location="Juillet!A1" display="Juillet!A1" xr:uid="{ED105BD3-8249-41EC-B321-98660606F604}"/>
    <hyperlink ref="X18:Z18" location="Juillet!A1" display="Juillet!A1" xr:uid="{4592A405-1C74-487B-8D3C-821E6B2464E6}"/>
    <hyperlink ref="X19:Z19" location="Juillet!A1" display="Juillet!A1" xr:uid="{6BD121D1-C6C9-4895-9150-3404BA605FB6}"/>
    <hyperlink ref="X20:Z20" location="Juillet!A1" display="Juillet!A1" xr:uid="{420F11B9-E46A-436B-A7C8-E60FF6B03572}"/>
    <hyperlink ref="X21:Z21" location="Juillet!A1" display="Juillet!A1" xr:uid="{45E74000-4F92-49D3-A7F3-6908A929D3E9}"/>
    <hyperlink ref="X22:Z22" location="Juillet!A1" display="Juillet!A1" xr:uid="{C9EB13FD-DFB0-4691-B90D-263325AF4BB7}"/>
    <hyperlink ref="X23:Z23" location="Juillet!A1" display="Juillet!A1" xr:uid="{9257E157-DF98-4D93-8A7C-DB1DCBEB292A}"/>
    <hyperlink ref="X24:Z24" location="Juillet!A1" display="Juillet!A1" xr:uid="{09EEFB56-7A5F-4B2F-964D-202BC4F4DCA5}"/>
    <hyperlink ref="X25:Z25" location="Juillet!A1" display="Juillet!A1" xr:uid="{0159DCEF-9EBC-4303-B5ED-33CB268B8957}"/>
    <hyperlink ref="X26:Z26" location="Juillet!A1" display="Juillet!A1" xr:uid="{BB7A3E5D-7550-4175-B224-D873CD9755CC}"/>
    <hyperlink ref="X27:Z27" location="Juillet!A1" display="Juillet!A1" xr:uid="{EFE08547-207E-4F5C-82E7-773DACD6BB5C}"/>
    <hyperlink ref="X28:Z28" location="Juillet!A1" display="Juillet!A1" xr:uid="{2436E1C9-FFC7-4D83-9D88-1A6D466B3AF7}"/>
    <hyperlink ref="X29:Z29" location="Juillet!A1" display="Juillet!A1" xr:uid="{0393CE80-EEF4-4FA5-871C-D74BDA5E8F8F}"/>
    <hyperlink ref="X30:Z30" location="Juillet!A1" display="Juillet!A1" xr:uid="{F37D4025-8F16-40A8-8812-76F51B807D95}"/>
    <hyperlink ref="X31:Z31" location="Juillet!A1" display="Juillet!A1" xr:uid="{73433EAB-0E00-4629-A6B9-1B3B37FFA44A}"/>
    <hyperlink ref="AA6:AC6" location="Août!A1" display="Août!A1" xr:uid="{60E7F7B0-2C14-4DC5-99AE-E0F95778CE29}"/>
    <hyperlink ref="AA7:AC7" location="Août!A1" display="Août!A1" xr:uid="{2388432F-B375-47FE-9AE2-BA2D8686638E}"/>
    <hyperlink ref="AA8:AC8" location="Août!A1" display="Août!A1" xr:uid="{AD7299E5-EC1A-44BD-A26B-8DFD470B4BE1}"/>
    <hyperlink ref="AA9:AC9" location="Août!A1" display="Août!A1" xr:uid="{C4AD2B28-C00A-43AA-9588-CF328F52003C}"/>
    <hyperlink ref="AA10:AC10" location="Août!A1" display="Août!A1" xr:uid="{FA1D3C57-31B1-446F-AE06-B547EC8DD7AA}"/>
    <hyperlink ref="AA11:AC11" location="Août!A1" display="Août!A1" xr:uid="{8D78D113-83AE-4C92-868B-344D6CBBACAA}"/>
    <hyperlink ref="AA12:AC12" location="Août!A1" display="Août!A1" xr:uid="{0B2B1EF2-4AA4-45B5-9E59-646584EEA95F}"/>
    <hyperlink ref="AA13:AC13" location="Août!A1" display="Août!A1" xr:uid="{EA6C20AA-FC40-4DAF-A07E-E597989AAD6D}"/>
    <hyperlink ref="AA14:AC14" location="Août!A1" display="Août!A1" xr:uid="{DEAE7BC5-A9E7-4467-80BB-8B77E60D8C40}"/>
    <hyperlink ref="AA15:AC15" location="Août!A1" display="Août!A1" xr:uid="{416C7F45-3394-4F60-B1F2-4B31E4C221F2}"/>
    <hyperlink ref="AA16:AC16" location="Août!A1" display="Août!A1" xr:uid="{F9FE723F-56AF-4996-B61A-8759B86B6127}"/>
    <hyperlink ref="AA17:AC17" location="Août!A1" display="Août!A1" xr:uid="{0009C34F-FAA6-4051-B7EE-1F35A6C8778E}"/>
    <hyperlink ref="AA18:AC18" location="Août!A1" display="Août!A1" xr:uid="{A884918B-D9C3-405F-84E2-059041A8D243}"/>
    <hyperlink ref="AA19:AC19" location="Août!A1" display="Août!A1" xr:uid="{45D56819-83B2-4A6C-B976-8BD463C33A9B}"/>
    <hyperlink ref="AA20:AC20" location="Août!A1" display="Août!A1" xr:uid="{E8E65B64-DA08-4B63-85E1-CB29D9675354}"/>
    <hyperlink ref="AA21:AC21" location="Août!A1" display="Août!A1" xr:uid="{080A641B-CC98-4363-AC6C-707F484C883E}"/>
    <hyperlink ref="AA22:AC22" location="Août!A1" display="Août!A1" xr:uid="{510CB5F0-C10A-44B2-BCF9-F5E457EBE25A}"/>
    <hyperlink ref="AA23:AC23" location="Août!A1" display="Août!A1" xr:uid="{8254DF39-C54E-415C-B6E6-8202CBA1196D}"/>
    <hyperlink ref="AA24:AC24" location="Août!A1" display="Août!A1" xr:uid="{89A479F7-DD4A-47F0-85CB-48E0DF758158}"/>
    <hyperlink ref="AA25:AC25" location="Août!A1" display="Août!A1" xr:uid="{FC32FE96-6D1A-4891-967F-EDFCEFACFDAA}"/>
    <hyperlink ref="AA26:AC26" location="Août!A1" display="Août!A1" xr:uid="{BCC26200-1F1F-45B8-98E9-083792B46284}"/>
    <hyperlink ref="AA27:AC27" location="Août!A1" display="Août!A1" xr:uid="{7A5EBD3F-ECC2-4CD6-BE93-4500FE99D148}"/>
    <hyperlink ref="AA28:AC28" location="Août!A1" display="Août!A1" xr:uid="{35470DA6-54B9-4FC8-A11A-C869BD88627D}"/>
    <hyperlink ref="AA29:AC29" location="Août!A1" display="Août!A1" xr:uid="{E41F13DA-8A84-4AD5-AF97-624B391C2D91}"/>
    <hyperlink ref="AA30:AC30" location="Août!A1" display="Août!A1" xr:uid="{DC215F25-61AD-43D0-9BCD-0B279EAD1916}"/>
    <hyperlink ref="AA31:AC31" location="Août!A1" display="Août!A1" xr:uid="{531D906F-F6DB-43A9-85CF-2D1F03490DD8}"/>
    <hyperlink ref="AD6:AF6" location="Septembre!A1" display="Septembre!A1" xr:uid="{DC8A2AE4-9CB2-4FB1-BE39-F617DC086E59}"/>
    <hyperlink ref="AD7:AF7" location="Septembre!A1" display="Septembre!A1" xr:uid="{BCC15BD3-EA6C-4EC6-A5AF-A51B1AB8ACE8}"/>
    <hyperlink ref="AD8:AF8" location="Septembre!A1" display="Septembre!A1" xr:uid="{3E956784-E5B8-4D7B-B2CD-0AEBD6269031}"/>
    <hyperlink ref="AD9:AF9" location="Septembre!A1" display="Septembre!A1" xr:uid="{6924DDCF-42A9-4EF3-90E7-FB38F1B047AD}"/>
    <hyperlink ref="AD10:AF10" location="Septembre!A1" display="Septembre!A1" xr:uid="{83700017-5C43-432D-9F0F-E99B025BA26C}"/>
    <hyperlink ref="AD11:AF11" location="Septembre!A1" display="Septembre!A1" xr:uid="{B56FD035-1D36-4041-9962-542D95C812E6}"/>
    <hyperlink ref="AD12:AF12" location="Septembre!A1" display="Septembre!A1" xr:uid="{4EA00A8D-E810-4425-9B25-51756452417D}"/>
    <hyperlink ref="AD13:AF13" location="Septembre!A1" display="Septembre!A1" xr:uid="{007C7176-47BA-4BD1-A659-FB20CF9E5FBB}"/>
    <hyperlink ref="AD14:AF14" location="Septembre!A1" display="Septembre!A1" xr:uid="{2463F7E3-DD57-4209-98C1-55B00A8FFB5A}"/>
    <hyperlink ref="AD15:AF15" location="Septembre!A1" display="Septembre!A1" xr:uid="{11A45B74-18E2-4A07-A7DF-857D6EBD16A1}"/>
    <hyperlink ref="AD16:AF16" location="Septembre!A1" display="Septembre!A1" xr:uid="{A83292B9-3123-4B00-8257-1D9ECEE17B09}"/>
    <hyperlink ref="AD17:AF17" location="Septembre!A1" display="Septembre!A1" xr:uid="{3C8BF71F-693D-4886-B2FD-22794ABF7086}"/>
    <hyperlink ref="AD18:AF18" location="Septembre!A1" display="Septembre!A1" xr:uid="{A05A1814-FAE0-44A5-8E90-2B1607E1065C}"/>
    <hyperlink ref="AD19:AF19" location="Septembre!A1" display="Septembre!A1" xr:uid="{084D2767-A24F-45B3-B738-0E6D45CB0412}"/>
    <hyperlink ref="AD20:AF20" location="Septembre!A1" display="Septembre!A1" xr:uid="{4693C8A1-F595-4E68-874F-490F938BE87B}"/>
    <hyperlink ref="AD21:AF21" location="Septembre!A1" display="Septembre!A1" xr:uid="{FD5B9C91-D74C-4D00-BC60-F31F033524C1}"/>
    <hyperlink ref="AD22:AF22" location="Septembre!A1" display="Septembre!A1" xr:uid="{E0FBC906-CFD1-4993-AE7B-36D7E1149E63}"/>
    <hyperlink ref="AD23:AF23" location="Septembre!A1" display="Septembre!A1" xr:uid="{D70A792F-2237-4686-929A-1F461DE7D22B}"/>
    <hyperlink ref="AD24:AF24" location="Septembre!A1" display="Septembre!A1" xr:uid="{D761BB25-920F-4DA0-87FF-286E6DB376F2}"/>
    <hyperlink ref="AD25:AF25" location="Septembre!A1" display="Septembre!A1" xr:uid="{C0D09B4E-1A86-4E06-AAC4-01FD916FC410}"/>
    <hyperlink ref="AD26:AF26" location="Septembre!A1" display="Septembre!A1" xr:uid="{B184BE04-9290-4412-AF14-A19222555BC6}"/>
    <hyperlink ref="AD27:AF27" location="Septembre!A1" display="Septembre!A1" xr:uid="{CF4B3C6C-EA63-4560-817F-692F8EF9DB88}"/>
    <hyperlink ref="AD28:AF28" location="Septembre!A1" display="Septembre!A1" xr:uid="{EFE1CFB9-B817-4565-BF06-B1894B301580}"/>
    <hyperlink ref="AD29:AF29" location="Septembre!A1" display="Septembre!A1" xr:uid="{EB359C0E-C34D-4659-8896-65C27D1D1DC0}"/>
    <hyperlink ref="AD30:AF30" location="Septembre!A1" display="Septembre!A1" xr:uid="{70CB0FC8-78F8-4AAE-A209-954674C29B0A}"/>
    <hyperlink ref="AD31:AF31" location="Septembre!A1" display="Septembre!A1" xr:uid="{4AF18D6A-13F2-4539-933E-2BFF05549F9D}"/>
    <hyperlink ref="AG6:AI6" location="Octobre!A1" display="Octobre!A1" xr:uid="{F1F3B68B-1131-4D00-981D-EEC3C64BDDA7}"/>
    <hyperlink ref="AG7:AI7" location="Octobre!A1" display="Octobre!A1" xr:uid="{3874673C-3C64-4198-A1F7-77CCD7BF805D}"/>
    <hyperlink ref="AG8:AI8" location="Octobre!A1" display="Octobre!A1" xr:uid="{EBD182B9-EE97-4E9E-B8C8-AF75A6FBEF51}"/>
    <hyperlink ref="AG9:AI9" location="Octobre!A1" display="Octobre!A1" xr:uid="{ACCE421D-A1C7-4148-9567-D9DD4EC08673}"/>
    <hyperlink ref="AG10:AI10" location="Octobre!A1" display="Octobre!A1" xr:uid="{9705FFB8-CB92-4D5C-AB15-DF8711B2752B}"/>
    <hyperlink ref="AG11:AI11" location="Octobre!A1" display="Octobre!A1" xr:uid="{7E74BAD5-FABF-4242-924A-439E6DF30EC6}"/>
    <hyperlink ref="AG12:AI12" location="Octobre!A1" display="Octobre!A1" xr:uid="{90AAC7D1-7DDE-4CFD-8B03-64AFA4BE6D5E}"/>
    <hyperlink ref="AG13:AI13" location="Octobre!A1" display="Octobre!A1" xr:uid="{CDFA2C73-E0A4-42D1-A84F-6B36F733298C}"/>
    <hyperlink ref="AG14:AI14" location="Octobre!A1" display="Octobre!A1" xr:uid="{42467AAD-73DD-4448-96BE-F6BC80F3ECBA}"/>
    <hyperlink ref="AG15:AI15" location="Octobre!A1" display="Octobre!A1" xr:uid="{630DA2E1-F8DF-4BCB-B72B-33C379764326}"/>
    <hyperlink ref="AG16:AI16" location="Octobre!A1" display="Octobre!A1" xr:uid="{074EC2E3-3A6C-43A0-86E5-72A245B692E8}"/>
    <hyperlink ref="AG17:AI17" location="Octobre!A1" display="Octobre!A1" xr:uid="{811378A9-6BB2-4080-B6AB-675B3AFF39AF}"/>
    <hyperlink ref="AG18:AI18" location="Octobre!A1" display="Octobre!A1" xr:uid="{77634824-2026-47C8-9EC5-F2FD9231D9A9}"/>
    <hyperlink ref="AG19:AI19" location="Octobre!A1" display="Octobre!A1" xr:uid="{C6D1C2CB-BF0A-4103-824D-B61FE9D3AEE7}"/>
    <hyperlink ref="AG20:AI20" location="Octobre!A1" display="Octobre!A1" xr:uid="{629D5CB6-E7E7-4D41-9709-C355572D1BEC}"/>
    <hyperlink ref="AG21:AI21" location="Octobre!A1" display="Octobre!A1" xr:uid="{3CA8E5E5-CE1F-4491-920F-078FBD0AFE9D}"/>
    <hyperlink ref="AG22:AI22" location="Octobre!A1" display="Octobre!A1" xr:uid="{9A765225-F184-4625-8346-210ABF217D91}"/>
    <hyperlink ref="AG23:AI23" location="Octobre!A1" display="Octobre!A1" xr:uid="{842B1D85-C058-4669-9FFD-DF57A5588F6A}"/>
    <hyperlink ref="AG24:AI24" location="Octobre!A1" display="Octobre!A1" xr:uid="{8219E5ED-72CE-49A5-A67E-78B6E599BA18}"/>
    <hyperlink ref="AG25:AI25" location="Octobre!A1" display="Octobre!A1" xr:uid="{5C21AE18-643E-459B-BBF9-3A5FAB188225}"/>
    <hyperlink ref="AG26:AI26" location="Octobre!A1" display="Octobre!A1" xr:uid="{3E0C9D21-4875-4315-B0BF-B42028323D04}"/>
    <hyperlink ref="AG27:AI27" location="Octobre!A1" display="Octobre!A1" xr:uid="{31AEC4BE-C24D-46A8-AF1B-FCD3869435F9}"/>
    <hyperlink ref="AG28:AI28" location="Octobre!A1" display="Octobre!A1" xr:uid="{7A3EA1DE-46C7-4806-A11D-9D259A894E51}"/>
    <hyperlink ref="AG29:AI29" location="Octobre!A1" display="Octobre!A1" xr:uid="{823770CE-FE2D-43A1-AEA2-C88CF58481BB}"/>
    <hyperlink ref="AG30:AI30" location="Octobre!A1" display="Octobre!A1" xr:uid="{FCE4E10E-6C82-4F84-BA14-8D10BA027069}"/>
    <hyperlink ref="AG31:AI31" location="Octobre!A1" display="Octobre!A1" xr:uid="{6FD37941-4C67-4F6E-B124-06FE4F794FF1}"/>
    <hyperlink ref="AJ6:AL6" location="Novembre!A1" display="Novembre!A1" xr:uid="{2A98BBEA-C1F2-4D73-9578-9BA92B62C660}"/>
    <hyperlink ref="AJ7:AL7" location="Novembre!A1" display="Novembre!A1" xr:uid="{AC154BD3-FC7B-4FE9-B884-FD9B4C51552D}"/>
    <hyperlink ref="AJ8:AL8" location="Novembre!A1" display="Novembre!A1" xr:uid="{34E76E2C-1210-49E0-9999-360E3427ABB7}"/>
    <hyperlink ref="AJ9:AL9" location="Novembre!A1" display="Novembre!A1" xr:uid="{AE05BF5F-FBF9-49DB-A903-F2ECA0DA2E04}"/>
    <hyperlink ref="AJ10:AL10" location="Novembre!A1" display="Novembre!A1" xr:uid="{45948E63-B93F-4A47-BF32-6E0B6B04C025}"/>
    <hyperlink ref="AJ11:AL11" location="Novembre!A1" display="Novembre!A1" xr:uid="{92EDCA8D-FBB5-44BC-BC27-83FF84D6233E}"/>
    <hyperlink ref="AJ12:AL12" location="Novembre!A1" display="Novembre!A1" xr:uid="{80992CC2-2682-4B23-9792-B330657997B2}"/>
    <hyperlink ref="AJ13:AL13" location="Novembre!A1" display="Novembre!A1" xr:uid="{1475C56D-E131-44BA-AC26-FCFAF663E210}"/>
    <hyperlink ref="AJ14:AL14" location="Novembre!A1" display="Novembre!A1" xr:uid="{EB7571FE-FEAE-475D-9BDA-1C6577B6B3A0}"/>
    <hyperlink ref="AJ15:AL15" location="Novembre!A1" display="Novembre!A1" xr:uid="{DFDDD3F5-E4CE-4C63-B567-0BD82ED529AD}"/>
    <hyperlink ref="AJ16:AL16" location="Novembre!A1" display="Novembre!A1" xr:uid="{FA6BA724-31E6-4D7F-B535-E0CFF50462FB}"/>
    <hyperlink ref="AJ17:AL17" location="Novembre!A1" display="Novembre!A1" xr:uid="{BC05D763-0FB4-4D63-B3AE-51DA0F12C3A7}"/>
    <hyperlink ref="AJ18:AL18" location="Novembre!A1" display="Novembre!A1" xr:uid="{4A8CBA2B-8C32-4DC5-8FCC-2263B962EEE0}"/>
    <hyperlink ref="AJ19:AL19" location="Novembre!A1" display="Novembre!A1" xr:uid="{0C04A023-3500-48D9-8DEE-3AC44F549142}"/>
    <hyperlink ref="AJ20:AL20" location="Novembre!A1" display="Novembre!A1" xr:uid="{AC3326E7-F65F-465F-978A-6B46214D4909}"/>
    <hyperlink ref="AJ21:AL21" location="Novembre!A1" display="Novembre!A1" xr:uid="{FE902DDC-23E1-42CA-AD75-DF3199A8AD34}"/>
    <hyperlink ref="AJ22:AL22" location="Novembre!A1" display="Novembre!A1" xr:uid="{920F955B-3857-46DE-A0AF-ED5A6E2A1007}"/>
    <hyperlink ref="AJ23:AL23" location="Novembre!A1" display="Novembre!A1" xr:uid="{B4655A4E-9FDE-4A43-AC8A-C8A0C21EFB17}"/>
    <hyperlink ref="AJ24:AL24" location="Novembre!A1" display="Novembre!A1" xr:uid="{06097D53-31FD-4412-96A2-3B0B8255F8C8}"/>
    <hyperlink ref="AJ25:AL25" location="Novembre!A1" display="Novembre!A1" xr:uid="{0EEC9EC0-B70B-43AB-A700-2E2BABF760A8}"/>
    <hyperlink ref="AJ26:AL26" location="Novembre!A1" display="Novembre!A1" xr:uid="{D7497B7C-C98A-4F89-B941-FE413B5EA715}"/>
    <hyperlink ref="AJ27:AL27" location="Novembre!A1" display="Novembre!A1" xr:uid="{E80B105D-591D-43F5-ABE6-53370A70A78B}"/>
    <hyperlink ref="AJ28:AL28" location="Novembre!A1" display="Novembre!A1" xr:uid="{83F4C4CC-2F1C-4D38-B260-1A2EC2CC912A}"/>
    <hyperlink ref="AJ29:AL29" location="Novembre!A1" display="Novembre!A1" xr:uid="{98CAFC32-6144-47F7-AE5B-43F40DDC3556}"/>
    <hyperlink ref="AJ30:AL30" location="Novembre!A1" display="Novembre!A1" xr:uid="{AFCFD0E3-D1E9-4ED9-9C15-4852A1CD6DFE}"/>
    <hyperlink ref="AJ31:AL31" location="Novembre!A1" display="Novembre!A1" xr:uid="{F0752617-9A69-45E4-90D0-7C9A0627EC86}"/>
    <hyperlink ref="AM6:AO6" location="Décembre!A1" display="Décembre!A1" xr:uid="{75DAF2A1-A7C5-47C9-A08A-57D9953F10F7}"/>
    <hyperlink ref="AM7:AO7" location="Décembre!A1" display="Décembre!A1" xr:uid="{5D9CB520-2E2E-4457-A520-9F3C5FB90358}"/>
    <hyperlink ref="AM8:AO8" location="Décembre!A1" display="Décembre!A1" xr:uid="{1378AE85-E6B9-4386-8639-CB9D561B985F}"/>
    <hyperlink ref="AM9:AO9" location="Décembre!A1" display="Décembre!A1" xr:uid="{EF825B19-E367-4B91-A158-3AB664C4A1A0}"/>
    <hyperlink ref="AM10:AO10" location="Décembre!A1" display="Décembre!A1" xr:uid="{D7EA725F-78ED-48D8-AFC2-B55960E9F0C7}"/>
    <hyperlink ref="AM11:AO11" location="Décembre!A1" display="Décembre!A1" xr:uid="{A4863481-4424-492D-A53C-812A1D04C71A}"/>
    <hyperlink ref="AM12:AO12" location="Décembre!A1" display="Décembre!A1" xr:uid="{BFBC5F25-33CF-4392-B99E-95240E032195}"/>
    <hyperlink ref="AM13:AO13" location="Décembre!A1" display="Décembre!A1" xr:uid="{B097DDC2-7306-4EEF-8E03-1751E2F26385}"/>
    <hyperlink ref="AM14:AO14" location="Décembre!A1" display="Décembre!A1" xr:uid="{E6E13C0C-5148-4ECE-BC68-0415935A178A}"/>
    <hyperlink ref="AM15:AO15" location="Décembre!A1" display="Décembre!A1" xr:uid="{88129CEB-9A17-4AA9-9FAB-701AF4A8904E}"/>
    <hyperlink ref="AM16:AO16" location="Décembre!A1" display="Décembre!A1" xr:uid="{6760E917-B67F-409D-ACA4-836758AAFB5A}"/>
    <hyperlink ref="AM17:AO17" location="Décembre!A1" display="Décembre!A1" xr:uid="{9E01872A-BAA1-4D40-ABF0-EBC9BEF8F02B}"/>
    <hyperlink ref="AM18:AO18" location="Décembre!A1" display="Décembre!A1" xr:uid="{6193F25F-F2B6-401F-8D9C-25CB2BB46575}"/>
    <hyperlink ref="AM19:AO19" location="Décembre!A1" display="Décembre!A1" xr:uid="{405F3E46-2BD9-4323-BAB8-C75118BBA899}"/>
    <hyperlink ref="AM20:AO20" location="Décembre!A1" display="Décembre!A1" xr:uid="{7AE30DE4-79EB-4C8B-9F9C-A0449B123BE5}"/>
    <hyperlink ref="AM21:AO21" location="Décembre!A1" display="Décembre!A1" xr:uid="{15997FEA-B2C8-4F24-A4E3-E6636E00C6EB}"/>
    <hyperlink ref="AM22:AO22" location="Décembre!A1" display="Décembre!A1" xr:uid="{CE2747FC-B82A-436C-8F04-3BC5B835402A}"/>
    <hyperlink ref="AM23:AO23" location="Décembre!A1" display="Décembre!A1" xr:uid="{AFD5ED33-C2ED-4FB0-9B45-620F843CE065}"/>
    <hyperlink ref="AM24:AO24" location="Décembre!A1" display="Décembre!A1" xr:uid="{A91264A0-683C-44FC-8A76-EFED983D5E64}"/>
    <hyperlink ref="AM25:AO25" location="Décembre!A1" display="Décembre!A1" xr:uid="{CDB1D3E6-5544-4FE9-AB5F-04B07E5F35DA}"/>
    <hyperlink ref="AM26:AO26" location="Décembre!A1" display="Décembre!A1" xr:uid="{5A142C1C-454E-4802-85AE-D10BC07AA7B5}"/>
    <hyperlink ref="AM27:AO27" location="Décembre!A1" display="Décembre!A1" xr:uid="{D4571AEF-AE1F-432C-A532-5DE347F5D253}"/>
    <hyperlink ref="AM28:AO28" location="Décembre!A1" display="Décembre!A1" xr:uid="{DB9E0EAE-8B4C-4754-A462-95989B3ED04B}"/>
    <hyperlink ref="AM29:AO29" location="Décembre!A1" display="Décembre!A1" xr:uid="{0A13316B-7E7E-40C4-AF12-22BDBAD3B7E1}"/>
    <hyperlink ref="AM30:AO30" location="Décembre!A1" display="Décembre!A1" xr:uid="{1CC96BBA-9DFA-4073-9B44-B249C6729448}"/>
    <hyperlink ref="AM31:AO31" location="Décembre!A1" display="Décembre!A1" xr:uid="{AB83EDCF-DBB4-468B-BC58-FF070E0C7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3</vt:i4>
      </vt:variant>
    </vt:vector>
  </HeadingPairs>
  <TitlesOfParts>
    <vt:vector size="18" baseType="lpstr">
      <vt:lpstr>Config</vt:lpstr>
      <vt:lpstr>BDD_absences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Récap annuel</vt:lpstr>
      <vt:lpstr>NOM_Prénom</vt:lpstr>
      <vt:lpstr>Saisie</vt:lpstr>
      <vt:lpstr>Salarié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Cormerais Karine</dc:creator>
  <cp:lastModifiedBy>Dahmien</cp:lastModifiedBy>
  <cp:lastPrinted>2020-11-15T21:30:48Z</cp:lastPrinted>
  <dcterms:created xsi:type="dcterms:W3CDTF">2020-11-13T21:27:20Z</dcterms:created>
  <dcterms:modified xsi:type="dcterms:W3CDTF">2020-11-17T18:32:28Z</dcterms:modified>
</cp:coreProperties>
</file>