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328" codeName="{316AF4FF-6532-DD95-964C-923D217D005E}"/>
  <workbookPr date1904="1" codeName="ThisWorkbook" checkCompatibility="1"/>
  <mc:AlternateContent xmlns:mc="http://schemas.openxmlformats.org/markup-compatibility/2006">
    <mc:Choice Requires="x15">
      <x15ac:absPath xmlns:x15ac="http://schemas.microsoft.com/office/spreadsheetml/2010/11/ac" url="C:\Users\Dahmien\AppData\Local\Temp\Temp1_horaires-isa-2021.zip\"/>
    </mc:Choice>
  </mc:AlternateContent>
  <xr:revisionPtr revIDLastSave="0" documentId="13_ncr:40009_{8B909589-10F5-4371-950B-1A3D212E5C43}" xr6:coauthVersionLast="45" xr6:coauthVersionMax="45" xr10:uidLastSave="{00000000-0000-0000-0000-000000000000}"/>
  <bookViews>
    <workbookView xWindow="-120" yWindow="330" windowWidth="29040" windowHeight="15990" firstSheet="1" activeTab="12"/>
  </bookViews>
  <sheets>
    <sheet name="Statistiques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</sheets>
  <definedNames>
    <definedName name="__xlnm.Print_Area" localSheetId="8">Août!$A$1:$I$37</definedName>
    <definedName name="__xlnm.Print_Area" localSheetId="4">Avril!$A$1:$I$36</definedName>
    <definedName name="__xlnm.Print_Area" localSheetId="7">Juillet!$A$1:$I$37</definedName>
    <definedName name="__xlnm.Print_Area" localSheetId="6">Juin!$A$1:$I$36</definedName>
    <definedName name="__xlnm.Print_Area" localSheetId="5">Mai!$A$1:$I$37</definedName>
    <definedName name="__xlnm.Print_Area" localSheetId="3">Mars!$A$1:$I$37</definedName>
    <definedName name="__xlnm.Print_Area" localSheetId="10">Octobre!$A$1:$I$37</definedName>
    <definedName name="__xlnm.Print_Area" localSheetId="9">Septembre!$A$1:$I$36</definedName>
    <definedName name="__xlnm.Print_Area" localSheetId="0">Statistiques!$A$1:$C$15</definedName>
    <definedName name="_xlnm.Print_Area" localSheetId="8">Août!$A$1:$I$37</definedName>
    <definedName name="_xlnm.Print_Area" localSheetId="4">Avril!$A$1:$I$36</definedName>
    <definedName name="_xlnm.Print_Area" localSheetId="7">Juillet!$A$1:$I$37</definedName>
    <definedName name="_xlnm.Print_Area" localSheetId="6">Juin!$A$1:$I$36</definedName>
    <definedName name="_xlnm.Print_Area" localSheetId="5">Mai!$A$1:$I$37</definedName>
    <definedName name="_xlnm.Print_Area" localSheetId="3">Mars!$A$1:$I$37</definedName>
    <definedName name="_xlnm.Print_Area" localSheetId="10">Octobre!$A$1:$I$37</definedName>
    <definedName name="_xlnm.Print_Area" localSheetId="9">Septembre!$A$1:$I$36</definedName>
    <definedName name="_xlnm.Print_Area" localSheetId="0">Statistiques!$A$1:$C$15</definedName>
  </definedNames>
  <calcPr calcId="181029" iterateDelta="1E-4"/>
</workbook>
</file>

<file path=xl/calcChain.xml><?xml version="1.0" encoding="utf-8"?>
<calcChain xmlns="http://schemas.openxmlformats.org/spreadsheetml/2006/main">
  <c r="G14" i="4" l="1"/>
  <c r="G13" i="4"/>
  <c r="G12" i="4"/>
  <c r="I15" i="4" s="1"/>
  <c r="G11" i="4"/>
  <c r="G10" i="4"/>
  <c r="G9" i="4"/>
  <c r="G8" i="4"/>
  <c r="G7" i="4"/>
  <c r="G6" i="4"/>
  <c r="G5" i="4"/>
  <c r="A102" i="4"/>
  <c r="I16" i="4" s="1"/>
  <c r="A101" i="5"/>
  <c r="A101" i="7"/>
  <c r="A102" i="7"/>
  <c r="A102" i="8"/>
  <c r="A102" i="6"/>
  <c r="I23" i="9"/>
  <c r="I8" i="9"/>
  <c r="A102" i="9"/>
  <c r="I15" i="9" s="1"/>
  <c r="A101" i="10"/>
  <c r="A102" i="11"/>
  <c r="B5" i="9"/>
  <c r="G5" i="9"/>
  <c r="I5" i="9" s="1"/>
  <c r="B6" i="9"/>
  <c r="G6" i="9"/>
  <c r="I6" i="9" s="1"/>
  <c r="B7" i="9"/>
  <c r="B8" i="9"/>
  <c r="B9" i="9"/>
  <c r="I9" i="9"/>
  <c r="B10" i="9"/>
  <c r="I10" i="9"/>
  <c r="B11" i="9"/>
  <c r="B12" i="9"/>
  <c r="I12" i="9"/>
  <c r="B13" i="9"/>
  <c r="I13" i="9"/>
  <c r="B14" i="9"/>
  <c r="B15" i="9"/>
  <c r="B16" i="9"/>
  <c r="B17" i="9"/>
  <c r="B18" i="9"/>
  <c r="I18" i="9"/>
  <c r="B19" i="9"/>
  <c r="I19" i="9"/>
  <c r="B20" i="9"/>
  <c r="B21" i="9"/>
  <c r="G21" i="9"/>
  <c r="I21" i="9"/>
  <c r="B22" i="9"/>
  <c r="G22" i="9"/>
  <c r="I22" i="9"/>
  <c r="B23" i="9"/>
  <c r="B24" i="9"/>
  <c r="G24" i="9"/>
  <c r="B25" i="9"/>
  <c r="G25" i="9"/>
  <c r="I25" i="9"/>
  <c r="B26" i="9"/>
  <c r="G26" i="9"/>
  <c r="I26" i="9"/>
  <c r="B27" i="9"/>
  <c r="I27" i="9"/>
  <c r="B28" i="9"/>
  <c r="G28" i="9"/>
  <c r="I28" i="9" s="1"/>
  <c r="B29" i="9"/>
  <c r="G29" i="9"/>
  <c r="I29" i="9" s="1"/>
  <c r="B30" i="9"/>
  <c r="I30" i="9"/>
  <c r="B31" i="9"/>
  <c r="G31" i="9"/>
  <c r="I31" i="9"/>
  <c r="B32" i="9"/>
  <c r="G32" i="9"/>
  <c r="I32" i="9"/>
  <c r="B33" i="9"/>
  <c r="G33" i="9"/>
  <c r="I33" i="9"/>
  <c r="B34" i="9"/>
  <c r="G34" i="9"/>
  <c r="I34" i="9"/>
  <c r="B35" i="9"/>
  <c r="G35" i="9"/>
  <c r="I35" i="9"/>
  <c r="I16" i="9"/>
  <c r="B5" i="5"/>
  <c r="G5" i="5"/>
  <c r="I5" i="5" s="1"/>
  <c r="B6" i="5"/>
  <c r="G6" i="5"/>
  <c r="I6" i="5" s="1"/>
  <c r="B7" i="5"/>
  <c r="G7" i="5"/>
  <c r="I7" i="5" s="1"/>
  <c r="B8" i="5"/>
  <c r="G8" i="5"/>
  <c r="G36" i="5" s="1"/>
  <c r="B9" i="5"/>
  <c r="G9" i="5"/>
  <c r="I9" i="5" s="1"/>
  <c r="B10" i="5"/>
  <c r="G10" i="5"/>
  <c r="I10" i="5" s="1"/>
  <c r="B11" i="5"/>
  <c r="G11" i="5"/>
  <c r="I11" i="5" s="1"/>
  <c r="B12" i="5"/>
  <c r="G12" i="5"/>
  <c r="I12" i="5" s="1"/>
  <c r="B13" i="5"/>
  <c r="G13" i="5"/>
  <c r="I13" i="5" s="1"/>
  <c r="B14" i="5"/>
  <c r="G14" i="5"/>
  <c r="I14" i="5" s="1"/>
  <c r="B15" i="5"/>
  <c r="G15" i="5"/>
  <c r="I15" i="5" s="1"/>
  <c r="B16" i="5"/>
  <c r="G16" i="5"/>
  <c r="I16" i="5" s="1"/>
  <c r="B17" i="5"/>
  <c r="G17" i="5"/>
  <c r="I17" i="5" s="1"/>
  <c r="B18" i="5"/>
  <c r="G18" i="5"/>
  <c r="I18" i="5" s="1"/>
  <c r="B19" i="5"/>
  <c r="G19" i="5"/>
  <c r="I19" i="5" s="1"/>
  <c r="B20" i="5"/>
  <c r="G20" i="5"/>
  <c r="I20" i="5" s="1"/>
  <c r="B21" i="5"/>
  <c r="G21" i="5"/>
  <c r="I21" i="5" s="1"/>
  <c r="B22" i="5"/>
  <c r="G22" i="5"/>
  <c r="I22" i="5" s="1"/>
  <c r="B23" i="5"/>
  <c r="G23" i="5"/>
  <c r="I23" i="5" s="1"/>
  <c r="B24" i="5"/>
  <c r="G24" i="5"/>
  <c r="I24" i="5" s="1"/>
  <c r="B25" i="5"/>
  <c r="G25" i="5"/>
  <c r="I25" i="5" s="1"/>
  <c r="B26" i="5"/>
  <c r="G26" i="5"/>
  <c r="I26" i="5" s="1"/>
  <c r="B27" i="5"/>
  <c r="G27" i="5"/>
  <c r="I27" i="5" s="1"/>
  <c r="B28" i="5"/>
  <c r="G28" i="5"/>
  <c r="I28" i="5" s="1"/>
  <c r="B29" i="5"/>
  <c r="G29" i="5"/>
  <c r="I29" i="5" s="1"/>
  <c r="B30" i="5"/>
  <c r="G30" i="5"/>
  <c r="I30" i="5" s="1"/>
  <c r="B31" i="5"/>
  <c r="G31" i="5"/>
  <c r="I31" i="5" s="1"/>
  <c r="B32" i="5"/>
  <c r="G32" i="5"/>
  <c r="I32" i="5" s="1"/>
  <c r="B33" i="5"/>
  <c r="G33" i="5"/>
  <c r="I33" i="5" s="1"/>
  <c r="B34" i="5"/>
  <c r="G34" i="5"/>
  <c r="I34" i="5" s="1"/>
  <c r="B5" i="13"/>
  <c r="G5" i="13"/>
  <c r="I5" i="13" s="1"/>
  <c r="I6" i="13"/>
  <c r="I7" i="13"/>
  <c r="B8" i="13"/>
  <c r="G8" i="13"/>
  <c r="I8" i="13"/>
  <c r="G9" i="13"/>
  <c r="I9" i="13"/>
  <c r="G10" i="13"/>
  <c r="I10" i="13"/>
  <c r="B11" i="13"/>
  <c r="G11" i="13"/>
  <c r="I11" i="13"/>
  <c r="B12" i="13"/>
  <c r="G12" i="13"/>
  <c r="I12" i="13"/>
  <c r="B13" i="13"/>
  <c r="G13" i="13"/>
  <c r="I13" i="13"/>
  <c r="B14" i="13"/>
  <c r="G14" i="13"/>
  <c r="I14" i="13"/>
  <c r="I15" i="13"/>
  <c r="B16" i="13"/>
  <c r="G16" i="13"/>
  <c r="I16" i="13"/>
  <c r="B17" i="13"/>
  <c r="G17" i="13"/>
  <c r="I17" i="13"/>
  <c r="B18" i="13"/>
  <c r="G18" i="13"/>
  <c r="I18" i="13"/>
  <c r="B19" i="13"/>
  <c r="G19" i="13"/>
  <c r="I19" i="13"/>
  <c r="B20" i="13"/>
  <c r="G20" i="13"/>
  <c r="I20" i="13"/>
  <c r="B21" i="13"/>
  <c r="G21" i="13"/>
  <c r="I21" i="13"/>
  <c r="B22" i="13"/>
  <c r="G22" i="13"/>
  <c r="I22" i="13"/>
  <c r="B23" i="13"/>
  <c r="G23" i="13"/>
  <c r="I23" i="13"/>
  <c r="B24" i="13"/>
  <c r="G24" i="13"/>
  <c r="I24" i="13"/>
  <c r="B25" i="13"/>
  <c r="G25" i="13"/>
  <c r="I25" i="13"/>
  <c r="B26" i="13"/>
  <c r="G26" i="13"/>
  <c r="I26" i="13"/>
  <c r="B27" i="13"/>
  <c r="G27" i="13"/>
  <c r="I27" i="13"/>
  <c r="B28" i="13"/>
  <c r="G28" i="13"/>
  <c r="I28" i="13"/>
  <c r="B29" i="13"/>
  <c r="G29" i="13"/>
  <c r="I29" i="13"/>
  <c r="B30" i="13"/>
  <c r="G30" i="13"/>
  <c r="I30" i="13"/>
  <c r="B31" i="13"/>
  <c r="G31" i="13"/>
  <c r="I31" i="13"/>
  <c r="B32" i="13"/>
  <c r="G32" i="13"/>
  <c r="I32" i="13"/>
  <c r="B33" i="13"/>
  <c r="G33" i="13"/>
  <c r="I33" i="13"/>
  <c r="B34" i="13"/>
  <c r="G34" i="13"/>
  <c r="I34" i="13"/>
  <c r="B35" i="13"/>
  <c r="G35" i="13"/>
  <c r="I35" i="13"/>
  <c r="A102" i="13"/>
  <c r="B5" i="3"/>
  <c r="G5" i="3"/>
  <c r="B6" i="3"/>
  <c r="G6" i="3"/>
  <c r="B7" i="3"/>
  <c r="G7" i="3"/>
  <c r="B8" i="3"/>
  <c r="G8" i="3"/>
  <c r="B9" i="3"/>
  <c r="G9" i="3"/>
  <c r="B10" i="3"/>
  <c r="G10" i="3"/>
  <c r="B11" i="3"/>
  <c r="G11" i="3"/>
  <c r="B12" i="3"/>
  <c r="G12" i="3"/>
  <c r="B13" i="3"/>
  <c r="G13" i="3"/>
  <c r="B14" i="3"/>
  <c r="G14" i="3"/>
  <c r="B15" i="3"/>
  <c r="G15" i="3"/>
  <c r="B16" i="3"/>
  <c r="G16" i="3"/>
  <c r="B17" i="3"/>
  <c r="G17" i="3"/>
  <c r="B18" i="3"/>
  <c r="G18" i="3"/>
  <c r="B19" i="3"/>
  <c r="G19" i="3"/>
  <c r="B20" i="3"/>
  <c r="G20" i="3"/>
  <c r="B21" i="3"/>
  <c r="G21" i="3"/>
  <c r="B22" i="3"/>
  <c r="G22" i="3"/>
  <c r="B23" i="3"/>
  <c r="G23" i="3"/>
  <c r="B24" i="3"/>
  <c r="G24" i="3"/>
  <c r="B25" i="3"/>
  <c r="G25" i="3"/>
  <c r="B26" i="3"/>
  <c r="G26" i="3"/>
  <c r="B27" i="3"/>
  <c r="G27" i="3"/>
  <c r="B28" i="3"/>
  <c r="G28" i="3"/>
  <c r="B29" i="3"/>
  <c r="G29" i="3"/>
  <c r="B30" i="3"/>
  <c r="G30" i="3"/>
  <c r="B31" i="3"/>
  <c r="G31" i="3"/>
  <c r="B32" i="3"/>
  <c r="G32" i="3"/>
  <c r="G33" i="3"/>
  <c r="G35" i="3"/>
  <c r="I35" i="3"/>
  <c r="A100" i="3"/>
  <c r="B5" i="2"/>
  <c r="G5" i="2"/>
  <c r="B6" i="2"/>
  <c r="G6" i="2"/>
  <c r="G37" i="2" s="1"/>
  <c r="B7" i="2"/>
  <c r="G7" i="2"/>
  <c r="B8" i="2"/>
  <c r="G8" i="2"/>
  <c r="B9" i="2"/>
  <c r="G9" i="2"/>
  <c r="B10" i="2"/>
  <c r="G10" i="2"/>
  <c r="B11" i="2"/>
  <c r="G11" i="2"/>
  <c r="B12" i="2"/>
  <c r="G12" i="2"/>
  <c r="B13" i="2"/>
  <c r="G13" i="2"/>
  <c r="B14" i="2"/>
  <c r="G14" i="2"/>
  <c r="B15" i="2"/>
  <c r="G15" i="2"/>
  <c r="B16" i="2"/>
  <c r="G16" i="2"/>
  <c r="B17" i="2"/>
  <c r="G17" i="2"/>
  <c r="B18" i="2"/>
  <c r="G18" i="2"/>
  <c r="B19" i="2"/>
  <c r="G19" i="2"/>
  <c r="B20" i="2"/>
  <c r="G20" i="2"/>
  <c r="B21" i="2"/>
  <c r="G21" i="2"/>
  <c r="B22" i="2"/>
  <c r="G22" i="2"/>
  <c r="B23" i="2"/>
  <c r="G23" i="2"/>
  <c r="B24" i="2"/>
  <c r="G24" i="2"/>
  <c r="B25" i="2"/>
  <c r="G25" i="2"/>
  <c r="B26" i="2"/>
  <c r="G26" i="2"/>
  <c r="B27" i="2"/>
  <c r="G27" i="2"/>
  <c r="B28" i="2"/>
  <c r="G28" i="2"/>
  <c r="B29" i="2"/>
  <c r="G29" i="2"/>
  <c r="B30" i="2"/>
  <c r="G30" i="2"/>
  <c r="B31" i="2"/>
  <c r="G31" i="2"/>
  <c r="B32" i="2"/>
  <c r="G32" i="2"/>
  <c r="B33" i="2"/>
  <c r="G33" i="2"/>
  <c r="B34" i="2"/>
  <c r="G34" i="2"/>
  <c r="B35" i="2"/>
  <c r="G35" i="2"/>
  <c r="I37" i="2"/>
  <c r="A102" i="2"/>
  <c r="B5" i="8"/>
  <c r="B6" i="8"/>
  <c r="G6" i="8"/>
  <c r="I6" i="8"/>
  <c r="B7" i="8"/>
  <c r="G7" i="8"/>
  <c r="I7" i="8"/>
  <c r="B8" i="8"/>
  <c r="G8" i="8"/>
  <c r="I8" i="8"/>
  <c r="B9" i="8"/>
  <c r="G9" i="8"/>
  <c r="I9" i="8"/>
  <c r="B10" i="8"/>
  <c r="G10" i="8"/>
  <c r="I10" i="8"/>
  <c r="B11" i="8"/>
  <c r="G11" i="8"/>
  <c r="I11" i="8"/>
  <c r="B12" i="8"/>
  <c r="B13" i="8"/>
  <c r="B14" i="8"/>
  <c r="G14" i="8"/>
  <c r="I14" i="8" s="1"/>
  <c r="B15" i="8"/>
  <c r="G15" i="8"/>
  <c r="I15" i="8" s="1"/>
  <c r="B16" i="8"/>
  <c r="G16" i="8"/>
  <c r="I16" i="8" s="1"/>
  <c r="B17" i="8"/>
  <c r="G17" i="8"/>
  <c r="I17" i="8" s="1"/>
  <c r="B18" i="8"/>
  <c r="G18" i="8"/>
  <c r="I18" i="8" s="1"/>
  <c r="B19" i="8"/>
  <c r="G19" i="8"/>
  <c r="I19" i="8" s="1"/>
  <c r="B20" i="8"/>
  <c r="B21" i="8"/>
  <c r="G21" i="8"/>
  <c r="I21" i="8"/>
  <c r="B22" i="8"/>
  <c r="G22" i="8"/>
  <c r="I22" i="8"/>
  <c r="B23" i="8"/>
  <c r="G23" i="8"/>
  <c r="I23" i="8"/>
  <c r="B24" i="8"/>
  <c r="G24" i="8"/>
  <c r="I24" i="8"/>
  <c r="B25" i="8"/>
  <c r="G25" i="8"/>
  <c r="I25" i="8"/>
  <c r="B26" i="8"/>
  <c r="B27" i="8"/>
  <c r="G27" i="8"/>
  <c r="I27" i="8"/>
  <c r="B28" i="8"/>
  <c r="G28" i="8"/>
  <c r="I28" i="8"/>
  <c r="B29" i="8"/>
  <c r="G29" i="8"/>
  <c r="I29" i="8"/>
  <c r="B30" i="8"/>
  <c r="B31" i="8"/>
  <c r="G31" i="8"/>
  <c r="I31" i="8" s="1"/>
  <c r="B32" i="8"/>
  <c r="G32" i="8"/>
  <c r="I32" i="8" s="1"/>
  <c r="B33" i="8"/>
  <c r="G33" i="8"/>
  <c r="I33" i="8" s="1"/>
  <c r="B34" i="8"/>
  <c r="B35" i="8"/>
  <c r="G35" i="8"/>
  <c r="I35" i="8"/>
  <c r="B5" i="7"/>
  <c r="G5" i="7"/>
  <c r="I5" i="7"/>
  <c r="B6" i="7"/>
  <c r="G6" i="7"/>
  <c r="B7" i="7"/>
  <c r="G7" i="7"/>
  <c r="B8" i="7"/>
  <c r="G8" i="7"/>
  <c r="I8" i="7"/>
  <c r="B9" i="7"/>
  <c r="G9" i="7"/>
  <c r="I9" i="7"/>
  <c r="B10" i="7"/>
  <c r="G10" i="7"/>
  <c r="I10" i="7"/>
  <c r="B11" i="7"/>
  <c r="G11" i="7"/>
  <c r="I11" i="7"/>
  <c r="B12" i="7"/>
  <c r="G12" i="7"/>
  <c r="I12" i="7"/>
  <c r="B13" i="7"/>
  <c r="G13" i="7"/>
  <c r="I13" i="7"/>
  <c r="B14" i="7"/>
  <c r="G14" i="7"/>
  <c r="B15" i="7"/>
  <c r="G15" i="7"/>
  <c r="B16" i="7"/>
  <c r="G16" i="7"/>
  <c r="I16" i="7" s="1"/>
  <c r="B17" i="7"/>
  <c r="G17" i="7"/>
  <c r="I17" i="7" s="1"/>
  <c r="B18" i="7"/>
  <c r="G18" i="7"/>
  <c r="B19" i="7"/>
  <c r="G19" i="7"/>
  <c r="I19" i="7"/>
  <c r="B20" i="7"/>
  <c r="G20" i="7"/>
  <c r="I20" i="7"/>
  <c r="B21" i="7"/>
  <c r="G21" i="7"/>
  <c r="B22" i="7"/>
  <c r="G22" i="7"/>
  <c r="I22" i="7"/>
  <c r="B23" i="7"/>
  <c r="G23" i="7"/>
  <c r="I23" i="7"/>
  <c r="B24" i="7"/>
  <c r="G24" i="7"/>
  <c r="I24" i="7"/>
  <c r="B25" i="7"/>
  <c r="G25" i="7"/>
  <c r="I25" i="7"/>
  <c r="B26" i="7"/>
  <c r="G26" i="7"/>
  <c r="I26" i="7"/>
  <c r="B27" i="7"/>
  <c r="G27" i="7"/>
  <c r="I27" i="7"/>
  <c r="B28" i="7"/>
  <c r="G28" i="7"/>
  <c r="B29" i="7"/>
  <c r="G29" i="7"/>
  <c r="B30" i="7"/>
  <c r="G30" i="7"/>
  <c r="I30" i="7"/>
  <c r="B31" i="7"/>
  <c r="G31" i="7"/>
  <c r="B32" i="7"/>
  <c r="G32" i="7"/>
  <c r="I32" i="7"/>
  <c r="B33" i="7"/>
  <c r="G33" i="7"/>
  <c r="I33" i="7"/>
  <c r="B34" i="7"/>
  <c r="G34" i="7"/>
  <c r="I34" i="7"/>
  <c r="B5" i="6"/>
  <c r="I5" i="6"/>
  <c r="B6" i="6"/>
  <c r="G6" i="6"/>
  <c r="B7" i="6"/>
  <c r="G7" i="6"/>
  <c r="I7" i="6" s="1"/>
  <c r="B8" i="6"/>
  <c r="G8" i="6"/>
  <c r="I8" i="6" s="1"/>
  <c r="B9" i="6"/>
  <c r="G9" i="6"/>
  <c r="I9" i="6" s="1"/>
  <c r="B10" i="6"/>
  <c r="G10" i="6"/>
  <c r="I10" i="6" s="1"/>
  <c r="B11" i="6"/>
  <c r="G11" i="6"/>
  <c r="I11" i="6"/>
  <c r="B12" i="6"/>
  <c r="G12" i="6"/>
  <c r="B13" i="6"/>
  <c r="G13" i="6"/>
  <c r="B14" i="6"/>
  <c r="G14" i="6"/>
  <c r="B15" i="6"/>
  <c r="G15" i="6"/>
  <c r="I15" i="6"/>
  <c r="B16" i="6"/>
  <c r="G16" i="6"/>
  <c r="I16" i="6"/>
  <c r="B17" i="6"/>
  <c r="G17" i="6"/>
  <c r="I17" i="6"/>
  <c r="B18" i="6"/>
  <c r="G18" i="6"/>
  <c r="B19" i="6"/>
  <c r="G19" i="6"/>
  <c r="B20" i="6"/>
  <c r="G20" i="6"/>
  <c r="B21" i="6"/>
  <c r="G21" i="6"/>
  <c r="I21" i="6"/>
  <c r="B22" i="6"/>
  <c r="G22" i="6"/>
  <c r="I22" i="6"/>
  <c r="B23" i="6"/>
  <c r="G23" i="6"/>
  <c r="I23" i="6"/>
  <c r="B24" i="6"/>
  <c r="G24" i="6"/>
  <c r="I24" i="6"/>
  <c r="B25" i="6"/>
  <c r="G25" i="6"/>
  <c r="I25" i="6"/>
  <c r="B26" i="6"/>
  <c r="G26" i="6"/>
  <c r="B27" i="6"/>
  <c r="G27" i="6"/>
  <c r="I27" i="6"/>
  <c r="B28" i="6"/>
  <c r="G28" i="6"/>
  <c r="I28" i="6"/>
  <c r="B29" i="6"/>
  <c r="G29" i="6"/>
  <c r="I29" i="6"/>
  <c r="B30" i="6"/>
  <c r="G30" i="6"/>
  <c r="B31" i="6"/>
  <c r="G31" i="6"/>
  <c r="I31" i="6" s="1"/>
  <c r="B32" i="6"/>
  <c r="G32" i="6"/>
  <c r="B33" i="6"/>
  <c r="G33" i="6"/>
  <c r="B34" i="6"/>
  <c r="G34" i="6"/>
  <c r="B35" i="6"/>
  <c r="G35" i="6"/>
  <c r="I35" i="6" s="1"/>
  <c r="B5" i="4"/>
  <c r="B6" i="4"/>
  <c r="B7" i="4"/>
  <c r="B8" i="4"/>
  <c r="B9" i="4"/>
  <c r="B10" i="4"/>
  <c r="B11" i="4"/>
  <c r="B12" i="4"/>
  <c r="B13" i="4"/>
  <c r="B14" i="4"/>
  <c r="B15" i="4"/>
  <c r="G15" i="4"/>
  <c r="I18" i="4" s="1"/>
  <c r="B16" i="4"/>
  <c r="G16" i="4"/>
  <c r="I19" i="4" s="1"/>
  <c r="B17" i="4"/>
  <c r="G17" i="4"/>
  <c r="I20" i="4" s="1"/>
  <c r="B18" i="4"/>
  <c r="G18" i="4"/>
  <c r="I21" i="4" s="1"/>
  <c r="B19" i="4"/>
  <c r="G19" i="4"/>
  <c r="I22" i="4" s="1"/>
  <c r="B20" i="4"/>
  <c r="G20" i="4"/>
  <c r="I23" i="4" s="1"/>
  <c r="B21" i="4"/>
  <c r="G21" i="4"/>
  <c r="I24" i="4" s="1"/>
  <c r="B22" i="4"/>
  <c r="G22" i="4"/>
  <c r="I25" i="4" s="1"/>
  <c r="B23" i="4"/>
  <c r="G23" i="4"/>
  <c r="I26" i="4" s="1"/>
  <c r="B24" i="4"/>
  <c r="G24" i="4"/>
  <c r="I27" i="4" s="1"/>
  <c r="B25" i="4"/>
  <c r="G25" i="4"/>
  <c r="I28" i="4" s="1"/>
  <c r="B26" i="4"/>
  <c r="G26" i="4"/>
  <c r="I29" i="4" s="1"/>
  <c r="B27" i="4"/>
  <c r="G27" i="4"/>
  <c r="I30" i="4" s="1"/>
  <c r="B28" i="4"/>
  <c r="G28" i="4"/>
  <c r="I31" i="4" s="1"/>
  <c r="B29" i="4"/>
  <c r="G29" i="4"/>
  <c r="I32" i="4" s="1"/>
  <c r="B30" i="4"/>
  <c r="G30" i="4"/>
  <c r="I33" i="4" s="1"/>
  <c r="B31" i="4"/>
  <c r="G31" i="4"/>
  <c r="I34" i="4" s="1"/>
  <c r="B32" i="4"/>
  <c r="G32" i="4"/>
  <c r="I35" i="4" s="1"/>
  <c r="B33" i="4"/>
  <c r="G33" i="4"/>
  <c r="B34" i="4"/>
  <c r="G34" i="4"/>
  <c r="B35" i="4"/>
  <c r="G35" i="4"/>
  <c r="G37" i="4"/>
  <c r="B5" i="12"/>
  <c r="G5" i="12"/>
  <c r="I5" i="12"/>
  <c r="B6" i="12"/>
  <c r="G6" i="12"/>
  <c r="I6" i="12"/>
  <c r="B7" i="12"/>
  <c r="G7" i="12"/>
  <c r="I7" i="12"/>
  <c r="B8" i="12"/>
  <c r="G8" i="12"/>
  <c r="I8" i="12"/>
  <c r="B9" i="12"/>
  <c r="G9" i="12"/>
  <c r="I9" i="12"/>
  <c r="B10" i="12"/>
  <c r="G10" i="12"/>
  <c r="I10" i="12"/>
  <c r="B11" i="12"/>
  <c r="G11" i="12"/>
  <c r="I11" i="12"/>
  <c r="B12" i="12"/>
  <c r="G12" i="12"/>
  <c r="I12" i="12"/>
  <c r="B13" i="12"/>
  <c r="G13" i="12"/>
  <c r="I13" i="12"/>
  <c r="B14" i="12"/>
  <c r="G14" i="12"/>
  <c r="I14" i="12"/>
  <c r="B15" i="12"/>
  <c r="G15" i="12"/>
  <c r="I15" i="12"/>
  <c r="B16" i="12"/>
  <c r="G16" i="12"/>
  <c r="I16" i="12"/>
  <c r="B17" i="12"/>
  <c r="G17" i="12"/>
  <c r="I17" i="12"/>
  <c r="B18" i="12"/>
  <c r="G18" i="12"/>
  <c r="I18" i="12"/>
  <c r="B19" i="12"/>
  <c r="G19" i="12"/>
  <c r="I19" i="12"/>
  <c r="B20" i="12"/>
  <c r="G20" i="12"/>
  <c r="I20" i="12"/>
  <c r="B21" i="12"/>
  <c r="G21" i="12"/>
  <c r="I21" i="12"/>
  <c r="B22" i="12"/>
  <c r="G22" i="12"/>
  <c r="I22" i="12"/>
  <c r="B23" i="12"/>
  <c r="G23" i="12"/>
  <c r="I23" i="12"/>
  <c r="B24" i="12"/>
  <c r="G24" i="12"/>
  <c r="I24" i="12"/>
  <c r="B25" i="12"/>
  <c r="G25" i="12"/>
  <c r="I25" i="12"/>
  <c r="B26" i="12"/>
  <c r="G26" i="12"/>
  <c r="I26" i="12"/>
  <c r="B27" i="12"/>
  <c r="G27" i="12"/>
  <c r="I27" i="12"/>
  <c r="B28" i="12"/>
  <c r="G28" i="12"/>
  <c r="I28" i="12"/>
  <c r="B29" i="12"/>
  <c r="G29" i="12"/>
  <c r="I29" i="12"/>
  <c r="B30" i="12"/>
  <c r="G30" i="12"/>
  <c r="I30" i="12"/>
  <c r="B31" i="12"/>
  <c r="G31" i="12"/>
  <c r="I31" i="12"/>
  <c r="B32" i="12"/>
  <c r="G32" i="12"/>
  <c r="I32" i="12"/>
  <c r="B33" i="12"/>
  <c r="G33" i="12"/>
  <c r="I33" i="12"/>
  <c r="B34" i="12"/>
  <c r="G34" i="12"/>
  <c r="I34" i="12"/>
  <c r="A102" i="12"/>
  <c r="B5" i="11"/>
  <c r="G5" i="11"/>
  <c r="B6" i="11"/>
  <c r="G6" i="11"/>
  <c r="I6" i="11" s="1"/>
  <c r="B7" i="11"/>
  <c r="B8" i="11"/>
  <c r="B9" i="11"/>
  <c r="G9" i="11"/>
  <c r="I9" i="11"/>
  <c r="B10" i="11"/>
  <c r="G10" i="11"/>
  <c r="I10" i="11"/>
  <c r="B11" i="11"/>
  <c r="G11" i="11"/>
  <c r="I11" i="11"/>
  <c r="B12" i="11"/>
  <c r="G12" i="11"/>
  <c r="I12" i="11"/>
  <c r="B13" i="11"/>
  <c r="G13" i="11"/>
  <c r="I13" i="11"/>
  <c r="B14" i="11"/>
  <c r="G14" i="11"/>
  <c r="I14" i="11"/>
  <c r="B15" i="11"/>
  <c r="G15" i="11"/>
  <c r="I15" i="11"/>
  <c r="B16" i="11"/>
  <c r="G16" i="11"/>
  <c r="I16" i="11"/>
  <c r="B17" i="11"/>
  <c r="G17" i="11"/>
  <c r="I17" i="11"/>
  <c r="B18" i="11"/>
  <c r="B19" i="11"/>
  <c r="B20" i="11"/>
  <c r="G20" i="11"/>
  <c r="I20" i="11"/>
  <c r="B21" i="11"/>
  <c r="G21" i="11"/>
  <c r="I21" i="11"/>
  <c r="B22" i="11"/>
  <c r="G22" i="11"/>
  <c r="I22" i="11"/>
  <c r="B23" i="11"/>
  <c r="B24" i="11"/>
  <c r="G24" i="11"/>
  <c r="I24" i="11"/>
  <c r="B25" i="11"/>
  <c r="B26" i="11"/>
  <c r="G26" i="11"/>
  <c r="I26" i="11" s="1"/>
  <c r="B27" i="11"/>
  <c r="G27" i="11"/>
  <c r="I27" i="11" s="1"/>
  <c r="B28" i="11"/>
  <c r="G28" i="11"/>
  <c r="I28" i="11" s="1"/>
  <c r="B29" i="11"/>
  <c r="G29" i="11"/>
  <c r="I29" i="11" s="1"/>
  <c r="B30" i="11"/>
  <c r="G30" i="11"/>
  <c r="I30" i="11" s="1"/>
  <c r="B31" i="11"/>
  <c r="G31" i="11"/>
  <c r="I31" i="11" s="1"/>
  <c r="B32" i="11"/>
  <c r="B33" i="11"/>
  <c r="G33" i="11"/>
  <c r="I33" i="11"/>
  <c r="B34" i="11"/>
  <c r="B35" i="11"/>
  <c r="G35" i="11"/>
  <c r="I35" i="11"/>
  <c r="B5" i="10"/>
  <c r="G5" i="10"/>
  <c r="I5" i="10"/>
  <c r="B6" i="10"/>
  <c r="G6" i="10"/>
  <c r="I6" i="10"/>
  <c r="B7" i="10"/>
  <c r="B8" i="10"/>
  <c r="G8" i="10"/>
  <c r="I8" i="10" s="1"/>
  <c r="B9" i="10"/>
  <c r="G9" i="10"/>
  <c r="I9" i="10" s="1"/>
  <c r="B10" i="10"/>
  <c r="G10" i="10"/>
  <c r="I10" i="10" s="1"/>
  <c r="B11" i="10"/>
  <c r="G11" i="10"/>
  <c r="I11" i="10" s="1"/>
  <c r="B12" i="10"/>
  <c r="G12" i="10"/>
  <c r="I12" i="10" s="1"/>
  <c r="B13" i="10"/>
  <c r="B14" i="10"/>
  <c r="B15" i="10"/>
  <c r="G15" i="10"/>
  <c r="I15" i="10"/>
  <c r="B16" i="10"/>
  <c r="G16" i="10"/>
  <c r="I16" i="10"/>
  <c r="B17" i="10"/>
  <c r="G17" i="10"/>
  <c r="I17" i="10"/>
  <c r="B18" i="10"/>
  <c r="G18" i="10"/>
  <c r="I18" i="10"/>
  <c r="B19" i="10"/>
  <c r="G19" i="10"/>
  <c r="I19" i="10"/>
  <c r="B20" i="10"/>
  <c r="B21" i="10"/>
  <c r="G21" i="10"/>
  <c r="I21" i="10" s="1"/>
  <c r="B22" i="10"/>
  <c r="G22" i="10"/>
  <c r="I22" i="10" s="1"/>
  <c r="B23" i="10"/>
  <c r="B24" i="10"/>
  <c r="G24" i="10"/>
  <c r="I24" i="10"/>
  <c r="B25" i="10"/>
  <c r="G25" i="10"/>
  <c r="I25" i="10"/>
  <c r="B26" i="10"/>
  <c r="B27" i="10"/>
  <c r="B28" i="10"/>
  <c r="G28" i="10"/>
  <c r="I28" i="10" s="1"/>
  <c r="B29" i="10"/>
  <c r="G29" i="10"/>
  <c r="I29" i="10" s="1"/>
  <c r="B30" i="10"/>
  <c r="G30" i="10"/>
  <c r="I30" i="10" s="1"/>
  <c r="B31" i="10"/>
  <c r="G31" i="10"/>
  <c r="I31" i="10" s="1"/>
  <c r="B32" i="10"/>
  <c r="G32" i="10"/>
  <c r="I32" i="10" s="1"/>
  <c r="B33" i="10"/>
  <c r="G33" i="10"/>
  <c r="I33" i="10" s="1"/>
  <c r="B34" i="10"/>
  <c r="G34" i="10"/>
  <c r="I34" i="10" s="1"/>
  <c r="A2" i="1"/>
  <c r="B2" i="1"/>
  <c r="A3" i="1"/>
  <c r="B3" i="1"/>
  <c r="C3" i="1"/>
  <c r="A4" i="1"/>
  <c r="A5" i="1"/>
  <c r="A6" i="1"/>
  <c r="A7" i="1"/>
  <c r="A8" i="1"/>
  <c r="A9" i="1"/>
  <c r="A10" i="1"/>
  <c r="A11" i="1"/>
  <c r="A12" i="1"/>
  <c r="A13" i="1"/>
  <c r="I37" i="12"/>
  <c r="B12" i="1" s="1"/>
  <c r="I24" i="9"/>
  <c r="G37" i="12"/>
  <c r="I17" i="9"/>
  <c r="I11" i="9"/>
  <c r="I20" i="9"/>
  <c r="G37" i="9"/>
  <c r="G37" i="8"/>
  <c r="I6" i="7"/>
  <c r="I36" i="7"/>
  <c r="B7" i="1" s="1"/>
  <c r="G36" i="10"/>
  <c r="G37" i="13" l="1"/>
  <c r="I37" i="13"/>
  <c r="B13" i="1" s="1"/>
  <c r="I37" i="8"/>
  <c r="B8" i="1" s="1"/>
  <c r="G37" i="6"/>
  <c r="I36" i="5"/>
  <c r="B5" i="1" s="1"/>
  <c r="I36" i="10"/>
  <c r="B10" i="1" s="1"/>
  <c r="I5" i="11"/>
  <c r="I37" i="11" s="1"/>
  <c r="B11" i="1" s="1"/>
  <c r="G37" i="11"/>
  <c r="I37" i="6"/>
  <c r="B6" i="1" s="1"/>
  <c r="G36" i="7"/>
  <c r="I8" i="5"/>
  <c r="I7" i="4"/>
  <c r="I10" i="4"/>
  <c r="I14" i="4"/>
  <c r="I17" i="4"/>
  <c r="I13" i="4"/>
  <c r="I14" i="9"/>
  <c r="I5" i="4"/>
  <c r="I8" i="4"/>
  <c r="I11" i="4"/>
  <c r="I7" i="9"/>
  <c r="I37" i="9" s="1"/>
  <c r="B9" i="1" s="1"/>
  <c r="I6" i="4"/>
  <c r="I9" i="4"/>
  <c r="I12" i="4"/>
  <c r="I37" i="4" l="1"/>
  <c r="B4" i="1" s="1"/>
  <c r="B15" i="1" l="1"/>
  <c r="C4" i="1"/>
  <c r="C5" i="1" s="1"/>
  <c r="C6" i="1" s="1"/>
  <c r="C7" i="1" s="1"/>
  <c r="C8" i="1" s="1"/>
  <c r="C9" i="1" s="1"/>
  <c r="C10" i="1" s="1"/>
  <c r="C11" i="1" s="1"/>
  <c r="C12" i="1" s="1"/>
  <c r="C13" i="1" s="1"/>
</calcChain>
</file>

<file path=xl/sharedStrings.xml><?xml version="1.0" encoding="utf-8"?>
<sst xmlns="http://schemas.openxmlformats.org/spreadsheetml/2006/main" count="201" uniqueCount="29">
  <si>
    <t>Cumule</t>
  </si>
  <si>
    <t>Total Annuel:</t>
  </si>
  <si>
    <t>Janvier</t>
  </si>
  <si>
    <t>Jour</t>
  </si>
  <si>
    <t>AM</t>
  </si>
  <si>
    <t>PM</t>
  </si>
  <si>
    <t>Total Heures Quotidiennes</t>
  </si>
  <si>
    <t>Heures Supplémentaires</t>
  </si>
  <si>
    <t>Début</t>
  </si>
  <si>
    <t>fin</t>
  </si>
  <si>
    <t>Total heures mois</t>
  </si>
  <si>
    <t>Février</t>
  </si>
  <si>
    <t>Mars</t>
  </si>
  <si>
    <t>DC</t>
  </si>
  <si>
    <t>Avril</t>
  </si>
  <si>
    <t>C</t>
  </si>
  <si>
    <t>Mai</t>
  </si>
  <si>
    <t>Juin</t>
  </si>
  <si>
    <t>Juillet</t>
  </si>
  <si>
    <t>Août</t>
  </si>
  <si>
    <t>V</t>
  </si>
  <si>
    <t>Septembre</t>
  </si>
  <si>
    <t>Octobre</t>
  </si>
  <si>
    <t>Novembre</t>
  </si>
  <si>
    <t>Décembre</t>
  </si>
  <si>
    <t>dimanche</t>
  </si>
  <si>
    <t>v</t>
  </si>
  <si>
    <t>samedi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</si>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</sst>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72" formatCode="[hh]:mm"/>
    <numFmt numFmtId="173" formatCode="hh\.mm&quot; h&quot;;@"/>
    <numFmt numFmtId="174" formatCode="[h]:mm"/>
  </numFmts>
  <fonts count="10" x14ac:knownFonts="1">
    <font>
      <sz val="10"/>
      <name val="Arial"/>
      <family val="2"/>
    </font>
    <font>
      <sz val="11"/>
      <color indexed="8"/>
      <name val="Calibri"/>
      <family val="2"/>
      <charset val="1"/>
    </font>
    <font>
      <b/>
      <u/>
      <sz val="11"/>
      <color indexed="8"/>
      <name val="Calibri"/>
      <family val="2"/>
      <charset val="1"/>
    </font>
    <font>
      <u/>
      <sz val="11"/>
      <color indexed="8"/>
      <name val="Calibri"/>
      <family val="2"/>
      <charset val="1"/>
    </font>
    <font>
      <b/>
      <u/>
      <sz val="18"/>
      <color indexed="8"/>
      <name val="Calibri"/>
      <family val="2"/>
      <charset val="1"/>
    </font>
    <font>
      <b/>
      <u/>
      <sz val="11"/>
      <color indexed="9"/>
      <name val="Calibri"/>
      <family val="2"/>
      <charset val="1"/>
    </font>
    <font>
      <u/>
      <sz val="11"/>
      <color indexed="9"/>
      <name val="Calibri"/>
      <family val="2"/>
      <charset val="1"/>
    </font>
    <font>
      <b/>
      <sz val="11"/>
      <color indexed="8"/>
      <name val="Calibri"/>
      <family val="2"/>
      <charset val="1"/>
    </font>
    <font>
      <i/>
      <sz val="11"/>
      <color indexed="8"/>
      <name val="Calibri"/>
      <family val="2"/>
      <charset val="1"/>
    </font>
    <font>
      <b/>
      <u val="double"/>
      <sz val="11"/>
      <color indexed="8"/>
      <name val="Calibri"/>
      <family val="2"/>
      <charset val="1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58"/>
      </patternFill>
    </fill>
    <fill>
      <patternFill patternType="solid">
        <fgColor indexed="22"/>
        <bgColor indexed="31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5"/>
        <bgColor indexed="64"/>
      </patternFill>
    </fill>
  </fills>
  <borders count="58">
    <border>
      <left/>
      <right/>
      <top/>
      <bottom/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9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9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9"/>
      </right>
      <top style="medium">
        <color indexed="8"/>
      </top>
      <bottom/>
      <diagonal/>
    </border>
    <border>
      <left style="thin">
        <color indexed="9"/>
      </left>
      <right style="thin">
        <color indexed="9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9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9"/>
      </left>
      <right/>
      <top style="medium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183">
    <xf numFmtId="0" fontId="0" fillId="0" borderId="0" xfId="0"/>
    <xf numFmtId="0" fontId="1" fillId="0" borderId="0" xfId="1"/>
    <xf numFmtId="0" fontId="1" fillId="0" borderId="1" xfId="1" applyBorder="1" applyAlignment="1">
      <alignment horizontal="center" vertical="center"/>
    </xf>
    <xf numFmtId="172" fontId="1" fillId="0" borderId="2" xfId="1" applyNumberFormat="1" applyBorder="1" applyAlignment="1">
      <alignment horizontal="center" vertical="center" shrinkToFit="1"/>
    </xf>
    <xf numFmtId="0" fontId="1" fillId="0" borderId="3" xfId="1" applyBorder="1" applyAlignment="1">
      <alignment horizontal="center" vertical="center"/>
    </xf>
    <xf numFmtId="172" fontId="1" fillId="0" borderId="4" xfId="1" applyNumberFormat="1" applyBorder="1" applyAlignment="1">
      <alignment horizontal="center" vertical="center" shrinkToFit="1"/>
    </xf>
    <xf numFmtId="172" fontId="1" fillId="0" borderId="5" xfId="1" applyNumberFormat="1" applyBorder="1" applyAlignment="1">
      <alignment horizontal="center" vertical="center" shrinkToFit="1"/>
    </xf>
    <xf numFmtId="0" fontId="1" fillId="0" borderId="6" xfId="1" applyBorder="1" applyAlignment="1">
      <alignment horizontal="center" vertical="center"/>
    </xf>
    <xf numFmtId="172" fontId="1" fillId="0" borderId="7" xfId="1" applyNumberFormat="1" applyBorder="1" applyAlignment="1">
      <alignment horizontal="center" vertical="center" shrinkToFit="1"/>
    </xf>
    <xf numFmtId="172" fontId="1" fillId="0" borderId="8" xfId="1" applyNumberFormat="1" applyBorder="1" applyAlignment="1">
      <alignment horizontal="center" vertical="center" shrinkToFit="1"/>
    </xf>
    <xf numFmtId="0" fontId="1" fillId="0" borderId="0" xfId="1" applyAlignment="1">
      <alignment horizontal="center" vertical="center"/>
    </xf>
    <xf numFmtId="172" fontId="1" fillId="0" borderId="0" xfId="1" applyNumberFormat="1" applyAlignment="1">
      <alignment horizontal="center" vertical="center" shrinkToFit="1"/>
    </xf>
    <xf numFmtId="0" fontId="2" fillId="0" borderId="0" xfId="1" applyFont="1" applyAlignment="1">
      <alignment horizontal="center" vertical="center"/>
    </xf>
    <xf numFmtId="172" fontId="3" fillId="0" borderId="0" xfId="1" applyNumberFormat="1" applyFont="1" applyAlignment="1">
      <alignment horizontal="center" vertical="center" shrinkToFit="1"/>
    </xf>
    <xf numFmtId="0" fontId="2" fillId="0" borderId="0" xfId="1" applyFont="1"/>
    <xf numFmtId="2" fontId="6" fillId="2" borderId="9" xfId="1" applyNumberFormat="1" applyFont="1" applyFill="1" applyBorder="1" applyAlignment="1">
      <alignment horizontal="center" vertical="center"/>
    </xf>
    <xf numFmtId="0" fontId="6" fillId="2" borderId="10" xfId="1" applyFont="1" applyFill="1" applyBorder="1" applyAlignment="1">
      <alignment horizontal="center" vertical="center"/>
    </xf>
    <xf numFmtId="14" fontId="1" fillId="0" borderId="11" xfId="1" applyNumberFormat="1" applyBorder="1" applyAlignment="1" applyProtection="1">
      <alignment horizontal="center" vertical="center"/>
      <protection locked="0"/>
    </xf>
    <xf numFmtId="14" fontId="1" fillId="0" borderId="12" xfId="1" applyNumberFormat="1" applyBorder="1" applyAlignment="1">
      <alignment horizontal="center" vertical="center"/>
    </xf>
    <xf numFmtId="20" fontId="1" fillId="0" borderId="12" xfId="1" applyNumberFormat="1" applyBorder="1" applyAlignment="1" applyProtection="1">
      <alignment horizontal="center" vertical="center"/>
      <protection locked="0"/>
    </xf>
    <xf numFmtId="20" fontId="1" fillId="0" borderId="13" xfId="1" applyNumberFormat="1" applyBorder="1" applyAlignment="1" applyProtection="1">
      <alignment horizontal="center" vertical="center"/>
      <protection locked="0"/>
    </xf>
    <xf numFmtId="173" fontId="7" fillId="0" borderId="14" xfId="1" applyNumberFormat="1" applyFont="1" applyBorder="1" applyAlignment="1">
      <alignment horizontal="center" vertical="center"/>
    </xf>
    <xf numFmtId="174" fontId="1" fillId="0" borderId="15" xfId="1" applyNumberFormat="1" applyBorder="1" applyAlignment="1" applyProtection="1">
      <alignment horizontal="center" vertical="center"/>
      <protection locked="0"/>
    </xf>
    <xf numFmtId="14" fontId="1" fillId="0" borderId="3" xfId="1" applyNumberFormat="1" applyBorder="1" applyAlignment="1" applyProtection="1">
      <alignment horizontal="center" vertical="center"/>
      <protection locked="0"/>
    </xf>
    <xf numFmtId="14" fontId="1" fillId="0" borderId="16" xfId="1" applyNumberFormat="1" applyBorder="1" applyAlignment="1">
      <alignment horizontal="center" vertical="center"/>
    </xf>
    <xf numFmtId="20" fontId="1" fillId="0" borderId="16" xfId="1" applyNumberFormat="1" applyBorder="1" applyAlignment="1" applyProtection="1">
      <alignment horizontal="center" vertical="center"/>
      <protection locked="0"/>
    </xf>
    <xf numFmtId="20" fontId="1" fillId="0" borderId="4" xfId="1" applyNumberFormat="1" applyBorder="1" applyAlignment="1" applyProtection="1">
      <alignment horizontal="center" vertical="center"/>
      <protection locked="0"/>
    </xf>
    <xf numFmtId="173" fontId="7" fillId="0" borderId="17" xfId="1" applyNumberFormat="1" applyFont="1" applyBorder="1" applyAlignment="1">
      <alignment horizontal="center" vertical="center"/>
    </xf>
    <xf numFmtId="174" fontId="1" fillId="0" borderId="5" xfId="1" applyNumberFormat="1" applyBorder="1" applyAlignment="1" applyProtection="1">
      <alignment horizontal="center" vertical="center"/>
      <protection locked="0"/>
    </xf>
    <xf numFmtId="14" fontId="1" fillId="3" borderId="3" xfId="1" applyNumberFormat="1" applyFill="1" applyBorder="1" applyAlignment="1" applyProtection="1">
      <alignment horizontal="center" vertical="center"/>
      <protection locked="0"/>
    </xf>
    <xf numFmtId="14" fontId="1" fillId="3" borderId="16" xfId="1" applyNumberFormat="1" applyFill="1" applyBorder="1" applyAlignment="1">
      <alignment horizontal="center" vertical="center"/>
    </xf>
    <xf numFmtId="20" fontId="1" fillId="3" borderId="16" xfId="1" applyNumberFormat="1" applyFill="1" applyBorder="1" applyAlignment="1" applyProtection="1">
      <alignment horizontal="center" vertical="center"/>
      <protection locked="0"/>
    </xf>
    <xf numFmtId="20" fontId="1" fillId="3" borderId="4" xfId="1" applyNumberFormat="1" applyFill="1" applyBorder="1" applyAlignment="1" applyProtection="1">
      <alignment horizontal="center" vertical="center"/>
      <protection locked="0"/>
    </xf>
    <xf numFmtId="173" fontId="7" fillId="3" borderId="17" xfId="1" applyNumberFormat="1" applyFont="1" applyFill="1" applyBorder="1" applyAlignment="1">
      <alignment horizontal="center" vertical="center"/>
    </xf>
    <xf numFmtId="174" fontId="1" fillId="3" borderId="5" xfId="1" applyNumberFormat="1" applyFill="1" applyBorder="1" applyAlignment="1" applyProtection="1">
      <alignment horizontal="center" vertical="center"/>
      <protection locked="0"/>
    </xf>
    <xf numFmtId="14" fontId="1" fillId="0" borderId="6" xfId="1" applyNumberFormat="1" applyBorder="1" applyAlignment="1" applyProtection="1">
      <alignment horizontal="center" vertical="center"/>
      <protection locked="0"/>
    </xf>
    <xf numFmtId="14" fontId="1" fillId="0" borderId="18" xfId="1" applyNumberFormat="1" applyBorder="1" applyAlignment="1">
      <alignment horizontal="center" vertical="center"/>
    </xf>
    <xf numFmtId="20" fontId="1" fillId="0" borderId="18" xfId="1" applyNumberFormat="1" applyBorder="1" applyAlignment="1" applyProtection="1">
      <alignment horizontal="center" vertical="center"/>
      <protection locked="0"/>
    </xf>
    <xf numFmtId="20" fontId="1" fillId="0" borderId="7" xfId="1" applyNumberFormat="1" applyBorder="1" applyAlignment="1" applyProtection="1">
      <alignment horizontal="center" vertical="center"/>
      <protection locked="0"/>
    </xf>
    <xf numFmtId="173" fontId="7" fillId="0" borderId="19" xfId="1" applyNumberFormat="1" applyFont="1" applyBorder="1" applyAlignment="1">
      <alignment horizontal="center" vertical="center"/>
    </xf>
    <xf numFmtId="174" fontId="1" fillId="0" borderId="8" xfId="1" applyNumberFormat="1" applyBorder="1" applyAlignment="1" applyProtection="1">
      <alignment horizontal="center" vertical="center"/>
      <protection locked="0"/>
    </xf>
    <xf numFmtId="14" fontId="1" fillId="0" borderId="0" xfId="1" applyNumberFormat="1" applyBorder="1" applyAlignment="1">
      <alignment horizontal="center" vertical="center"/>
    </xf>
    <xf numFmtId="173" fontId="1" fillId="0" borderId="0" xfId="1" applyNumberFormat="1" applyBorder="1" applyAlignment="1">
      <alignment horizontal="center" vertical="center"/>
    </xf>
    <xf numFmtId="173" fontId="8" fillId="0" borderId="0" xfId="1" applyNumberFormat="1" applyFont="1" applyBorder="1" applyAlignment="1">
      <alignment horizontal="center" vertical="center"/>
    </xf>
    <xf numFmtId="19" fontId="1" fillId="0" borderId="0" xfId="1" applyNumberFormat="1" applyAlignment="1">
      <alignment horizontal="center" vertical="center"/>
    </xf>
    <xf numFmtId="0" fontId="1" fillId="0" borderId="0" xfId="1" applyBorder="1" applyAlignment="1">
      <alignment vertical="center"/>
    </xf>
    <xf numFmtId="172" fontId="9" fillId="0" borderId="0" xfId="1" applyNumberFormat="1" applyFont="1" applyBorder="1" applyAlignment="1">
      <alignment horizontal="center" vertical="center"/>
    </xf>
    <xf numFmtId="172" fontId="1" fillId="0" borderId="0" xfId="1" applyNumberFormat="1" applyFont="1" applyAlignment="1">
      <alignment horizontal="center" vertical="center"/>
    </xf>
    <xf numFmtId="173" fontId="1" fillId="0" borderId="0" xfId="1" applyNumberFormat="1" applyAlignment="1">
      <alignment horizontal="center" vertical="center"/>
    </xf>
    <xf numFmtId="2" fontId="1" fillId="0" borderId="0" xfId="1" applyNumberFormat="1" applyAlignment="1">
      <alignment horizontal="center" vertical="center"/>
    </xf>
    <xf numFmtId="20" fontId="1" fillId="0" borderId="20" xfId="1" applyNumberFormat="1" applyBorder="1" applyAlignment="1" applyProtection="1">
      <alignment horizontal="center" vertical="center"/>
      <protection locked="0"/>
    </xf>
    <xf numFmtId="173" fontId="7" fillId="0" borderId="15" xfId="1" applyNumberFormat="1" applyFont="1" applyBorder="1" applyAlignment="1">
      <alignment horizontal="center" vertical="center"/>
    </xf>
    <xf numFmtId="20" fontId="1" fillId="3" borderId="21" xfId="1" applyNumberFormat="1" applyFill="1" applyBorder="1" applyAlignment="1" applyProtection="1">
      <alignment horizontal="center" vertical="center"/>
      <protection locked="0"/>
    </xf>
    <xf numFmtId="173" fontId="7" fillId="3" borderId="5" xfId="1" applyNumberFormat="1" applyFont="1" applyFill="1" applyBorder="1" applyAlignment="1">
      <alignment horizontal="center" vertical="center"/>
    </xf>
    <xf numFmtId="20" fontId="1" fillId="0" borderId="21" xfId="1" applyNumberFormat="1" applyBorder="1" applyAlignment="1" applyProtection="1">
      <alignment horizontal="center" vertical="center"/>
      <protection locked="0"/>
    </xf>
    <xf numFmtId="173" fontId="7" fillId="0" borderId="5" xfId="1" applyNumberFormat="1" applyFont="1" applyBorder="1" applyAlignment="1">
      <alignment horizontal="center" vertical="center"/>
    </xf>
    <xf numFmtId="174" fontId="1" fillId="0" borderId="5" xfId="1" applyNumberFormat="1" applyFill="1" applyBorder="1" applyAlignment="1" applyProtection="1">
      <alignment horizontal="center" vertical="center"/>
      <protection locked="0"/>
    </xf>
    <xf numFmtId="20" fontId="1" fillId="0" borderId="22" xfId="1" applyNumberFormat="1" applyBorder="1" applyAlignment="1" applyProtection="1">
      <alignment horizontal="center" vertical="center"/>
      <protection locked="0"/>
    </xf>
    <xf numFmtId="173" fontId="7" fillId="0" borderId="8" xfId="1" applyNumberFormat="1" applyFont="1" applyBorder="1" applyAlignment="1">
      <alignment horizontal="center" vertical="center"/>
    </xf>
    <xf numFmtId="0" fontId="1" fillId="0" borderId="0" xfId="1" applyAlignment="1">
      <alignment horizontal="left" vertical="center"/>
    </xf>
    <xf numFmtId="14" fontId="1" fillId="3" borderId="6" xfId="1" applyNumberFormat="1" applyFill="1" applyBorder="1" applyAlignment="1" applyProtection="1">
      <alignment horizontal="center" vertical="center"/>
      <protection locked="0"/>
    </xf>
    <xf numFmtId="14" fontId="1" fillId="3" borderId="18" xfId="1" applyNumberFormat="1" applyFill="1" applyBorder="1" applyAlignment="1">
      <alignment horizontal="center" vertical="center"/>
    </xf>
    <xf numFmtId="20" fontId="1" fillId="3" borderId="18" xfId="1" applyNumberFormat="1" applyFill="1" applyBorder="1" applyAlignment="1" applyProtection="1">
      <alignment horizontal="center" vertical="center"/>
      <protection locked="0"/>
    </xf>
    <xf numFmtId="20" fontId="1" fillId="3" borderId="7" xfId="1" applyNumberFormat="1" applyFill="1" applyBorder="1" applyAlignment="1" applyProtection="1">
      <alignment horizontal="center" vertical="center"/>
      <protection locked="0"/>
    </xf>
    <xf numFmtId="173" fontId="7" fillId="3" borderId="19" xfId="1" applyNumberFormat="1" applyFont="1" applyFill="1" applyBorder="1" applyAlignment="1">
      <alignment horizontal="center" vertical="center"/>
    </xf>
    <xf numFmtId="174" fontId="1" fillId="3" borderId="8" xfId="1" applyNumberFormat="1" applyFill="1" applyBorder="1" applyAlignment="1" applyProtection="1">
      <alignment horizontal="center" vertical="center"/>
      <protection locked="0"/>
    </xf>
    <xf numFmtId="0" fontId="6" fillId="2" borderId="23" xfId="1" applyFont="1" applyFill="1" applyBorder="1" applyAlignment="1">
      <alignment horizontal="center" vertical="center"/>
    </xf>
    <xf numFmtId="14" fontId="1" fillId="3" borderId="11" xfId="1" applyNumberFormat="1" applyFill="1" applyBorder="1" applyAlignment="1" applyProtection="1">
      <alignment horizontal="center" vertical="center"/>
      <protection locked="0"/>
    </xf>
    <xf numFmtId="14" fontId="1" fillId="3" borderId="12" xfId="1" applyNumberFormat="1" applyFill="1" applyBorder="1" applyAlignment="1">
      <alignment horizontal="center" vertical="center"/>
    </xf>
    <xf numFmtId="20" fontId="1" fillId="3" borderId="12" xfId="1" applyNumberFormat="1" applyFill="1" applyBorder="1" applyAlignment="1" applyProtection="1">
      <alignment horizontal="center" vertical="center"/>
      <protection locked="0"/>
    </xf>
    <xf numFmtId="20" fontId="1" fillId="3" borderId="13" xfId="1" applyNumberFormat="1" applyFill="1" applyBorder="1" applyAlignment="1" applyProtection="1">
      <alignment horizontal="center" vertical="center"/>
      <protection locked="0"/>
    </xf>
    <xf numFmtId="174" fontId="1" fillId="3" borderId="15" xfId="1" applyNumberFormat="1" applyFill="1" applyBorder="1" applyAlignment="1" applyProtection="1">
      <alignment horizontal="center" vertical="center"/>
      <protection locked="0"/>
    </xf>
    <xf numFmtId="14" fontId="1" fillId="0" borderId="3" xfId="1" applyNumberFormat="1" applyFill="1" applyBorder="1" applyAlignment="1" applyProtection="1">
      <alignment horizontal="center" vertical="center"/>
      <protection locked="0"/>
    </xf>
    <xf numFmtId="14" fontId="1" fillId="0" borderId="16" xfId="1" applyNumberFormat="1" applyFill="1" applyBorder="1" applyAlignment="1">
      <alignment horizontal="center" vertical="center"/>
    </xf>
    <xf numFmtId="20" fontId="1" fillId="0" borderId="16" xfId="1" applyNumberFormat="1" applyFill="1" applyBorder="1" applyAlignment="1" applyProtection="1">
      <alignment horizontal="center" vertical="center"/>
      <protection locked="0"/>
    </xf>
    <xf numFmtId="20" fontId="1" fillId="0" borderId="4" xfId="1" applyNumberFormat="1" applyFill="1" applyBorder="1" applyAlignment="1" applyProtection="1">
      <alignment horizontal="center" vertical="center"/>
      <protection locked="0"/>
    </xf>
    <xf numFmtId="173" fontId="7" fillId="3" borderId="14" xfId="1" applyNumberFormat="1" applyFont="1" applyFill="1" applyBorder="1" applyAlignment="1">
      <alignment horizontal="center" vertical="center"/>
    </xf>
    <xf numFmtId="174" fontId="1" fillId="0" borderId="8" xfId="1" applyNumberFormat="1" applyFill="1" applyBorder="1" applyAlignment="1" applyProtection="1">
      <alignment horizontal="center" vertical="center"/>
      <protection locked="0"/>
    </xf>
    <xf numFmtId="0" fontId="1" fillId="0" borderId="0" xfId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173" fontId="7" fillId="0" borderId="24" xfId="1" applyNumberFormat="1" applyFont="1" applyBorder="1" applyAlignment="1">
      <alignment horizontal="center" vertical="center"/>
    </xf>
    <xf numFmtId="174" fontId="1" fillId="0" borderId="25" xfId="1" applyNumberFormat="1" applyBorder="1" applyAlignment="1" applyProtection="1">
      <alignment horizontal="center" vertical="center"/>
      <protection locked="0"/>
    </xf>
    <xf numFmtId="174" fontId="1" fillId="0" borderId="0" xfId="1" applyNumberFormat="1" applyBorder="1" applyAlignment="1">
      <alignment horizontal="center" vertical="center"/>
    </xf>
    <xf numFmtId="20" fontId="1" fillId="0" borderId="0" xfId="1" applyNumberFormat="1" applyBorder="1" applyAlignment="1">
      <alignment horizontal="center" vertical="center"/>
    </xf>
    <xf numFmtId="173" fontId="7" fillId="0" borderId="0" xfId="1" applyNumberFormat="1" applyFont="1" applyBorder="1" applyAlignment="1">
      <alignment horizontal="center" vertical="center"/>
    </xf>
    <xf numFmtId="0" fontId="1" fillId="0" borderId="0" xfId="1" applyBorder="1"/>
    <xf numFmtId="173" fontId="7" fillId="0" borderId="17" xfId="1" applyNumberFormat="1" applyFont="1" applyFill="1" applyBorder="1" applyAlignment="1">
      <alignment horizontal="center" vertical="center"/>
    </xf>
    <xf numFmtId="14" fontId="1" fillId="0" borderId="6" xfId="1" applyNumberFormat="1" applyFill="1" applyBorder="1" applyAlignment="1" applyProtection="1">
      <alignment horizontal="center" vertical="center"/>
      <protection locked="0"/>
    </xf>
    <xf numFmtId="14" fontId="1" fillId="0" borderId="18" xfId="1" applyNumberFormat="1" applyFill="1" applyBorder="1" applyAlignment="1">
      <alignment horizontal="center" vertical="center"/>
    </xf>
    <xf numFmtId="20" fontId="1" fillId="0" borderId="18" xfId="1" applyNumberFormat="1" applyFill="1" applyBorder="1" applyAlignment="1" applyProtection="1">
      <alignment horizontal="center" vertical="center"/>
      <protection locked="0"/>
    </xf>
    <xf numFmtId="20" fontId="1" fillId="0" borderId="7" xfId="1" applyNumberFormat="1" applyFill="1" applyBorder="1" applyAlignment="1" applyProtection="1">
      <alignment horizontal="center" vertical="center"/>
      <protection locked="0"/>
    </xf>
    <xf numFmtId="173" fontId="7" fillId="0" borderId="19" xfId="1" applyNumberFormat="1" applyFont="1" applyFill="1" applyBorder="1" applyAlignment="1">
      <alignment horizontal="center" vertical="center"/>
    </xf>
    <xf numFmtId="0" fontId="1" fillId="0" borderId="0" xfId="1" applyFill="1" applyAlignment="1">
      <alignment horizontal="center" vertical="center"/>
    </xf>
    <xf numFmtId="14" fontId="1" fillId="5" borderId="3" xfId="1" applyNumberFormat="1" applyFill="1" applyBorder="1" applyAlignment="1" applyProtection="1">
      <alignment horizontal="center" vertical="center"/>
      <protection locked="0"/>
    </xf>
    <xf numFmtId="14" fontId="1" fillId="5" borderId="16" xfId="1" applyNumberFormat="1" applyFill="1" applyBorder="1" applyAlignment="1">
      <alignment horizontal="center" vertical="center"/>
    </xf>
    <xf numFmtId="20" fontId="1" fillId="5" borderId="16" xfId="1" applyNumberFormat="1" applyFill="1" applyBorder="1" applyAlignment="1" applyProtection="1">
      <alignment horizontal="center" vertical="center"/>
      <protection locked="0"/>
    </xf>
    <xf numFmtId="173" fontId="7" fillId="5" borderId="17" xfId="1" applyNumberFormat="1" applyFont="1" applyFill="1" applyBorder="1" applyAlignment="1">
      <alignment horizontal="center" vertical="center"/>
    </xf>
    <xf numFmtId="174" fontId="1" fillId="5" borderId="5" xfId="1" applyNumberFormat="1" applyFill="1" applyBorder="1" applyAlignment="1" applyProtection="1">
      <alignment horizontal="center" vertical="center"/>
      <protection locked="0"/>
    </xf>
    <xf numFmtId="14" fontId="1" fillId="5" borderId="18" xfId="1" applyNumberFormat="1" applyFill="1" applyBorder="1" applyAlignment="1">
      <alignment horizontal="center" vertical="center"/>
    </xf>
    <xf numFmtId="20" fontId="1" fillId="5" borderId="18" xfId="1" applyNumberFormat="1" applyFill="1" applyBorder="1" applyAlignment="1" applyProtection="1">
      <alignment horizontal="center" vertical="center"/>
      <protection locked="0"/>
    </xf>
    <xf numFmtId="173" fontId="7" fillId="5" borderId="19" xfId="1" applyNumberFormat="1" applyFont="1" applyFill="1" applyBorder="1" applyAlignment="1">
      <alignment horizontal="center" vertical="center"/>
    </xf>
    <xf numFmtId="174" fontId="1" fillId="5" borderId="8" xfId="1" applyNumberFormat="1" applyFill="1" applyBorder="1" applyAlignment="1" applyProtection="1">
      <alignment horizontal="center" vertical="center"/>
      <protection locked="0"/>
    </xf>
    <xf numFmtId="173" fontId="7" fillId="0" borderId="14" xfId="1" applyNumberFormat="1" applyFont="1" applyFill="1" applyBorder="1" applyAlignment="1">
      <alignment horizontal="center" vertical="center"/>
    </xf>
    <xf numFmtId="174" fontId="1" fillId="0" borderId="15" xfId="1" applyNumberFormat="1" applyFill="1" applyBorder="1" applyAlignment="1" applyProtection="1">
      <alignment horizontal="center" vertical="center"/>
      <protection locked="0"/>
    </xf>
    <xf numFmtId="14" fontId="1" fillId="0" borderId="26" xfId="1" applyNumberFormat="1" applyFill="1" applyBorder="1" applyAlignment="1">
      <alignment horizontal="center" vertical="center"/>
    </xf>
    <xf numFmtId="14" fontId="1" fillId="0" borderId="27" xfId="1" applyNumberFormat="1" applyFill="1" applyBorder="1" applyAlignment="1" applyProtection="1">
      <alignment horizontal="center" vertical="center"/>
      <protection locked="0"/>
    </xf>
    <xf numFmtId="14" fontId="1" fillId="0" borderId="28" xfId="1" applyNumberFormat="1" applyFill="1" applyBorder="1" applyAlignment="1">
      <alignment horizontal="center" vertical="center"/>
    </xf>
    <xf numFmtId="20" fontId="1" fillId="0" borderId="29" xfId="1" applyNumberFormat="1" applyFill="1" applyBorder="1" applyAlignment="1" applyProtection="1">
      <alignment horizontal="center" vertical="center"/>
      <protection locked="0"/>
    </xf>
    <xf numFmtId="20" fontId="1" fillId="0" borderId="30" xfId="1" applyNumberFormat="1" applyFill="1" applyBorder="1" applyAlignment="1" applyProtection="1">
      <alignment horizontal="center" vertical="center"/>
      <protection locked="0"/>
    </xf>
    <xf numFmtId="14" fontId="1" fillId="0" borderId="31" xfId="1" applyNumberFormat="1" applyFill="1" applyBorder="1" applyAlignment="1" applyProtection="1">
      <alignment horizontal="center" vertical="center"/>
      <protection locked="0"/>
    </xf>
    <xf numFmtId="20" fontId="1" fillId="0" borderId="32" xfId="1" applyNumberFormat="1" applyFill="1" applyBorder="1" applyAlignment="1" applyProtection="1">
      <alignment horizontal="center" vertical="center"/>
      <protection locked="0"/>
    </xf>
    <xf numFmtId="14" fontId="1" fillId="0" borderId="33" xfId="1" applyNumberFormat="1" applyFill="1" applyBorder="1" applyAlignment="1" applyProtection="1">
      <alignment horizontal="center" vertical="center"/>
      <protection locked="0"/>
    </xf>
    <xf numFmtId="14" fontId="1" fillId="0" borderId="34" xfId="1" applyNumberFormat="1" applyFill="1" applyBorder="1" applyAlignment="1">
      <alignment horizontal="center" vertical="center"/>
    </xf>
    <xf numFmtId="20" fontId="1" fillId="0" borderId="35" xfId="1" applyNumberFormat="1" applyFill="1" applyBorder="1" applyAlignment="1" applyProtection="1">
      <alignment horizontal="center" vertical="center"/>
      <protection locked="0"/>
    </xf>
    <xf numFmtId="20" fontId="1" fillId="0" borderId="36" xfId="1" applyNumberFormat="1" applyFill="1" applyBorder="1" applyAlignment="1" applyProtection="1">
      <alignment horizontal="center" vertical="center"/>
      <protection locked="0"/>
    </xf>
    <xf numFmtId="14" fontId="1" fillId="5" borderId="31" xfId="1" applyNumberFormat="1" applyFill="1" applyBorder="1" applyAlignment="1" applyProtection="1">
      <alignment horizontal="center" vertical="center"/>
      <protection locked="0"/>
    </xf>
    <xf numFmtId="14" fontId="1" fillId="5" borderId="26" xfId="1" applyNumberFormat="1" applyFill="1" applyBorder="1" applyAlignment="1">
      <alignment horizontal="center" vertical="center"/>
    </xf>
    <xf numFmtId="20" fontId="1" fillId="5" borderId="32" xfId="1" applyNumberFormat="1" applyFill="1" applyBorder="1" applyAlignment="1" applyProtection="1">
      <alignment horizontal="center" vertical="center"/>
      <protection locked="0"/>
    </xf>
    <xf numFmtId="174" fontId="1" fillId="0" borderId="5" xfId="1" applyNumberFormat="1" applyFont="1" applyFill="1" applyBorder="1" applyAlignment="1" applyProtection="1">
      <alignment horizontal="center" vertical="center"/>
      <protection locked="0"/>
    </xf>
    <xf numFmtId="14" fontId="1" fillId="5" borderId="27" xfId="1" applyNumberFormat="1" applyFill="1" applyBorder="1" applyAlignment="1" applyProtection="1">
      <alignment horizontal="center" vertical="center"/>
      <protection locked="0"/>
    </xf>
    <xf numFmtId="14" fontId="1" fillId="5" borderId="28" xfId="1" applyNumberFormat="1" applyFill="1" applyBorder="1" applyAlignment="1">
      <alignment horizontal="center" vertical="center"/>
    </xf>
    <xf numFmtId="20" fontId="1" fillId="5" borderId="29" xfId="1" applyNumberFormat="1" applyFill="1" applyBorder="1" applyAlignment="1" applyProtection="1">
      <alignment horizontal="center" vertical="center"/>
      <protection locked="0"/>
    </xf>
    <xf numFmtId="20" fontId="1" fillId="5" borderId="30" xfId="1" applyNumberFormat="1" applyFill="1" applyBorder="1" applyAlignment="1" applyProtection="1">
      <alignment horizontal="center" vertical="center"/>
      <protection locked="0"/>
    </xf>
    <xf numFmtId="173" fontId="7" fillId="5" borderId="14" xfId="1" applyNumberFormat="1" applyFont="1" applyFill="1" applyBorder="1" applyAlignment="1">
      <alignment horizontal="center" vertical="center"/>
    </xf>
    <xf numFmtId="174" fontId="1" fillId="5" borderId="15" xfId="1" applyNumberFormat="1" applyFill="1" applyBorder="1" applyAlignment="1" applyProtection="1">
      <alignment horizontal="center" vertical="center"/>
      <protection locked="0"/>
    </xf>
    <xf numFmtId="174" fontId="1" fillId="5" borderId="5" xfId="1" applyNumberFormat="1" applyFont="1" applyFill="1" applyBorder="1" applyAlignment="1" applyProtection="1">
      <alignment horizontal="center" vertical="center"/>
      <protection locked="0"/>
    </xf>
    <xf numFmtId="9" fontId="1" fillId="0" borderId="0" xfId="1" applyNumberFormat="1" applyFill="1" applyAlignment="1">
      <alignment horizontal="center" vertical="center"/>
    </xf>
    <xf numFmtId="14" fontId="1" fillId="5" borderId="33" xfId="1" applyNumberFormat="1" applyFill="1" applyBorder="1" applyAlignment="1" applyProtection="1">
      <alignment horizontal="center" vertical="center"/>
      <protection locked="0"/>
    </xf>
    <xf numFmtId="14" fontId="1" fillId="5" borderId="34" xfId="1" applyNumberFormat="1" applyFill="1" applyBorder="1" applyAlignment="1">
      <alignment horizontal="center" vertical="center"/>
    </xf>
    <xf numFmtId="20" fontId="1" fillId="5" borderId="35" xfId="1" applyNumberFormat="1" applyFill="1" applyBorder="1" applyAlignment="1" applyProtection="1">
      <alignment horizontal="center" vertical="center"/>
      <protection locked="0"/>
    </xf>
    <xf numFmtId="20" fontId="1" fillId="5" borderId="36" xfId="1" applyNumberFormat="1" applyFill="1" applyBorder="1" applyAlignment="1" applyProtection="1">
      <alignment horizontal="center" vertical="center"/>
      <protection locked="0"/>
    </xf>
    <xf numFmtId="20" fontId="1" fillId="0" borderId="37" xfId="1" applyNumberFormat="1" applyFill="1" applyBorder="1" applyAlignment="1" applyProtection="1">
      <alignment horizontal="center" vertical="center"/>
      <protection locked="0"/>
    </xf>
    <xf numFmtId="173" fontId="7" fillId="0" borderId="38" xfId="1" applyNumberFormat="1" applyFont="1" applyFill="1" applyBorder="1" applyAlignment="1">
      <alignment horizontal="center" vertical="center"/>
    </xf>
    <xf numFmtId="173" fontId="7" fillId="0" borderId="39" xfId="1" applyNumberFormat="1" applyFont="1" applyFill="1" applyBorder="1" applyAlignment="1">
      <alignment horizontal="center" vertical="center"/>
    </xf>
    <xf numFmtId="20" fontId="1" fillId="0" borderId="40" xfId="1" applyNumberFormat="1" applyFill="1" applyBorder="1" applyAlignment="1" applyProtection="1">
      <alignment horizontal="center" vertical="center"/>
      <protection locked="0"/>
    </xf>
    <xf numFmtId="173" fontId="7" fillId="0" borderId="41" xfId="1" applyNumberFormat="1" applyFont="1" applyFill="1" applyBorder="1" applyAlignment="1">
      <alignment horizontal="center" vertical="center"/>
    </xf>
    <xf numFmtId="20" fontId="1" fillId="5" borderId="4" xfId="1" applyNumberFormat="1" applyFill="1" applyBorder="1" applyAlignment="1" applyProtection="1">
      <alignment horizontal="center" vertical="center"/>
      <protection locked="0"/>
    </xf>
    <xf numFmtId="173" fontId="7" fillId="5" borderId="39" xfId="1" applyNumberFormat="1" applyFont="1" applyFill="1" applyBorder="1" applyAlignment="1">
      <alignment horizontal="center" vertical="center"/>
    </xf>
    <xf numFmtId="173" fontId="7" fillId="0" borderId="42" xfId="1" applyNumberFormat="1" applyFont="1" applyFill="1" applyBorder="1" applyAlignment="1">
      <alignment horizontal="center" vertical="center"/>
    </xf>
    <xf numFmtId="173" fontId="7" fillId="0" borderId="43" xfId="1" applyNumberFormat="1" applyFont="1" applyFill="1" applyBorder="1" applyAlignment="1">
      <alignment horizontal="center" vertical="center"/>
    </xf>
    <xf numFmtId="20" fontId="1" fillId="5" borderId="37" xfId="1" applyNumberFormat="1" applyFill="1" applyBorder="1" applyAlignment="1" applyProtection="1">
      <alignment horizontal="center" vertical="center"/>
      <protection locked="0"/>
    </xf>
    <xf numFmtId="173" fontId="7" fillId="5" borderId="42" xfId="1" applyNumberFormat="1" applyFont="1" applyFill="1" applyBorder="1" applyAlignment="1">
      <alignment horizontal="center" vertical="center"/>
    </xf>
    <xf numFmtId="174" fontId="1" fillId="0" borderId="44" xfId="1" applyNumberFormat="1" applyFill="1" applyBorder="1" applyAlignment="1" applyProtection="1">
      <alignment horizontal="center" vertical="center"/>
      <protection locked="0"/>
    </xf>
    <xf numFmtId="174" fontId="1" fillId="0" borderId="45" xfId="1" applyNumberFormat="1" applyFill="1" applyBorder="1" applyAlignment="1" applyProtection="1">
      <alignment horizontal="center" vertical="center"/>
      <protection locked="0"/>
    </xf>
    <xf numFmtId="174" fontId="1" fillId="0" borderId="46" xfId="1" applyNumberFormat="1" applyFill="1" applyBorder="1" applyAlignment="1" applyProtection="1">
      <alignment horizontal="center" vertical="center"/>
      <protection locked="0"/>
    </xf>
    <xf numFmtId="174" fontId="1" fillId="5" borderId="45" xfId="1" applyNumberFormat="1" applyFill="1" applyBorder="1" applyAlignment="1" applyProtection="1">
      <alignment horizontal="center" vertical="center"/>
      <protection locked="0"/>
    </xf>
    <xf numFmtId="174" fontId="1" fillId="5" borderId="47" xfId="1" applyNumberFormat="1" applyFill="1" applyBorder="1" applyAlignment="1" applyProtection="1">
      <alignment horizontal="center" vertical="center"/>
      <protection locked="0"/>
    </xf>
    <xf numFmtId="174" fontId="1" fillId="0" borderId="48" xfId="1" applyNumberFormat="1" applyFill="1" applyBorder="1" applyAlignment="1" applyProtection="1">
      <alignment horizontal="center" vertical="center"/>
      <protection locked="0"/>
    </xf>
    <xf numFmtId="174" fontId="1" fillId="0" borderId="49" xfId="1" applyNumberFormat="1" applyFill="1" applyBorder="1" applyAlignment="1" applyProtection="1">
      <alignment horizontal="center" vertical="center"/>
      <protection locked="0"/>
    </xf>
    <xf numFmtId="174" fontId="1" fillId="5" borderId="48" xfId="1" applyNumberFormat="1" applyFill="1" applyBorder="1" applyAlignment="1" applyProtection="1">
      <alignment horizontal="center" vertical="center"/>
      <protection locked="0"/>
    </xf>
    <xf numFmtId="0" fontId="2" fillId="0" borderId="50" xfId="1" applyFont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0" fontId="9" fillId="0" borderId="0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5" fillId="2" borderId="51" xfId="1" applyFont="1" applyFill="1" applyBorder="1" applyAlignment="1">
      <alignment horizontal="center" vertical="center"/>
    </xf>
    <xf numFmtId="0" fontId="5" fillId="2" borderId="52" xfId="1" applyFont="1" applyFill="1" applyBorder="1" applyAlignment="1">
      <alignment horizontal="center" vertical="center"/>
    </xf>
    <xf numFmtId="0" fontId="5" fillId="2" borderId="53" xfId="1" applyFont="1" applyFill="1" applyBorder="1" applyAlignment="1">
      <alignment horizontal="center" vertical="center" wrapText="1"/>
    </xf>
    <xf numFmtId="0" fontId="5" fillId="2" borderId="50" xfId="1" applyFont="1" applyFill="1" applyBorder="1" applyAlignment="1">
      <alignment horizontal="center" vertical="center" wrapText="1"/>
    </xf>
    <xf numFmtId="0" fontId="5" fillId="2" borderId="54" xfId="1" applyFont="1" applyFill="1" applyBorder="1" applyAlignment="1">
      <alignment horizontal="center" vertical="center"/>
    </xf>
    <xf numFmtId="0" fontId="5" fillId="2" borderId="55" xfId="1" applyFont="1" applyFill="1" applyBorder="1" applyAlignment="1">
      <alignment horizontal="center" vertical="center" wrapText="1"/>
    </xf>
    <xf numFmtId="0" fontId="5" fillId="2" borderId="56" xfId="1" applyFont="1" applyFill="1" applyBorder="1" applyAlignment="1">
      <alignment horizontal="center" vertical="center" wrapText="1"/>
    </xf>
    <xf numFmtId="0" fontId="5" fillId="2" borderId="57" xfId="1" applyFont="1" applyFill="1" applyBorder="1" applyAlignment="1">
      <alignment horizontal="center" vertical="center"/>
    </xf>
    <xf numFmtId="0" fontId="5" fillId="2" borderId="50" xfId="1" applyFont="1" applyFill="1" applyBorder="1" applyAlignment="1" applyProtection="1">
      <alignment horizontal="center" vertical="center" wrapText="1"/>
      <protection locked="0"/>
    </xf>
    <xf numFmtId="14" fontId="1" fillId="6" borderId="3" xfId="1" applyNumberFormat="1" applyFill="1" applyBorder="1" applyAlignment="1" applyProtection="1">
      <alignment horizontal="center" vertical="center"/>
      <protection locked="0"/>
    </xf>
    <xf numFmtId="14" fontId="1" fillId="6" borderId="16" xfId="1" applyNumberFormat="1" applyFill="1" applyBorder="1" applyAlignment="1">
      <alignment horizontal="center" vertical="center"/>
    </xf>
    <xf numFmtId="20" fontId="1" fillId="6" borderId="16" xfId="1" applyNumberFormat="1" applyFill="1" applyBorder="1" applyAlignment="1" applyProtection="1">
      <alignment horizontal="center" vertical="center"/>
      <protection locked="0"/>
    </xf>
    <xf numFmtId="20" fontId="1" fillId="6" borderId="4" xfId="1" applyNumberFormat="1" applyFill="1" applyBorder="1" applyAlignment="1" applyProtection="1">
      <alignment horizontal="center" vertical="center"/>
      <protection locked="0"/>
    </xf>
    <xf numFmtId="173" fontId="7" fillId="7" borderId="17" xfId="1" applyNumberFormat="1" applyFont="1" applyFill="1" applyBorder="1" applyAlignment="1">
      <alignment horizontal="center" vertical="center"/>
    </xf>
    <xf numFmtId="0" fontId="1" fillId="7" borderId="0" xfId="1" applyFill="1" applyAlignment="1">
      <alignment horizontal="center" vertical="center"/>
    </xf>
    <xf numFmtId="173" fontId="7" fillId="8" borderId="17" xfId="1" applyNumberFormat="1" applyFont="1" applyFill="1" applyBorder="1" applyAlignment="1">
      <alignment horizontal="center" vertical="center"/>
    </xf>
    <xf numFmtId="0" fontId="1" fillId="8" borderId="0" xfId="1" applyFill="1" applyAlignment="1">
      <alignment horizontal="center" vertical="center"/>
    </xf>
    <xf numFmtId="14" fontId="1" fillId="9" borderId="3" xfId="1" applyNumberFormat="1" applyFill="1" applyBorder="1" applyAlignment="1" applyProtection="1">
      <alignment horizontal="center" vertical="center"/>
      <protection locked="0"/>
    </xf>
    <xf numFmtId="14" fontId="1" fillId="9" borderId="16" xfId="1" applyNumberFormat="1" applyFill="1" applyBorder="1" applyAlignment="1">
      <alignment horizontal="center" vertical="center"/>
    </xf>
    <xf numFmtId="20" fontId="1" fillId="9" borderId="16" xfId="1" applyNumberFormat="1" applyFill="1" applyBorder="1" applyAlignment="1" applyProtection="1">
      <alignment horizontal="center" vertical="center"/>
      <protection locked="0"/>
    </xf>
    <xf numFmtId="20" fontId="1" fillId="9" borderId="4" xfId="1" applyNumberFormat="1" applyFill="1" applyBorder="1" applyAlignment="1" applyProtection="1">
      <alignment horizontal="center" vertical="center"/>
      <protection locked="0"/>
    </xf>
    <xf numFmtId="173" fontId="7" fillId="9" borderId="17" xfId="1" applyNumberFormat="1" applyFont="1" applyFill="1" applyBorder="1" applyAlignment="1">
      <alignment horizontal="center" vertical="center"/>
    </xf>
    <xf numFmtId="0" fontId="1" fillId="9" borderId="0" xfId="1" applyFill="1" applyAlignment="1">
      <alignment horizontal="center" vertical="center"/>
    </xf>
    <xf numFmtId="14" fontId="1" fillId="4" borderId="3" xfId="1" applyNumberFormat="1" applyFill="1" applyBorder="1" applyAlignment="1" applyProtection="1">
      <alignment horizontal="center" vertical="center"/>
      <protection locked="0"/>
    </xf>
    <xf numFmtId="14" fontId="1" fillId="4" borderId="16" xfId="1" applyNumberFormat="1" applyFill="1" applyBorder="1" applyAlignment="1">
      <alignment horizontal="center" vertical="center"/>
    </xf>
    <xf numFmtId="20" fontId="1" fillId="4" borderId="16" xfId="1" applyNumberFormat="1" applyFill="1" applyBorder="1" applyAlignment="1" applyProtection="1">
      <alignment horizontal="center" vertical="center"/>
      <protection locked="0"/>
    </xf>
    <xf numFmtId="20" fontId="1" fillId="4" borderId="4" xfId="1" applyNumberFormat="1" applyFill="1" applyBorder="1" applyAlignment="1" applyProtection="1">
      <alignment horizontal="center" vertical="center"/>
      <protection locked="0"/>
    </xf>
    <xf numFmtId="173" fontId="7" fillId="4" borderId="17" xfId="1" applyNumberFormat="1" applyFont="1" applyFill="1" applyBorder="1" applyAlignment="1">
      <alignment horizontal="center" vertical="center"/>
    </xf>
    <xf numFmtId="0" fontId="1" fillId="4" borderId="0" xfId="1" applyFill="1" applyAlignment="1">
      <alignment horizontal="center" vertical="center"/>
    </xf>
  </cellXfs>
  <cellStyles count="2">
    <cellStyle name="Excel Built-in Normal" xfId="1"/>
    <cellStyle name="Normal" xfId="0" builtinId="0"/>
  </cellStyles>
  <dxfs count="4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3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3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FBFBF"/>
      <rgbColor rgb="00808080"/>
      <rgbColor rgb="009999FF"/>
      <rgbColor rgb="00993366"/>
      <rgbColor rgb="00FFFFCC"/>
      <rgbColor rgb="00CCFFFF"/>
      <rgbColor rgb="00660066"/>
      <rgbColor rgb="00FF8080"/>
      <rgbColor rgb="000070C0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30"/>
  <sheetViews>
    <sheetView workbookViewId="0">
      <selection activeCell="C15" sqref="C15"/>
    </sheetView>
  </sheetViews>
  <sheetFormatPr baseColWidth="10" defaultColWidth="10.7109375" defaultRowHeight="15" x14ac:dyDescent="0.25"/>
  <cols>
    <col min="1" max="1" width="13" style="1" customWidth="1"/>
    <col min="2" max="16384" width="10.7109375" style="1"/>
  </cols>
  <sheetData>
    <row r="1" spans="1:3" x14ac:dyDescent="0.25">
      <c r="A1" s="150">
        <v>2019</v>
      </c>
      <c r="B1" s="150"/>
      <c r="C1" s="151" t="s">
        <v>0</v>
      </c>
    </row>
    <row r="2" spans="1:3" x14ac:dyDescent="0.25">
      <c r="A2" s="2" t="str">
        <f>Janvier!$A$1</f>
        <v>Janvier</v>
      </c>
      <c r="B2" s="3">
        <f>Janvier!$I$37</f>
        <v>0</v>
      </c>
      <c r="C2" s="151"/>
    </row>
    <row r="3" spans="1:3" x14ac:dyDescent="0.25">
      <c r="A3" s="4" t="str">
        <f>Février!$A$1</f>
        <v>Février</v>
      </c>
      <c r="B3" s="5">
        <f>Février!$I$35</f>
        <v>0</v>
      </c>
      <c r="C3" s="6">
        <f>B2+B3</f>
        <v>0</v>
      </c>
    </row>
    <row r="4" spans="1:3" x14ac:dyDescent="0.25">
      <c r="A4" s="4" t="str">
        <f>Mars!$A$1</f>
        <v>Mars</v>
      </c>
      <c r="B4" s="5">
        <f>Mars!$I$37</f>
        <v>-8.3472222222222232</v>
      </c>
      <c r="C4" s="6">
        <f>C3+B4</f>
        <v>-8.3472222222222232</v>
      </c>
    </row>
    <row r="5" spans="1:3" x14ac:dyDescent="0.25">
      <c r="A5" s="4" t="str">
        <f>Avril!$A$1</f>
        <v>Avril</v>
      </c>
      <c r="B5" s="5">
        <f>Avril!$I$36</f>
        <v>-5.2395833333333384</v>
      </c>
      <c r="C5" s="6">
        <f>C4+B5</f>
        <v>-13.586805555555561</v>
      </c>
    </row>
    <row r="6" spans="1:3" x14ac:dyDescent="0.25">
      <c r="A6" s="4" t="str">
        <f>Mai!$A$1</f>
        <v>Mai</v>
      </c>
      <c r="B6" s="5">
        <f>Mai!$I$37</f>
        <v>-2.1701388888888906</v>
      </c>
      <c r="C6" s="6">
        <f t="shared" ref="C6:C13" si="0">C5+B6</f>
        <v>-15.756944444444452</v>
      </c>
    </row>
    <row r="7" spans="1:3" x14ac:dyDescent="0.25">
      <c r="A7" s="4" t="str">
        <f>Juin!$A$1</f>
        <v>Juin</v>
      </c>
      <c r="B7" s="5">
        <f>Juin!$I$36</f>
        <v>-0.7951388888888915</v>
      </c>
      <c r="C7" s="6">
        <f t="shared" si="0"/>
        <v>-16.552083333333343</v>
      </c>
    </row>
    <row r="8" spans="1:3" x14ac:dyDescent="0.25">
      <c r="A8" s="4" t="str">
        <f>Juillet!$A$1</f>
        <v>Juillet</v>
      </c>
      <c r="B8" s="5">
        <f>Juillet!$I$37</f>
        <v>-0.27083333333333609</v>
      </c>
      <c r="C8" s="6">
        <f t="shared" si="0"/>
        <v>-16.822916666666679</v>
      </c>
    </row>
    <row r="9" spans="1:3" x14ac:dyDescent="0.25">
      <c r="A9" s="4" t="str">
        <f>Août!$A$1</f>
        <v>Août</v>
      </c>
      <c r="B9" s="5">
        <f>Août!$I$37</f>
        <v>-1.3194444444444458</v>
      </c>
      <c r="C9" s="6">
        <f t="shared" si="0"/>
        <v>-18.142361111111125</v>
      </c>
    </row>
    <row r="10" spans="1:3" x14ac:dyDescent="0.25">
      <c r="A10" s="4" t="str">
        <f>Septembre!$A$1</f>
        <v>Septembre</v>
      </c>
      <c r="B10" s="5">
        <f>Septembre!$I$36</f>
        <v>2.4305555555552694E-2</v>
      </c>
      <c r="C10" s="6">
        <f t="shared" si="0"/>
        <v>-18.118055555555571</v>
      </c>
    </row>
    <row r="11" spans="1:3" x14ac:dyDescent="0.25">
      <c r="A11" s="4" t="str">
        <f>Octobre!$A$1</f>
        <v>Octobre</v>
      </c>
      <c r="B11" s="5">
        <f>Octobre!$I$37</f>
        <v>-0.76736111111111271</v>
      </c>
      <c r="C11" s="6">
        <f t="shared" si="0"/>
        <v>-18.885416666666686</v>
      </c>
    </row>
    <row r="12" spans="1:3" x14ac:dyDescent="0.25">
      <c r="A12" s="4" t="str">
        <f>Novembre!$A$1</f>
        <v>Novembre</v>
      </c>
      <c r="B12" s="5">
        <f>Novembre!$I$37</f>
        <v>-7.6458333333333366</v>
      </c>
      <c r="C12" s="6">
        <f t="shared" si="0"/>
        <v>-26.531250000000021</v>
      </c>
    </row>
    <row r="13" spans="1:3" x14ac:dyDescent="0.25">
      <c r="A13" s="7" t="str">
        <f>Décembre!$A$1</f>
        <v>Décembre</v>
      </c>
      <c r="B13" s="8">
        <f>Décembre!$I$37</f>
        <v>-7.900694444444448</v>
      </c>
      <c r="C13" s="9">
        <f t="shared" si="0"/>
        <v>-34.431944444444468</v>
      </c>
    </row>
    <row r="14" spans="1:3" x14ac:dyDescent="0.25">
      <c r="A14" s="10"/>
      <c r="B14" s="11"/>
    </row>
    <row r="15" spans="1:3" x14ac:dyDescent="0.25">
      <c r="A15" s="12" t="s">
        <v>1</v>
      </c>
      <c r="B15" s="13">
        <f>SUM(B2:B13)</f>
        <v>-34.431944444444468</v>
      </c>
    </row>
    <row r="30" spans="5:5" x14ac:dyDescent="0.25">
      <c r="E30" s="14"/>
    </row>
  </sheetData>
  <sheetProtection sheet="1"/>
  <mergeCells count="2">
    <mergeCell ref="A1:B1"/>
    <mergeCell ref="C1:C2"/>
  </mergeCells>
  <conditionalFormatting sqref="B2:B15">
    <cfRule type="cellIs" dxfId="3" priority="1" stopIfTrue="1" operator="lessThan">
      <formula>0</formula>
    </cfRule>
    <cfRule type="cellIs" dxfId="2" priority="2" stopIfTrue="1" operator="greaterThan">
      <formula>0</formula>
    </cfRule>
  </conditionalFormatting>
  <conditionalFormatting sqref="C3:C13">
    <cfRule type="cellIs" dxfId="1" priority="3" stopIfTrue="1" operator="lessThan">
      <formula>0</formula>
    </cfRule>
    <cfRule type="cellIs" dxfId="0" priority="4" stopIfTrue="1" operator="greaterThan">
      <formula>0</formula>
    </cfRule>
  </conditionalFormatting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2"/>
  <sheetViews>
    <sheetView topLeftCell="A4" workbookViewId="0">
      <selection activeCell="I35" sqref="I35"/>
    </sheetView>
  </sheetViews>
  <sheetFormatPr baseColWidth="10" defaultRowHeight="15" x14ac:dyDescent="0.25"/>
  <cols>
    <col min="1" max="6" width="11.42578125" style="10"/>
    <col min="7" max="7" width="13.7109375" style="10" customWidth="1"/>
    <col min="8" max="8" width="4.5703125" style="10" customWidth="1"/>
    <col min="9" max="9" width="16.7109375" style="1" customWidth="1"/>
    <col min="10" max="16" width="11.42578125" style="10"/>
    <col min="17" max="17" width="17.28515625" style="10" customWidth="1"/>
    <col min="18" max="16384" width="11.42578125" style="10"/>
  </cols>
  <sheetData>
    <row r="1" spans="1:9" ht="23.25" x14ac:dyDescent="0.2">
      <c r="A1" s="153" t="s">
        <v>2</v>
      </c>
      <c r="B1" s="153"/>
      <c r="C1" s="153"/>
      <c r="D1" s="153"/>
      <c r="E1" s="153"/>
      <c r="F1" s="153"/>
      <c r="G1" s="153"/>
      <c r="H1" s="153"/>
      <c r="I1" s="153"/>
    </row>
    <row r="3" spans="1:9" s="12" customFormat="1" ht="20.25" customHeight="1" x14ac:dyDescent="0.2">
      <c r="A3" s="154" t="s">
        <v>3</v>
      </c>
      <c r="B3" s="154"/>
      <c r="C3" s="155" t="s">
        <v>4</v>
      </c>
      <c r="D3" s="155"/>
      <c r="E3" s="155" t="s">
        <v>5</v>
      </c>
      <c r="F3" s="155"/>
      <c r="G3" s="156" t="s">
        <v>6</v>
      </c>
      <c r="I3" s="157" t="s">
        <v>7</v>
      </c>
    </row>
    <row r="4" spans="1:9" ht="24" customHeight="1" x14ac:dyDescent="0.2">
      <c r="A4" s="154"/>
      <c r="B4" s="154"/>
      <c r="C4" s="15" t="s">
        <v>8</v>
      </c>
      <c r="D4" s="16" t="s">
        <v>9</v>
      </c>
      <c r="E4" s="15" t="s">
        <v>8</v>
      </c>
      <c r="F4" s="16" t="s">
        <v>9</v>
      </c>
      <c r="G4" s="156"/>
      <c r="I4" s="157"/>
    </row>
    <row r="5" spans="1:9" ht="18" customHeight="1" x14ac:dyDescent="0.2">
      <c r="A5" s="17">
        <v>42004</v>
      </c>
      <c r="B5" s="18" t="str">
        <f>PROPER(TEXT(A5,"jjjj"))</f>
        <v>Mardi</v>
      </c>
      <c r="C5" s="19"/>
      <c r="D5" s="19"/>
      <c r="E5" s="19">
        <v>0.64583333333333337</v>
      </c>
      <c r="F5" s="20">
        <v>0.92708333333333315</v>
      </c>
      <c r="G5" s="21">
        <f>(D5-C5)+(F5-E5)</f>
        <v>0.28124999999999978</v>
      </c>
      <c r="I5" s="22"/>
    </row>
    <row r="6" spans="1:9" ht="18" customHeight="1" x14ac:dyDescent="0.2">
      <c r="A6" s="23">
        <v>42005</v>
      </c>
      <c r="B6" s="24" t="str">
        <f t="shared" ref="B6:B35" si="0">PROPER(TEXT(A6,"jjjj"))</f>
        <v>Mercredi</v>
      </c>
      <c r="C6" s="25">
        <v>0.47916666666666669</v>
      </c>
      <c r="D6" s="25">
        <v>0.66666666666666663</v>
      </c>
      <c r="E6" s="25">
        <v>0.72916666666666663</v>
      </c>
      <c r="F6" s="26">
        <v>0.98958333333333315</v>
      </c>
      <c r="G6" s="27">
        <f>D6-C6+F6-E6</f>
        <v>0.44791666666666641</v>
      </c>
      <c r="I6" s="28"/>
    </row>
    <row r="7" spans="1:9" ht="18" customHeight="1" x14ac:dyDescent="0.2">
      <c r="A7" s="23">
        <v>42006</v>
      </c>
      <c r="B7" s="24" t="str">
        <f t="shared" si="0"/>
        <v>Jeudi</v>
      </c>
      <c r="C7" s="25"/>
      <c r="D7" s="25"/>
      <c r="E7" s="25">
        <v>0.64583333333333337</v>
      </c>
      <c r="F7" s="26">
        <v>0.97916666666666663</v>
      </c>
      <c r="G7" s="27">
        <f t="shared" ref="G7:G35" si="1">D7-C7+F7-E7</f>
        <v>0.33333333333333326</v>
      </c>
      <c r="I7" s="28"/>
    </row>
    <row r="8" spans="1:9" ht="18" customHeight="1" x14ac:dyDescent="0.2">
      <c r="A8" s="23">
        <v>42007</v>
      </c>
      <c r="B8" s="24" t="str">
        <f t="shared" si="0"/>
        <v>Vendredi</v>
      </c>
      <c r="C8" s="25">
        <v>0.47916666666666669</v>
      </c>
      <c r="D8" s="25">
        <v>0.58333333333333337</v>
      </c>
      <c r="E8" s="25">
        <v>0.77083333333333337</v>
      </c>
      <c r="F8" s="26">
        <v>0.95833333333333315</v>
      </c>
      <c r="G8" s="27">
        <f t="shared" si="1"/>
        <v>0.29166666666666641</v>
      </c>
      <c r="I8" s="28"/>
    </row>
    <row r="9" spans="1:9" ht="18" customHeight="1" x14ac:dyDescent="0.2">
      <c r="A9" s="29">
        <v>42008</v>
      </c>
      <c r="B9" s="30" t="str">
        <f t="shared" si="0"/>
        <v>Samedi</v>
      </c>
      <c r="C9" s="31"/>
      <c r="D9" s="31"/>
      <c r="E9" s="31"/>
      <c r="F9" s="32"/>
      <c r="G9" s="33">
        <f t="shared" si="1"/>
        <v>0</v>
      </c>
      <c r="I9" s="34"/>
    </row>
    <row r="10" spans="1:9" ht="18" customHeight="1" x14ac:dyDescent="0.2">
      <c r="A10" s="29">
        <v>42009</v>
      </c>
      <c r="B10" s="30" t="str">
        <f t="shared" si="0"/>
        <v>Dimanche</v>
      </c>
      <c r="C10" s="31"/>
      <c r="D10" s="31"/>
      <c r="E10" s="31"/>
      <c r="F10" s="32"/>
      <c r="G10" s="33">
        <f t="shared" si="1"/>
        <v>0</v>
      </c>
      <c r="I10" s="34"/>
    </row>
    <row r="11" spans="1:9" ht="18" customHeight="1" x14ac:dyDescent="0.2">
      <c r="A11" s="23">
        <v>42010</v>
      </c>
      <c r="B11" s="24" t="str">
        <f t="shared" si="0"/>
        <v>Lundi</v>
      </c>
      <c r="C11" s="25"/>
      <c r="D11" s="25"/>
      <c r="E11" s="25"/>
      <c r="F11" s="26"/>
      <c r="G11" s="27">
        <f t="shared" si="1"/>
        <v>0</v>
      </c>
      <c r="I11" s="28"/>
    </row>
    <row r="12" spans="1:9" ht="18" customHeight="1" x14ac:dyDescent="0.2">
      <c r="A12" s="23">
        <v>42011</v>
      </c>
      <c r="B12" s="24" t="str">
        <f t="shared" si="0"/>
        <v>Mardi</v>
      </c>
      <c r="C12" s="25"/>
      <c r="D12" s="25"/>
      <c r="E12" s="25">
        <v>0.64583333333333337</v>
      </c>
      <c r="F12" s="26">
        <v>0.88541666666666663</v>
      </c>
      <c r="G12" s="27">
        <f t="shared" si="1"/>
        <v>0.23958333333333326</v>
      </c>
      <c r="I12" s="28"/>
    </row>
    <row r="13" spans="1:9" ht="18" customHeight="1" x14ac:dyDescent="0.2">
      <c r="A13" s="23">
        <v>42012</v>
      </c>
      <c r="B13" s="24" t="str">
        <f t="shared" si="0"/>
        <v>Mercredi</v>
      </c>
      <c r="C13" s="25">
        <v>0.47916666666666669</v>
      </c>
      <c r="D13" s="25">
        <v>0.63541666666666663</v>
      </c>
      <c r="E13" s="25">
        <v>0.77083333333333337</v>
      </c>
      <c r="F13" s="26">
        <v>0.90625000000000011</v>
      </c>
      <c r="G13" s="27">
        <f t="shared" si="1"/>
        <v>0.29166666666666663</v>
      </c>
      <c r="I13" s="28"/>
    </row>
    <row r="14" spans="1:9" ht="18" customHeight="1" x14ac:dyDescent="0.2">
      <c r="A14" s="23">
        <v>42013</v>
      </c>
      <c r="B14" s="24" t="str">
        <f t="shared" si="0"/>
        <v>Jeudi</v>
      </c>
      <c r="C14" s="25">
        <v>0.64583333333333337</v>
      </c>
      <c r="D14" s="25"/>
      <c r="E14" s="25"/>
      <c r="F14" s="26">
        <v>1.0208333333333333</v>
      </c>
      <c r="G14" s="27">
        <f t="shared" si="1"/>
        <v>0.37499999999999989</v>
      </c>
      <c r="I14" s="28"/>
    </row>
    <row r="15" spans="1:9" ht="18" customHeight="1" x14ac:dyDescent="0.2">
      <c r="A15" s="23">
        <v>42014</v>
      </c>
      <c r="B15" s="24" t="str">
        <f t="shared" si="0"/>
        <v>Vendredi</v>
      </c>
      <c r="C15" s="25">
        <v>0.47916666666666669</v>
      </c>
      <c r="D15" s="25">
        <v>0.58333333333333337</v>
      </c>
      <c r="E15" s="25"/>
      <c r="F15" s="26"/>
      <c r="G15" s="27">
        <f t="shared" si="1"/>
        <v>0.10416666666666669</v>
      </c>
      <c r="I15" s="28"/>
    </row>
    <row r="16" spans="1:9" ht="18" customHeight="1" x14ac:dyDescent="0.2">
      <c r="A16" s="29">
        <v>42015</v>
      </c>
      <c r="B16" s="30" t="str">
        <f t="shared" si="0"/>
        <v>Samedi</v>
      </c>
      <c r="C16" s="31">
        <v>0.47916666666666669</v>
      </c>
      <c r="D16" s="31">
        <v>0.63541666666666663</v>
      </c>
      <c r="E16" s="31"/>
      <c r="F16" s="32"/>
      <c r="G16" s="33">
        <f t="shared" si="1"/>
        <v>0.15624999999999994</v>
      </c>
      <c r="I16" s="34"/>
    </row>
    <row r="17" spans="1:9" ht="18" customHeight="1" x14ac:dyDescent="0.2">
      <c r="A17" s="29">
        <v>42016</v>
      </c>
      <c r="B17" s="30" t="str">
        <f t="shared" si="0"/>
        <v>Dimanche</v>
      </c>
      <c r="C17" s="31"/>
      <c r="D17" s="31"/>
      <c r="E17" s="31">
        <v>0.64583333333333337</v>
      </c>
      <c r="F17" s="32">
        <v>0.88541666666666663</v>
      </c>
      <c r="G17" s="33">
        <f t="shared" si="1"/>
        <v>0.23958333333333326</v>
      </c>
      <c r="I17" s="34"/>
    </row>
    <row r="18" spans="1:9" ht="18" customHeight="1" x14ac:dyDescent="0.2">
      <c r="A18" s="23">
        <v>42017</v>
      </c>
      <c r="B18" s="24" t="str">
        <f t="shared" si="0"/>
        <v>Lundi</v>
      </c>
      <c r="C18" s="25"/>
      <c r="D18" s="25"/>
      <c r="E18" s="25">
        <v>0.64583333333333337</v>
      </c>
      <c r="F18" s="26">
        <v>0.95833333333333315</v>
      </c>
      <c r="G18" s="27">
        <f t="shared" si="1"/>
        <v>0.31249999999999978</v>
      </c>
      <c r="I18" s="28"/>
    </row>
    <row r="19" spans="1:9" ht="18" customHeight="1" x14ac:dyDescent="0.2">
      <c r="A19" s="23">
        <v>42018</v>
      </c>
      <c r="B19" s="24" t="str">
        <f t="shared" si="0"/>
        <v>Mardi</v>
      </c>
      <c r="C19" s="25"/>
      <c r="D19" s="25"/>
      <c r="E19" s="25"/>
      <c r="F19" s="26"/>
      <c r="G19" s="27">
        <f t="shared" si="1"/>
        <v>0</v>
      </c>
      <c r="I19" s="28"/>
    </row>
    <row r="20" spans="1:9" ht="18" customHeight="1" x14ac:dyDescent="0.2">
      <c r="A20" s="23">
        <v>42019</v>
      </c>
      <c r="B20" s="24" t="str">
        <f t="shared" si="0"/>
        <v>Mercredi</v>
      </c>
      <c r="C20" s="25"/>
      <c r="D20" s="25"/>
      <c r="E20" s="25">
        <v>0.64583333333333337</v>
      </c>
      <c r="F20" s="26">
        <v>0.95833333333333315</v>
      </c>
      <c r="G20" s="27">
        <f t="shared" si="1"/>
        <v>0.31249999999999978</v>
      </c>
      <c r="I20" s="28"/>
    </row>
    <row r="21" spans="1:9" ht="18" customHeight="1" x14ac:dyDescent="0.2">
      <c r="A21" s="23">
        <v>42020</v>
      </c>
      <c r="B21" s="24" t="str">
        <f t="shared" si="0"/>
        <v>Jeudi</v>
      </c>
      <c r="C21" s="25"/>
      <c r="D21" s="25"/>
      <c r="E21" s="25">
        <v>0.64583333333333337</v>
      </c>
      <c r="F21" s="26">
        <v>0.97916666666666663</v>
      </c>
      <c r="G21" s="27">
        <f t="shared" si="1"/>
        <v>0.33333333333333326</v>
      </c>
      <c r="I21" s="28"/>
    </row>
    <row r="22" spans="1:9" ht="18" customHeight="1" x14ac:dyDescent="0.2">
      <c r="A22" s="23">
        <v>42021</v>
      </c>
      <c r="B22" s="24" t="str">
        <f t="shared" si="0"/>
        <v>Vendredi</v>
      </c>
      <c r="C22" s="25"/>
      <c r="D22" s="25"/>
      <c r="E22" s="25">
        <v>0.77083333333333337</v>
      </c>
      <c r="F22" s="26">
        <v>1.0208333333333333</v>
      </c>
      <c r="G22" s="27">
        <f t="shared" si="1"/>
        <v>0.24999999999999989</v>
      </c>
      <c r="I22" s="28"/>
    </row>
    <row r="23" spans="1:9" ht="18" customHeight="1" x14ac:dyDescent="0.2">
      <c r="A23" s="29">
        <v>42022</v>
      </c>
      <c r="B23" s="30" t="str">
        <f t="shared" si="0"/>
        <v>Samedi</v>
      </c>
      <c r="C23" s="31">
        <v>0.47916666666666669</v>
      </c>
      <c r="D23" s="31">
        <v>0.625</v>
      </c>
      <c r="E23" s="31"/>
      <c r="F23" s="32"/>
      <c r="G23" s="33">
        <f t="shared" si="1"/>
        <v>0.14583333333333331</v>
      </c>
      <c r="I23" s="34"/>
    </row>
    <row r="24" spans="1:9" ht="18" customHeight="1" x14ac:dyDescent="0.2">
      <c r="A24" s="29">
        <v>42023</v>
      </c>
      <c r="B24" s="30" t="str">
        <f t="shared" si="0"/>
        <v>Dimanche</v>
      </c>
      <c r="C24" s="31"/>
      <c r="D24" s="31"/>
      <c r="E24" s="31"/>
      <c r="F24" s="32"/>
      <c r="G24" s="33">
        <f t="shared" si="1"/>
        <v>0</v>
      </c>
      <c r="I24" s="34"/>
    </row>
    <row r="25" spans="1:9" ht="18" customHeight="1" x14ac:dyDescent="0.2">
      <c r="A25" s="23">
        <v>42024</v>
      </c>
      <c r="B25" s="24" t="str">
        <f t="shared" si="0"/>
        <v>Lundi</v>
      </c>
      <c r="C25" s="25"/>
      <c r="D25" s="25"/>
      <c r="E25" s="25"/>
      <c r="F25" s="26"/>
      <c r="G25" s="27">
        <f t="shared" si="1"/>
        <v>0</v>
      </c>
      <c r="I25" s="28"/>
    </row>
    <row r="26" spans="1:9" ht="18" customHeight="1" x14ac:dyDescent="0.2">
      <c r="A26" s="23">
        <v>42025</v>
      </c>
      <c r="B26" s="24" t="str">
        <f t="shared" si="0"/>
        <v>Mardi</v>
      </c>
      <c r="C26" s="25"/>
      <c r="D26" s="25"/>
      <c r="E26" s="25"/>
      <c r="F26" s="26"/>
      <c r="G26" s="27">
        <f t="shared" si="1"/>
        <v>0</v>
      </c>
      <c r="I26" s="28"/>
    </row>
    <row r="27" spans="1:9" ht="18" customHeight="1" x14ac:dyDescent="0.2">
      <c r="A27" s="23">
        <v>42026</v>
      </c>
      <c r="B27" s="24" t="str">
        <f t="shared" si="0"/>
        <v>Mercredi</v>
      </c>
      <c r="C27" s="25"/>
      <c r="D27" s="25"/>
      <c r="E27" s="25"/>
      <c r="F27" s="26"/>
      <c r="G27" s="27">
        <f t="shared" si="1"/>
        <v>0</v>
      </c>
      <c r="I27" s="28"/>
    </row>
    <row r="28" spans="1:9" ht="18" customHeight="1" x14ac:dyDescent="0.2">
      <c r="A28" s="23">
        <v>42027</v>
      </c>
      <c r="B28" s="24" t="str">
        <f t="shared" si="0"/>
        <v>Jeudi</v>
      </c>
      <c r="C28" s="25"/>
      <c r="D28" s="25"/>
      <c r="E28" s="25">
        <v>0.64583333333333337</v>
      </c>
      <c r="F28" s="26">
        <v>0.96875000000000011</v>
      </c>
      <c r="G28" s="27">
        <f t="shared" si="1"/>
        <v>0.32291666666666674</v>
      </c>
      <c r="I28" s="28"/>
    </row>
    <row r="29" spans="1:9" ht="18" customHeight="1" x14ac:dyDescent="0.2">
      <c r="A29" s="23">
        <v>42028</v>
      </c>
      <c r="B29" s="24" t="str">
        <f t="shared" si="0"/>
        <v>Vendredi</v>
      </c>
      <c r="C29" s="25"/>
      <c r="D29" s="25"/>
      <c r="E29" s="25">
        <v>0.64583333333333337</v>
      </c>
      <c r="F29" s="26">
        <v>1.0104166666666667</v>
      </c>
      <c r="G29" s="27">
        <f t="shared" si="1"/>
        <v>0.36458333333333337</v>
      </c>
      <c r="I29" s="28"/>
    </row>
    <row r="30" spans="1:9" ht="18" customHeight="1" x14ac:dyDescent="0.2">
      <c r="A30" s="29">
        <v>42029</v>
      </c>
      <c r="B30" s="30" t="str">
        <f t="shared" si="0"/>
        <v>Samedi</v>
      </c>
      <c r="C30" s="31"/>
      <c r="D30" s="31"/>
      <c r="E30" s="31">
        <v>0.64583333333333337</v>
      </c>
      <c r="F30" s="32">
        <v>0.92708333333333315</v>
      </c>
      <c r="G30" s="33">
        <f t="shared" si="1"/>
        <v>0.28124999999999978</v>
      </c>
      <c r="I30" s="34"/>
    </row>
    <row r="31" spans="1:9" ht="18" customHeight="1" x14ac:dyDescent="0.2">
      <c r="A31" s="29">
        <v>42030</v>
      </c>
      <c r="B31" s="30" t="str">
        <f t="shared" si="0"/>
        <v>Dimanche</v>
      </c>
      <c r="C31" s="31"/>
      <c r="D31" s="31"/>
      <c r="E31" s="31">
        <v>0.64583333333333337</v>
      </c>
      <c r="F31" s="32">
        <v>0.94791666666666663</v>
      </c>
      <c r="G31" s="33">
        <f t="shared" si="1"/>
        <v>0.30208333333333326</v>
      </c>
      <c r="I31" s="34"/>
    </row>
    <row r="32" spans="1:9" ht="18" customHeight="1" x14ac:dyDescent="0.2">
      <c r="A32" s="23">
        <v>42031</v>
      </c>
      <c r="B32" s="24" t="str">
        <f t="shared" si="0"/>
        <v>Lundi</v>
      </c>
      <c r="C32" s="25"/>
      <c r="D32" s="25"/>
      <c r="E32" s="25">
        <v>0.64583333333333337</v>
      </c>
      <c r="F32" s="26">
        <v>0.92708333333333315</v>
      </c>
      <c r="G32" s="27">
        <f t="shared" si="1"/>
        <v>0.28124999999999978</v>
      </c>
      <c r="I32" s="28"/>
    </row>
    <row r="33" spans="1:9" ht="18" customHeight="1" x14ac:dyDescent="0.2">
      <c r="A33" s="23">
        <v>42032</v>
      </c>
      <c r="B33" s="24" t="str">
        <f t="shared" si="0"/>
        <v>Mardi</v>
      </c>
      <c r="C33" s="25"/>
      <c r="D33" s="25"/>
      <c r="E33" s="25"/>
      <c r="F33" s="26"/>
      <c r="G33" s="27">
        <f t="shared" si="1"/>
        <v>0</v>
      </c>
      <c r="I33" s="28"/>
    </row>
    <row r="34" spans="1:9" ht="18" customHeight="1" x14ac:dyDescent="0.2">
      <c r="A34" s="23">
        <v>42033</v>
      </c>
      <c r="B34" s="24" t="str">
        <f t="shared" si="0"/>
        <v>Mercredi</v>
      </c>
      <c r="C34" s="25"/>
      <c r="D34" s="25"/>
      <c r="E34" s="25">
        <v>0.64583333333333337</v>
      </c>
      <c r="F34" s="26">
        <v>0.92708333333333315</v>
      </c>
      <c r="G34" s="27">
        <f t="shared" si="1"/>
        <v>0.28124999999999978</v>
      </c>
      <c r="I34" s="28"/>
    </row>
    <row r="35" spans="1:9" ht="18" customHeight="1" x14ac:dyDescent="0.2">
      <c r="A35" s="35">
        <v>42034</v>
      </c>
      <c r="B35" s="36" t="str">
        <f t="shared" si="0"/>
        <v>Jeudi</v>
      </c>
      <c r="C35" s="37">
        <v>0.47916666666666669</v>
      </c>
      <c r="D35" s="37">
        <v>0.63541666666666663</v>
      </c>
      <c r="E35" s="37">
        <v>0.77083333333333337</v>
      </c>
      <c r="F35" s="38">
        <v>0.98958333333333315</v>
      </c>
      <c r="G35" s="39">
        <f t="shared" si="1"/>
        <v>0.37499999999999967</v>
      </c>
      <c r="I35" s="40"/>
    </row>
    <row r="36" spans="1:9" ht="18" customHeight="1" x14ac:dyDescent="0.2">
      <c r="A36" s="41"/>
      <c r="B36" s="41"/>
      <c r="C36" s="42"/>
      <c r="D36" s="42"/>
      <c r="E36" s="42"/>
      <c r="F36" s="42"/>
      <c r="G36" s="43"/>
      <c r="I36" s="44"/>
    </row>
    <row r="37" spans="1:9" ht="21" customHeight="1" x14ac:dyDescent="0.2">
      <c r="D37" s="45"/>
      <c r="E37" s="152" t="s">
        <v>10</v>
      </c>
      <c r="F37" s="152"/>
      <c r="G37" s="46">
        <f>SUM(G5:G8)</f>
        <v>1.3541666666666661</v>
      </c>
      <c r="I37" s="47">
        <f>SUM(I5:I35)</f>
        <v>0</v>
      </c>
    </row>
    <row r="102" spans="1:4" x14ac:dyDescent="0.25">
      <c r="A102" s="48">
        <f>TIME(5,4,0)</f>
        <v>0.21111111111111111</v>
      </c>
      <c r="B102" s="48"/>
      <c r="C102" s="10">
        <v>0</v>
      </c>
      <c r="D102" s="49"/>
    </row>
  </sheetData>
  <sheetProtection selectLockedCells="1" selectUnlockedCells="1"/>
  <mergeCells count="7">
    <mergeCell ref="E37:F37"/>
    <mergeCell ref="A1:I1"/>
    <mergeCell ref="A3:B4"/>
    <mergeCell ref="C3:D3"/>
    <mergeCell ref="E3:F3"/>
    <mergeCell ref="G3:G4"/>
    <mergeCell ref="I3:I4"/>
  </mergeCells>
  <conditionalFormatting sqref="I5:I35 I37">
    <cfRule type="cellIs" priority="1" stopIfTrue="1" operator="lessThan">
      <formula>0</formula>
    </cfRule>
    <cfRule type="cellIs" priority="2" stopIfTrue="1" operator="greaterThan">
      <formula>0</formula>
    </cfRule>
  </conditionalFormatting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03"/>
  <sheetViews>
    <sheetView workbookViewId="0">
      <selection activeCell="I15" sqref="I15"/>
    </sheetView>
  </sheetViews>
  <sheetFormatPr baseColWidth="10" defaultRowHeight="15" x14ac:dyDescent="0.25"/>
  <cols>
    <col min="1" max="6" width="11.42578125" style="10"/>
    <col min="7" max="7" width="13.7109375" style="10" customWidth="1"/>
    <col min="8" max="8" width="4.5703125" style="10" customWidth="1"/>
    <col min="9" max="9" width="16.7109375" style="1" customWidth="1"/>
    <col min="10" max="16" width="11.42578125" style="10"/>
    <col min="17" max="17" width="17.28515625" style="10" customWidth="1"/>
    <col min="18" max="16384" width="11.42578125" style="10"/>
  </cols>
  <sheetData>
    <row r="1" spans="1:9" ht="23.25" x14ac:dyDescent="0.2">
      <c r="A1" s="153" t="s">
        <v>11</v>
      </c>
      <c r="B1" s="153"/>
      <c r="C1" s="153"/>
      <c r="D1" s="153"/>
      <c r="E1" s="153"/>
      <c r="F1" s="153"/>
      <c r="G1" s="153"/>
      <c r="H1" s="153"/>
      <c r="I1" s="153"/>
    </row>
    <row r="3" spans="1:9" s="12" customFormat="1" ht="20.25" customHeight="1" x14ac:dyDescent="0.2">
      <c r="A3" s="158" t="s">
        <v>3</v>
      </c>
      <c r="B3" s="158"/>
      <c r="C3" s="155" t="s">
        <v>4</v>
      </c>
      <c r="D3" s="155"/>
      <c r="E3" s="155" t="s">
        <v>5</v>
      </c>
      <c r="F3" s="155"/>
      <c r="G3" s="159" t="s">
        <v>6</v>
      </c>
      <c r="I3" s="160" t="s">
        <v>7</v>
      </c>
    </row>
    <row r="4" spans="1:9" ht="24" customHeight="1" x14ac:dyDescent="0.2">
      <c r="A4" s="158"/>
      <c r="B4" s="158"/>
      <c r="C4" s="15" t="s">
        <v>8</v>
      </c>
      <c r="D4" s="16" t="s">
        <v>9</v>
      </c>
      <c r="E4" s="15" t="s">
        <v>8</v>
      </c>
      <c r="F4" s="16" t="s">
        <v>9</v>
      </c>
      <c r="G4" s="159"/>
      <c r="I4" s="160"/>
    </row>
    <row r="5" spans="1:9" ht="18" customHeight="1" x14ac:dyDescent="0.2">
      <c r="A5" s="17">
        <v>42035</v>
      </c>
      <c r="B5" s="18" t="str">
        <f>PROPER(TEXT(A5,"jjjj"))</f>
        <v>Vendredi</v>
      </c>
      <c r="C5" s="19">
        <v>0.47916666666666669</v>
      </c>
      <c r="D5" s="19">
        <v>0.66666666666666663</v>
      </c>
      <c r="E5" s="19"/>
      <c r="F5" s="50"/>
      <c r="G5" s="51">
        <f>(D5-C5)+(F5-E5)</f>
        <v>0.18749999999999994</v>
      </c>
      <c r="I5" s="22"/>
    </row>
    <row r="6" spans="1:9" ht="18" customHeight="1" x14ac:dyDescent="0.2">
      <c r="A6" s="29">
        <v>42036</v>
      </c>
      <c r="B6" s="30" t="str">
        <f t="shared" ref="B6:B32" si="0">PROPER(TEXT(A6,"jjjj"))</f>
        <v>Samedi</v>
      </c>
      <c r="C6" s="31">
        <v>0.5</v>
      </c>
      <c r="D6" s="31"/>
      <c r="E6" s="31"/>
      <c r="F6" s="52">
        <v>0.94791666666666663</v>
      </c>
      <c r="G6" s="53">
        <f>D6-C6+F6-E6</f>
        <v>0.44791666666666663</v>
      </c>
      <c r="I6" s="34"/>
    </row>
    <row r="7" spans="1:9" ht="18" customHeight="1" x14ac:dyDescent="0.2">
      <c r="A7" s="29">
        <v>42037</v>
      </c>
      <c r="B7" s="30" t="str">
        <f t="shared" si="0"/>
        <v>Dimanche</v>
      </c>
      <c r="C7" s="31">
        <v>0.47916666666666669</v>
      </c>
      <c r="D7" s="31">
        <v>0.72916666666666663</v>
      </c>
      <c r="E7" s="31">
        <v>0.77083333333333337</v>
      </c>
      <c r="F7" s="52">
        <v>0.92708333333333315</v>
      </c>
      <c r="G7" s="53">
        <f t="shared" ref="G7:G32" si="1">D7-C7+F7-E7</f>
        <v>0.40624999999999967</v>
      </c>
      <c r="I7" s="34"/>
    </row>
    <row r="8" spans="1:9" ht="18" customHeight="1" x14ac:dyDescent="0.2">
      <c r="A8" s="23">
        <v>42038</v>
      </c>
      <c r="B8" s="24" t="str">
        <f t="shared" si="0"/>
        <v>Lundi</v>
      </c>
      <c r="C8" s="25"/>
      <c r="D8" s="25"/>
      <c r="E8" s="25">
        <v>0.77083333333333337</v>
      </c>
      <c r="F8" s="54">
        <v>0.9375</v>
      </c>
      <c r="G8" s="55">
        <f t="shared" si="1"/>
        <v>0.16666666666666663</v>
      </c>
      <c r="I8" s="28"/>
    </row>
    <row r="9" spans="1:9" ht="18" customHeight="1" x14ac:dyDescent="0.2">
      <c r="A9" s="23">
        <v>42039</v>
      </c>
      <c r="B9" s="24" t="str">
        <f t="shared" si="0"/>
        <v>Mardi</v>
      </c>
      <c r="C9" s="25"/>
      <c r="D9" s="25"/>
      <c r="E9" s="25"/>
      <c r="F9" s="54"/>
      <c r="G9" s="55">
        <f t="shared" si="1"/>
        <v>0</v>
      </c>
      <c r="I9" s="28"/>
    </row>
    <row r="10" spans="1:9" ht="18" customHeight="1" x14ac:dyDescent="0.2">
      <c r="A10" s="23">
        <v>42040</v>
      </c>
      <c r="B10" s="24" t="str">
        <f t="shared" si="0"/>
        <v>Mercredi</v>
      </c>
      <c r="C10" s="25"/>
      <c r="D10" s="25"/>
      <c r="E10" s="25"/>
      <c r="F10" s="54"/>
      <c r="G10" s="55">
        <f t="shared" si="1"/>
        <v>0</v>
      </c>
      <c r="I10" s="28"/>
    </row>
    <row r="11" spans="1:9" ht="18" customHeight="1" x14ac:dyDescent="0.2">
      <c r="A11" s="23">
        <v>42041</v>
      </c>
      <c r="B11" s="24" t="str">
        <f t="shared" si="0"/>
        <v>Jeudi</v>
      </c>
      <c r="C11" s="25"/>
      <c r="D11" s="25"/>
      <c r="E11" s="25"/>
      <c r="F11" s="54"/>
      <c r="G11" s="55">
        <f t="shared" si="1"/>
        <v>0</v>
      </c>
      <c r="I11" s="28"/>
    </row>
    <row r="12" spans="1:9" ht="18" customHeight="1" x14ac:dyDescent="0.2">
      <c r="A12" s="23">
        <v>42042</v>
      </c>
      <c r="B12" s="24" t="str">
        <f t="shared" si="0"/>
        <v>Vendredi</v>
      </c>
      <c r="C12" s="25"/>
      <c r="D12" s="25"/>
      <c r="E12" s="25"/>
      <c r="F12" s="54"/>
      <c r="G12" s="55">
        <f t="shared" si="1"/>
        <v>0</v>
      </c>
      <c r="I12" s="28"/>
    </row>
    <row r="13" spans="1:9" ht="18" customHeight="1" x14ac:dyDescent="0.2">
      <c r="A13" s="29">
        <v>42043</v>
      </c>
      <c r="B13" s="30" t="str">
        <f t="shared" si="0"/>
        <v>Samedi</v>
      </c>
      <c r="C13" s="31">
        <v>0.47916666666666669</v>
      </c>
      <c r="D13" s="31">
        <v>0.72916666666666663</v>
      </c>
      <c r="E13" s="31">
        <v>0.77083333333333337</v>
      </c>
      <c r="F13" s="52">
        <v>0.90625000000000011</v>
      </c>
      <c r="G13" s="53">
        <f t="shared" si="1"/>
        <v>0.38541666666666663</v>
      </c>
      <c r="I13" s="34"/>
    </row>
    <row r="14" spans="1:9" ht="18" customHeight="1" x14ac:dyDescent="0.2">
      <c r="A14" s="29">
        <v>42044</v>
      </c>
      <c r="B14" s="30" t="str">
        <f t="shared" si="0"/>
        <v>Dimanche</v>
      </c>
      <c r="C14" s="31">
        <v>0.47916666666666669</v>
      </c>
      <c r="D14" s="31">
        <v>0.72916666666666663</v>
      </c>
      <c r="E14" s="31">
        <v>0.77083333333333337</v>
      </c>
      <c r="F14" s="52">
        <v>0.92708333333333315</v>
      </c>
      <c r="G14" s="53">
        <f t="shared" si="1"/>
        <v>0.40624999999999967</v>
      </c>
      <c r="I14" s="34"/>
    </row>
    <row r="15" spans="1:9" ht="18" customHeight="1" x14ac:dyDescent="0.2">
      <c r="A15" s="23">
        <v>42045</v>
      </c>
      <c r="B15" s="24" t="str">
        <f t="shared" si="0"/>
        <v>Lundi</v>
      </c>
      <c r="C15" s="25"/>
      <c r="D15" s="25"/>
      <c r="E15" s="25"/>
      <c r="F15" s="54"/>
      <c r="G15" s="55">
        <f t="shared" si="1"/>
        <v>0</v>
      </c>
      <c r="I15" s="28"/>
    </row>
    <row r="16" spans="1:9" ht="18" customHeight="1" x14ac:dyDescent="0.2">
      <c r="A16" s="23">
        <v>42046</v>
      </c>
      <c r="B16" s="24" t="str">
        <f t="shared" si="0"/>
        <v>Mardi</v>
      </c>
      <c r="C16" s="25"/>
      <c r="D16" s="25"/>
      <c r="E16" s="25"/>
      <c r="F16" s="54"/>
      <c r="G16" s="55">
        <f t="shared" si="1"/>
        <v>0</v>
      </c>
      <c r="I16" s="28"/>
    </row>
    <row r="17" spans="1:9" ht="18" customHeight="1" x14ac:dyDescent="0.2">
      <c r="A17" s="23">
        <v>42047</v>
      </c>
      <c r="B17" s="24" t="str">
        <f t="shared" si="0"/>
        <v>Mercredi</v>
      </c>
      <c r="C17" s="25">
        <v>0.47916666666666669</v>
      </c>
      <c r="D17" s="25">
        <v>0.72916666666666663</v>
      </c>
      <c r="E17" s="25">
        <v>0.77083333333333337</v>
      </c>
      <c r="F17" s="54">
        <v>0.94791666666666663</v>
      </c>
      <c r="G17" s="55">
        <f t="shared" si="1"/>
        <v>0.42708333333333315</v>
      </c>
      <c r="I17" s="28"/>
    </row>
    <row r="18" spans="1:9" ht="18" customHeight="1" x14ac:dyDescent="0.2">
      <c r="A18" s="23">
        <v>42048</v>
      </c>
      <c r="B18" s="24" t="str">
        <f t="shared" si="0"/>
        <v>Jeudi</v>
      </c>
      <c r="C18" s="25"/>
      <c r="D18" s="25"/>
      <c r="E18" s="25">
        <v>0.77083333333333337</v>
      </c>
      <c r="F18" s="54">
        <v>0.97916666666666663</v>
      </c>
      <c r="G18" s="55">
        <f t="shared" si="1"/>
        <v>0.20833333333333326</v>
      </c>
      <c r="I18" s="28"/>
    </row>
    <row r="19" spans="1:9" ht="18" customHeight="1" x14ac:dyDescent="0.2">
      <c r="A19" s="23">
        <v>42049</v>
      </c>
      <c r="B19" s="24" t="str">
        <f t="shared" si="0"/>
        <v>Vendredi</v>
      </c>
      <c r="C19" s="25">
        <v>0.47916666666666669</v>
      </c>
      <c r="D19" s="25">
        <v>0.72916666666666663</v>
      </c>
      <c r="E19" s="25">
        <v>0.77083333333333337</v>
      </c>
      <c r="F19" s="54">
        <v>0.96875000000000011</v>
      </c>
      <c r="G19" s="55">
        <f t="shared" si="1"/>
        <v>0.44791666666666663</v>
      </c>
      <c r="I19" s="28"/>
    </row>
    <row r="20" spans="1:9" ht="18" customHeight="1" x14ac:dyDescent="0.2">
      <c r="A20" s="29">
        <v>42050</v>
      </c>
      <c r="B20" s="30" t="str">
        <f t="shared" si="0"/>
        <v>Samedi</v>
      </c>
      <c r="C20" s="31">
        <v>0.47916666666666669</v>
      </c>
      <c r="D20" s="31">
        <v>0.72916666666666663</v>
      </c>
      <c r="E20" s="31">
        <v>0.77083333333333337</v>
      </c>
      <c r="F20" s="52">
        <v>0.95833333333333315</v>
      </c>
      <c r="G20" s="53">
        <f t="shared" si="1"/>
        <v>0.43749999999999967</v>
      </c>
      <c r="I20" s="34"/>
    </row>
    <row r="21" spans="1:9" ht="18" customHeight="1" x14ac:dyDescent="0.2">
      <c r="A21" s="29">
        <v>42051</v>
      </c>
      <c r="B21" s="30" t="str">
        <f t="shared" si="0"/>
        <v>Dimanche</v>
      </c>
      <c r="C21" s="31"/>
      <c r="D21" s="31"/>
      <c r="E21" s="31">
        <v>0.72916666666666663</v>
      </c>
      <c r="F21" s="52">
        <v>0.94791666666666663</v>
      </c>
      <c r="G21" s="53">
        <f t="shared" si="1"/>
        <v>0.21875</v>
      </c>
      <c r="I21" s="34"/>
    </row>
    <row r="22" spans="1:9" ht="18" customHeight="1" x14ac:dyDescent="0.2">
      <c r="A22" s="23">
        <v>42052</v>
      </c>
      <c r="B22" s="24" t="str">
        <f t="shared" si="0"/>
        <v>Lundi</v>
      </c>
      <c r="C22" s="25">
        <v>0.47916666666666669</v>
      </c>
      <c r="D22" s="25">
        <v>0.72916666666666663</v>
      </c>
      <c r="E22" s="25">
        <v>0.77083333333333337</v>
      </c>
      <c r="F22" s="54">
        <v>0.94791666666666663</v>
      </c>
      <c r="G22" s="55">
        <f t="shared" si="1"/>
        <v>0.42708333333333315</v>
      </c>
      <c r="I22" s="28"/>
    </row>
    <row r="23" spans="1:9" ht="18" customHeight="1" x14ac:dyDescent="0.2">
      <c r="A23" s="23">
        <v>42053</v>
      </c>
      <c r="B23" s="24" t="str">
        <f t="shared" si="0"/>
        <v>Mardi</v>
      </c>
      <c r="C23" s="25"/>
      <c r="D23" s="25"/>
      <c r="E23" s="25"/>
      <c r="F23" s="54"/>
      <c r="G23" s="55">
        <f t="shared" si="1"/>
        <v>0</v>
      </c>
      <c r="I23" s="28"/>
    </row>
    <row r="24" spans="1:9" ht="18" customHeight="1" x14ac:dyDescent="0.2">
      <c r="A24" s="23">
        <v>42054</v>
      </c>
      <c r="B24" s="24" t="str">
        <f t="shared" si="0"/>
        <v>Mercredi</v>
      </c>
      <c r="C24" s="25"/>
      <c r="D24" s="25"/>
      <c r="E24" s="25">
        <v>0.72916666666666663</v>
      </c>
      <c r="F24" s="54">
        <v>0.94791666666666663</v>
      </c>
      <c r="G24" s="55">
        <f t="shared" si="1"/>
        <v>0.21875</v>
      </c>
      <c r="I24" s="28"/>
    </row>
    <row r="25" spans="1:9" ht="18" customHeight="1" x14ac:dyDescent="0.2">
      <c r="A25" s="23">
        <v>42055</v>
      </c>
      <c r="B25" s="24" t="str">
        <f t="shared" si="0"/>
        <v>Jeudi</v>
      </c>
      <c r="C25" s="25">
        <v>0.47916666666666669</v>
      </c>
      <c r="D25" s="25">
        <v>0.72916666666666663</v>
      </c>
      <c r="E25" s="25">
        <v>0.77083333333333337</v>
      </c>
      <c r="F25" s="54">
        <v>0.96875000000000011</v>
      </c>
      <c r="G25" s="55">
        <f t="shared" si="1"/>
        <v>0.44791666666666663</v>
      </c>
      <c r="I25" s="28"/>
    </row>
    <row r="26" spans="1:9" ht="18" customHeight="1" x14ac:dyDescent="0.2">
      <c r="A26" s="23">
        <v>42056</v>
      </c>
      <c r="B26" s="24" t="str">
        <f t="shared" si="0"/>
        <v>Vendredi</v>
      </c>
      <c r="C26" s="25"/>
      <c r="D26" s="25"/>
      <c r="E26" s="25">
        <v>0.77083333333333337</v>
      </c>
      <c r="F26" s="54">
        <v>0.96875000000000011</v>
      </c>
      <c r="G26" s="55">
        <f t="shared" si="1"/>
        <v>0.19791666666666674</v>
      </c>
      <c r="I26" s="28"/>
    </row>
    <row r="27" spans="1:9" ht="18" customHeight="1" x14ac:dyDescent="0.2">
      <c r="A27" s="29">
        <v>42057</v>
      </c>
      <c r="B27" s="30" t="str">
        <f t="shared" si="0"/>
        <v>Samedi</v>
      </c>
      <c r="C27" s="31"/>
      <c r="D27" s="31"/>
      <c r="E27" s="31"/>
      <c r="F27" s="52"/>
      <c r="G27" s="53">
        <f t="shared" si="1"/>
        <v>0</v>
      </c>
      <c r="I27" s="34"/>
    </row>
    <row r="28" spans="1:9" ht="18" customHeight="1" x14ac:dyDescent="0.2">
      <c r="A28" s="29">
        <v>42058</v>
      </c>
      <c r="B28" s="30" t="str">
        <f t="shared" si="0"/>
        <v>Dimanche</v>
      </c>
      <c r="C28" s="31"/>
      <c r="D28" s="31"/>
      <c r="E28" s="31"/>
      <c r="F28" s="52"/>
      <c r="G28" s="53">
        <f t="shared" si="1"/>
        <v>0</v>
      </c>
      <c r="I28" s="34"/>
    </row>
    <row r="29" spans="1:9" ht="18" customHeight="1" x14ac:dyDescent="0.2">
      <c r="A29" s="23">
        <v>42059</v>
      </c>
      <c r="B29" s="24" t="str">
        <f t="shared" si="0"/>
        <v>Lundi</v>
      </c>
      <c r="C29" s="25"/>
      <c r="D29" s="25"/>
      <c r="E29" s="25">
        <v>0.75</v>
      </c>
      <c r="F29" s="54">
        <v>0.96875000000000011</v>
      </c>
      <c r="G29" s="55">
        <f t="shared" si="1"/>
        <v>0.21875000000000011</v>
      </c>
      <c r="I29" s="56"/>
    </row>
    <row r="30" spans="1:9" ht="18" customHeight="1" x14ac:dyDescent="0.2">
      <c r="A30" s="23">
        <v>42060</v>
      </c>
      <c r="B30" s="24" t="str">
        <f t="shared" si="0"/>
        <v>Mardi</v>
      </c>
      <c r="C30" s="25"/>
      <c r="D30" s="25"/>
      <c r="E30" s="25"/>
      <c r="F30" s="54"/>
      <c r="G30" s="55">
        <f t="shared" si="1"/>
        <v>0</v>
      </c>
      <c r="I30" s="28"/>
    </row>
    <row r="31" spans="1:9" ht="18" customHeight="1" x14ac:dyDescent="0.2">
      <c r="A31" s="23">
        <v>42061</v>
      </c>
      <c r="B31" s="24" t="str">
        <f t="shared" si="0"/>
        <v>Mercredi</v>
      </c>
      <c r="C31" s="25">
        <v>0.47916666666666669</v>
      </c>
      <c r="D31" s="25">
        <v>0.72916666666666663</v>
      </c>
      <c r="E31" s="25">
        <v>0.77083333333333337</v>
      </c>
      <c r="F31" s="54">
        <v>0.96875000000000011</v>
      </c>
      <c r="G31" s="55">
        <f t="shared" si="1"/>
        <v>0.44791666666666663</v>
      </c>
      <c r="I31" s="28"/>
    </row>
    <row r="32" spans="1:9" ht="18" customHeight="1" x14ac:dyDescent="0.2">
      <c r="A32" s="23">
        <v>42062</v>
      </c>
      <c r="B32" s="24" t="str">
        <f t="shared" si="0"/>
        <v>Jeudi</v>
      </c>
      <c r="C32" s="25"/>
      <c r="D32" s="25"/>
      <c r="E32" s="25">
        <v>0.58333333333333337</v>
      </c>
      <c r="F32" s="54">
        <v>0.95833333333333315</v>
      </c>
      <c r="G32" s="55">
        <f t="shared" si="1"/>
        <v>0.37499999999999978</v>
      </c>
      <c r="I32" s="28"/>
    </row>
    <row r="33" spans="1:9" ht="18" customHeight="1" x14ac:dyDescent="0.2">
      <c r="A33" s="35"/>
      <c r="B33" s="36"/>
      <c r="C33" s="37">
        <v>0.47916666666666669</v>
      </c>
      <c r="D33" s="37">
        <v>0.72916666666666663</v>
      </c>
      <c r="E33" s="37">
        <v>0.77083333333333337</v>
      </c>
      <c r="F33" s="57">
        <v>0.96875000000000011</v>
      </c>
      <c r="G33" s="58">
        <f>D33-C33+F33-E33</f>
        <v>0.44791666666666663</v>
      </c>
      <c r="I33" s="40"/>
    </row>
    <row r="34" spans="1:9" ht="18" customHeight="1" x14ac:dyDescent="0.2">
      <c r="A34" s="41"/>
      <c r="B34" s="41"/>
      <c r="C34" s="42"/>
      <c r="D34" s="42"/>
      <c r="E34" s="42"/>
      <c r="F34" s="42"/>
      <c r="G34" s="43"/>
      <c r="I34" s="44"/>
    </row>
    <row r="35" spans="1:9" ht="21" customHeight="1" x14ac:dyDescent="0.2">
      <c r="B35" s="41"/>
      <c r="D35" s="45"/>
      <c r="E35" s="152" t="s">
        <v>10</v>
      </c>
      <c r="F35" s="152"/>
      <c r="G35" s="46">
        <f>SUM(G5:G8)</f>
        <v>1.2083333333333326</v>
      </c>
      <c r="I35" s="47">
        <f>SUM(I5:I32)</f>
        <v>0</v>
      </c>
    </row>
    <row r="36" spans="1:9" x14ac:dyDescent="0.25">
      <c r="B36" s="41"/>
    </row>
    <row r="37" spans="1:9" x14ac:dyDescent="0.25">
      <c r="B37" s="41"/>
    </row>
    <row r="100" spans="1:4" x14ac:dyDescent="0.25">
      <c r="A100" s="48">
        <f>TIME(5,4,0)</f>
        <v>0.21111111111111111</v>
      </c>
      <c r="C100" s="10">
        <v>0</v>
      </c>
      <c r="D100" s="49"/>
    </row>
    <row r="103" spans="1:4" x14ac:dyDescent="0.25">
      <c r="B103" s="48"/>
    </row>
  </sheetData>
  <sheetProtection selectLockedCells="1" selectUnlockedCells="1"/>
  <mergeCells count="7">
    <mergeCell ref="E35:F35"/>
    <mergeCell ref="A1:I1"/>
    <mergeCell ref="A3:B4"/>
    <mergeCell ref="C3:D3"/>
    <mergeCell ref="E3:F3"/>
    <mergeCell ref="G3:G4"/>
    <mergeCell ref="I3:I4"/>
  </mergeCells>
  <conditionalFormatting sqref="I5:I31 I35">
    <cfRule type="cellIs" priority="1" stopIfTrue="1" operator="lessThan">
      <formula>0</formula>
    </cfRule>
    <cfRule type="cellIs" priority="2" stopIfTrue="1" operator="greaterThan">
      <formula>0</formula>
    </cfRule>
  </conditionalFormatting>
  <conditionalFormatting sqref="I32:I33">
    <cfRule type="cellIs" priority="3" stopIfTrue="1" operator="lessThan">
      <formula>0</formula>
    </cfRule>
    <cfRule type="cellIs" priority="4" stopIfTrue="1" operator="greaterThan">
      <formula>0</formula>
    </cfRule>
  </conditionalFormatting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J102"/>
  <sheetViews>
    <sheetView workbookViewId="0">
      <selection activeCell="L10" sqref="L10"/>
    </sheetView>
  </sheetViews>
  <sheetFormatPr baseColWidth="10" defaultRowHeight="15" x14ac:dyDescent="0.25"/>
  <cols>
    <col min="1" max="6" width="11.42578125" style="10"/>
    <col min="7" max="7" width="13.7109375" style="10" customWidth="1"/>
    <col min="8" max="8" width="4.5703125" style="10" customWidth="1"/>
    <col min="9" max="9" width="16.7109375" style="1" customWidth="1"/>
    <col min="10" max="16" width="11.42578125" style="10"/>
    <col min="17" max="17" width="17.28515625" style="10" customWidth="1"/>
    <col min="18" max="16384" width="11.42578125" style="10"/>
  </cols>
  <sheetData>
    <row r="1" spans="1:10" ht="23.25" x14ac:dyDescent="0.2">
      <c r="A1" s="153" t="s">
        <v>12</v>
      </c>
      <c r="B1" s="153"/>
      <c r="C1" s="153"/>
      <c r="D1" s="153"/>
      <c r="E1" s="153"/>
      <c r="F1" s="153"/>
      <c r="G1" s="153"/>
      <c r="H1" s="153"/>
      <c r="I1" s="153"/>
    </row>
    <row r="3" spans="1:10" s="12" customFormat="1" ht="20.25" customHeight="1" thickBot="1" x14ac:dyDescent="0.25">
      <c r="A3" s="158" t="s">
        <v>3</v>
      </c>
      <c r="B3" s="158"/>
      <c r="C3" s="155" t="s">
        <v>4</v>
      </c>
      <c r="D3" s="155"/>
      <c r="E3" s="155" t="s">
        <v>5</v>
      </c>
      <c r="F3" s="155"/>
      <c r="G3" s="156" t="s">
        <v>6</v>
      </c>
      <c r="I3" s="157" t="s">
        <v>7</v>
      </c>
    </row>
    <row r="4" spans="1:10" ht="24" customHeight="1" thickBot="1" x14ac:dyDescent="0.25">
      <c r="A4" s="154"/>
      <c r="B4" s="154"/>
      <c r="C4" s="15" t="s">
        <v>8</v>
      </c>
      <c r="D4" s="16" t="s">
        <v>9</v>
      </c>
      <c r="E4" s="15" t="s">
        <v>8</v>
      </c>
      <c r="F4" s="16" t="s">
        <v>9</v>
      </c>
      <c r="G4" s="159"/>
      <c r="I4" s="160"/>
    </row>
    <row r="5" spans="1:10" ht="18" customHeight="1" x14ac:dyDescent="0.2">
      <c r="A5" s="119">
        <v>42429</v>
      </c>
      <c r="B5" s="120" t="str">
        <f>PROPER(TEXT(A5,"jjjj"))</f>
        <v>Dimanche</v>
      </c>
      <c r="C5" s="121"/>
      <c r="D5" s="121"/>
      <c r="E5" s="121">
        <v>0.72916666666666663</v>
      </c>
      <c r="F5" s="140">
        <v>0.90625000000000011</v>
      </c>
      <c r="G5" s="141">
        <f t="shared" ref="G5:G14" si="0">D5-C5+F5-E5</f>
        <v>0.17708333333333348</v>
      </c>
      <c r="I5" s="146">
        <f>SUM(G5-$A$102)</f>
        <v>-0.17013888888888878</v>
      </c>
    </row>
    <row r="6" spans="1:10" ht="18" customHeight="1" x14ac:dyDescent="0.2">
      <c r="A6" s="109">
        <v>42430</v>
      </c>
      <c r="B6" s="104" t="str">
        <f t="shared" ref="B6:B35" si="1">PROPER(TEXT(A6,"jjjj"))</f>
        <v>Lundi</v>
      </c>
      <c r="C6" s="74">
        <v>0.47916666666666669</v>
      </c>
      <c r="D6" s="74">
        <v>0.72916666666666663</v>
      </c>
      <c r="E6" s="74">
        <v>0.77083333333333337</v>
      </c>
      <c r="F6" s="75">
        <v>0.9375</v>
      </c>
      <c r="G6" s="138">
        <f t="shared" si="0"/>
        <v>0.41666666666666663</v>
      </c>
      <c r="I6" s="147">
        <f>SUM(G5-$A$102)</f>
        <v>-0.17013888888888878</v>
      </c>
    </row>
    <row r="7" spans="1:10" ht="18" customHeight="1" x14ac:dyDescent="0.2">
      <c r="A7" s="109">
        <v>42431</v>
      </c>
      <c r="B7" s="104" t="str">
        <f t="shared" si="1"/>
        <v>Mardi</v>
      </c>
      <c r="C7" s="74"/>
      <c r="D7" s="74"/>
      <c r="E7" s="74"/>
      <c r="F7" s="75"/>
      <c r="G7" s="138">
        <f t="shared" si="0"/>
        <v>0</v>
      </c>
      <c r="I7" s="147">
        <f>SUM(G5-$A$102)</f>
        <v>-0.17013888888888878</v>
      </c>
    </row>
    <row r="8" spans="1:10" ht="18" customHeight="1" x14ac:dyDescent="0.2">
      <c r="A8" s="109">
        <v>42432</v>
      </c>
      <c r="B8" s="104" t="str">
        <f t="shared" si="1"/>
        <v>Mercredi</v>
      </c>
      <c r="C8" s="74"/>
      <c r="D8" s="74"/>
      <c r="E8" s="74"/>
      <c r="F8" s="75"/>
      <c r="G8" s="138">
        <f t="shared" si="0"/>
        <v>0</v>
      </c>
      <c r="I8" s="147">
        <f>SUM(G5-$A$102)</f>
        <v>-0.17013888888888878</v>
      </c>
    </row>
    <row r="9" spans="1:10" ht="18" customHeight="1" x14ac:dyDescent="0.2">
      <c r="A9" s="109">
        <v>42433</v>
      </c>
      <c r="B9" s="104" t="str">
        <f t="shared" si="1"/>
        <v>Jeudi</v>
      </c>
      <c r="C9" s="74">
        <v>0.47916666666666669</v>
      </c>
      <c r="D9" s="74">
        <v>0.72916666666666663</v>
      </c>
      <c r="E9" s="74">
        <v>0.77083333333333337</v>
      </c>
      <c r="F9" s="75">
        <v>0.89583333333333337</v>
      </c>
      <c r="G9" s="138">
        <f t="shared" si="0"/>
        <v>0.37499999999999989</v>
      </c>
      <c r="I9" s="147">
        <f t="shared" ref="I9:I35" si="2">SUM(G6-$A$102)</f>
        <v>6.9444444444444364E-2</v>
      </c>
    </row>
    <row r="10" spans="1:10" ht="18" customHeight="1" x14ac:dyDescent="0.2">
      <c r="A10" s="109">
        <v>42434</v>
      </c>
      <c r="B10" s="104" t="str">
        <f t="shared" si="1"/>
        <v>Vendredi</v>
      </c>
      <c r="C10" s="74"/>
      <c r="D10" s="74"/>
      <c r="E10" s="74">
        <v>0.6875</v>
      </c>
      <c r="F10" s="75">
        <v>0.91666666666666663</v>
      </c>
      <c r="G10" s="138">
        <f t="shared" si="0"/>
        <v>0.22916666666666663</v>
      </c>
      <c r="I10" s="147">
        <f t="shared" si="2"/>
        <v>-0.34722222222222227</v>
      </c>
    </row>
    <row r="11" spans="1:10" ht="18" customHeight="1" x14ac:dyDescent="0.2">
      <c r="A11" s="115">
        <v>42435</v>
      </c>
      <c r="B11" s="116" t="str">
        <f t="shared" si="1"/>
        <v>Samedi</v>
      </c>
      <c r="C11" s="95"/>
      <c r="D11" s="95"/>
      <c r="E11" s="95">
        <v>0.77083333333333337</v>
      </c>
      <c r="F11" s="136">
        <v>0.9375</v>
      </c>
      <c r="G11" s="141">
        <f t="shared" si="0"/>
        <v>0.16666666666666663</v>
      </c>
      <c r="I11" s="149">
        <f t="shared" si="2"/>
        <v>-0.34722222222222227</v>
      </c>
    </row>
    <row r="12" spans="1:10" ht="18" customHeight="1" x14ac:dyDescent="0.2">
      <c r="A12" s="115">
        <v>42436</v>
      </c>
      <c r="B12" s="116" t="str">
        <f t="shared" si="1"/>
        <v>Dimanche</v>
      </c>
      <c r="C12" s="95"/>
      <c r="D12" s="95"/>
      <c r="E12" s="95">
        <v>0.47916666666666669</v>
      </c>
      <c r="F12" s="136">
        <v>1</v>
      </c>
      <c r="G12" s="141">
        <f t="shared" si="0"/>
        <v>0.52083333333333326</v>
      </c>
      <c r="I12" s="149">
        <f t="shared" si="2"/>
        <v>2.7777777777777624E-2</v>
      </c>
    </row>
    <row r="13" spans="1:10" ht="18" customHeight="1" x14ac:dyDescent="0.2">
      <c r="A13" s="109">
        <v>42437</v>
      </c>
      <c r="B13" s="104" t="str">
        <f t="shared" si="1"/>
        <v>Lundi</v>
      </c>
      <c r="C13" s="74"/>
      <c r="D13" s="74"/>
      <c r="E13" s="74"/>
      <c r="F13" s="75"/>
      <c r="G13" s="138">
        <f t="shared" si="0"/>
        <v>0</v>
      </c>
      <c r="I13" s="147">
        <f t="shared" si="2"/>
        <v>-0.11805555555555564</v>
      </c>
    </row>
    <row r="14" spans="1:10" ht="18" customHeight="1" x14ac:dyDescent="0.2">
      <c r="A14" s="109">
        <v>42438</v>
      </c>
      <c r="B14" s="104" t="str">
        <f t="shared" si="1"/>
        <v>Mardi</v>
      </c>
      <c r="C14" s="74"/>
      <c r="D14" s="74"/>
      <c r="E14" s="74"/>
      <c r="F14" s="75"/>
      <c r="G14" s="138">
        <f t="shared" si="0"/>
        <v>0</v>
      </c>
      <c r="I14" s="147">
        <f t="shared" si="2"/>
        <v>-0.18055555555555564</v>
      </c>
    </row>
    <row r="15" spans="1:10" ht="18" customHeight="1" x14ac:dyDescent="0.2">
      <c r="A15" s="109">
        <v>42439</v>
      </c>
      <c r="B15" s="104" t="str">
        <f t="shared" si="1"/>
        <v>Mercredi</v>
      </c>
      <c r="C15" s="74"/>
      <c r="D15" s="74"/>
      <c r="E15" s="74"/>
      <c r="F15" s="75"/>
      <c r="G15" s="138">
        <f>D15-C15+F15-E15</f>
        <v>0</v>
      </c>
      <c r="H15" s="10" t="s">
        <v>13</v>
      </c>
      <c r="I15" s="147">
        <f t="shared" si="2"/>
        <v>0.17361111111111099</v>
      </c>
      <c r="J15" s="59"/>
    </row>
    <row r="16" spans="1:10" ht="18" customHeight="1" x14ac:dyDescent="0.2">
      <c r="A16" s="109">
        <v>42440</v>
      </c>
      <c r="B16" s="104" t="str">
        <f t="shared" si="1"/>
        <v>Jeudi</v>
      </c>
      <c r="C16" s="74"/>
      <c r="D16" s="74"/>
      <c r="E16" s="74"/>
      <c r="F16" s="75"/>
      <c r="G16" s="138">
        <f>D16-C16+F16-E16</f>
        <v>0</v>
      </c>
      <c r="I16" s="147">
        <f t="shared" si="2"/>
        <v>-0.34722222222222227</v>
      </c>
    </row>
    <row r="17" spans="1:9" ht="18" customHeight="1" x14ac:dyDescent="0.2">
      <c r="A17" s="115">
        <v>42441</v>
      </c>
      <c r="B17" s="104" t="str">
        <f t="shared" si="1"/>
        <v>Vendredi</v>
      </c>
      <c r="C17" s="74"/>
      <c r="D17" s="74"/>
      <c r="E17" s="74"/>
      <c r="F17" s="75"/>
      <c r="G17" s="138">
        <f t="shared" ref="G17:G35" si="3">D17-C17+F17-E17</f>
        <v>0</v>
      </c>
      <c r="I17" s="147">
        <f t="shared" si="2"/>
        <v>-0.34722222222222227</v>
      </c>
    </row>
    <row r="18" spans="1:9" ht="18" customHeight="1" x14ac:dyDescent="0.2">
      <c r="A18" s="115">
        <v>42442</v>
      </c>
      <c r="B18" s="116" t="str">
        <f t="shared" si="1"/>
        <v>Samedi</v>
      </c>
      <c r="C18" s="95"/>
      <c r="D18" s="95"/>
      <c r="E18" s="95"/>
      <c r="F18" s="136"/>
      <c r="G18" s="141">
        <f t="shared" si="3"/>
        <v>0</v>
      </c>
      <c r="I18" s="149">
        <f t="shared" si="2"/>
        <v>-0.34722222222222227</v>
      </c>
    </row>
    <row r="19" spans="1:9" ht="18" customHeight="1" x14ac:dyDescent="0.2">
      <c r="A19" s="115">
        <v>42443</v>
      </c>
      <c r="B19" s="116" t="str">
        <f t="shared" si="1"/>
        <v>Dimanche</v>
      </c>
      <c r="C19" s="95"/>
      <c r="D19" s="95"/>
      <c r="E19" s="95"/>
      <c r="F19" s="136"/>
      <c r="G19" s="141">
        <f t="shared" si="3"/>
        <v>0</v>
      </c>
      <c r="I19" s="149">
        <f t="shared" si="2"/>
        <v>-0.34722222222222227</v>
      </c>
    </row>
    <row r="20" spans="1:9" ht="18" customHeight="1" x14ac:dyDescent="0.2">
      <c r="A20" s="109">
        <v>42444</v>
      </c>
      <c r="B20" s="104" t="str">
        <f t="shared" si="1"/>
        <v>Lundi</v>
      </c>
      <c r="C20" s="74"/>
      <c r="D20" s="74"/>
      <c r="E20" s="74"/>
      <c r="F20" s="75"/>
      <c r="G20" s="138">
        <f t="shared" si="3"/>
        <v>0</v>
      </c>
      <c r="I20" s="147">
        <f t="shared" si="2"/>
        <v>-0.34722222222222227</v>
      </c>
    </row>
    <row r="21" spans="1:9" ht="18" customHeight="1" x14ac:dyDescent="0.2">
      <c r="A21" s="109">
        <v>42445</v>
      </c>
      <c r="B21" s="104" t="str">
        <f t="shared" si="1"/>
        <v>Mardi</v>
      </c>
      <c r="C21" s="74"/>
      <c r="D21" s="74"/>
      <c r="E21" s="74"/>
      <c r="F21" s="75"/>
      <c r="G21" s="138">
        <f t="shared" si="3"/>
        <v>0</v>
      </c>
      <c r="I21" s="147">
        <f t="shared" si="2"/>
        <v>-0.34722222222222227</v>
      </c>
    </row>
    <row r="22" spans="1:9" ht="18" customHeight="1" x14ac:dyDescent="0.2">
      <c r="A22" s="109">
        <v>42446</v>
      </c>
      <c r="B22" s="104" t="str">
        <f t="shared" si="1"/>
        <v>Mercredi</v>
      </c>
      <c r="C22" s="74"/>
      <c r="D22" s="74"/>
      <c r="E22" s="74"/>
      <c r="F22" s="75"/>
      <c r="G22" s="138">
        <f t="shared" si="3"/>
        <v>0</v>
      </c>
      <c r="I22" s="147">
        <f t="shared" si="2"/>
        <v>-0.34722222222222227</v>
      </c>
    </row>
    <row r="23" spans="1:9" ht="18" customHeight="1" x14ac:dyDescent="0.2">
      <c r="A23" s="109">
        <v>42447</v>
      </c>
      <c r="B23" s="104" t="str">
        <f t="shared" si="1"/>
        <v>Jeudi</v>
      </c>
      <c r="C23" s="74"/>
      <c r="D23" s="74"/>
      <c r="E23" s="74"/>
      <c r="F23" s="75"/>
      <c r="G23" s="138">
        <f t="shared" si="3"/>
        <v>0</v>
      </c>
      <c r="I23" s="147">
        <f t="shared" si="2"/>
        <v>-0.34722222222222227</v>
      </c>
    </row>
    <row r="24" spans="1:9" ht="18" customHeight="1" x14ac:dyDescent="0.2">
      <c r="A24" s="109">
        <v>42448</v>
      </c>
      <c r="B24" s="104" t="str">
        <f t="shared" si="1"/>
        <v>Vendredi</v>
      </c>
      <c r="C24" s="74"/>
      <c r="D24" s="74"/>
      <c r="E24" s="74"/>
      <c r="F24" s="75"/>
      <c r="G24" s="138">
        <f>D24-C24+F24-E24</f>
        <v>0</v>
      </c>
      <c r="I24" s="147">
        <f t="shared" si="2"/>
        <v>-0.34722222222222227</v>
      </c>
    </row>
    <row r="25" spans="1:9" ht="18" customHeight="1" x14ac:dyDescent="0.2">
      <c r="A25" s="115">
        <v>42449</v>
      </c>
      <c r="B25" s="116" t="str">
        <f t="shared" si="1"/>
        <v>Samedi</v>
      </c>
      <c r="C25" s="95"/>
      <c r="D25" s="95"/>
      <c r="E25" s="95"/>
      <c r="F25" s="136"/>
      <c r="G25" s="141">
        <f>D25-C25+F25-E25</f>
        <v>0</v>
      </c>
      <c r="I25" s="149">
        <f t="shared" si="2"/>
        <v>-0.34722222222222227</v>
      </c>
    </row>
    <row r="26" spans="1:9" ht="18" customHeight="1" x14ac:dyDescent="0.2">
      <c r="A26" s="115">
        <v>42450</v>
      </c>
      <c r="B26" s="116" t="str">
        <f t="shared" si="1"/>
        <v>Dimanche</v>
      </c>
      <c r="C26" s="95"/>
      <c r="D26" s="95"/>
      <c r="E26" s="95"/>
      <c r="F26" s="136"/>
      <c r="G26" s="141">
        <f t="shared" si="3"/>
        <v>0</v>
      </c>
      <c r="I26" s="149">
        <f t="shared" si="2"/>
        <v>-0.34722222222222227</v>
      </c>
    </row>
    <row r="27" spans="1:9" ht="18" customHeight="1" x14ac:dyDescent="0.2">
      <c r="A27" s="109">
        <v>42451</v>
      </c>
      <c r="B27" s="104" t="str">
        <f t="shared" si="1"/>
        <v>Lundi</v>
      </c>
      <c r="C27" s="74"/>
      <c r="D27" s="74"/>
      <c r="E27" s="74"/>
      <c r="F27" s="75"/>
      <c r="G27" s="138">
        <f t="shared" si="3"/>
        <v>0</v>
      </c>
      <c r="I27" s="147">
        <f t="shared" si="2"/>
        <v>-0.34722222222222227</v>
      </c>
    </row>
    <row r="28" spans="1:9" ht="18" customHeight="1" x14ac:dyDescent="0.2">
      <c r="A28" s="109">
        <v>42452</v>
      </c>
      <c r="B28" s="104" t="str">
        <f t="shared" si="1"/>
        <v>Mardi</v>
      </c>
      <c r="C28" s="74"/>
      <c r="D28" s="74"/>
      <c r="E28" s="74"/>
      <c r="F28" s="75"/>
      <c r="G28" s="138">
        <f t="shared" si="3"/>
        <v>0</v>
      </c>
      <c r="I28" s="147">
        <f t="shared" si="2"/>
        <v>-0.34722222222222227</v>
      </c>
    </row>
    <row r="29" spans="1:9" ht="18" customHeight="1" x14ac:dyDescent="0.2">
      <c r="A29" s="109">
        <v>42453</v>
      </c>
      <c r="B29" s="104" t="str">
        <f t="shared" si="1"/>
        <v>Mercredi</v>
      </c>
      <c r="C29" s="74"/>
      <c r="D29" s="74"/>
      <c r="E29" s="74"/>
      <c r="F29" s="75"/>
      <c r="G29" s="138">
        <f t="shared" si="3"/>
        <v>0</v>
      </c>
      <c r="I29" s="147">
        <f t="shared" si="2"/>
        <v>-0.34722222222222227</v>
      </c>
    </row>
    <row r="30" spans="1:9" ht="18" customHeight="1" x14ac:dyDescent="0.2">
      <c r="A30" s="109">
        <v>42454</v>
      </c>
      <c r="B30" s="104" t="str">
        <f t="shared" si="1"/>
        <v>Jeudi</v>
      </c>
      <c r="C30" s="74"/>
      <c r="D30" s="74"/>
      <c r="E30" s="74"/>
      <c r="F30" s="75"/>
      <c r="G30" s="138">
        <f t="shared" si="3"/>
        <v>0</v>
      </c>
      <c r="I30" s="147">
        <f t="shared" si="2"/>
        <v>-0.34722222222222227</v>
      </c>
    </row>
    <row r="31" spans="1:9" ht="18" customHeight="1" x14ac:dyDescent="0.2">
      <c r="A31" s="109">
        <v>42455</v>
      </c>
      <c r="B31" s="104" t="str">
        <f t="shared" si="1"/>
        <v>Vendredi</v>
      </c>
      <c r="C31" s="74"/>
      <c r="D31" s="74"/>
      <c r="E31" s="74"/>
      <c r="F31" s="75"/>
      <c r="G31" s="138">
        <f>D31-C31+F31-E31</f>
        <v>0</v>
      </c>
      <c r="I31" s="147">
        <f t="shared" si="2"/>
        <v>-0.34722222222222227</v>
      </c>
    </row>
    <row r="32" spans="1:9" ht="18" customHeight="1" x14ac:dyDescent="0.2">
      <c r="A32" s="115">
        <v>42456</v>
      </c>
      <c r="B32" s="116" t="str">
        <f t="shared" si="1"/>
        <v>Samedi</v>
      </c>
      <c r="C32" s="95"/>
      <c r="D32" s="95"/>
      <c r="E32" s="95"/>
      <c r="F32" s="136"/>
      <c r="G32" s="141">
        <f>D32-C32+F32-E32</f>
        <v>0</v>
      </c>
      <c r="I32" s="149">
        <f t="shared" si="2"/>
        <v>-0.34722222222222227</v>
      </c>
    </row>
    <row r="33" spans="1:9" ht="18" customHeight="1" x14ac:dyDescent="0.2">
      <c r="A33" s="115">
        <v>42457</v>
      </c>
      <c r="B33" s="116" t="str">
        <f t="shared" si="1"/>
        <v>Dimanche</v>
      </c>
      <c r="C33" s="95"/>
      <c r="D33" s="95"/>
      <c r="E33" s="95"/>
      <c r="F33" s="136"/>
      <c r="G33" s="141">
        <f t="shared" si="3"/>
        <v>0</v>
      </c>
      <c r="I33" s="149">
        <f t="shared" si="2"/>
        <v>-0.34722222222222227</v>
      </c>
    </row>
    <row r="34" spans="1:9" ht="18" customHeight="1" x14ac:dyDescent="0.2">
      <c r="A34" s="109">
        <v>42458</v>
      </c>
      <c r="B34" s="104" t="str">
        <f t="shared" si="1"/>
        <v>Lundi</v>
      </c>
      <c r="C34" s="74"/>
      <c r="D34" s="74"/>
      <c r="E34" s="74"/>
      <c r="F34" s="75"/>
      <c r="G34" s="138">
        <f t="shared" si="3"/>
        <v>0</v>
      </c>
      <c r="I34" s="147">
        <f t="shared" si="2"/>
        <v>-0.34722222222222227</v>
      </c>
    </row>
    <row r="35" spans="1:9" ht="18" customHeight="1" thickBot="1" x14ac:dyDescent="0.25">
      <c r="A35" s="111">
        <v>42459</v>
      </c>
      <c r="B35" s="112" t="str">
        <f t="shared" si="1"/>
        <v>Mardi</v>
      </c>
      <c r="C35" s="113"/>
      <c r="D35" s="113"/>
      <c r="E35" s="113"/>
      <c r="F35" s="134"/>
      <c r="G35" s="139">
        <f t="shared" si="3"/>
        <v>0</v>
      </c>
      <c r="I35" s="148">
        <f t="shared" si="2"/>
        <v>-0.34722222222222227</v>
      </c>
    </row>
    <row r="36" spans="1:9" ht="18" customHeight="1" x14ac:dyDescent="0.2">
      <c r="A36" s="41"/>
      <c r="B36" s="41"/>
      <c r="C36" s="42"/>
      <c r="D36" s="42"/>
      <c r="E36" s="42"/>
      <c r="F36" s="42"/>
      <c r="G36" s="43"/>
      <c r="I36" s="44"/>
    </row>
    <row r="37" spans="1:9" ht="21" customHeight="1" x14ac:dyDescent="0.2">
      <c r="D37" s="45"/>
      <c r="E37" s="152" t="s">
        <v>10</v>
      </c>
      <c r="F37" s="152"/>
      <c r="G37" s="46">
        <f>SUM(G5:G35)</f>
        <v>1.8854166666666663</v>
      </c>
      <c r="I37" s="47">
        <f>SUM(I5:I35)</f>
        <v>-8.3472222222222232</v>
      </c>
    </row>
    <row r="102" spans="1:4" x14ac:dyDescent="0.25">
      <c r="A102" s="48">
        <f>TIME(8,20,0)</f>
        <v>0.34722222222222227</v>
      </c>
      <c r="B102" s="48"/>
      <c r="C102" s="10">
        <v>0</v>
      </c>
      <c r="D102" s="49"/>
    </row>
  </sheetData>
  <sheetProtection selectLockedCells="1" selectUnlockedCells="1"/>
  <mergeCells count="7">
    <mergeCell ref="E37:F37"/>
    <mergeCell ref="A1:I1"/>
    <mergeCell ref="A3:B4"/>
    <mergeCell ref="C3:D3"/>
    <mergeCell ref="E3:F3"/>
    <mergeCell ref="G3:G4"/>
    <mergeCell ref="I3:I4"/>
  </mergeCells>
  <conditionalFormatting sqref="I37 I5:I35">
    <cfRule type="cellIs" priority="1" stopIfTrue="1" operator="lessThan">
      <formula>0</formula>
    </cfRule>
    <cfRule type="cellIs" priority="2" stopIfTrue="1" operator="greaterThan">
      <formula>0</formula>
    </cfRule>
  </conditionalFormatting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101"/>
  <sheetViews>
    <sheetView workbookViewId="0">
      <selection activeCell="I6" sqref="I6"/>
    </sheetView>
  </sheetViews>
  <sheetFormatPr baseColWidth="10" defaultRowHeight="15" x14ac:dyDescent="0.25"/>
  <cols>
    <col min="1" max="6" width="11.42578125" style="10"/>
    <col min="7" max="7" width="13.7109375" style="10" customWidth="1"/>
    <col min="8" max="8" width="4.5703125" style="10" customWidth="1"/>
    <col min="9" max="9" width="16.7109375" style="1" customWidth="1"/>
    <col min="10" max="16" width="11.42578125" style="10"/>
    <col min="17" max="17" width="17.28515625" style="10" customWidth="1"/>
    <col min="18" max="16384" width="11.42578125" style="10"/>
  </cols>
  <sheetData>
    <row r="1" spans="1:9" ht="23.25" x14ac:dyDescent="0.2">
      <c r="A1" s="153" t="s">
        <v>14</v>
      </c>
      <c r="B1" s="153"/>
      <c r="C1" s="153"/>
      <c r="D1" s="153"/>
      <c r="E1" s="153"/>
      <c r="F1" s="153"/>
      <c r="G1" s="153"/>
      <c r="H1" s="153"/>
      <c r="I1" s="153"/>
    </row>
    <row r="3" spans="1:9" s="12" customFormat="1" ht="20.25" customHeight="1" thickBot="1" x14ac:dyDescent="0.25">
      <c r="A3" s="154" t="s">
        <v>3</v>
      </c>
      <c r="B3" s="154"/>
      <c r="C3" s="155" t="s">
        <v>4</v>
      </c>
      <c r="D3" s="155"/>
      <c r="E3" s="155" t="s">
        <v>5</v>
      </c>
      <c r="F3" s="155"/>
      <c r="G3" s="156" t="s">
        <v>6</v>
      </c>
      <c r="I3" s="157" t="s">
        <v>7</v>
      </c>
    </row>
    <row r="4" spans="1:9" ht="24" customHeight="1" thickBot="1" x14ac:dyDescent="0.25">
      <c r="A4" s="154"/>
      <c r="B4" s="154"/>
      <c r="C4" s="15" t="s">
        <v>8</v>
      </c>
      <c r="D4" s="16" t="s">
        <v>9</v>
      </c>
      <c r="E4" s="15" t="s">
        <v>8</v>
      </c>
      <c r="F4" s="16" t="s">
        <v>9</v>
      </c>
      <c r="G4" s="159"/>
      <c r="I4" s="160"/>
    </row>
    <row r="5" spans="1:9" ht="18" customHeight="1" x14ac:dyDescent="0.2">
      <c r="A5" s="105">
        <v>42460</v>
      </c>
      <c r="B5" s="106" t="str">
        <f>PROPER(TEXT(A5,"jjjj"))</f>
        <v>Mercredi</v>
      </c>
      <c r="C5" s="107">
        <v>0.47916666666666669</v>
      </c>
      <c r="D5" s="107">
        <v>0.58333333333333337</v>
      </c>
      <c r="E5" s="107">
        <v>0.77083333333333337</v>
      </c>
      <c r="F5" s="131">
        <v>0.875</v>
      </c>
      <c r="G5" s="132">
        <f>(D5-C5)+(F5-E5)</f>
        <v>0.20833333333333331</v>
      </c>
      <c r="I5" s="142">
        <f>SUM(G5-$A$101)</f>
        <v>-0.13888888888888895</v>
      </c>
    </row>
    <row r="6" spans="1:9" ht="18" customHeight="1" x14ac:dyDescent="0.2">
      <c r="A6" s="109">
        <v>42461</v>
      </c>
      <c r="B6" s="104" t="str">
        <f t="shared" ref="B6:B34" si="0">PROPER(TEXT(A6,"jjjj"))</f>
        <v>Jeudi</v>
      </c>
      <c r="C6" s="74">
        <v>0.47916666666666669</v>
      </c>
      <c r="D6" s="74">
        <v>0.625</v>
      </c>
      <c r="E6" s="74">
        <v>0.77083333333333337</v>
      </c>
      <c r="F6" s="75">
        <v>0.88541666666666663</v>
      </c>
      <c r="G6" s="133">
        <f>(D6-C6)+(F6-E6)</f>
        <v>0.26041666666666657</v>
      </c>
      <c r="I6" s="143">
        <f t="shared" ref="I6:I34" si="1">SUM(G6-$A$101)</f>
        <v>-8.6805555555555691E-2</v>
      </c>
    </row>
    <row r="7" spans="1:9" ht="18" customHeight="1" x14ac:dyDescent="0.2">
      <c r="A7" s="109">
        <v>42462</v>
      </c>
      <c r="B7" s="104" t="str">
        <f t="shared" si="0"/>
        <v>Vendredi</v>
      </c>
      <c r="C7" s="74"/>
      <c r="D7" s="74"/>
      <c r="E7" s="74"/>
      <c r="F7" s="75"/>
      <c r="G7" s="133">
        <f>D7-C7+F7-E7</f>
        <v>0</v>
      </c>
      <c r="I7" s="143">
        <f t="shared" si="1"/>
        <v>-0.34722222222222227</v>
      </c>
    </row>
    <row r="8" spans="1:9" ht="18" customHeight="1" x14ac:dyDescent="0.2">
      <c r="A8" s="115">
        <v>42463</v>
      </c>
      <c r="B8" s="116" t="str">
        <f t="shared" si="0"/>
        <v>Samedi</v>
      </c>
      <c r="C8" s="95"/>
      <c r="D8" s="95"/>
      <c r="E8" s="95"/>
      <c r="F8" s="136"/>
      <c r="G8" s="137">
        <f>D8-C8+F8-E8</f>
        <v>0</v>
      </c>
      <c r="I8" s="145">
        <f t="shared" si="1"/>
        <v>-0.34722222222222227</v>
      </c>
    </row>
    <row r="9" spans="1:9" ht="18" customHeight="1" x14ac:dyDescent="0.2">
      <c r="A9" s="115">
        <v>42464</v>
      </c>
      <c r="B9" s="116" t="str">
        <f t="shared" si="0"/>
        <v>Dimanche</v>
      </c>
      <c r="C9" s="95"/>
      <c r="D9" s="95"/>
      <c r="E9" s="95">
        <v>0.77083333333333337</v>
      </c>
      <c r="F9" s="136">
        <v>0.94791666666666663</v>
      </c>
      <c r="G9" s="137">
        <f t="shared" ref="G9:G33" si="2">D9-C9+F9-E9</f>
        <v>0.17708333333333326</v>
      </c>
      <c r="I9" s="145">
        <f t="shared" si="1"/>
        <v>-0.17013888888888901</v>
      </c>
    </row>
    <row r="10" spans="1:9" ht="18" customHeight="1" x14ac:dyDescent="0.2">
      <c r="A10" s="109">
        <v>42465</v>
      </c>
      <c r="B10" s="104" t="str">
        <f t="shared" si="0"/>
        <v>Lundi</v>
      </c>
      <c r="C10" s="74"/>
      <c r="D10" s="74"/>
      <c r="E10" s="74"/>
      <c r="F10" s="75"/>
      <c r="G10" s="133">
        <f>D10-C10+F10-E10</f>
        <v>0</v>
      </c>
      <c r="I10" s="143">
        <f t="shared" si="1"/>
        <v>-0.34722222222222227</v>
      </c>
    </row>
    <row r="11" spans="1:9" ht="18" customHeight="1" x14ac:dyDescent="0.2">
      <c r="A11" s="109">
        <v>42466</v>
      </c>
      <c r="B11" s="104" t="str">
        <f t="shared" si="0"/>
        <v>Mardi</v>
      </c>
      <c r="C11" s="74"/>
      <c r="D11" s="74"/>
      <c r="E11" s="74">
        <v>0.77083333333333337</v>
      </c>
      <c r="F11" s="75">
        <v>0.94791666666666663</v>
      </c>
      <c r="G11" s="133">
        <f t="shared" si="2"/>
        <v>0.17708333333333326</v>
      </c>
      <c r="I11" s="143">
        <f t="shared" si="1"/>
        <v>-0.17013888888888901</v>
      </c>
    </row>
    <row r="12" spans="1:9" ht="18" customHeight="1" x14ac:dyDescent="0.2">
      <c r="A12" s="109">
        <v>42467</v>
      </c>
      <c r="B12" s="104" t="str">
        <f t="shared" si="0"/>
        <v>Mercredi</v>
      </c>
      <c r="C12" s="74">
        <v>0.47916666666666669</v>
      </c>
      <c r="D12" s="74">
        <v>0.60416666666666663</v>
      </c>
      <c r="E12" s="74">
        <v>0.77083333333333337</v>
      </c>
      <c r="F12" s="75">
        <v>0.9375</v>
      </c>
      <c r="G12" s="133">
        <f t="shared" si="2"/>
        <v>0.29166666666666663</v>
      </c>
      <c r="I12" s="143">
        <f t="shared" si="1"/>
        <v>-5.5555555555555636E-2</v>
      </c>
    </row>
    <row r="13" spans="1:9" ht="18" customHeight="1" x14ac:dyDescent="0.2">
      <c r="A13" s="109">
        <v>42468</v>
      </c>
      <c r="B13" s="104" t="str">
        <f t="shared" si="0"/>
        <v>Jeudi</v>
      </c>
      <c r="C13" s="74">
        <v>0.47916666666666669</v>
      </c>
      <c r="D13" s="74">
        <v>0.60416666666666663</v>
      </c>
      <c r="E13" s="74">
        <v>0.77083333333333337</v>
      </c>
      <c r="F13" s="75">
        <v>0.95833333333333315</v>
      </c>
      <c r="G13" s="133">
        <f t="shared" si="2"/>
        <v>0.31249999999999967</v>
      </c>
      <c r="I13" s="143">
        <f t="shared" si="1"/>
        <v>-3.4722222222222598E-2</v>
      </c>
    </row>
    <row r="14" spans="1:9" ht="18" customHeight="1" x14ac:dyDescent="0.2">
      <c r="A14" s="109">
        <v>42469</v>
      </c>
      <c r="B14" s="104" t="str">
        <f t="shared" si="0"/>
        <v>Vendredi</v>
      </c>
      <c r="C14" s="74"/>
      <c r="D14" s="74"/>
      <c r="E14" s="74"/>
      <c r="F14" s="75"/>
      <c r="G14" s="133">
        <f>D14-C14+F14-E14</f>
        <v>0</v>
      </c>
      <c r="I14" s="143">
        <f t="shared" si="1"/>
        <v>-0.34722222222222227</v>
      </c>
    </row>
    <row r="15" spans="1:9" ht="18" customHeight="1" x14ac:dyDescent="0.2">
      <c r="A15" s="115">
        <v>42470</v>
      </c>
      <c r="B15" s="116" t="str">
        <f t="shared" si="0"/>
        <v>Samedi</v>
      </c>
      <c r="C15" s="95"/>
      <c r="D15" s="95"/>
      <c r="E15" s="95"/>
      <c r="F15" s="136"/>
      <c r="G15" s="137">
        <f>D15-C15+F15-E15</f>
        <v>0</v>
      </c>
      <c r="I15" s="145">
        <f t="shared" si="1"/>
        <v>-0.34722222222222227</v>
      </c>
    </row>
    <row r="16" spans="1:9" ht="18" customHeight="1" x14ac:dyDescent="0.2">
      <c r="A16" s="115">
        <v>42471</v>
      </c>
      <c r="B16" s="116" t="str">
        <f t="shared" si="0"/>
        <v>Dimanche</v>
      </c>
      <c r="C16" s="95"/>
      <c r="D16" s="95"/>
      <c r="E16" s="95">
        <v>0.79166666666666663</v>
      </c>
      <c r="F16" s="136">
        <v>0.94791666666666663</v>
      </c>
      <c r="G16" s="137">
        <f t="shared" si="2"/>
        <v>0.15625</v>
      </c>
      <c r="I16" s="145">
        <f t="shared" si="1"/>
        <v>-0.19097222222222227</v>
      </c>
    </row>
    <row r="17" spans="1:9" ht="18" customHeight="1" x14ac:dyDescent="0.2">
      <c r="A17" s="109">
        <v>42472</v>
      </c>
      <c r="B17" s="104" t="str">
        <f t="shared" si="0"/>
        <v>Lundi</v>
      </c>
      <c r="C17" s="74"/>
      <c r="D17" s="74"/>
      <c r="E17" s="74">
        <v>0.79166666666666663</v>
      </c>
      <c r="F17" s="75">
        <v>0.94791666666666663</v>
      </c>
      <c r="G17" s="133">
        <f t="shared" si="2"/>
        <v>0.15625</v>
      </c>
      <c r="I17" s="143">
        <f t="shared" si="1"/>
        <v>-0.19097222222222227</v>
      </c>
    </row>
    <row r="18" spans="1:9" ht="18" customHeight="1" x14ac:dyDescent="0.2">
      <c r="A18" s="109">
        <v>42473</v>
      </c>
      <c r="B18" s="104" t="str">
        <f t="shared" si="0"/>
        <v>Mardi</v>
      </c>
      <c r="C18" s="74">
        <v>0.47916666666666669</v>
      </c>
      <c r="D18" s="74">
        <v>0.60416666666666663</v>
      </c>
      <c r="E18" s="74">
        <v>0.77083333333333337</v>
      </c>
      <c r="F18" s="75">
        <v>0.88541666666666663</v>
      </c>
      <c r="G18" s="133">
        <f t="shared" si="2"/>
        <v>0.23958333333333315</v>
      </c>
      <c r="I18" s="143">
        <f t="shared" si="1"/>
        <v>-0.10763888888888912</v>
      </c>
    </row>
    <row r="19" spans="1:9" ht="18" customHeight="1" x14ac:dyDescent="0.2">
      <c r="A19" s="109">
        <v>42474</v>
      </c>
      <c r="B19" s="104" t="str">
        <f t="shared" si="0"/>
        <v>Mercredi</v>
      </c>
      <c r="C19" s="74">
        <v>0.47916666666666669</v>
      </c>
      <c r="D19" s="74">
        <v>0.5625</v>
      </c>
      <c r="E19" s="74">
        <v>0.77083333333333337</v>
      </c>
      <c r="F19" s="75">
        <v>0.88541666666666663</v>
      </c>
      <c r="G19" s="133">
        <f t="shared" si="2"/>
        <v>0.19791666666666663</v>
      </c>
      <c r="I19" s="143">
        <f t="shared" si="1"/>
        <v>-0.14930555555555564</v>
      </c>
    </row>
    <row r="20" spans="1:9" ht="18" customHeight="1" x14ac:dyDescent="0.2">
      <c r="A20" s="109">
        <v>42475</v>
      </c>
      <c r="B20" s="104" t="str">
        <f t="shared" si="0"/>
        <v>Jeudi</v>
      </c>
      <c r="C20" s="74">
        <v>0.47916666666666669</v>
      </c>
      <c r="D20" s="74">
        <v>0.66666666666666663</v>
      </c>
      <c r="E20" s="74">
        <v>0.77083333333333337</v>
      </c>
      <c r="F20" s="75">
        <v>0.90625000000000011</v>
      </c>
      <c r="G20" s="133">
        <f t="shared" si="2"/>
        <v>0.32291666666666663</v>
      </c>
      <c r="I20" s="143">
        <f t="shared" si="1"/>
        <v>-2.4305555555555636E-2</v>
      </c>
    </row>
    <row r="21" spans="1:9" ht="18" customHeight="1" x14ac:dyDescent="0.2">
      <c r="A21" s="109">
        <v>42476</v>
      </c>
      <c r="B21" s="104" t="str">
        <f t="shared" si="0"/>
        <v>Vendredi</v>
      </c>
      <c r="C21" s="74"/>
      <c r="D21" s="74"/>
      <c r="E21" s="74"/>
      <c r="F21" s="75"/>
      <c r="G21" s="133">
        <f>D21-C21+F21-E21</f>
        <v>0</v>
      </c>
      <c r="I21" s="143">
        <f t="shared" si="1"/>
        <v>-0.34722222222222227</v>
      </c>
    </row>
    <row r="22" spans="1:9" ht="18" customHeight="1" x14ac:dyDescent="0.2">
      <c r="A22" s="115">
        <v>42477</v>
      </c>
      <c r="B22" s="116" t="str">
        <f t="shared" si="0"/>
        <v>Samedi</v>
      </c>
      <c r="C22" s="95"/>
      <c r="D22" s="95"/>
      <c r="E22" s="95"/>
      <c r="F22" s="136"/>
      <c r="G22" s="137">
        <f>D22-C22+F22-E22</f>
        <v>0</v>
      </c>
      <c r="I22" s="145">
        <f t="shared" si="1"/>
        <v>-0.34722222222222227</v>
      </c>
    </row>
    <row r="23" spans="1:9" ht="18" customHeight="1" x14ac:dyDescent="0.2">
      <c r="A23" s="115">
        <v>42478</v>
      </c>
      <c r="B23" s="116" t="str">
        <f t="shared" si="0"/>
        <v>Dimanche</v>
      </c>
      <c r="C23" s="95">
        <v>0.47916666666666669</v>
      </c>
      <c r="D23" s="95">
        <v>0.625</v>
      </c>
      <c r="E23" s="95">
        <v>0.77083333333333337</v>
      </c>
      <c r="F23" s="136">
        <v>0.9375</v>
      </c>
      <c r="G23" s="137">
        <f t="shared" si="2"/>
        <v>0.31249999999999989</v>
      </c>
      <c r="I23" s="145">
        <f t="shared" si="1"/>
        <v>-3.4722222222222376E-2</v>
      </c>
    </row>
    <row r="24" spans="1:9" ht="18" customHeight="1" x14ac:dyDescent="0.2">
      <c r="A24" s="109">
        <v>42479</v>
      </c>
      <c r="B24" s="104" t="str">
        <f t="shared" si="0"/>
        <v>Lundi</v>
      </c>
      <c r="C24" s="74"/>
      <c r="D24" s="74"/>
      <c r="E24" s="74">
        <v>0.79166666666666663</v>
      </c>
      <c r="F24" s="75">
        <v>0.9375</v>
      </c>
      <c r="G24" s="133">
        <f t="shared" si="2"/>
        <v>0.14583333333333337</v>
      </c>
      <c r="I24" s="143">
        <f t="shared" si="1"/>
        <v>-0.2013888888888889</v>
      </c>
    </row>
    <row r="25" spans="1:9" ht="18" customHeight="1" x14ac:dyDescent="0.2">
      <c r="A25" s="109">
        <v>42480</v>
      </c>
      <c r="B25" s="104" t="str">
        <f t="shared" si="0"/>
        <v>Mardi</v>
      </c>
      <c r="C25" s="74">
        <v>0.47916666666666669</v>
      </c>
      <c r="D25" s="74">
        <v>0.64583333333333337</v>
      </c>
      <c r="E25" s="74">
        <v>0.77083333333333337</v>
      </c>
      <c r="F25" s="75">
        <v>0.95833333333333315</v>
      </c>
      <c r="G25" s="133">
        <f t="shared" si="2"/>
        <v>0.35416666666666641</v>
      </c>
      <c r="I25" s="143">
        <f t="shared" si="1"/>
        <v>6.9444444444441422E-3</v>
      </c>
    </row>
    <row r="26" spans="1:9" ht="18" customHeight="1" x14ac:dyDescent="0.2">
      <c r="A26" s="109">
        <v>42481</v>
      </c>
      <c r="B26" s="104" t="str">
        <f t="shared" si="0"/>
        <v>Mercredi</v>
      </c>
      <c r="C26" s="74">
        <v>0.47916666666666669</v>
      </c>
      <c r="D26" s="74">
        <v>0.625</v>
      </c>
      <c r="E26" s="74">
        <v>0.77083333333333337</v>
      </c>
      <c r="F26" s="75">
        <v>0.91666666666666663</v>
      </c>
      <c r="G26" s="133">
        <f t="shared" si="2"/>
        <v>0.29166666666666663</v>
      </c>
      <c r="I26" s="143">
        <f t="shared" si="1"/>
        <v>-5.5555555555555636E-2</v>
      </c>
    </row>
    <row r="27" spans="1:9" ht="18" customHeight="1" x14ac:dyDescent="0.2">
      <c r="A27" s="109">
        <v>42482</v>
      </c>
      <c r="B27" s="104" t="str">
        <f t="shared" si="0"/>
        <v>Jeudi</v>
      </c>
      <c r="C27" s="74"/>
      <c r="D27" s="74"/>
      <c r="E27" s="74"/>
      <c r="F27" s="75"/>
      <c r="G27" s="133">
        <f>D27-C27+F27-E27</f>
        <v>0</v>
      </c>
      <c r="I27" s="143">
        <f t="shared" si="1"/>
        <v>-0.34722222222222227</v>
      </c>
    </row>
    <row r="28" spans="1:9" ht="18" customHeight="1" x14ac:dyDescent="0.2">
      <c r="A28" s="109">
        <v>42483</v>
      </c>
      <c r="B28" s="104" t="str">
        <f t="shared" si="0"/>
        <v>Vendredi</v>
      </c>
      <c r="C28" s="74"/>
      <c r="D28" s="74"/>
      <c r="E28" s="74"/>
      <c r="F28" s="75"/>
      <c r="G28" s="133">
        <f>D28-C28+F28-E28</f>
        <v>0</v>
      </c>
      <c r="I28" s="143">
        <f t="shared" si="1"/>
        <v>-0.34722222222222227</v>
      </c>
    </row>
    <row r="29" spans="1:9" ht="18" customHeight="1" x14ac:dyDescent="0.2">
      <c r="A29" s="115">
        <v>42484</v>
      </c>
      <c r="B29" s="116" t="str">
        <f t="shared" si="0"/>
        <v>Samedi</v>
      </c>
      <c r="C29" s="95">
        <v>0.47916666666666669</v>
      </c>
      <c r="D29" s="95">
        <v>0.64583333333333337</v>
      </c>
      <c r="E29" s="95">
        <v>0.77083333333333337</v>
      </c>
      <c r="F29" s="136">
        <v>0.95833333333333315</v>
      </c>
      <c r="G29" s="137">
        <f t="shared" si="2"/>
        <v>0.35416666666666641</v>
      </c>
      <c r="I29" s="145">
        <f t="shared" si="1"/>
        <v>6.9444444444441422E-3</v>
      </c>
    </row>
    <row r="30" spans="1:9" ht="18" customHeight="1" x14ac:dyDescent="0.2">
      <c r="A30" s="115">
        <v>42485</v>
      </c>
      <c r="B30" s="116" t="str">
        <f t="shared" si="0"/>
        <v>Dimanche</v>
      </c>
      <c r="C30" s="95">
        <v>0.47916666666666669</v>
      </c>
      <c r="D30" s="95">
        <v>0.57291666666666663</v>
      </c>
      <c r="E30" s="95">
        <v>0.77083333333333337</v>
      </c>
      <c r="F30" s="136">
        <v>0.98958333333333315</v>
      </c>
      <c r="G30" s="137">
        <f t="shared" si="2"/>
        <v>0.31249999999999967</v>
      </c>
      <c r="I30" s="145">
        <f t="shared" si="1"/>
        <v>-3.4722222222222598E-2</v>
      </c>
    </row>
    <row r="31" spans="1:9" ht="18" customHeight="1" x14ac:dyDescent="0.2">
      <c r="A31" s="109">
        <v>42486</v>
      </c>
      <c r="B31" s="104" t="str">
        <f t="shared" si="0"/>
        <v>Lundi</v>
      </c>
      <c r="C31" s="74">
        <v>0.47916666666666669</v>
      </c>
      <c r="D31" s="74">
        <v>0.58333333333333337</v>
      </c>
      <c r="E31" s="74">
        <v>0.77083333333333337</v>
      </c>
      <c r="F31" s="75">
        <v>0.90625000000000011</v>
      </c>
      <c r="G31" s="133">
        <f t="shared" si="2"/>
        <v>0.23958333333333337</v>
      </c>
      <c r="I31" s="145">
        <f t="shared" si="1"/>
        <v>-0.1076388888888889</v>
      </c>
    </row>
    <row r="32" spans="1:9" ht="18" customHeight="1" x14ac:dyDescent="0.2">
      <c r="A32" s="109">
        <v>42487</v>
      </c>
      <c r="B32" s="104" t="str">
        <f t="shared" si="0"/>
        <v>Mardi</v>
      </c>
      <c r="C32" s="74">
        <v>0.47916666666666669</v>
      </c>
      <c r="D32" s="74">
        <v>0.59375</v>
      </c>
      <c r="E32" s="74">
        <v>0.77083333333333337</v>
      </c>
      <c r="F32" s="75">
        <v>0.92708333333333315</v>
      </c>
      <c r="G32" s="133">
        <f t="shared" si="2"/>
        <v>0.27083333333333315</v>
      </c>
      <c r="I32" s="143">
        <f t="shared" si="1"/>
        <v>-7.6388888888889117E-2</v>
      </c>
    </row>
    <row r="33" spans="1:9" ht="18" customHeight="1" x14ac:dyDescent="0.2">
      <c r="A33" s="109">
        <v>42488</v>
      </c>
      <c r="B33" s="104" t="str">
        <f t="shared" si="0"/>
        <v>Mercredi</v>
      </c>
      <c r="C33" s="74">
        <v>0.47916666666666669</v>
      </c>
      <c r="D33" s="74"/>
      <c r="E33" s="74"/>
      <c r="F33" s="75">
        <v>0.875</v>
      </c>
      <c r="G33" s="133">
        <f t="shared" si="2"/>
        <v>0.39583333333333331</v>
      </c>
      <c r="I33" s="143">
        <f t="shared" si="1"/>
        <v>4.8611111111111049E-2</v>
      </c>
    </row>
    <row r="34" spans="1:9" ht="18" customHeight="1" thickBot="1" x14ac:dyDescent="0.25">
      <c r="A34" s="111">
        <v>42489</v>
      </c>
      <c r="B34" s="112" t="str">
        <f t="shared" si="0"/>
        <v>Jeudi</v>
      </c>
      <c r="C34" s="113"/>
      <c r="D34" s="113"/>
      <c r="E34" s="113"/>
      <c r="F34" s="134"/>
      <c r="G34" s="135">
        <f>D34-C34+F34-E34</f>
        <v>0</v>
      </c>
      <c r="I34" s="144">
        <f t="shared" si="1"/>
        <v>-0.34722222222222227</v>
      </c>
    </row>
    <row r="35" spans="1:9" ht="18" customHeight="1" x14ac:dyDescent="0.2">
      <c r="A35" s="41"/>
      <c r="B35" s="41"/>
      <c r="C35" s="42"/>
      <c r="D35" s="42"/>
      <c r="E35" s="42"/>
      <c r="F35" s="42"/>
      <c r="G35" s="43"/>
      <c r="I35" s="44"/>
    </row>
    <row r="36" spans="1:9" ht="21" customHeight="1" x14ac:dyDescent="0.2">
      <c r="D36" s="45"/>
      <c r="E36" s="152" t="s">
        <v>10</v>
      </c>
      <c r="F36" s="152"/>
      <c r="G36" s="46">
        <f>SUM(G5:G34)</f>
        <v>5.1770833333333304</v>
      </c>
      <c r="I36" s="47">
        <f>SUM(I5:I34)</f>
        <v>-5.2395833333333384</v>
      </c>
    </row>
    <row r="101" spans="1:4" x14ac:dyDescent="0.25">
      <c r="A101" s="48">
        <f>TIME(8,20,0)</f>
        <v>0.34722222222222227</v>
      </c>
      <c r="B101" s="48"/>
      <c r="C101" s="10">
        <v>0</v>
      </c>
      <c r="D101" s="49"/>
    </row>
  </sheetData>
  <sheetProtection selectLockedCells="1" selectUnlockedCells="1"/>
  <mergeCells count="7">
    <mergeCell ref="E36:F36"/>
    <mergeCell ref="A1:I1"/>
    <mergeCell ref="A3:B4"/>
    <mergeCell ref="C3:D3"/>
    <mergeCell ref="E3:F3"/>
    <mergeCell ref="G3:G4"/>
    <mergeCell ref="I3:I4"/>
  </mergeCells>
  <conditionalFormatting sqref="I36 I5:I34">
    <cfRule type="cellIs" priority="1" stopIfTrue="1" operator="lessThan">
      <formula>0</formula>
    </cfRule>
    <cfRule type="cellIs" priority="2" stopIfTrue="1" operator="greaterThan">
      <formula>0</formula>
    </cfRule>
  </conditionalFormatting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I102"/>
  <sheetViews>
    <sheetView workbookViewId="0">
      <selection activeCell="N29" sqref="N29"/>
    </sheetView>
  </sheetViews>
  <sheetFormatPr baseColWidth="10" defaultRowHeight="15" x14ac:dyDescent="0.25"/>
  <cols>
    <col min="1" max="6" width="11.42578125" style="10"/>
    <col min="7" max="7" width="13.7109375" style="10" customWidth="1"/>
    <col min="8" max="8" width="4.5703125" style="10" customWidth="1"/>
    <col min="9" max="9" width="16.7109375" style="1" customWidth="1"/>
    <col min="10" max="16" width="11.42578125" style="10"/>
    <col min="17" max="17" width="17.28515625" style="10" customWidth="1"/>
    <col min="18" max="16384" width="11.42578125" style="10"/>
  </cols>
  <sheetData>
    <row r="1" spans="1:9" ht="23.25" x14ac:dyDescent="0.2">
      <c r="A1" s="153" t="s">
        <v>16</v>
      </c>
      <c r="B1" s="153"/>
      <c r="C1" s="153"/>
      <c r="D1" s="153"/>
      <c r="E1" s="153"/>
      <c r="F1" s="153"/>
      <c r="G1" s="153"/>
      <c r="H1" s="153"/>
      <c r="I1" s="153"/>
    </row>
    <row r="3" spans="1:9" s="12" customFormat="1" ht="20.25" customHeight="1" thickBot="1" x14ac:dyDescent="0.25">
      <c r="A3" s="158" t="s">
        <v>3</v>
      </c>
      <c r="B3" s="158"/>
      <c r="C3" s="155" t="s">
        <v>4</v>
      </c>
      <c r="D3" s="155"/>
      <c r="E3" s="155" t="s">
        <v>5</v>
      </c>
      <c r="F3" s="155"/>
      <c r="G3" s="156" t="s">
        <v>6</v>
      </c>
      <c r="I3" s="157" t="s">
        <v>7</v>
      </c>
    </row>
    <row r="4" spans="1:9" ht="24" customHeight="1" thickBot="1" x14ac:dyDescent="0.25">
      <c r="A4" s="154"/>
      <c r="B4" s="154"/>
      <c r="C4" s="15" t="s">
        <v>8</v>
      </c>
      <c r="D4" s="16" t="s">
        <v>9</v>
      </c>
      <c r="E4" s="15" t="s">
        <v>8</v>
      </c>
      <c r="F4" s="16" t="s">
        <v>9</v>
      </c>
      <c r="G4" s="156"/>
      <c r="I4" s="157"/>
    </row>
    <row r="5" spans="1:9" ht="18" customHeight="1" x14ac:dyDescent="0.2">
      <c r="A5" s="105">
        <v>42490</v>
      </c>
      <c r="B5" s="106" t="str">
        <f>PROPER(TEXT(A5,"jjjj"))</f>
        <v>Vendredi</v>
      </c>
      <c r="C5" s="107"/>
      <c r="D5" s="107"/>
      <c r="E5" s="107">
        <v>0.64583333333333337</v>
      </c>
      <c r="F5" s="108">
        <v>0.88541666666666663</v>
      </c>
      <c r="G5" s="102">
        <v>0.23958333333333334</v>
      </c>
      <c r="H5" s="92"/>
      <c r="I5" s="103">
        <f>SUM(G5-$A$102)</f>
        <v>-0.10763888888888892</v>
      </c>
    </row>
    <row r="6" spans="1:9" ht="18" customHeight="1" x14ac:dyDescent="0.2">
      <c r="A6" s="115">
        <v>42491</v>
      </c>
      <c r="B6" s="116" t="str">
        <f t="shared" ref="B6:B35" si="0">PROPER(TEXT(A6,"jjjj"))</f>
        <v>Samedi</v>
      </c>
      <c r="C6" s="95"/>
      <c r="D6" s="95"/>
      <c r="E6" s="95"/>
      <c r="F6" s="117"/>
      <c r="G6" s="96">
        <f>D6-C6+F6-E6</f>
        <v>0</v>
      </c>
      <c r="H6" s="92"/>
      <c r="I6" s="125" t="s">
        <v>15</v>
      </c>
    </row>
    <row r="7" spans="1:9" ht="18" customHeight="1" x14ac:dyDescent="0.2">
      <c r="A7" s="115">
        <v>42492</v>
      </c>
      <c r="B7" s="116" t="str">
        <f t="shared" si="0"/>
        <v>Dimanche</v>
      </c>
      <c r="C7" s="95">
        <v>0.47916666666666669</v>
      </c>
      <c r="D7" s="95">
        <v>0.57291666666666663</v>
      </c>
      <c r="E7" s="95">
        <v>0.77083333333333337</v>
      </c>
      <c r="F7" s="117">
        <v>0.94791666666666663</v>
      </c>
      <c r="G7" s="96">
        <f>D7-C7+F7-E7</f>
        <v>0.27083333333333315</v>
      </c>
      <c r="H7" s="92"/>
      <c r="I7" s="125">
        <f>SUM(G7-$A$102)</f>
        <v>-7.6388888888889117E-2</v>
      </c>
    </row>
    <row r="8" spans="1:9" ht="18" customHeight="1" x14ac:dyDescent="0.2">
      <c r="A8" s="109">
        <v>42493</v>
      </c>
      <c r="B8" s="104" t="str">
        <f t="shared" si="0"/>
        <v>Lundi</v>
      </c>
      <c r="C8" s="74"/>
      <c r="D8" s="74"/>
      <c r="E8" s="74">
        <v>0.79166666666666663</v>
      </c>
      <c r="F8" s="110">
        <v>0.94791666666666663</v>
      </c>
      <c r="G8" s="86">
        <f t="shared" ref="G8:G35" si="1">D8-C8+F8-E8</f>
        <v>0.15625</v>
      </c>
      <c r="H8" s="92"/>
      <c r="I8" s="56">
        <f t="shared" ref="I8:I35" si="2">SUM(G8-$A$102)</f>
        <v>-0.19097222222222227</v>
      </c>
    </row>
    <row r="9" spans="1:9" ht="18" customHeight="1" x14ac:dyDescent="0.2">
      <c r="A9" s="109">
        <v>42494</v>
      </c>
      <c r="B9" s="104" t="str">
        <f t="shared" si="0"/>
        <v>Mardi</v>
      </c>
      <c r="C9" s="74">
        <v>0.47916666666666669</v>
      </c>
      <c r="D9" s="74">
        <v>0.625</v>
      </c>
      <c r="E9" s="74">
        <v>0.77083333333333337</v>
      </c>
      <c r="F9" s="110">
        <v>0.88541666666666663</v>
      </c>
      <c r="G9" s="86">
        <f t="shared" si="1"/>
        <v>0.26041666666666663</v>
      </c>
      <c r="H9" s="92"/>
      <c r="I9" s="56">
        <f t="shared" si="2"/>
        <v>-8.6805555555555636E-2</v>
      </c>
    </row>
    <row r="10" spans="1:9" ht="18" customHeight="1" x14ac:dyDescent="0.2">
      <c r="A10" s="109">
        <v>42495</v>
      </c>
      <c r="B10" s="104" t="str">
        <f t="shared" si="0"/>
        <v>Mercredi</v>
      </c>
      <c r="C10" s="74">
        <v>0.47916666666666669</v>
      </c>
      <c r="D10" s="74">
        <v>0.58333333333333337</v>
      </c>
      <c r="E10" s="74">
        <v>0.77083333333333337</v>
      </c>
      <c r="F10" s="110">
        <v>0.88541666666666663</v>
      </c>
      <c r="G10" s="86">
        <f t="shared" si="1"/>
        <v>0.21874999999999989</v>
      </c>
      <c r="H10" s="92"/>
      <c r="I10" s="118">
        <f t="shared" si="2"/>
        <v>-0.12847222222222238</v>
      </c>
    </row>
    <row r="11" spans="1:9" ht="18" customHeight="1" x14ac:dyDescent="0.2">
      <c r="A11" s="109">
        <v>42496</v>
      </c>
      <c r="B11" s="104" t="str">
        <f t="shared" si="0"/>
        <v>Jeudi</v>
      </c>
      <c r="C11" s="74">
        <v>0.47916666666666669</v>
      </c>
      <c r="D11" s="74">
        <v>0.58333333333333337</v>
      </c>
      <c r="E11" s="74">
        <v>0.77083333333333337</v>
      </c>
      <c r="F11" s="110">
        <v>0.875</v>
      </c>
      <c r="G11" s="86">
        <f t="shared" si="1"/>
        <v>0.20833333333333337</v>
      </c>
      <c r="H11" s="92"/>
      <c r="I11" s="118">
        <f t="shared" si="2"/>
        <v>-0.1388888888888889</v>
      </c>
    </row>
    <row r="12" spans="1:9" ht="18" customHeight="1" x14ac:dyDescent="0.2">
      <c r="A12" s="109">
        <v>42497</v>
      </c>
      <c r="B12" s="104" t="str">
        <f t="shared" si="0"/>
        <v>Vendredi</v>
      </c>
      <c r="C12" s="74"/>
      <c r="D12" s="74"/>
      <c r="E12" s="74"/>
      <c r="F12" s="110"/>
      <c r="G12" s="86">
        <f>D12-C12+F12-E12</f>
        <v>0</v>
      </c>
      <c r="H12" s="92"/>
      <c r="I12" s="118" t="s">
        <v>15</v>
      </c>
    </row>
    <row r="13" spans="1:9" ht="18" customHeight="1" x14ac:dyDescent="0.2">
      <c r="A13" s="115">
        <v>42498</v>
      </c>
      <c r="B13" s="116" t="str">
        <f t="shared" si="0"/>
        <v>Samedi</v>
      </c>
      <c r="C13" s="95"/>
      <c r="D13" s="95"/>
      <c r="E13" s="95"/>
      <c r="F13" s="117"/>
      <c r="G13" s="96">
        <f>D13-C13+F13-E13</f>
        <v>0</v>
      </c>
      <c r="H13" s="92"/>
      <c r="I13" s="125" t="s">
        <v>15</v>
      </c>
    </row>
    <row r="14" spans="1:9" ht="18" customHeight="1" x14ac:dyDescent="0.2">
      <c r="A14" s="115">
        <v>42499</v>
      </c>
      <c r="B14" s="116" t="str">
        <f t="shared" si="0"/>
        <v>Dimanche</v>
      </c>
      <c r="C14" s="95"/>
      <c r="D14" s="95"/>
      <c r="E14" s="95"/>
      <c r="F14" s="117"/>
      <c r="G14" s="96">
        <f>D14-C14+F14-E14</f>
        <v>0</v>
      </c>
      <c r="H14" s="92"/>
      <c r="I14" s="125" t="s">
        <v>15</v>
      </c>
    </row>
    <row r="15" spans="1:9" ht="18" customHeight="1" x14ac:dyDescent="0.2">
      <c r="A15" s="109">
        <v>42500</v>
      </c>
      <c r="B15" s="104" t="str">
        <f t="shared" si="0"/>
        <v>Lundi</v>
      </c>
      <c r="C15" s="74"/>
      <c r="D15" s="74"/>
      <c r="E15" s="74">
        <v>0.77083333333333337</v>
      </c>
      <c r="F15" s="110">
        <v>0.97916666666666663</v>
      </c>
      <c r="G15" s="86">
        <f t="shared" si="1"/>
        <v>0.20833333333333326</v>
      </c>
      <c r="H15" s="92"/>
      <c r="I15" s="56">
        <f t="shared" si="2"/>
        <v>-0.13888888888888901</v>
      </c>
    </row>
    <row r="16" spans="1:9" ht="18" customHeight="1" x14ac:dyDescent="0.2">
      <c r="A16" s="109">
        <v>42501</v>
      </c>
      <c r="B16" s="104" t="str">
        <f t="shared" si="0"/>
        <v>Mardi</v>
      </c>
      <c r="C16" s="74"/>
      <c r="D16" s="74"/>
      <c r="E16" s="74">
        <v>0.64583333333333337</v>
      </c>
      <c r="F16" s="110">
        <v>0.88541666666666663</v>
      </c>
      <c r="G16" s="86">
        <f t="shared" si="1"/>
        <v>0.23958333333333326</v>
      </c>
      <c r="H16" s="92"/>
      <c r="I16" s="56">
        <f t="shared" si="2"/>
        <v>-0.10763888888888901</v>
      </c>
    </row>
    <row r="17" spans="1:9" ht="18" customHeight="1" x14ac:dyDescent="0.2">
      <c r="A17" s="109">
        <v>42502</v>
      </c>
      <c r="B17" s="104" t="str">
        <f t="shared" si="0"/>
        <v>Mercredi</v>
      </c>
      <c r="C17" s="74">
        <v>0.47916666666666669</v>
      </c>
      <c r="D17" s="74">
        <v>0.58333333333333337</v>
      </c>
      <c r="E17" s="74">
        <v>0.77083333333333337</v>
      </c>
      <c r="F17" s="110">
        <v>0.9375</v>
      </c>
      <c r="G17" s="86">
        <f>D17-C17+F17-E17</f>
        <v>0.27083333333333337</v>
      </c>
      <c r="H17" s="92"/>
      <c r="I17" s="118">
        <f t="shared" si="2"/>
        <v>-7.6388888888888895E-2</v>
      </c>
    </row>
    <row r="18" spans="1:9" ht="18" customHeight="1" x14ac:dyDescent="0.2">
      <c r="A18" s="109">
        <v>42503</v>
      </c>
      <c r="B18" s="104" t="str">
        <f t="shared" si="0"/>
        <v>Jeudi</v>
      </c>
      <c r="C18" s="74"/>
      <c r="D18" s="74"/>
      <c r="E18" s="74"/>
      <c r="F18" s="110"/>
      <c r="G18" s="86">
        <f>D18-C18+F18-E18</f>
        <v>0</v>
      </c>
      <c r="H18" s="92"/>
      <c r="I18" s="118" t="s">
        <v>15</v>
      </c>
    </row>
    <row r="19" spans="1:9" ht="18" customHeight="1" x14ac:dyDescent="0.2">
      <c r="A19" s="109">
        <v>42504</v>
      </c>
      <c r="B19" s="104" t="str">
        <f t="shared" si="0"/>
        <v>Vendredi</v>
      </c>
      <c r="C19" s="74"/>
      <c r="D19" s="74"/>
      <c r="E19" s="74"/>
      <c r="F19" s="110"/>
      <c r="G19" s="86">
        <f>D19-C19+F19-E19</f>
        <v>0</v>
      </c>
      <c r="H19" s="92"/>
      <c r="I19" s="118" t="s">
        <v>15</v>
      </c>
    </row>
    <row r="20" spans="1:9" ht="18" customHeight="1" x14ac:dyDescent="0.2">
      <c r="A20" s="115">
        <v>42505</v>
      </c>
      <c r="B20" s="116" t="str">
        <f t="shared" si="0"/>
        <v>Samedi</v>
      </c>
      <c r="C20" s="95"/>
      <c r="D20" s="95"/>
      <c r="E20" s="95"/>
      <c r="F20" s="117"/>
      <c r="G20" s="96">
        <f>D20-C20+F20-E20</f>
        <v>0</v>
      </c>
      <c r="H20" s="92"/>
      <c r="I20" s="125" t="s">
        <v>15</v>
      </c>
    </row>
    <row r="21" spans="1:9" ht="18" customHeight="1" x14ac:dyDescent="0.2">
      <c r="A21" s="115">
        <v>42506</v>
      </c>
      <c r="B21" s="116" t="str">
        <f t="shared" si="0"/>
        <v>Dimanche</v>
      </c>
      <c r="C21" s="95"/>
      <c r="D21" s="95"/>
      <c r="E21" s="95">
        <v>0.72916666666666663</v>
      </c>
      <c r="F21" s="117">
        <v>0.96875000000000011</v>
      </c>
      <c r="G21" s="96">
        <f t="shared" si="1"/>
        <v>0.23958333333333348</v>
      </c>
      <c r="H21" s="92"/>
      <c r="I21" s="125">
        <f t="shared" si="2"/>
        <v>-0.10763888888888878</v>
      </c>
    </row>
    <row r="22" spans="1:9" ht="18" customHeight="1" x14ac:dyDescent="0.2">
      <c r="A22" s="109">
        <v>42507</v>
      </c>
      <c r="B22" s="104" t="str">
        <f t="shared" si="0"/>
        <v>Lundi</v>
      </c>
      <c r="C22" s="74"/>
      <c r="D22" s="74"/>
      <c r="E22" s="74">
        <v>0.79166666666666663</v>
      </c>
      <c r="F22" s="110">
        <v>0.94791666666666663</v>
      </c>
      <c r="G22" s="86">
        <f t="shared" si="1"/>
        <v>0.15625</v>
      </c>
      <c r="H22" s="92"/>
      <c r="I22" s="56">
        <f t="shared" si="2"/>
        <v>-0.19097222222222227</v>
      </c>
    </row>
    <row r="23" spans="1:9" ht="18" customHeight="1" x14ac:dyDescent="0.2">
      <c r="A23" s="109">
        <v>42508</v>
      </c>
      <c r="B23" s="104" t="str">
        <f t="shared" si="0"/>
        <v>Mardi</v>
      </c>
      <c r="C23" s="74">
        <v>0.47916666666666669</v>
      </c>
      <c r="D23" s="74">
        <v>0.60416666666666663</v>
      </c>
      <c r="E23" s="74"/>
      <c r="F23" s="110"/>
      <c r="G23" s="86">
        <f t="shared" si="1"/>
        <v>0.12499999999999994</v>
      </c>
      <c r="H23" s="92"/>
      <c r="I23" s="56">
        <f t="shared" si="2"/>
        <v>-0.22222222222222232</v>
      </c>
    </row>
    <row r="24" spans="1:9" ht="18" customHeight="1" x14ac:dyDescent="0.2">
      <c r="A24" s="109">
        <v>42509</v>
      </c>
      <c r="B24" s="104" t="str">
        <f t="shared" si="0"/>
        <v>Mercredi</v>
      </c>
      <c r="C24" s="74">
        <v>0.47916666666666669</v>
      </c>
      <c r="D24" s="74">
        <v>0.5625</v>
      </c>
      <c r="E24" s="74">
        <v>0.77083333333333337</v>
      </c>
      <c r="F24" s="110">
        <v>0.89583333333333337</v>
      </c>
      <c r="G24" s="86">
        <f t="shared" si="1"/>
        <v>0.20833333333333337</v>
      </c>
      <c r="H24" s="92"/>
      <c r="I24" s="118">
        <f t="shared" si="2"/>
        <v>-0.1388888888888889</v>
      </c>
    </row>
    <row r="25" spans="1:9" ht="18" customHeight="1" x14ac:dyDescent="0.2">
      <c r="A25" s="109">
        <v>42510</v>
      </c>
      <c r="B25" s="104" t="str">
        <f t="shared" si="0"/>
        <v>Jeudi</v>
      </c>
      <c r="C25" s="74">
        <v>0.47916666666666669</v>
      </c>
      <c r="D25" s="74">
        <v>0.58333333333333337</v>
      </c>
      <c r="E25" s="74">
        <v>0.77083333333333337</v>
      </c>
      <c r="F25" s="110">
        <v>0.88541666666666663</v>
      </c>
      <c r="G25" s="86">
        <f t="shared" si="1"/>
        <v>0.21874999999999989</v>
      </c>
      <c r="H25" s="92"/>
      <c r="I25" s="118">
        <f t="shared" si="2"/>
        <v>-0.12847222222222238</v>
      </c>
    </row>
    <row r="26" spans="1:9" ht="18" customHeight="1" x14ac:dyDescent="0.2">
      <c r="A26" s="109">
        <v>42511</v>
      </c>
      <c r="B26" s="104" t="str">
        <f t="shared" si="0"/>
        <v>Vendredi</v>
      </c>
      <c r="C26" s="74"/>
      <c r="D26" s="74"/>
      <c r="E26" s="74"/>
      <c r="F26" s="110"/>
      <c r="G26" s="86">
        <f>D26-C26+F26-E26</f>
        <v>0</v>
      </c>
      <c r="H26" s="92"/>
      <c r="I26" s="118" t="s">
        <v>15</v>
      </c>
    </row>
    <row r="27" spans="1:9" ht="18" customHeight="1" x14ac:dyDescent="0.2">
      <c r="A27" s="115">
        <v>42512</v>
      </c>
      <c r="B27" s="116" t="str">
        <f t="shared" si="0"/>
        <v>Samedi</v>
      </c>
      <c r="C27" s="95">
        <v>0.47916666666666669</v>
      </c>
      <c r="D27" s="95">
        <v>0.60416666666666663</v>
      </c>
      <c r="E27" s="95">
        <v>0.77083333333333337</v>
      </c>
      <c r="F27" s="117">
        <v>0.94791666666666663</v>
      </c>
      <c r="G27" s="96">
        <f t="shared" si="1"/>
        <v>0.30208333333333315</v>
      </c>
      <c r="H27" s="92"/>
      <c r="I27" s="125">
        <f t="shared" si="2"/>
        <v>-4.5138888888889117E-2</v>
      </c>
    </row>
    <row r="28" spans="1:9" ht="18" customHeight="1" x14ac:dyDescent="0.2">
      <c r="A28" s="115">
        <v>42513</v>
      </c>
      <c r="B28" s="116" t="str">
        <f t="shared" si="0"/>
        <v>Dimanche</v>
      </c>
      <c r="C28" s="95">
        <v>0.47916666666666669</v>
      </c>
      <c r="D28" s="95">
        <v>0.60416666666666663</v>
      </c>
      <c r="E28" s="95">
        <v>0.79166666666666663</v>
      </c>
      <c r="F28" s="117">
        <v>0.94791666666666663</v>
      </c>
      <c r="G28" s="96">
        <f t="shared" si="1"/>
        <v>0.28124999999999989</v>
      </c>
      <c r="H28" s="92"/>
      <c r="I28" s="125">
        <f t="shared" si="2"/>
        <v>-6.5972222222222376E-2</v>
      </c>
    </row>
    <row r="29" spans="1:9" ht="18" customHeight="1" x14ac:dyDescent="0.2">
      <c r="A29" s="109">
        <v>42514</v>
      </c>
      <c r="B29" s="104" t="str">
        <f t="shared" si="0"/>
        <v>Lundi</v>
      </c>
      <c r="C29" s="74">
        <v>0.47916666666666669</v>
      </c>
      <c r="D29" s="74">
        <v>0.60416666666666663</v>
      </c>
      <c r="E29" s="74">
        <v>0.77083333333333337</v>
      </c>
      <c r="F29" s="110">
        <v>1.0104166666666667</v>
      </c>
      <c r="G29" s="86">
        <f t="shared" si="1"/>
        <v>0.36458333333333337</v>
      </c>
      <c r="H29" s="92"/>
      <c r="I29" s="56">
        <f t="shared" si="2"/>
        <v>1.7361111111111105E-2</v>
      </c>
    </row>
    <row r="30" spans="1:9" ht="18" customHeight="1" x14ac:dyDescent="0.2">
      <c r="A30" s="109">
        <v>42515</v>
      </c>
      <c r="B30" s="104" t="str">
        <f t="shared" si="0"/>
        <v>Mardi</v>
      </c>
      <c r="C30" s="74"/>
      <c r="D30" s="74"/>
      <c r="E30" s="74"/>
      <c r="F30" s="110"/>
      <c r="G30" s="86">
        <f>D30-C30+F30-E30</f>
        <v>0</v>
      </c>
      <c r="H30" s="92"/>
      <c r="I30" s="56" t="s">
        <v>15</v>
      </c>
    </row>
    <row r="31" spans="1:9" ht="18" customHeight="1" x14ac:dyDescent="0.2">
      <c r="A31" s="109">
        <v>42516</v>
      </c>
      <c r="B31" s="104" t="str">
        <f t="shared" si="0"/>
        <v>Mercredi</v>
      </c>
      <c r="C31" s="74">
        <v>0.47916666666666669</v>
      </c>
      <c r="D31" s="74">
        <v>0.60416666666666663</v>
      </c>
      <c r="E31" s="74">
        <v>0.77083333333333337</v>
      </c>
      <c r="F31" s="110">
        <v>0.88541666666666663</v>
      </c>
      <c r="G31" s="86">
        <f t="shared" si="1"/>
        <v>0.23958333333333315</v>
      </c>
      <c r="H31" s="92"/>
      <c r="I31" s="118">
        <f>SUM(G31-$A$102)</f>
        <v>-0.10763888888888912</v>
      </c>
    </row>
    <row r="32" spans="1:9" ht="18" customHeight="1" x14ac:dyDescent="0.2">
      <c r="A32" s="109">
        <v>42517</v>
      </c>
      <c r="B32" s="104" t="str">
        <f t="shared" si="0"/>
        <v>Jeudi</v>
      </c>
      <c r="C32" s="74"/>
      <c r="D32" s="74"/>
      <c r="E32" s="74"/>
      <c r="F32" s="110"/>
      <c r="G32" s="86">
        <f t="shared" si="1"/>
        <v>0</v>
      </c>
      <c r="H32" s="92"/>
      <c r="I32" s="118" t="s">
        <v>15</v>
      </c>
    </row>
    <row r="33" spans="1:9" ht="18" customHeight="1" x14ac:dyDescent="0.2">
      <c r="A33" s="109">
        <v>42518</v>
      </c>
      <c r="B33" s="104" t="str">
        <f t="shared" si="0"/>
        <v>Vendredi</v>
      </c>
      <c r="C33" s="74"/>
      <c r="D33" s="74"/>
      <c r="E33" s="74"/>
      <c r="F33" s="110"/>
      <c r="G33" s="86">
        <f t="shared" si="1"/>
        <v>0</v>
      </c>
      <c r="H33" s="92"/>
      <c r="I33" s="118" t="s">
        <v>15</v>
      </c>
    </row>
    <row r="34" spans="1:9" ht="18" customHeight="1" x14ac:dyDescent="0.2">
      <c r="A34" s="115">
        <v>42519</v>
      </c>
      <c r="B34" s="116" t="str">
        <f t="shared" si="0"/>
        <v>Samedi</v>
      </c>
      <c r="C34" s="95"/>
      <c r="D34" s="95"/>
      <c r="E34" s="95"/>
      <c r="F34" s="117"/>
      <c r="G34" s="96">
        <f t="shared" si="1"/>
        <v>0</v>
      </c>
      <c r="H34" s="92"/>
      <c r="I34" s="125" t="s">
        <v>15</v>
      </c>
    </row>
    <row r="35" spans="1:9" ht="18" customHeight="1" thickBot="1" x14ac:dyDescent="0.25">
      <c r="A35" s="127">
        <v>42520</v>
      </c>
      <c r="B35" s="128" t="str">
        <f t="shared" si="0"/>
        <v>Dimanche</v>
      </c>
      <c r="C35" s="129"/>
      <c r="D35" s="129"/>
      <c r="E35" s="129">
        <v>0.77083333333333337</v>
      </c>
      <c r="F35" s="130">
        <v>0.98958333333333315</v>
      </c>
      <c r="G35" s="100">
        <f t="shared" si="1"/>
        <v>0.21874999999999978</v>
      </c>
      <c r="H35" s="92"/>
      <c r="I35" s="101">
        <f t="shared" si="2"/>
        <v>-0.12847222222222249</v>
      </c>
    </row>
    <row r="36" spans="1:9" ht="18" customHeight="1" x14ac:dyDescent="0.2">
      <c r="A36" s="41"/>
      <c r="B36" s="41"/>
      <c r="C36" s="42"/>
      <c r="D36" s="42"/>
      <c r="E36" s="42"/>
      <c r="F36" s="42"/>
      <c r="G36" s="43"/>
      <c r="I36" s="44"/>
    </row>
    <row r="37" spans="1:9" ht="21" customHeight="1" x14ac:dyDescent="0.2">
      <c r="D37" s="45"/>
      <c r="E37" s="152" t="s">
        <v>10</v>
      </c>
      <c r="F37" s="152"/>
      <c r="G37" s="46">
        <f>SUM(G5:G35)</f>
        <v>4.427083333333333</v>
      </c>
      <c r="I37" s="47">
        <f>SUM(I5:I35)</f>
        <v>-2.1701388888888906</v>
      </c>
    </row>
    <row r="102" spans="1:4" x14ac:dyDescent="0.25">
      <c r="A102" s="48">
        <f>TIME(8,20,0)</f>
        <v>0.34722222222222227</v>
      </c>
      <c r="B102" s="48"/>
      <c r="C102" s="10">
        <v>0</v>
      </c>
      <c r="D102" s="49"/>
    </row>
  </sheetData>
  <sheetProtection selectLockedCells="1" selectUnlockedCells="1"/>
  <mergeCells count="7">
    <mergeCell ref="E37:F37"/>
    <mergeCell ref="A1:I1"/>
    <mergeCell ref="A3:B4"/>
    <mergeCell ref="C3:D3"/>
    <mergeCell ref="E3:F3"/>
    <mergeCell ref="G3:G4"/>
    <mergeCell ref="I3:I4"/>
  </mergeCells>
  <conditionalFormatting sqref="I5:I35 I37">
    <cfRule type="cellIs" priority="1" stopIfTrue="1" operator="lessThan">
      <formula>0</formula>
    </cfRule>
    <cfRule type="cellIs" priority="2" stopIfTrue="1" operator="greaterThan">
      <formula>0</formula>
    </cfRule>
  </conditionalFormatting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102"/>
  <sheetViews>
    <sheetView topLeftCell="A7" workbookViewId="0">
      <selection activeCell="G35" sqref="G35"/>
    </sheetView>
  </sheetViews>
  <sheetFormatPr baseColWidth="10" defaultRowHeight="15" x14ac:dyDescent="0.25"/>
  <cols>
    <col min="1" max="6" width="11.42578125" style="10"/>
    <col min="7" max="7" width="13.7109375" style="10" customWidth="1"/>
    <col min="8" max="8" width="4.5703125" style="10" customWidth="1"/>
    <col min="9" max="9" width="16.7109375" style="1" customWidth="1"/>
    <col min="10" max="16" width="11.42578125" style="10"/>
    <col min="17" max="17" width="17.28515625" style="10" customWidth="1"/>
    <col min="18" max="16384" width="11.42578125" style="10"/>
  </cols>
  <sheetData>
    <row r="1" spans="1:9" ht="23.25" customHeight="1" x14ac:dyDescent="0.2">
      <c r="A1" s="153" t="s">
        <v>17</v>
      </c>
      <c r="B1" s="153"/>
      <c r="C1" s="153"/>
      <c r="D1" s="153"/>
      <c r="E1" s="153"/>
      <c r="F1" s="153"/>
      <c r="G1" s="153"/>
      <c r="H1" s="153"/>
      <c r="I1" s="153"/>
    </row>
    <row r="3" spans="1:9" s="12" customFormat="1" ht="20.25" customHeight="1" thickBot="1" x14ac:dyDescent="0.25">
      <c r="A3" s="158" t="s">
        <v>3</v>
      </c>
      <c r="B3" s="158"/>
      <c r="C3" s="155" t="s">
        <v>4</v>
      </c>
      <c r="D3" s="155"/>
      <c r="E3" s="161" t="s">
        <v>5</v>
      </c>
      <c r="F3" s="161"/>
      <c r="G3" s="160" t="s">
        <v>6</v>
      </c>
      <c r="I3" s="157" t="s">
        <v>7</v>
      </c>
    </row>
    <row r="4" spans="1:9" ht="24" customHeight="1" thickBot="1" x14ac:dyDescent="0.25">
      <c r="A4" s="154"/>
      <c r="B4" s="154"/>
      <c r="C4" s="15" t="s">
        <v>8</v>
      </c>
      <c r="D4" s="16" t="s">
        <v>9</v>
      </c>
      <c r="E4" s="15" t="s">
        <v>8</v>
      </c>
      <c r="F4" s="66" t="s">
        <v>9</v>
      </c>
      <c r="G4" s="160"/>
      <c r="I4" s="157"/>
    </row>
    <row r="5" spans="1:9" ht="18" customHeight="1" x14ac:dyDescent="0.2">
      <c r="A5" s="105">
        <v>42521</v>
      </c>
      <c r="B5" s="106" t="str">
        <f>PROPER(TEXT(A5,"jjjj"))</f>
        <v>Lundi</v>
      </c>
      <c r="C5" s="107">
        <v>0.47916666666666669</v>
      </c>
      <c r="D5" s="107">
        <v>0.72916666666666663</v>
      </c>
      <c r="E5" s="107">
        <v>0.77083333333333337</v>
      </c>
      <c r="F5" s="108">
        <v>0.88541666666666663</v>
      </c>
      <c r="G5" s="102">
        <f>(D5-C5)+(F5-E5)</f>
        <v>0.3645833333333332</v>
      </c>
      <c r="H5" s="92"/>
      <c r="I5" s="103">
        <f>SUM(G5-$A$101)</f>
        <v>1.7361111111110938E-2</v>
      </c>
    </row>
    <row r="6" spans="1:9" ht="18" customHeight="1" x14ac:dyDescent="0.2">
      <c r="A6" s="109">
        <v>42522</v>
      </c>
      <c r="B6" s="104" t="str">
        <f t="shared" ref="B6:B34" si="0">PROPER(TEXT(A6,"jjjj"))</f>
        <v>Mardi</v>
      </c>
      <c r="C6" s="74"/>
      <c r="D6" s="74"/>
      <c r="E6" s="74">
        <v>0.72916666666666663</v>
      </c>
      <c r="F6" s="110">
        <v>0.91666666666666663</v>
      </c>
      <c r="G6" s="86">
        <f>D6-C6+F6-E6</f>
        <v>0.1875</v>
      </c>
      <c r="H6" s="92"/>
      <c r="I6" s="56">
        <f>SUM(G6-$A$101)</f>
        <v>-0.15972222222222227</v>
      </c>
    </row>
    <row r="7" spans="1:9" ht="18" customHeight="1" x14ac:dyDescent="0.2">
      <c r="A7" s="109">
        <v>42523</v>
      </c>
      <c r="B7" s="104" t="str">
        <f t="shared" si="0"/>
        <v>Mercredi</v>
      </c>
      <c r="C7" s="74"/>
      <c r="D7" s="74"/>
      <c r="E7" s="74"/>
      <c r="F7" s="110"/>
      <c r="G7" s="86">
        <f t="shared" ref="G7:G34" si="1">D7-C7+F7-E7</f>
        <v>0</v>
      </c>
      <c r="H7" s="92"/>
      <c r="I7" s="56" t="s">
        <v>15</v>
      </c>
    </row>
    <row r="8" spans="1:9" ht="18" customHeight="1" x14ac:dyDescent="0.2">
      <c r="A8" s="109">
        <v>42524</v>
      </c>
      <c r="B8" s="104" t="str">
        <f t="shared" si="0"/>
        <v>Jeudi</v>
      </c>
      <c r="C8" s="74">
        <v>0.47916666666666669</v>
      </c>
      <c r="D8" s="74">
        <v>0.72916666666666663</v>
      </c>
      <c r="E8" s="74">
        <v>0.77083333333333337</v>
      </c>
      <c r="F8" s="110">
        <v>0.94791666666666663</v>
      </c>
      <c r="G8" s="86">
        <f>D8-C8+F8-E8</f>
        <v>0.42708333333333315</v>
      </c>
      <c r="H8" s="92"/>
      <c r="I8" s="56">
        <f>SUM(G8-$A$101)</f>
        <v>7.9861111111110883E-2</v>
      </c>
    </row>
    <row r="9" spans="1:9" ht="18" customHeight="1" x14ac:dyDescent="0.2">
      <c r="A9" s="109">
        <v>42525</v>
      </c>
      <c r="B9" s="104" t="str">
        <f t="shared" si="0"/>
        <v>Vendredi</v>
      </c>
      <c r="C9" s="74"/>
      <c r="D9" s="74"/>
      <c r="E9" s="74">
        <v>0.77083333333333337</v>
      </c>
      <c r="F9" s="110">
        <v>0.9375</v>
      </c>
      <c r="G9" s="86">
        <f>D9-C9+F9-E9</f>
        <v>0.16666666666666663</v>
      </c>
      <c r="H9" s="92"/>
      <c r="I9" s="56">
        <f>SUM(G9-$A$101)</f>
        <v>-0.18055555555555564</v>
      </c>
    </row>
    <row r="10" spans="1:9" ht="18" customHeight="1" x14ac:dyDescent="0.2">
      <c r="A10" s="115">
        <v>42526</v>
      </c>
      <c r="B10" s="116" t="str">
        <f t="shared" si="0"/>
        <v>Samedi</v>
      </c>
      <c r="C10" s="95"/>
      <c r="D10" s="95"/>
      <c r="E10" s="95">
        <v>0.6875</v>
      </c>
      <c r="F10" s="117">
        <v>0.9375</v>
      </c>
      <c r="G10" s="96">
        <f>D10-C10+F10-E10</f>
        <v>0.25</v>
      </c>
      <c r="H10" s="92"/>
      <c r="I10" s="97">
        <f>SUM(G10-$A$101)</f>
        <v>-9.7222222222222265E-2</v>
      </c>
    </row>
    <row r="11" spans="1:9" ht="18" customHeight="1" x14ac:dyDescent="0.2">
      <c r="A11" s="115">
        <v>42527</v>
      </c>
      <c r="B11" s="116" t="str">
        <f t="shared" si="0"/>
        <v>Dimanche</v>
      </c>
      <c r="C11" s="95">
        <v>0.47916666666666669</v>
      </c>
      <c r="D11" s="95">
        <v>0.72916666666666663</v>
      </c>
      <c r="E11" s="95">
        <v>0.77083333333333337</v>
      </c>
      <c r="F11" s="117">
        <v>0.88541666666666663</v>
      </c>
      <c r="G11" s="96">
        <f t="shared" si="1"/>
        <v>0.36458333333333315</v>
      </c>
      <c r="H11" s="126"/>
      <c r="I11" s="97">
        <f>SUM(G11-$A$102)</f>
        <v>1.7361111111110883E-2</v>
      </c>
    </row>
    <row r="12" spans="1:9" ht="18" customHeight="1" x14ac:dyDescent="0.2">
      <c r="A12" s="109">
        <v>42528</v>
      </c>
      <c r="B12" s="104" t="str">
        <f t="shared" si="0"/>
        <v>Lundi</v>
      </c>
      <c r="C12" s="74">
        <v>0.47916666666666669</v>
      </c>
      <c r="D12" s="74">
        <v>0.72916666666666663</v>
      </c>
      <c r="E12" s="74">
        <v>0.77083333333333337</v>
      </c>
      <c r="F12" s="110">
        <v>0.92708333333333337</v>
      </c>
      <c r="G12" s="86">
        <f t="shared" si="1"/>
        <v>0.40624999999999989</v>
      </c>
      <c r="H12" s="92"/>
      <c r="I12" s="56">
        <f>SUM(G12-$A$102)</f>
        <v>5.9027777777777624E-2</v>
      </c>
    </row>
    <row r="13" spans="1:9" ht="18" customHeight="1" x14ac:dyDescent="0.2">
      <c r="A13" s="109">
        <v>42529</v>
      </c>
      <c r="B13" s="104" t="str">
        <f t="shared" si="0"/>
        <v>Mardi</v>
      </c>
      <c r="C13" s="74"/>
      <c r="D13" s="74"/>
      <c r="E13" s="74">
        <v>0.6875</v>
      </c>
      <c r="F13" s="110">
        <v>0.88541666666666663</v>
      </c>
      <c r="G13" s="86">
        <f t="shared" si="1"/>
        <v>0.19791666666666663</v>
      </c>
      <c r="H13" s="92"/>
      <c r="I13" s="56">
        <f>SUM(G13-$A$102)</f>
        <v>-0.14930555555555564</v>
      </c>
    </row>
    <row r="14" spans="1:9" ht="18" customHeight="1" x14ac:dyDescent="0.2">
      <c r="A14" s="109">
        <v>42530</v>
      </c>
      <c r="B14" s="104" t="str">
        <f t="shared" si="0"/>
        <v>Mercredi</v>
      </c>
      <c r="C14" s="74"/>
      <c r="D14" s="74"/>
      <c r="E14" s="74"/>
      <c r="F14" s="110"/>
      <c r="G14" s="86">
        <f t="shared" si="1"/>
        <v>0</v>
      </c>
      <c r="H14" s="92"/>
      <c r="I14" s="56" t="s">
        <v>15</v>
      </c>
    </row>
    <row r="15" spans="1:9" ht="18" customHeight="1" x14ac:dyDescent="0.2">
      <c r="A15" s="109">
        <v>42531</v>
      </c>
      <c r="B15" s="104" t="str">
        <f t="shared" si="0"/>
        <v>Jeudi</v>
      </c>
      <c r="C15" s="74"/>
      <c r="D15" s="74"/>
      <c r="E15" s="74"/>
      <c r="F15" s="110"/>
      <c r="G15" s="86">
        <f t="shared" si="1"/>
        <v>0</v>
      </c>
      <c r="H15" s="92"/>
      <c r="I15" s="56" t="s">
        <v>15</v>
      </c>
    </row>
    <row r="16" spans="1:9" ht="18" customHeight="1" x14ac:dyDescent="0.2">
      <c r="A16" s="109">
        <v>42532</v>
      </c>
      <c r="B16" s="104" t="str">
        <f t="shared" si="0"/>
        <v>Vendredi</v>
      </c>
      <c r="C16" s="74">
        <v>0.47916666666666669</v>
      </c>
      <c r="D16" s="74">
        <v>0.72916666666666663</v>
      </c>
      <c r="E16" s="74">
        <v>0.77083333333333337</v>
      </c>
      <c r="F16" s="110">
        <v>0.94791666666666663</v>
      </c>
      <c r="G16" s="86">
        <f t="shared" si="1"/>
        <v>0.42708333333333315</v>
      </c>
      <c r="H16" s="92"/>
      <c r="I16" s="56">
        <f>SUM(G16-$A$101)</f>
        <v>7.9861111111110883E-2</v>
      </c>
    </row>
    <row r="17" spans="1:9" ht="18" customHeight="1" x14ac:dyDescent="0.2">
      <c r="A17" s="115">
        <v>42533</v>
      </c>
      <c r="B17" s="116" t="str">
        <f t="shared" si="0"/>
        <v>Samedi</v>
      </c>
      <c r="C17" s="95">
        <v>0.47916666666666669</v>
      </c>
      <c r="D17" s="95">
        <v>0.72916666666666663</v>
      </c>
      <c r="E17" s="95">
        <v>0.77083333333333337</v>
      </c>
      <c r="F17" s="117">
        <v>0.92708333333333337</v>
      </c>
      <c r="G17" s="96">
        <f t="shared" si="1"/>
        <v>0.40624999999999989</v>
      </c>
      <c r="H17" s="92"/>
      <c r="I17" s="97">
        <f t="shared" ref="I17:I22" si="2">SUM(G17-$A$102)</f>
        <v>5.9027777777777624E-2</v>
      </c>
    </row>
    <row r="18" spans="1:9" ht="18" customHeight="1" x14ac:dyDescent="0.2">
      <c r="A18" s="115">
        <v>42534</v>
      </c>
      <c r="B18" s="116" t="str">
        <f t="shared" si="0"/>
        <v>Dimanche</v>
      </c>
      <c r="C18" s="95"/>
      <c r="D18" s="95"/>
      <c r="E18" s="95"/>
      <c r="F18" s="117"/>
      <c r="G18" s="96">
        <f t="shared" si="1"/>
        <v>0</v>
      </c>
      <c r="H18" s="92"/>
      <c r="I18" s="97" t="s">
        <v>15</v>
      </c>
    </row>
    <row r="19" spans="1:9" ht="18" customHeight="1" x14ac:dyDescent="0.2">
      <c r="A19" s="109">
        <v>42535</v>
      </c>
      <c r="B19" s="104" t="str">
        <f t="shared" si="0"/>
        <v>Lundi</v>
      </c>
      <c r="C19" s="74">
        <v>0.47916666666666669</v>
      </c>
      <c r="D19" s="74">
        <v>0.72916666666666663</v>
      </c>
      <c r="E19" s="74">
        <v>0.77083333333333337</v>
      </c>
      <c r="F19" s="110">
        <v>0.9375</v>
      </c>
      <c r="G19" s="86">
        <f t="shared" si="1"/>
        <v>0.41666666666666663</v>
      </c>
      <c r="H19" s="92"/>
      <c r="I19" s="97">
        <f t="shared" si="2"/>
        <v>6.9444444444444364E-2</v>
      </c>
    </row>
    <row r="20" spans="1:9" ht="18" customHeight="1" x14ac:dyDescent="0.2">
      <c r="A20" s="109">
        <v>42536</v>
      </c>
      <c r="B20" s="104" t="str">
        <f t="shared" si="0"/>
        <v>Mardi</v>
      </c>
      <c r="C20" s="74">
        <v>0.47916666666666669</v>
      </c>
      <c r="D20" s="74">
        <v>0.72916666666666663</v>
      </c>
      <c r="E20" s="74">
        <v>0.77083333333333337</v>
      </c>
      <c r="F20" s="110">
        <v>0.91666666666666663</v>
      </c>
      <c r="G20" s="86">
        <f t="shared" si="1"/>
        <v>0.39583333333333315</v>
      </c>
      <c r="H20" s="92"/>
      <c r="I20" s="56">
        <f t="shared" si="2"/>
        <v>4.8611111111110883E-2</v>
      </c>
    </row>
    <row r="21" spans="1:9" ht="18" customHeight="1" x14ac:dyDescent="0.2">
      <c r="A21" s="109">
        <v>42537</v>
      </c>
      <c r="B21" s="104" t="str">
        <f t="shared" si="0"/>
        <v>Mercredi</v>
      </c>
      <c r="C21" s="74"/>
      <c r="D21" s="74"/>
      <c r="E21" s="74"/>
      <c r="F21" s="110"/>
      <c r="G21" s="86">
        <f t="shared" si="1"/>
        <v>0</v>
      </c>
      <c r="H21" s="92"/>
      <c r="I21" s="56" t="s">
        <v>15</v>
      </c>
    </row>
    <row r="22" spans="1:9" ht="18" customHeight="1" x14ac:dyDescent="0.2">
      <c r="A22" s="109">
        <v>42538</v>
      </c>
      <c r="B22" s="104" t="str">
        <f t="shared" si="0"/>
        <v>Jeudi</v>
      </c>
      <c r="C22" s="74"/>
      <c r="D22" s="74"/>
      <c r="E22" s="74">
        <v>0.6875</v>
      </c>
      <c r="F22" s="110">
        <v>0.875</v>
      </c>
      <c r="G22" s="86">
        <f t="shared" si="1"/>
        <v>0.1875</v>
      </c>
      <c r="H22" s="92"/>
      <c r="I22" s="56">
        <f t="shared" si="2"/>
        <v>-0.15972222222222227</v>
      </c>
    </row>
    <row r="23" spans="1:9" ht="18" customHeight="1" x14ac:dyDescent="0.2">
      <c r="A23" s="109">
        <v>42539</v>
      </c>
      <c r="B23" s="104" t="str">
        <f t="shared" si="0"/>
        <v>Vendredi</v>
      </c>
      <c r="C23" s="74"/>
      <c r="D23" s="74"/>
      <c r="E23" s="74">
        <v>0.77083333333333337</v>
      </c>
      <c r="F23" s="110">
        <v>0.9375</v>
      </c>
      <c r="G23" s="86">
        <f t="shared" si="1"/>
        <v>0.16666666666666663</v>
      </c>
      <c r="H23" s="92"/>
      <c r="I23" s="56">
        <f>SUM(G23-$A$101)</f>
        <v>-0.18055555555555564</v>
      </c>
    </row>
    <row r="24" spans="1:9" ht="18" customHeight="1" x14ac:dyDescent="0.2">
      <c r="A24" s="115">
        <v>42540</v>
      </c>
      <c r="B24" s="116" t="str">
        <f t="shared" si="0"/>
        <v>Samedi</v>
      </c>
      <c r="C24" s="95"/>
      <c r="D24" s="95"/>
      <c r="E24" s="95">
        <v>0.77083333333333337</v>
      </c>
      <c r="F24" s="117">
        <v>0.92708333333333337</v>
      </c>
      <c r="G24" s="96">
        <f t="shared" si="1"/>
        <v>0.15625</v>
      </c>
      <c r="H24" s="92"/>
      <c r="I24" s="97">
        <f>SUM(G24-$A$101)</f>
        <v>-0.19097222222222227</v>
      </c>
    </row>
    <row r="25" spans="1:9" ht="18" customHeight="1" x14ac:dyDescent="0.2">
      <c r="A25" s="115">
        <v>42541</v>
      </c>
      <c r="B25" s="116" t="str">
        <f t="shared" si="0"/>
        <v>Dimanche</v>
      </c>
      <c r="C25" s="95">
        <v>0.47916666666666669</v>
      </c>
      <c r="D25" s="95">
        <v>0.72916666666666663</v>
      </c>
      <c r="E25" s="95">
        <v>0.77083333333333337</v>
      </c>
      <c r="F25" s="117">
        <v>0.86458333333333337</v>
      </c>
      <c r="G25" s="96">
        <f t="shared" si="1"/>
        <v>0.34374999999999989</v>
      </c>
      <c r="H25" s="92"/>
      <c r="I25" s="97">
        <f>SUM(G25-$A$102)</f>
        <v>-3.4722222222223764E-3</v>
      </c>
    </row>
    <row r="26" spans="1:9" ht="18" customHeight="1" x14ac:dyDescent="0.2">
      <c r="A26" s="109">
        <v>42542</v>
      </c>
      <c r="B26" s="104" t="str">
        <f t="shared" si="0"/>
        <v>Lundi</v>
      </c>
      <c r="C26" s="74">
        <v>0.47916666666666669</v>
      </c>
      <c r="D26" s="74">
        <v>0.72916666666666663</v>
      </c>
      <c r="E26" s="74">
        <v>0.77083333333333337</v>
      </c>
      <c r="F26" s="110">
        <v>0.88541666666666663</v>
      </c>
      <c r="G26" s="86">
        <f>D26-C26+F26-E26</f>
        <v>0.36458333333333315</v>
      </c>
      <c r="H26" s="92"/>
      <c r="I26" s="56">
        <f>SUM(G26-$A$102)</f>
        <v>1.7361111111110883E-2</v>
      </c>
    </row>
    <row r="27" spans="1:9" ht="18" customHeight="1" x14ac:dyDescent="0.2">
      <c r="A27" s="109">
        <v>42543</v>
      </c>
      <c r="B27" s="104" t="str">
        <f t="shared" si="0"/>
        <v>Mardi</v>
      </c>
      <c r="C27" s="74">
        <v>0.47916666666666669</v>
      </c>
      <c r="D27" s="74">
        <v>0.72916666666666663</v>
      </c>
      <c r="E27" s="74">
        <v>0.77083333333333337</v>
      </c>
      <c r="F27" s="110">
        <v>0.90625</v>
      </c>
      <c r="G27" s="86">
        <f t="shared" si="1"/>
        <v>0.38541666666666663</v>
      </c>
      <c r="H27" s="92"/>
      <c r="I27" s="56">
        <f>SUM(G27-$A$102)</f>
        <v>3.8194444444444364E-2</v>
      </c>
    </row>
    <row r="28" spans="1:9" ht="18" customHeight="1" x14ac:dyDescent="0.2">
      <c r="A28" s="109">
        <v>42544</v>
      </c>
      <c r="B28" s="104" t="str">
        <f t="shared" si="0"/>
        <v>Mercredi</v>
      </c>
      <c r="C28" s="74"/>
      <c r="D28" s="74"/>
      <c r="E28" s="74"/>
      <c r="F28" s="110"/>
      <c r="G28" s="86">
        <f t="shared" si="1"/>
        <v>0</v>
      </c>
      <c r="H28" s="92"/>
      <c r="I28" s="56" t="s">
        <v>15</v>
      </c>
    </row>
    <row r="29" spans="1:9" ht="18" customHeight="1" x14ac:dyDescent="0.2">
      <c r="A29" s="109">
        <v>42545</v>
      </c>
      <c r="B29" s="104" t="str">
        <f t="shared" si="0"/>
        <v>Jeudi</v>
      </c>
      <c r="C29" s="74"/>
      <c r="D29" s="74"/>
      <c r="E29" s="74"/>
      <c r="F29" s="110"/>
      <c r="G29" s="86">
        <f t="shared" si="1"/>
        <v>0</v>
      </c>
      <c r="H29" s="92"/>
      <c r="I29" s="56" t="s">
        <v>15</v>
      </c>
    </row>
    <row r="30" spans="1:9" ht="18" customHeight="1" x14ac:dyDescent="0.2">
      <c r="A30" s="109">
        <v>42546</v>
      </c>
      <c r="B30" s="104" t="str">
        <f t="shared" si="0"/>
        <v>Vendredi</v>
      </c>
      <c r="C30" s="74">
        <v>0.47916666666666669</v>
      </c>
      <c r="D30" s="74">
        <v>0.57291666666666663</v>
      </c>
      <c r="E30" s="74">
        <v>0.77083333333333337</v>
      </c>
      <c r="F30" s="110">
        <v>0.90625</v>
      </c>
      <c r="G30" s="86">
        <f t="shared" si="1"/>
        <v>0.22916666666666663</v>
      </c>
      <c r="H30" s="92"/>
      <c r="I30" s="56">
        <f>SUM(G30-$A$101)</f>
        <v>-0.11805555555555564</v>
      </c>
    </row>
    <row r="31" spans="1:9" ht="18" customHeight="1" x14ac:dyDescent="0.2">
      <c r="A31" s="115">
        <v>42547</v>
      </c>
      <c r="B31" s="116" t="str">
        <f t="shared" si="0"/>
        <v>Samedi</v>
      </c>
      <c r="C31" s="95"/>
      <c r="D31" s="95"/>
      <c r="E31" s="95"/>
      <c r="F31" s="117"/>
      <c r="G31" s="96">
        <f t="shared" si="1"/>
        <v>0</v>
      </c>
      <c r="H31" s="92"/>
      <c r="I31" s="97" t="s">
        <v>15</v>
      </c>
    </row>
    <row r="32" spans="1:9" ht="18" customHeight="1" x14ac:dyDescent="0.2">
      <c r="A32" s="115">
        <v>42548</v>
      </c>
      <c r="B32" s="116" t="str">
        <f t="shared" si="0"/>
        <v>Dimanche</v>
      </c>
      <c r="C32" s="95">
        <v>0.47916666666666669</v>
      </c>
      <c r="D32" s="95">
        <v>0.72916666666666663</v>
      </c>
      <c r="E32" s="95">
        <v>0.77083333333333337</v>
      </c>
      <c r="F32" s="117">
        <v>0.92708333333333337</v>
      </c>
      <c r="G32" s="96">
        <f t="shared" si="1"/>
        <v>0.40624999999999989</v>
      </c>
      <c r="H32" s="92"/>
      <c r="I32" s="97">
        <f>SUM(G32-$A$101)</f>
        <v>5.9027777777777624E-2</v>
      </c>
    </row>
    <row r="33" spans="1:9" ht="18" customHeight="1" x14ac:dyDescent="0.2">
      <c r="A33" s="109">
        <v>42549</v>
      </c>
      <c r="B33" s="104" t="str">
        <f t="shared" si="0"/>
        <v>Lundi</v>
      </c>
      <c r="C33" s="74"/>
      <c r="D33" s="74"/>
      <c r="E33" s="74">
        <v>0.72916666666666663</v>
      </c>
      <c r="F33" s="110">
        <v>0.89583333333333337</v>
      </c>
      <c r="G33" s="86">
        <f t="shared" si="1"/>
        <v>0.16666666666666674</v>
      </c>
      <c r="H33" s="92"/>
      <c r="I33" s="56">
        <f>SUM(G33-$A$102)</f>
        <v>-0.18055555555555552</v>
      </c>
    </row>
    <row r="34" spans="1:9" ht="18" customHeight="1" thickBot="1" x14ac:dyDescent="0.25">
      <c r="A34" s="111">
        <v>42550</v>
      </c>
      <c r="B34" s="112" t="str">
        <f t="shared" si="0"/>
        <v>Mardi</v>
      </c>
      <c r="C34" s="113">
        <v>0.47916666666666669</v>
      </c>
      <c r="D34" s="113">
        <v>0.72916666666666663</v>
      </c>
      <c r="E34" s="113">
        <v>0.77083333333333337</v>
      </c>
      <c r="F34" s="114">
        <v>0.94791666666666663</v>
      </c>
      <c r="G34" s="91">
        <f t="shared" si="1"/>
        <v>0.42708333333333315</v>
      </c>
      <c r="H34" s="92"/>
      <c r="I34" s="77">
        <f>SUM(G34-$A$102)</f>
        <v>7.9861111111110883E-2</v>
      </c>
    </row>
    <row r="35" spans="1:9" ht="18" customHeight="1" x14ac:dyDescent="0.2">
      <c r="A35" s="41"/>
      <c r="B35" s="41"/>
      <c r="C35" s="42"/>
      <c r="D35" s="42"/>
      <c r="E35" s="42"/>
      <c r="F35" s="42"/>
      <c r="G35" s="43"/>
      <c r="I35" s="44"/>
    </row>
    <row r="36" spans="1:9" ht="21" customHeight="1" x14ac:dyDescent="0.2">
      <c r="D36" s="45"/>
      <c r="E36" s="152" t="s">
        <v>10</v>
      </c>
      <c r="F36" s="152"/>
      <c r="G36" s="46">
        <f>SUM(G5:G34)</f>
        <v>6.8437499999999991</v>
      </c>
      <c r="I36" s="47">
        <f>SUM(I5:I34)</f>
        <v>-0.7951388888888915</v>
      </c>
    </row>
    <row r="101" spans="1:4" x14ac:dyDescent="0.25">
      <c r="A101" s="48">
        <f>TIME(8,20,0)</f>
        <v>0.34722222222222227</v>
      </c>
      <c r="B101" s="48"/>
      <c r="C101" s="10">
        <v>0</v>
      </c>
      <c r="D101" s="49"/>
    </row>
    <row r="102" spans="1:4" x14ac:dyDescent="0.25">
      <c r="A102" s="48">
        <f>TIME(8,20,0)</f>
        <v>0.34722222222222227</v>
      </c>
    </row>
  </sheetData>
  <sheetProtection selectLockedCells="1" selectUnlockedCells="1"/>
  <mergeCells count="7">
    <mergeCell ref="E36:F36"/>
    <mergeCell ref="A1:I1"/>
    <mergeCell ref="A3:B4"/>
    <mergeCell ref="C3:D3"/>
    <mergeCell ref="E3:F3"/>
    <mergeCell ref="G3:G4"/>
    <mergeCell ref="I3:I4"/>
  </mergeCells>
  <conditionalFormatting sqref="I5:I34">
    <cfRule type="cellIs" priority="1" stopIfTrue="1" operator="lessThan">
      <formula>0</formula>
    </cfRule>
    <cfRule type="cellIs" priority="2" stopIfTrue="1" operator="greaterThan">
      <formula>0</formula>
    </cfRule>
  </conditionalFormatting>
  <conditionalFormatting sqref="I36">
    <cfRule type="cellIs" priority="3" stopIfTrue="1" operator="lessThan">
      <formula>0</formula>
    </cfRule>
    <cfRule type="cellIs" priority="4" stopIfTrue="1" operator="greaterThan">
      <formula>0</formula>
    </cfRule>
  </conditionalFormatting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I102"/>
  <sheetViews>
    <sheetView topLeftCell="A7" workbookViewId="0">
      <selection activeCell="I30" sqref="I30"/>
    </sheetView>
  </sheetViews>
  <sheetFormatPr baseColWidth="10" defaultRowHeight="15" x14ac:dyDescent="0.25"/>
  <cols>
    <col min="1" max="6" width="11.42578125" style="10"/>
    <col min="7" max="7" width="13.7109375" style="10" customWidth="1"/>
    <col min="8" max="8" width="4.5703125" style="10" customWidth="1"/>
    <col min="9" max="9" width="16.7109375" style="1" customWidth="1"/>
    <col min="10" max="16" width="11.42578125" style="10"/>
    <col min="17" max="17" width="17.28515625" style="10" customWidth="1"/>
    <col min="18" max="16384" width="11.42578125" style="10"/>
  </cols>
  <sheetData>
    <row r="1" spans="1:9" ht="23.25" x14ac:dyDescent="0.2">
      <c r="A1" s="153" t="s">
        <v>18</v>
      </c>
      <c r="B1" s="153"/>
      <c r="C1" s="153"/>
      <c r="D1" s="153"/>
      <c r="E1" s="153"/>
      <c r="F1" s="153"/>
      <c r="G1" s="153"/>
      <c r="H1" s="153"/>
      <c r="I1" s="153"/>
    </row>
    <row r="3" spans="1:9" s="12" customFormat="1" ht="20.25" customHeight="1" thickBot="1" x14ac:dyDescent="0.25">
      <c r="A3" s="158" t="s">
        <v>3</v>
      </c>
      <c r="B3" s="158"/>
      <c r="C3" s="155" t="s">
        <v>4</v>
      </c>
      <c r="D3" s="155"/>
      <c r="E3" s="155" t="s">
        <v>5</v>
      </c>
      <c r="F3" s="155"/>
      <c r="G3" s="156" t="s">
        <v>6</v>
      </c>
      <c r="I3" s="157" t="s">
        <v>7</v>
      </c>
    </row>
    <row r="4" spans="1:9" ht="24" customHeight="1" thickBot="1" x14ac:dyDescent="0.25">
      <c r="A4" s="154"/>
      <c r="B4" s="154"/>
      <c r="C4" s="15" t="s">
        <v>8</v>
      </c>
      <c r="D4" s="16" t="s">
        <v>9</v>
      </c>
      <c r="E4" s="15" t="s">
        <v>8</v>
      </c>
      <c r="F4" s="16" t="s">
        <v>9</v>
      </c>
      <c r="G4" s="156"/>
      <c r="I4" s="157"/>
    </row>
    <row r="5" spans="1:9" ht="18" customHeight="1" x14ac:dyDescent="0.2">
      <c r="A5" s="105">
        <v>42551</v>
      </c>
      <c r="B5" s="106" t="str">
        <f>PROPER(TEXT(A5,"jjjj"))</f>
        <v>Mercredi</v>
      </c>
      <c r="C5" s="107"/>
      <c r="D5" s="107"/>
      <c r="E5" s="107"/>
      <c r="F5" s="108"/>
      <c r="G5" s="102">
        <v>0.34722222222222227</v>
      </c>
      <c r="H5" s="92"/>
      <c r="I5" s="103" t="s">
        <v>15</v>
      </c>
    </row>
    <row r="6" spans="1:9" ht="18" customHeight="1" x14ac:dyDescent="0.2">
      <c r="A6" s="109">
        <v>42552</v>
      </c>
      <c r="B6" s="104" t="str">
        <f t="shared" ref="B6:B35" si="0">PROPER(TEXT(A6,"jjjj"))</f>
        <v>Jeudi</v>
      </c>
      <c r="C6" s="74">
        <v>0.47916666666666669</v>
      </c>
      <c r="D6" s="74">
        <v>0.72916666666666663</v>
      </c>
      <c r="E6" s="74">
        <v>0.77083333333333337</v>
      </c>
      <c r="F6" s="110">
        <v>0.91666666666666663</v>
      </c>
      <c r="G6" s="86">
        <f>D6-C6+F6-E6</f>
        <v>0.39583333333333315</v>
      </c>
      <c r="H6" s="92"/>
      <c r="I6" s="118">
        <f t="shared" ref="I6:I33" si="1">SUM(G6-$A$102)</f>
        <v>4.8611111111110883E-2</v>
      </c>
    </row>
    <row r="7" spans="1:9" ht="18" customHeight="1" x14ac:dyDescent="0.2">
      <c r="A7" s="109">
        <v>42553</v>
      </c>
      <c r="B7" s="104" t="str">
        <f t="shared" si="0"/>
        <v>Vendredi</v>
      </c>
      <c r="C7" s="74"/>
      <c r="D7" s="74"/>
      <c r="E7" s="74">
        <v>0.72916666666666663</v>
      </c>
      <c r="F7" s="110">
        <v>0.92708333333333337</v>
      </c>
      <c r="G7" s="86">
        <f t="shared" ref="G7:G33" si="2">D7-C7+F7-E7</f>
        <v>0.19791666666666674</v>
      </c>
      <c r="H7" s="92"/>
      <c r="I7" s="118">
        <f t="shared" si="1"/>
        <v>-0.14930555555555552</v>
      </c>
    </row>
    <row r="8" spans="1:9" ht="18" customHeight="1" x14ac:dyDescent="0.2">
      <c r="A8" s="115">
        <v>42554</v>
      </c>
      <c r="B8" s="116" t="str">
        <f t="shared" si="0"/>
        <v>Samedi</v>
      </c>
      <c r="C8" s="95"/>
      <c r="D8" s="95"/>
      <c r="E8" s="95">
        <v>0.77083333333333337</v>
      </c>
      <c r="F8" s="117">
        <v>0.9375</v>
      </c>
      <c r="G8" s="96">
        <f t="shared" si="2"/>
        <v>0.16666666666666663</v>
      </c>
      <c r="H8" s="92"/>
      <c r="I8" s="125">
        <f t="shared" si="1"/>
        <v>-0.18055555555555564</v>
      </c>
    </row>
    <row r="9" spans="1:9" ht="18" customHeight="1" x14ac:dyDescent="0.2">
      <c r="A9" s="115">
        <v>42555</v>
      </c>
      <c r="B9" s="116" t="str">
        <f t="shared" si="0"/>
        <v>Dimanche</v>
      </c>
      <c r="C9" s="95">
        <v>0.47916666666666669</v>
      </c>
      <c r="D9" s="95">
        <v>0.72916666666666663</v>
      </c>
      <c r="E9" s="95">
        <v>0.77083333333333337</v>
      </c>
      <c r="F9" s="117">
        <v>0.88541666666666663</v>
      </c>
      <c r="G9" s="96">
        <f t="shared" si="2"/>
        <v>0.36458333333333315</v>
      </c>
      <c r="H9" s="92"/>
      <c r="I9" s="125">
        <f t="shared" si="1"/>
        <v>1.7361111111110883E-2</v>
      </c>
    </row>
    <row r="10" spans="1:9" ht="18" customHeight="1" x14ac:dyDescent="0.2">
      <c r="A10" s="109">
        <v>42556</v>
      </c>
      <c r="B10" s="104" t="str">
        <f t="shared" si="0"/>
        <v>Lundi</v>
      </c>
      <c r="C10" s="74">
        <v>0.47916666666666669</v>
      </c>
      <c r="D10" s="74">
        <v>0.72916666666666663</v>
      </c>
      <c r="E10" s="74">
        <v>0.77083333333333337</v>
      </c>
      <c r="F10" s="110">
        <v>0.91666666666666663</v>
      </c>
      <c r="G10" s="86">
        <f t="shared" si="2"/>
        <v>0.39583333333333315</v>
      </c>
      <c r="H10" s="92"/>
      <c r="I10" s="56">
        <f t="shared" si="1"/>
        <v>4.8611111111110883E-2</v>
      </c>
    </row>
    <row r="11" spans="1:9" ht="18" customHeight="1" x14ac:dyDescent="0.2">
      <c r="A11" s="109">
        <v>42557</v>
      </c>
      <c r="B11" s="104" t="str">
        <f t="shared" si="0"/>
        <v>Mardi</v>
      </c>
      <c r="C11" s="74"/>
      <c r="D11" s="74"/>
      <c r="E11" s="74">
        <v>0.6875</v>
      </c>
      <c r="F11" s="110">
        <v>0.90625</v>
      </c>
      <c r="G11" s="86">
        <f t="shared" si="2"/>
        <v>0.21875</v>
      </c>
      <c r="H11" s="92"/>
      <c r="I11" s="56">
        <f t="shared" si="1"/>
        <v>-0.12847222222222227</v>
      </c>
    </row>
    <row r="12" spans="1:9" ht="18" customHeight="1" x14ac:dyDescent="0.2">
      <c r="A12" s="109">
        <v>42558</v>
      </c>
      <c r="B12" s="104" t="str">
        <f t="shared" si="0"/>
        <v>Mercredi</v>
      </c>
      <c r="C12" s="74"/>
      <c r="D12" s="74"/>
      <c r="E12" s="74"/>
      <c r="F12" s="110"/>
      <c r="G12" s="86"/>
      <c r="H12" s="92"/>
      <c r="I12" s="118" t="s">
        <v>15</v>
      </c>
    </row>
    <row r="13" spans="1:9" ht="18" customHeight="1" x14ac:dyDescent="0.2">
      <c r="A13" s="109">
        <v>42559</v>
      </c>
      <c r="B13" s="104" t="str">
        <f t="shared" si="0"/>
        <v>Jeudi</v>
      </c>
      <c r="C13" s="74"/>
      <c r="D13" s="74"/>
      <c r="E13" s="74"/>
      <c r="F13" s="110"/>
      <c r="G13" s="86"/>
      <c r="H13" s="92"/>
      <c r="I13" s="118" t="s">
        <v>15</v>
      </c>
    </row>
    <row r="14" spans="1:9" ht="18" customHeight="1" x14ac:dyDescent="0.2">
      <c r="A14" s="109">
        <v>42560</v>
      </c>
      <c r="B14" s="104" t="str">
        <f t="shared" si="0"/>
        <v>Vendredi</v>
      </c>
      <c r="C14" s="74"/>
      <c r="D14" s="74"/>
      <c r="E14" s="74">
        <v>0.6875</v>
      </c>
      <c r="F14" s="110">
        <v>0.95833333333333337</v>
      </c>
      <c r="G14" s="86">
        <f t="shared" si="2"/>
        <v>0.27083333333333337</v>
      </c>
      <c r="H14" s="92"/>
      <c r="I14" s="118">
        <f t="shared" si="1"/>
        <v>-7.6388888888888895E-2</v>
      </c>
    </row>
    <row r="15" spans="1:9" ht="18" customHeight="1" x14ac:dyDescent="0.2">
      <c r="A15" s="115">
        <v>42561</v>
      </c>
      <c r="B15" s="116" t="str">
        <f t="shared" si="0"/>
        <v>Samedi</v>
      </c>
      <c r="C15" s="95">
        <v>0.47916666666666669</v>
      </c>
      <c r="D15" s="95">
        <v>0.72916666666666663</v>
      </c>
      <c r="E15" s="95">
        <v>0.77083333333333337</v>
      </c>
      <c r="F15" s="117">
        <v>0.9375</v>
      </c>
      <c r="G15" s="96">
        <f t="shared" si="2"/>
        <v>0.41666666666666663</v>
      </c>
      <c r="H15" s="92"/>
      <c r="I15" s="125">
        <f t="shared" si="1"/>
        <v>6.9444444444444364E-2</v>
      </c>
    </row>
    <row r="16" spans="1:9" ht="18" customHeight="1" x14ac:dyDescent="0.2">
      <c r="A16" s="115">
        <v>42562</v>
      </c>
      <c r="B16" s="116" t="str">
        <f t="shared" si="0"/>
        <v>Dimanche</v>
      </c>
      <c r="C16" s="95"/>
      <c r="D16" s="95"/>
      <c r="E16" s="95">
        <v>0.72916666666666663</v>
      </c>
      <c r="F16" s="117">
        <v>0.96875</v>
      </c>
      <c r="G16" s="96">
        <f t="shared" si="2"/>
        <v>0.23958333333333337</v>
      </c>
      <c r="H16" s="92"/>
      <c r="I16" s="125">
        <f t="shared" si="1"/>
        <v>-0.1076388888888889</v>
      </c>
    </row>
    <row r="17" spans="1:9" ht="18" customHeight="1" x14ac:dyDescent="0.2">
      <c r="A17" s="109">
        <v>42563</v>
      </c>
      <c r="B17" s="104" t="str">
        <f t="shared" si="0"/>
        <v>Lundi</v>
      </c>
      <c r="C17" s="74">
        <v>0.47916666666666669</v>
      </c>
      <c r="D17" s="74">
        <v>0.72916666666666663</v>
      </c>
      <c r="E17" s="74">
        <v>0.77083333333333337</v>
      </c>
      <c r="F17" s="110">
        <v>0.92708333333333337</v>
      </c>
      <c r="G17" s="86">
        <f t="shared" si="2"/>
        <v>0.40624999999999989</v>
      </c>
      <c r="H17" s="92"/>
      <c r="I17" s="56">
        <f t="shared" si="1"/>
        <v>5.9027777777777624E-2</v>
      </c>
    </row>
    <row r="18" spans="1:9" ht="18" customHeight="1" x14ac:dyDescent="0.2">
      <c r="A18" s="109">
        <v>42564</v>
      </c>
      <c r="B18" s="104" t="str">
        <f t="shared" si="0"/>
        <v>Mardi</v>
      </c>
      <c r="C18" s="74">
        <v>0.47916666666666669</v>
      </c>
      <c r="D18" s="74">
        <v>0.72916666666666663</v>
      </c>
      <c r="E18" s="74">
        <v>0.77083333333333337</v>
      </c>
      <c r="F18" s="110">
        <v>0.90625</v>
      </c>
      <c r="G18" s="86">
        <f t="shared" si="2"/>
        <v>0.38541666666666663</v>
      </c>
      <c r="H18" s="92"/>
      <c r="I18" s="56">
        <f t="shared" si="1"/>
        <v>3.8194444444444364E-2</v>
      </c>
    </row>
    <row r="19" spans="1:9" ht="18" customHeight="1" x14ac:dyDescent="0.2">
      <c r="A19" s="109">
        <v>42565</v>
      </c>
      <c r="B19" s="104" t="str">
        <f t="shared" si="0"/>
        <v>Mercredi</v>
      </c>
      <c r="C19" s="74"/>
      <c r="D19" s="74"/>
      <c r="E19" s="74">
        <v>0.77083333333333337</v>
      </c>
      <c r="F19" s="110">
        <v>0.9375</v>
      </c>
      <c r="G19" s="86">
        <f t="shared" si="2"/>
        <v>0.16666666666666663</v>
      </c>
      <c r="H19" s="92"/>
      <c r="I19" s="118">
        <f>SUM(G19-$A$102)</f>
        <v>-0.18055555555555564</v>
      </c>
    </row>
    <row r="20" spans="1:9" ht="18" customHeight="1" x14ac:dyDescent="0.2">
      <c r="A20" s="109">
        <v>42566</v>
      </c>
      <c r="B20" s="104" t="str">
        <f t="shared" si="0"/>
        <v>Jeudi</v>
      </c>
      <c r="C20" s="74"/>
      <c r="D20" s="74"/>
      <c r="E20" s="74"/>
      <c r="F20" s="110"/>
      <c r="G20" s="86"/>
      <c r="H20" s="92"/>
      <c r="I20" s="118" t="s">
        <v>15</v>
      </c>
    </row>
    <row r="21" spans="1:9" ht="18" customHeight="1" x14ac:dyDescent="0.2">
      <c r="A21" s="109">
        <v>42567</v>
      </c>
      <c r="B21" s="104" t="str">
        <f t="shared" si="0"/>
        <v>Vendredi</v>
      </c>
      <c r="C21" s="74"/>
      <c r="D21" s="74"/>
      <c r="E21" s="74">
        <v>0.77083333333333337</v>
      </c>
      <c r="F21" s="110">
        <v>0.98958333333333337</v>
      </c>
      <c r="G21" s="86">
        <f t="shared" si="2"/>
        <v>0.21875</v>
      </c>
      <c r="H21" s="92"/>
      <c r="I21" s="118">
        <f t="shared" si="1"/>
        <v>-0.12847222222222227</v>
      </c>
    </row>
    <row r="22" spans="1:9" ht="18" customHeight="1" x14ac:dyDescent="0.2">
      <c r="A22" s="115">
        <v>42568</v>
      </c>
      <c r="B22" s="116" t="str">
        <f t="shared" si="0"/>
        <v>Samedi</v>
      </c>
      <c r="C22" s="95">
        <v>0.47916666666666669</v>
      </c>
      <c r="D22" s="95"/>
      <c r="E22" s="95"/>
      <c r="F22" s="117">
        <v>0.94791666666666663</v>
      </c>
      <c r="G22" s="96">
        <f t="shared" si="2"/>
        <v>0.46874999999999994</v>
      </c>
      <c r="H22" s="92"/>
      <c r="I22" s="125">
        <f t="shared" si="1"/>
        <v>0.12152777777777768</v>
      </c>
    </row>
    <row r="23" spans="1:9" ht="18" customHeight="1" x14ac:dyDescent="0.2">
      <c r="A23" s="115">
        <v>42569</v>
      </c>
      <c r="B23" s="116" t="str">
        <f t="shared" si="0"/>
        <v>Dimanche</v>
      </c>
      <c r="C23" s="95">
        <v>0.47916666666666669</v>
      </c>
      <c r="D23" s="95">
        <v>0.72916666666666663</v>
      </c>
      <c r="E23" s="95">
        <v>0.77083333333333337</v>
      </c>
      <c r="F23" s="117">
        <v>0.9375</v>
      </c>
      <c r="G23" s="96">
        <f t="shared" si="2"/>
        <v>0.41666666666666663</v>
      </c>
      <c r="H23" s="92"/>
      <c r="I23" s="125">
        <f t="shared" si="1"/>
        <v>6.9444444444444364E-2</v>
      </c>
    </row>
    <row r="24" spans="1:9" ht="18" customHeight="1" x14ac:dyDescent="0.2">
      <c r="A24" s="109">
        <v>42570</v>
      </c>
      <c r="B24" s="104" t="str">
        <f t="shared" si="0"/>
        <v>Lundi</v>
      </c>
      <c r="C24" s="74">
        <v>0.47916666666666669</v>
      </c>
      <c r="D24" s="74">
        <v>0.72916666666666663</v>
      </c>
      <c r="E24" s="74">
        <v>0.77083333333333337</v>
      </c>
      <c r="F24" s="110">
        <v>0.94791666666666663</v>
      </c>
      <c r="G24" s="86">
        <f t="shared" si="2"/>
        <v>0.42708333333333315</v>
      </c>
      <c r="H24" s="92"/>
      <c r="I24" s="56">
        <f t="shared" si="1"/>
        <v>7.9861111111110883E-2</v>
      </c>
    </row>
    <row r="25" spans="1:9" ht="18" customHeight="1" x14ac:dyDescent="0.2">
      <c r="A25" s="109">
        <v>42571</v>
      </c>
      <c r="B25" s="104" t="str">
        <f t="shared" si="0"/>
        <v>Mardi</v>
      </c>
      <c r="C25" s="74">
        <v>0.47916666666666669</v>
      </c>
      <c r="D25" s="74">
        <v>0.72916666666666663</v>
      </c>
      <c r="E25" s="74">
        <v>0.77083333333333337</v>
      </c>
      <c r="F25" s="110">
        <v>0.94791666666666663</v>
      </c>
      <c r="G25" s="86">
        <f t="shared" si="2"/>
        <v>0.42708333333333315</v>
      </c>
      <c r="H25" s="92"/>
      <c r="I25" s="56">
        <f t="shared" si="1"/>
        <v>7.9861111111110883E-2</v>
      </c>
    </row>
    <row r="26" spans="1:9" ht="18" customHeight="1" x14ac:dyDescent="0.2">
      <c r="A26" s="109">
        <v>42572</v>
      </c>
      <c r="B26" s="104" t="str">
        <f t="shared" si="0"/>
        <v>Mercredi</v>
      </c>
      <c r="C26" s="74"/>
      <c r="D26" s="74"/>
      <c r="E26" s="74"/>
      <c r="F26" s="110"/>
      <c r="G26" s="86"/>
      <c r="H26" s="92"/>
      <c r="I26" s="118" t="s">
        <v>15</v>
      </c>
    </row>
    <row r="27" spans="1:9" ht="18" customHeight="1" x14ac:dyDescent="0.2">
      <c r="A27" s="109">
        <v>42573</v>
      </c>
      <c r="B27" s="104" t="str">
        <f t="shared" si="0"/>
        <v>Jeudi</v>
      </c>
      <c r="C27" s="74">
        <v>0.47916666666666669</v>
      </c>
      <c r="D27" s="74">
        <v>0.72916666666666663</v>
      </c>
      <c r="E27" s="74">
        <v>0.77083333333333337</v>
      </c>
      <c r="F27" s="110">
        <v>1</v>
      </c>
      <c r="G27" s="86">
        <f t="shared" si="2"/>
        <v>0.47916666666666663</v>
      </c>
      <c r="H27" s="92"/>
      <c r="I27" s="118">
        <f t="shared" si="1"/>
        <v>0.13194444444444436</v>
      </c>
    </row>
    <row r="28" spans="1:9" ht="18" customHeight="1" x14ac:dyDescent="0.2">
      <c r="A28" s="109">
        <v>42574</v>
      </c>
      <c r="B28" s="104" t="str">
        <f t="shared" si="0"/>
        <v>Vendredi</v>
      </c>
      <c r="C28" s="74"/>
      <c r="D28" s="74"/>
      <c r="E28" s="74">
        <v>0.6875</v>
      </c>
      <c r="F28" s="110">
        <v>0.9375</v>
      </c>
      <c r="G28" s="86">
        <f t="shared" si="2"/>
        <v>0.25</v>
      </c>
      <c r="H28" s="92"/>
      <c r="I28" s="118">
        <f t="shared" si="1"/>
        <v>-9.7222222222222265E-2</v>
      </c>
    </row>
    <row r="29" spans="1:9" ht="18" customHeight="1" x14ac:dyDescent="0.2">
      <c r="A29" s="115">
        <v>42575</v>
      </c>
      <c r="B29" s="116" t="str">
        <f t="shared" si="0"/>
        <v>Samedi</v>
      </c>
      <c r="C29" s="95">
        <v>0.47916666666666669</v>
      </c>
      <c r="D29" s="95">
        <v>0.72916666666666663</v>
      </c>
      <c r="E29" s="95">
        <v>0.77083333333333337</v>
      </c>
      <c r="F29" s="117">
        <v>0.94791666666666663</v>
      </c>
      <c r="G29" s="96">
        <f t="shared" si="2"/>
        <v>0.42708333333333315</v>
      </c>
      <c r="H29" s="92"/>
      <c r="I29" s="125">
        <f t="shared" si="1"/>
        <v>7.9861111111110883E-2</v>
      </c>
    </row>
    <row r="30" spans="1:9" ht="18" customHeight="1" x14ac:dyDescent="0.2">
      <c r="A30" s="115">
        <v>42576</v>
      </c>
      <c r="B30" s="116" t="str">
        <f t="shared" si="0"/>
        <v>Dimanche</v>
      </c>
      <c r="C30" s="95"/>
      <c r="D30" s="95"/>
      <c r="E30" s="95"/>
      <c r="F30" s="117"/>
      <c r="G30" s="96"/>
      <c r="H30" s="92"/>
      <c r="I30" s="125"/>
    </row>
    <row r="31" spans="1:9" ht="18" customHeight="1" x14ac:dyDescent="0.2">
      <c r="A31" s="109">
        <v>42577</v>
      </c>
      <c r="B31" s="104" t="str">
        <f t="shared" si="0"/>
        <v>Lundi</v>
      </c>
      <c r="C31" s="74"/>
      <c r="D31" s="74"/>
      <c r="E31" s="74">
        <v>0.72916666666666663</v>
      </c>
      <c r="F31" s="110">
        <v>0.9375</v>
      </c>
      <c r="G31" s="86">
        <f t="shared" si="2"/>
        <v>0.20833333333333337</v>
      </c>
      <c r="H31" s="92"/>
      <c r="I31" s="56">
        <f>SUM(G31-$A$102)</f>
        <v>-0.1388888888888889</v>
      </c>
    </row>
    <row r="32" spans="1:9" ht="18" customHeight="1" x14ac:dyDescent="0.2">
      <c r="A32" s="109">
        <v>42578</v>
      </c>
      <c r="B32" s="104" t="str">
        <f t="shared" si="0"/>
        <v>Mardi</v>
      </c>
      <c r="C32" s="74">
        <v>0.47916666666666669</v>
      </c>
      <c r="D32" s="74">
        <v>0.72916666666666663</v>
      </c>
      <c r="E32" s="74">
        <v>0.77083333333333337</v>
      </c>
      <c r="F32" s="110">
        <v>0.95833333333333337</v>
      </c>
      <c r="G32" s="86">
        <f t="shared" si="2"/>
        <v>0.43749999999999989</v>
      </c>
      <c r="H32" s="92"/>
      <c r="I32" s="56">
        <f t="shared" si="1"/>
        <v>9.0277777777777624E-2</v>
      </c>
    </row>
    <row r="33" spans="1:9" ht="18" customHeight="1" x14ac:dyDescent="0.2">
      <c r="A33" s="109">
        <v>42579</v>
      </c>
      <c r="B33" s="104" t="str">
        <f t="shared" si="0"/>
        <v>Mercredi</v>
      </c>
      <c r="C33" s="74">
        <v>0.47916666666666669</v>
      </c>
      <c r="D33" s="74">
        <v>0.72916666666666663</v>
      </c>
      <c r="E33" s="74"/>
      <c r="F33" s="110"/>
      <c r="G33" s="86">
        <f t="shared" si="2"/>
        <v>0.24999999999999994</v>
      </c>
      <c r="H33" s="92"/>
      <c r="I33" s="118">
        <f t="shared" si="1"/>
        <v>-9.7222222222222321E-2</v>
      </c>
    </row>
    <row r="34" spans="1:9" ht="18" customHeight="1" x14ac:dyDescent="0.2">
      <c r="A34" s="109">
        <v>42580</v>
      </c>
      <c r="B34" s="104" t="str">
        <f t="shared" si="0"/>
        <v>Jeudi</v>
      </c>
      <c r="C34" s="74"/>
      <c r="D34" s="74"/>
      <c r="E34" s="74"/>
      <c r="F34" s="110"/>
      <c r="G34" s="86"/>
      <c r="H34" s="92"/>
      <c r="I34" s="118" t="s">
        <v>15</v>
      </c>
    </row>
    <row r="35" spans="1:9" ht="18" customHeight="1" thickBot="1" x14ac:dyDescent="0.25">
      <c r="A35" s="111">
        <v>42581</v>
      </c>
      <c r="B35" s="112" t="str">
        <f t="shared" si="0"/>
        <v>Vendredi</v>
      </c>
      <c r="C35" s="113">
        <v>0.47916666666666669</v>
      </c>
      <c r="D35" s="113">
        <v>0.72916666666666663</v>
      </c>
      <c r="E35" s="113">
        <v>0.77083333333333337</v>
      </c>
      <c r="F35" s="114">
        <v>0.94791666666666663</v>
      </c>
      <c r="G35" s="91">
        <f>D35-C35+F35-E35</f>
        <v>0.42708333333333315</v>
      </c>
      <c r="H35" s="92"/>
      <c r="I35" s="77">
        <f>SUM(G35-$A$102)</f>
        <v>7.9861111111110883E-2</v>
      </c>
    </row>
    <row r="36" spans="1:9" ht="18" customHeight="1" x14ac:dyDescent="0.2">
      <c r="A36" s="41"/>
      <c r="B36" s="41"/>
      <c r="C36" s="42"/>
      <c r="D36" s="42"/>
      <c r="E36" s="42"/>
      <c r="F36" s="42"/>
      <c r="G36" s="43"/>
      <c r="I36" s="44"/>
    </row>
    <row r="37" spans="1:9" ht="21" customHeight="1" x14ac:dyDescent="0.2">
      <c r="D37" s="45"/>
      <c r="E37" s="152" t="s">
        <v>10</v>
      </c>
      <c r="F37" s="152"/>
      <c r="G37" s="46">
        <f>SUM(G5:G35)</f>
        <v>8.4097222222222214</v>
      </c>
      <c r="I37" s="47">
        <f>SUM(I5:I35)</f>
        <v>-0.27083333333333609</v>
      </c>
    </row>
    <row r="102" spans="1:4" x14ac:dyDescent="0.25">
      <c r="A102" s="48">
        <f>TIME(8,20,0)</f>
        <v>0.34722222222222227</v>
      </c>
      <c r="B102" s="48"/>
      <c r="C102" s="10">
        <v>0</v>
      </c>
      <c r="D102" s="49"/>
    </row>
  </sheetData>
  <sheetProtection selectLockedCells="1" selectUnlockedCells="1"/>
  <mergeCells count="7">
    <mergeCell ref="E37:F37"/>
    <mergeCell ref="A1:I1"/>
    <mergeCell ref="A3:B4"/>
    <mergeCell ref="C3:D3"/>
    <mergeCell ref="E3:F3"/>
    <mergeCell ref="G3:G4"/>
    <mergeCell ref="I3:I4"/>
  </mergeCells>
  <conditionalFormatting sqref="I37 I6:I35">
    <cfRule type="cellIs" priority="1" stopIfTrue="1" operator="lessThan">
      <formula>0</formula>
    </cfRule>
    <cfRule type="cellIs" priority="2" stopIfTrue="1" operator="greaterThan">
      <formula>0</formula>
    </cfRule>
  </conditionalFormatting>
  <conditionalFormatting sqref="I5">
    <cfRule type="cellIs" priority="3" stopIfTrue="1" operator="lessThan">
      <formula>0</formula>
    </cfRule>
    <cfRule type="cellIs" priority="4" stopIfTrue="1" operator="greaterThan">
      <formula>0</formula>
    </cfRule>
  </conditionalFormatting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I102"/>
  <sheetViews>
    <sheetView topLeftCell="A7" workbookViewId="0">
      <selection activeCell="G30" sqref="G30"/>
    </sheetView>
  </sheetViews>
  <sheetFormatPr baseColWidth="10" defaultRowHeight="15" x14ac:dyDescent="0.25"/>
  <cols>
    <col min="1" max="6" width="11.42578125" style="10"/>
    <col min="7" max="7" width="13.7109375" style="10" customWidth="1"/>
    <col min="8" max="8" width="4.5703125" style="10" customWidth="1"/>
    <col min="9" max="9" width="16.7109375" style="1" customWidth="1"/>
    <col min="10" max="16" width="11.42578125" style="10"/>
    <col min="17" max="17" width="17.28515625" style="10" customWidth="1"/>
    <col min="18" max="16384" width="11.42578125" style="10"/>
  </cols>
  <sheetData>
    <row r="1" spans="1:9" ht="23.25" x14ac:dyDescent="0.2">
      <c r="A1" s="153" t="s">
        <v>19</v>
      </c>
      <c r="B1" s="153"/>
      <c r="C1" s="153"/>
      <c r="D1" s="153"/>
      <c r="E1" s="153"/>
      <c r="F1" s="153"/>
      <c r="G1" s="153"/>
      <c r="H1" s="153"/>
      <c r="I1" s="153"/>
    </row>
    <row r="3" spans="1:9" s="12" customFormat="1" ht="20.25" customHeight="1" thickBot="1" x14ac:dyDescent="0.25">
      <c r="A3" s="158" t="s">
        <v>3</v>
      </c>
      <c r="B3" s="158"/>
      <c r="C3" s="155" t="s">
        <v>4</v>
      </c>
      <c r="D3" s="155"/>
      <c r="E3" s="161" t="s">
        <v>5</v>
      </c>
      <c r="F3" s="161"/>
      <c r="G3" s="157" t="s">
        <v>6</v>
      </c>
      <c r="I3" s="157" t="s">
        <v>7</v>
      </c>
    </row>
    <row r="4" spans="1:9" ht="24" customHeight="1" thickBot="1" x14ac:dyDescent="0.25">
      <c r="A4" s="154"/>
      <c r="B4" s="154"/>
      <c r="C4" s="15" t="s">
        <v>8</v>
      </c>
      <c r="D4" s="16" t="s">
        <v>9</v>
      </c>
      <c r="E4" s="15" t="s">
        <v>8</v>
      </c>
      <c r="F4" s="66" t="s">
        <v>9</v>
      </c>
      <c r="G4" s="157"/>
      <c r="I4" s="157"/>
    </row>
    <row r="5" spans="1:9" ht="18" customHeight="1" x14ac:dyDescent="0.2">
      <c r="A5" s="119">
        <v>42582</v>
      </c>
      <c r="B5" s="120" t="str">
        <f>PROPER(TEXT(A5,"jjjj"))</f>
        <v>Samedi</v>
      </c>
      <c r="C5" s="121"/>
      <c r="D5" s="121"/>
      <c r="E5" s="121">
        <v>0.77083333333333337</v>
      </c>
      <c r="F5" s="122">
        <v>0.96875</v>
      </c>
      <c r="G5" s="123">
        <f>(D5-C5)+(F5-E5)</f>
        <v>0.19791666666666663</v>
      </c>
      <c r="I5" s="124">
        <f t="shared" ref="I5:I35" si="0">SUM(G5-$A$102)</f>
        <v>-0.14930555555555564</v>
      </c>
    </row>
    <row r="6" spans="1:9" ht="18" customHeight="1" x14ac:dyDescent="0.2">
      <c r="A6" s="115">
        <v>42583</v>
      </c>
      <c r="B6" s="116" t="str">
        <f t="shared" ref="B6:B35" si="1">PROPER(TEXT(A6,"jjjj"))</f>
        <v>Dimanche</v>
      </c>
      <c r="C6" s="95">
        <v>0.47916666666666669</v>
      </c>
      <c r="D6" s="95">
        <v>0.72916666666666663</v>
      </c>
      <c r="E6" s="95">
        <v>0.77083333333333337</v>
      </c>
      <c r="F6" s="117">
        <v>0.9375</v>
      </c>
      <c r="G6" s="96">
        <f>D6-C6+F6-E6</f>
        <v>0.41666666666666663</v>
      </c>
      <c r="I6" s="97">
        <f t="shared" si="0"/>
        <v>6.9444444444444364E-2</v>
      </c>
    </row>
    <row r="7" spans="1:9" ht="18" customHeight="1" x14ac:dyDescent="0.2">
      <c r="A7" s="109">
        <v>42584</v>
      </c>
      <c r="B7" s="104" t="str">
        <f t="shared" si="1"/>
        <v>Lundi</v>
      </c>
      <c r="C7" s="74"/>
      <c r="D7" s="74"/>
      <c r="E7" s="74"/>
      <c r="F7" s="110"/>
      <c r="G7" s="86">
        <v>0.34722222222222227</v>
      </c>
      <c r="H7" s="10" t="s">
        <v>20</v>
      </c>
      <c r="I7" s="56">
        <f t="shared" si="0"/>
        <v>0</v>
      </c>
    </row>
    <row r="8" spans="1:9" ht="18" customHeight="1" x14ac:dyDescent="0.2">
      <c r="A8" s="109">
        <v>42585</v>
      </c>
      <c r="B8" s="104" t="str">
        <f t="shared" si="1"/>
        <v>Mardi</v>
      </c>
      <c r="C8" s="74"/>
      <c r="D8" s="74"/>
      <c r="E8" s="74"/>
      <c r="F8" s="110"/>
      <c r="G8" s="86">
        <v>0.34722222222222227</v>
      </c>
      <c r="H8" s="10" t="s">
        <v>20</v>
      </c>
      <c r="I8" s="56">
        <f t="shared" si="0"/>
        <v>0</v>
      </c>
    </row>
    <row r="9" spans="1:9" ht="18" customHeight="1" x14ac:dyDescent="0.2">
      <c r="A9" s="109">
        <v>42586</v>
      </c>
      <c r="B9" s="104" t="str">
        <f t="shared" si="1"/>
        <v>Mercredi</v>
      </c>
      <c r="C9" s="74"/>
      <c r="D9" s="74"/>
      <c r="E9" s="74"/>
      <c r="F9" s="110"/>
      <c r="G9" s="86">
        <v>0.34722222222222227</v>
      </c>
      <c r="H9" s="10" t="s">
        <v>20</v>
      </c>
      <c r="I9" s="56">
        <f t="shared" si="0"/>
        <v>0</v>
      </c>
    </row>
    <row r="10" spans="1:9" ht="18" customHeight="1" x14ac:dyDescent="0.2">
      <c r="A10" s="109">
        <v>42587</v>
      </c>
      <c r="B10" s="104" t="str">
        <f t="shared" si="1"/>
        <v>Jeudi</v>
      </c>
      <c r="C10" s="74"/>
      <c r="D10" s="74"/>
      <c r="E10" s="74"/>
      <c r="F10" s="110"/>
      <c r="G10" s="86">
        <v>0.34722222222222227</v>
      </c>
      <c r="H10" s="10" t="s">
        <v>20</v>
      </c>
      <c r="I10" s="56">
        <f t="shared" si="0"/>
        <v>0</v>
      </c>
    </row>
    <row r="11" spans="1:9" ht="18" customHeight="1" x14ac:dyDescent="0.2">
      <c r="A11" s="109">
        <v>42588</v>
      </c>
      <c r="B11" s="104" t="str">
        <f t="shared" si="1"/>
        <v>Vendredi</v>
      </c>
      <c r="C11" s="74"/>
      <c r="D11" s="74"/>
      <c r="E11" s="74"/>
      <c r="F11" s="110"/>
      <c r="G11" s="86">
        <v>0.34722222222222227</v>
      </c>
      <c r="H11" s="10" t="s">
        <v>20</v>
      </c>
      <c r="I11" s="56">
        <f t="shared" si="0"/>
        <v>0</v>
      </c>
    </row>
    <row r="12" spans="1:9" ht="18" customHeight="1" x14ac:dyDescent="0.2">
      <c r="A12" s="115">
        <v>42589</v>
      </c>
      <c r="B12" s="116" t="str">
        <f t="shared" si="1"/>
        <v>Samedi</v>
      </c>
      <c r="C12" s="95"/>
      <c r="D12" s="95"/>
      <c r="E12" s="95"/>
      <c r="F12" s="117"/>
      <c r="G12" s="96">
        <v>0.34722222222222227</v>
      </c>
      <c r="H12" s="10" t="s">
        <v>20</v>
      </c>
      <c r="I12" s="97">
        <f t="shared" si="0"/>
        <v>0</v>
      </c>
    </row>
    <row r="13" spans="1:9" ht="18" customHeight="1" x14ac:dyDescent="0.2">
      <c r="A13" s="115">
        <v>42590</v>
      </c>
      <c r="B13" s="116" t="str">
        <f t="shared" si="1"/>
        <v>Dimanche</v>
      </c>
      <c r="C13" s="95"/>
      <c r="D13" s="95"/>
      <c r="E13" s="95"/>
      <c r="F13" s="117"/>
      <c r="G13" s="96">
        <v>0.34722222222222227</v>
      </c>
      <c r="H13" s="10" t="s">
        <v>20</v>
      </c>
      <c r="I13" s="97">
        <f t="shared" si="0"/>
        <v>0</v>
      </c>
    </row>
    <row r="14" spans="1:9" ht="18" customHeight="1" x14ac:dyDescent="0.2">
      <c r="A14" s="109">
        <v>42591</v>
      </c>
      <c r="B14" s="104" t="str">
        <f t="shared" si="1"/>
        <v>Lundi</v>
      </c>
      <c r="C14" s="74"/>
      <c r="D14" s="74"/>
      <c r="E14" s="74"/>
      <c r="F14" s="110"/>
      <c r="G14" s="86">
        <v>0.34722222222222227</v>
      </c>
      <c r="H14" s="10" t="s">
        <v>20</v>
      </c>
      <c r="I14" s="56">
        <f t="shared" si="0"/>
        <v>0</v>
      </c>
    </row>
    <row r="15" spans="1:9" ht="18" customHeight="1" x14ac:dyDescent="0.2">
      <c r="A15" s="109">
        <v>42592</v>
      </c>
      <c r="B15" s="104" t="str">
        <f t="shared" si="1"/>
        <v>Mardi</v>
      </c>
      <c r="C15" s="74"/>
      <c r="D15" s="74"/>
      <c r="E15" s="74"/>
      <c r="F15" s="110"/>
      <c r="G15" s="86">
        <v>0.34722222222222227</v>
      </c>
      <c r="H15" s="10" t="s">
        <v>20</v>
      </c>
      <c r="I15" s="56">
        <f t="shared" si="0"/>
        <v>0</v>
      </c>
    </row>
    <row r="16" spans="1:9" ht="18" customHeight="1" x14ac:dyDescent="0.2">
      <c r="A16" s="109">
        <v>42593</v>
      </c>
      <c r="B16" s="104" t="str">
        <f t="shared" si="1"/>
        <v>Mercredi</v>
      </c>
      <c r="C16" s="74"/>
      <c r="D16" s="74"/>
      <c r="E16" s="74"/>
      <c r="F16" s="110"/>
      <c r="G16" s="86">
        <v>0.34722222222222227</v>
      </c>
      <c r="H16" s="10" t="s">
        <v>20</v>
      </c>
      <c r="I16" s="56">
        <f t="shared" si="0"/>
        <v>0</v>
      </c>
    </row>
    <row r="17" spans="1:9" ht="18" customHeight="1" x14ac:dyDescent="0.2">
      <c r="A17" s="109">
        <v>42594</v>
      </c>
      <c r="B17" s="104" t="str">
        <f t="shared" si="1"/>
        <v>Jeudi</v>
      </c>
      <c r="C17" s="74"/>
      <c r="D17" s="74"/>
      <c r="E17" s="74"/>
      <c r="F17" s="110"/>
      <c r="G17" s="86">
        <v>0.34722222222222227</v>
      </c>
      <c r="H17" s="10" t="s">
        <v>20</v>
      </c>
      <c r="I17" s="56">
        <f t="shared" si="0"/>
        <v>0</v>
      </c>
    </row>
    <row r="18" spans="1:9" ht="18" customHeight="1" x14ac:dyDescent="0.2">
      <c r="A18" s="109">
        <v>42595</v>
      </c>
      <c r="B18" s="104" t="str">
        <f t="shared" si="1"/>
        <v>Vendredi</v>
      </c>
      <c r="C18" s="74"/>
      <c r="D18" s="74"/>
      <c r="E18" s="74"/>
      <c r="F18" s="110"/>
      <c r="G18" s="86">
        <v>0.34722222222222227</v>
      </c>
      <c r="H18" s="10" t="s">
        <v>20</v>
      </c>
      <c r="I18" s="56">
        <f t="shared" si="0"/>
        <v>0</v>
      </c>
    </row>
    <row r="19" spans="1:9" ht="18" customHeight="1" x14ac:dyDescent="0.2">
      <c r="A19" s="115">
        <v>42596</v>
      </c>
      <c r="B19" s="116" t="str">
        <f t="shared" si="1"/>
        <v>Samedi</v>
      </c>
      <c r="C19" s="95"/>
      <c r="D19" s="95"/>
      <c r="E19" s="95"/>
      <c r="F19" s="117"/>
      <c r="G19" s="96">
        <v>0.34722222222222227</v>
      </c>
      <c r="H19" s="10" t="s">
        <v>20</v>
      </c>
      <c r="I19" s="97">
        <f t="shared" si="0"/>
        <v>0</v>
      </c>
    </row>
    <row r="20" spans="1:9" ht="18" customHeight="1" x14ac:dyDescent="0.2">
      <c r="A20" s="115">
        <v>42597</v>
      </c>
      <c r="B20" s="116" t="str">
        <f t="shared" si="1"/>
        <v>Dimanche</v>
      </c>
      <c r="C20" s="95"/>
      <c r="D20" s="95"/>
      <c r="E20" s="95"/>
      <c r="F20" s="117"/>
      <c r="G20" s="96">
        <v>0.34722222222222227</v>
      </c>
      <c r="H20" s="10" t="s">
        <v>20</v>
      </c>
      <c r="I20" s="97">
        <f t="shared" si="0"/>
        <v>0</v>
      </c>
    </row>
    <row r="21" spans="1:9" ht="18" customHeight="1" x14ac:dyDescent="0.2">
      <c r="A21" s="109">
        <v>42598</v>
      </c>
      <c r="B21" s="104" t="str">
        <f t="shared" si="1"/>
        <v>Lundi</v>
      </c>
      <c r="C21" s="74"/>
      <c r="D21" s="74"/>
      <c r="E21" s="74">
        <v>0.72916666666666663</v>
      </c>
      <c r="F21" s="110">
        <v>0.92708333333333337</v>
      </c>
      <c r="G21" s="86">
        <f t="shared" ref="G21:G33" si="2">D21-C21+F21-E21</f>
        <v>0.19791666666666674</v>
      </c>
      <c r="I21" s="56">
        <f t="shared" si="0"/>
        <v>-0.14930555555555552</v>
      </c>
    </row>
    <row r="22" spans="1:9" ht="18" customHeight="1" x14ac:dyDescent="0.2">
      <c r="A22" s="109">
        <v>42599</v>
      </c>
      <c r="B22" s="104" t="str">
        <f t="shared" si="1"/>
        <v>Mardi</v>
      </c>
      <c r="C22" s="74"/>
      <c r="D22" s="74"/>
      <c r="E22" s="74">
        <v>0.72916666666666663</v>
      </c>
      <c r="F22" s="110">
        <v>0.9375</v>
      </c>
      <c r="G22" s="86">
        <f t="shared" si="2"/>
        <v>0.20833333333333337</v>
      </c>
      <c r="I22" s="56">
        <f t="shared" si="0"/>
        <v>-0.1388888888888889</v>
      </c>
    </row>
    <row r="23" spans="1:9" ht="18" customHeight="1" x14ac:dyDescent="0.2">
      <c r="A23" s="109">
        <v>42600</v>
      </c>
      <c r="B23" s="104" t="str">
        <f t="shared" si="1"/>
        <v>Mercredi</v>
      </c>
      <c r="C23" s="74"/>
      <c r="D23" s="74"/>
      <c r="E23" s="74"/>
      <c r="F23" s="110"/>
      <c r="G23" s="86"/>
      <c r="I23" s="56">
        <f t="shared" si="0"/>
        <v>-0.34722222222222227</v>
      </c>
    </row>
    <row r="24" spans="1:9" ht="18" customHeight="1" x14ac:dyDescent="0.2">
      <c r="A24" s="109">
        <v>42601</v>
      </c>
      <c r="B24" s="104" t="str">
        <f t="shared" si="1"/>
        <v>Jeudi</v>
      </c>
      <c r="C24" s="74">
        <v>0.47916666666666669</v>
      </c>
      <c r="D24" s="74">
        <v>0.72916666666666663</v>
      </c>
      <c r="E24" s="74">
        <v>0.77083333333333337</v>
      </c>
      <c r="F24" s="110">
        <v>0.94791666666666663</v>
      </c>
      <c r="G24" s="86">
        <f t="shared" si="2"/>
        <v>0.42708333333333315</v>
      </c>
      <c r="I24" s="56">
        <f t="shared" si="0"/>
        <v>7.9861111111110883E-2</v>
      </c>
    </row>
    <row r="25" spans="1:9" ht="18" customHeight="1" x14ac:dyDescent="0.2">
      <c r="A25" s="109">
        <v>42602</v>
      </c>
      <c r="B25" s="104" t="str">
        <f t="shared" si="1"/>
        <v>Vendredi</v>
      </c>
      <c r="C25" s="74">
        <v>0.47916666666666669</v>
      </c>
      <c r="D25" s="74">
        <v>0.72916666666666663</v>
      </c>
      <c r="E25" s="74">
        <v>0.77083333333333337</v>
      </c>
      <c r="F25" s="110">
        <v>0.92708333333333337</v>
      </c>
      <c r="G25" s="86">
        <f t="shared" si="2"/>
        <v>0.40624999999999989</v>
      </c>
      <c r="I25" s="56">
        <f t="shared" si="0"/>
        <v>5.9027777777777624E-2</v>
      </c>
    </row>
    <row r="26" spans="1:9" ht="18" customHeight="1" x14ac:dyDescent="0.2">
      <c r="A26" s="115">
        <v>42603</v>
      </c>
      <c r="B26" s="116" t="str">
        <f t="shared" si="1"/>
        <v>Samedi</v>
      </c>
      <c r="C26" s="95">
        <v>0.47916666666666669</v>
      </c>
      <c r="D26" s="95">
        <v>0.72916666666666663</v>
      </c>
      <c r="E26" s="95">
        <v>0.77083333333333337</v>
      </c>
      <c r="F26" s="117">
        <v>0.92708333333333337</v>
      </c>
      <c r="G26" s="96">
        <f t="shared" si="2"/>
        <v>0.40624999999999989</v>
      </c>
      <c r="I26" s="97">
        <f t="shared" si="0"/>
        <v>5.9027777777777624E-2</v>
      </c>
    </row>
    <row r="27" spans="1:9" ht="18" customHeight="1" x14ac:dyDescent="0.2">
      <c r="A27" s="115">
        <v>42604</v>
      </c>
      <c r="B27" s="116" t="str">
        <f t="shared" si="1"/>
        <v>Dimanche</v>
      </c>
      <c r="C27" s="95"/>
      <c r="D27" s="95"/>
      <c r="E27" s="95"/>
      <c r="F27" s="117"/>
      <c r="G27" s="96"/>
      <c r="I27" s="97">
        <f t="shared" si="0"/>
        <v>-0.34722222222222227</v>
      </c>
    </row>
    <row r="28" spans="1:9" ht="18" customHeight="1" x14ac:dyDescent="0.2">
      <c r="A28" s="109">
        <v>42605</v>
      </c>
      <c r="B28" s="104" t="str">
        <f t="shared" si="1"/>
        <v>Lundi</v>
      </c>
      <c r="C28" s="74">
        <v>0.47916666666666669</v>
      </c>
      <c r="D28" s="74">
        <v>0.72916666666666663</v>
      </c>
      <c r="E28" s="74">
        <v>0.77083333333333337</v>
      </c>
      <c r="F28" s="110">
        <v>0.92708333333333337</v>
      </c>
      <c r="G28" s="86">
        <f t="shared" si="2"/>
        <v>0.40624999999999989</v>
      </c>
      <c r="I28" s="97">
        <f t="shared" si="0"/>
        <v>5.9027777777777624E-2</v>
      </c>
    </row>
    <row r="29" spans="1:9" ht="18" customHeight="1" x14ac:dyDescent="0.2">
      <c r="A29" s="109">
        <v>42606</v>
      </c>
      <c r="B29" s="104" t="str">
        <f t="shared" si="1"/>
        <v>Mardi</v>
      </c>
      <c r="C29" s="74">
        <v>0.47916666666666669</v>
      </c>
      <c r="D29" s="74">
        <v>0.72916666666666663</v>
      </c>
      <c r="E29" s="74">
        <v>0.77083333333333337</v>
      </c>
      <c r="F29" s="110">
        <v>0.91666666666666663</v>
      </c>
      <c r="G29" s="86">
        <f t="shared" si="2"/>
        <v>0.39583333333333315</v>
      </c>
      <c r="I29" s="118">
        <f t="shared" si="0"/>
        <v>4.8611111111110883E-2</v>
      </c>
    </row>
    <row r="30" spans="1:9" ht="18" customHeight="1" x14ac:dyDescent="0.2">
      <c r="A30" s="109">
        <v>42607</v>
      </c>
      <c r="B30" s="104" t="str">
        <f t="shared" si="1"/>
        <v>Mercredi</v>
      </c>
      <c r="C30" s="74"/>
      <c r="D30" s="74"/>
      <c r="E30" s="74"/>
      <c r="F30" s="110"/>
      <c r="G30" s="86"/>
      <c r="I30" s="56">
        <f t="shared" si="0"/>
        <v>-0.34722222222222227</v>
      </c>
    </row>
    <row r="31" spans="1:9" ht="18" customHeight="1" x14ac:dyDescent="0.2">
      <c r="A31" s="109">
        <v>42608</v>
      </c>
      <c r="B31" s="104" t="str">
        <f t="shared" si="1"/>
        <v>Jeudi</v>
      </c>
      <c r="C31" s="74">
        <v>0.5</v>
      </c>
      <c r="D31" s="74">
        <v>0.625</v>
      </c>
      <c r="E31" s="74"/>
      <c r="F31" s="110"/>
      <c r="G31" s="86">
        <f t="shared" si="2"/>
        <v>0.125</v>
      </c>
      <c r="I31" s="56">
        <f t="shared" si="0"/>
        <v>-0.22222222222222227</v>
      </c>
    </row>
    <row r="32" spans="1:9" ht="18" customHeight="1" x14ac:dyDescent="0.2">
      <c r="A32" s="109">
        <v>42609</v>
      </c>
      <c r="B32" s="104" t="str">
        <f t="shared" si="1"/>
        <v>Vendredi</v>
      </c>
      <c r="C32" s="74"/>
      <c r="D32" s="74"/>
      <c r="E32" s="74">
        <v>0.72916666666666663</v>
      </c>
      <c r="F32" s="110">
        <v>0.9375</v>
      </c>
      <c r="G32" s="86">
        <f t="shared" si="2"/>
        <v>0.20833333333333337</v>
      </c>
      <c r="I32" s="56">
        <f t="shared" si="0"/>
        <v>-0.1388888888888889</v>
      </c>
    </row>
    <row r="33" spans="1:9" ht="18" customHeight="1" x14ac:dyDescent="0.2">
      <c r="A33" s="115">
        <v>42610</v>
      </c>
      <c r="B33" s="116" t="str">
        <f t="shared" si="1"/>
        <v>Samedi</v>
      </c>
      <c r="C33" s="95">
        <v>0.5</v>
      </c>
      <c r="D33" s="95">
        <v>0.72916666666666663</v>
      </c>
      <c r="E33" s="95">
        <v>0.77083333333333337</v>
      </c>
      <c r="F33" s="117">
        <v>0.95833333333333337</v>
      </c>
      <c r="G33" s="96">
        <f t="shared" si="2"/>
        <v>0.41666666666666663</v>
      </c>
      <c r="I33" s="97">
        <f t="shared" si="0"/>
        <v>6.9444444444444364E-2</v>
      </c>
    </row>
    <row r="34" spans="1:9" ht="18" customHeight="1" x14ac:dyDescent="0.2">
      <c r="A34" s="115">
        <v>42611</v>
      </c>
      <c r="B34" s="116" t="str">
        <f t="shared" si="1"/>
        <v>Dimanche</v>
      </c>
      <c r="C34" s="95">
        <v>0.47916666666666669</v>
      </c>
      <c r="D34" s="95">
        <v>0.72916666666666663</v>
      </c>
      <c r="E34" s="95">
        <v>0.72916666666666663</v>
      </c>
      <c r="F34" s="117">
        <v>0.88541666666666663</v>
      </c>
      <c r="G34" s="96">
        <f>D34-C34+F34-E34</f>
        <v>0.40624999999999989</v>
      </c>
      <c r="I34" s="97">
        <f t="shared" si="0"/>
        <v>5.9027777777777624E-2</v>
      </c>
    </row>
    <row r="35" spans="1:9" ht="18" customHeight="1" thickBot="1" x14ac:dyDescent="0.25">
      <c r="A35" s="111">
        <v>42612</v>
      </c>
      <c r="B35" s="112" t="str">
        <f t="shared" si="1"/>
        <v>Lundi</v>
      </c>
      <c r="C35" s="113">
        <v>0.47916666666666669</v>
      </c>
      <c r="D35" s="113">
        <v>0.72916666666666663</v>
      </c>
      <c r="E35" s="113">
        <v>0.77083333333333337</v>
      </c>
      <c r="F35" s="114">
        <v>0.88541666666666663</v>
      </c>
      <c r="G35" s="91">
        <f>D35-C35+F35-E35</f>
        <v>0.36458333333333315</v>
      </c>
      <c r="I35" s="77">
        <f t="shared" si="0"/>
        <v>1.7361111111110883E-2</v>
      </c>
    </row>
    <row r="36" spans="1:9" ht="18" customHeight="1" x14ac:dyDescent="0.2">
      <c r="A36" s="41"/>
      <c r="B36" s="41"/>
      <c r="C36" s="42"/>
      <c r="D36" s="42"/>
      <c r="E36" s="42"/>
      <c r="F36" s="42"/>
      <c r="G36" s="43"/>
      <c r="I36" s="44"/>
    </row>
    <row r="37" spans="1:9" ht="21" customHeight="1" x14ac:dyDescent="0.2">
      <c r="D37" s="45"/>
      <c r="E37" s="152" t="s">
        <v>10</v>
      </c>
      <c r="F37" s="152"/>
      <c r="G37" s="46">
        <f>SUM(G5:G35)</f>
        <v>9.4444444444444446</v>
      </c>
      <c r="I37" s="47">
        <f>SUM(I5:I35)</f>
        <v>-1.3194444444444458</v>
      </c>
    </row>
    <row r="102" spans="1:4" x14ac:dyDescent="0.25">
      <c r="A102" s="48">
        <f>TIME(8,20,0)</f>
        <v>0.34722222222222227</v>
      </c>
      <c r="B102" s="48"/>
      <c r="D102" s="49"/>
    </row>
  </sheetData>
  <sheetProtection selectLockedCells="1" selectUnlockedCells="1"/>
  <mergeCells count="7">
    <mergeCell ref="E37:F37"/>
    <mergeCell ref="A1:I1"/>
    <mergeCell ref="A3:B4"/>
    <mergeCell ref="C3:D3"/>
    <mergeCell ref="E3:F3"/>
    <mergeCell ref="G3:G4"/>
    <mergeCell ref="I3:I4"/>
  </mergeCells>
  <conditionalFormatting sqref="I37 I5:I35">
    <cfRule type="cellIs" priority="1" stopIfTrue="1" operator="lessThan">
      <formula>0</formula>
    </cfRule>
    <cfRule type="cellIs" priority="2" stopIfTrue="1" operator="greaterThan">
      <formula>0</formula>
    </cfRule>
  </conditionalFormatting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I101"/>
  <sheetViews>
    <sheetView topLeftCell="A7" workbookViewId="0">
      <selection activeCell="G13" sqref="G13"/>
    </sheetView>
  </sheetViews>
  <sheetFormatPr baseColWidth="10" defaultRowHeight="15" x14ac:dyDescent="0.25"/>
  <cols>
    <col min="1" max="6" width="11.42578125" style="10"/>
    <col min="7" max="7" width="13.7109375" style="10" customWidth="1"/>
    <col min="8" max="8" width="4.5703125" style="10" customWidth="1"/>
    <col min="9" max="9" width="16.7109375" style="1" customWidth="1"/>
    <col min="10" max="16" width="11.42578125" style="10"/>
    <col min="17" max="17" width="17.28515625" style="10" customWidth="1"/>
    <col min="18" max="16384" width="11.42578125" style="10"/>
  </cols>
  <sheetData>
    <row r="1" spans="1:9" ht="23.25" x14ac:dyDescent="0.2">
      <c r="A1" s="153" t="s">
        <v>21</v>
      </c>
      <c r="B1" s="153"/>
      <c r="C1" s="153"/>
      <c r="D1" s="153"/>
      <c r="E1" s="153"/>
      <c r="F1" s="153"/>
      <c r="G1" s="153"/>
      <c r="H1" s="153"/>
      <c r="I1" s="153"/>
    </row>
    <row r="3" spans="1:9" s="12" customFormat="1" ht="20.25" customHeight="1" thickBot="1" x14ac:dyDescent="0.25">
      <c r="A3" s="158" t="s">
        <v>3</v>
      </c>
      <c r="B3" s="158"/>
      <c r="C3" s="155" t="s">
        <v>4</v>
      </c>
      <c r="D3" s="155"/>
      <c r="E3" s="155" t="s">
        <v>5</v>
      </c>
      <c r="F3" s="155"/>
      <c r="G3" s="156" t="s">
        <v>6</v>
      </c>
      <c r="I3" s="162" t="s">
        <v>7</v>
      </c>
    </row>
    <row r="4" spans="1:9" ht="24" customHeight="1" thickBot="1" x14ac:dyDescent="0.25">
      <c r="A4" s="154"/>
      <c r="B4" s="154"/>
      <c r="C4" s="15" t="s">
        <v>8</v>
      </c>
      <c r="D4" s="16" t="s">
        <v>9</v>
      </c>
      <c r="E4" s="15" t="s">
        <v>8</v>
      </c>
      <c r="F4" s="16" t="s">
        <v>9</v>
      </c>
      <c r="G4" s="156"/>
      <c r="I4" s="162"/>
    </row>
    <row r="5" spans="1:9" ht="18" customHeight="1" x14ac:dyDescent="0.2">
      <c r="A5" s="105">
        <v>42613</v>
      </c>
      <c r="B5" s="106" t="str">
        <f>PROPER(TEXT(A5,"jjjj"))</f>
        <v>Mardi</v>
      </c>
      <c r="C5" s="107">
        <v>0.47916666666666669</v>
      </c>
      <c r="D5" s="107">
        <v>0.72916666666666663</v>
      </c>
      <c r="E5" s="107">
        <v>0.77083333333333337</v>
      </c>
      <c r="F5" s="108">
        <v>0.91666666666666663</v>
      </c>
      <c r="G5" s="102">
        <f>(D5-C5)+(F5-E5)</f>
        <v>0.3958333333333332</v>
      </c>
      <c r="H5" s="92"/>
      <c r="I5" s="103">
        <f>SUM(G5-$A$101)</f>
        <v>4.8611111111110938E-2</v>
      </c>
    </row>
    <row r="6" spans="1:9" ht="18" customHeight="1" x14ac:dyDescent="0.2">
      <c r="A6" s="109">
        <v>42614</v>
      </c>
      <c r="B6" s="104" t="str">
        <f t="shared" ref="B6:B34" si="0">PROPER(TEXT(A6,"jjjj"))</f>
        <v>Mercredi</v>
      </c>
      <c r="C6" s="74"/>
      <c r="D6" s="74"/>
      <c r="E6" s="74">
        <v>0.72916666666666663</v>
      </c>
      <c r="F6" s="110">
        <v>0.94791666666666663</v>
      </c>
      <c r="G6" s="86">
        <f>D6-C6+F6-E6</f>
        <v>0.21875</v>
      </c>
      <c r="H6" s="92"/>
      <c r="I6" s="56">
        <f t="shared" ref="I6:I33" si="1">SUM(G6-$A$101)</f>
        <v>-0.12847222222222227</v>
      </c>
    </row>
    <row r="7" spans="1:9" ht="18" customHeight="1" x14ac:dyDescent="0.2">
      <c r="A7" s="109">
        <v>42615</v>
      </c>
      <c r="B7" s="104" t="str">
        <f t="shared" si="0"/>
        <v>Jeudi</v>
      </c>
      <c r="C7" s="74"/>
      <c r="D7" s="74"/>
      <c r="E7" s="74"/>
      <c r="F7" s="110"/>
      <c r="G7" s="86" t="s">
        <v>15</v>
      </c>
      <c r="H7" s="92"/>
      <c r="I7" s="56"/>
    </row>
    <row r="8" spans="1:9" ht="18" customHeight="1" x14ac:dyDescent="0.2">
      <c r="A8" s="109">
        <v>42616</v>
      </c>
      <c r="B8" s="104" t="str">
        <f t="shared" si="0"/>
        <v>Vendredi</v>
      </c>
      <c r="C8" s="74">
        <v>0.47916666666666669</v>
      </c>
      <c r="D8" s="74">
        <v>0.72916666666666663</v>
      </c>
      <c r="E8" s="74">
        <v>0.77083333333333337</v>
      </c>
      <c r="F8" s="110">
        <v>0.95833333333333337</v>
      </c>
      <c r="G8" s="86">
        <f t="shared" ref="G8:G33" si="2">D8-C8+F8-E8</f>
        <v>0.43749999999999989</v>
      </c>
      <c r="H8" s="92"/>
      <c r="I8" s="56">
        <f t="shared" si="1"/>
        <v>9.0277777777777624E-2</v>
      </c>
    </row>
    <row r="9" spans="1:9" ht="18" customHeight="1" x14ac:dyDescent="0.2">
      <c r="A9" s="115">
        <v>42617</v>
      </c>
      <c r="B9" s="116" t="str">
        <f t="shared" si="0"/>
        <v>Samedi</v>
      </c>
      <c r="C9" s="95"/>
      <c r="D9" s="95"/>
      <c r="E9" s="95">
        <v>0.64583333333333337</v>
      </c>
      <c r="F9" s="117">
        <v>0.97916666666666663</v>
      </c>
      <c r="G9" s="96">
        <f t="shared" si="2"/>
        <v>0.33333333333333326</v>
      </c>
      <c r="H9" s="92"/>
      <c r="I9" s="97">
        <f t="shared" si="1"/>
        <v>-1.3888888888889006E-2</v>
      </c>
    </row>
    <row r="10" spans="1:9" ht="18" customHeight="1" x14ac:dyDescent="0.2">
      <c r="A10" s="115">
        <v>42618</v>
      </c>
      <c r="B10" s="116" t="str">
        <f t="shared" si="0"/>
        <v>Dimanche</v>
      </c>
      <c r="C10" s="95"/>
      <c r="D10" s="95"/>
      <c r="E10" s="95">
        <v>0.64583333333333337</v>
      </c>
      <c r="F10" s="117">
        <v>0.91666666666666663</v>
      </c>
      <c r="G10" s="96">
        <f t="shared" si="2"/>
        <v>0.27083333333333326</v>
      </c>
      <c r="H10" s="92"/>
      <c r="I10" s="97">
        <f t="shared" si="1"/>
        <v>-7.6388888888889006E-2</v>
      </c>
    </row>
    <row r="11" spans="1:9" ht="18" customHeight="1" x14ac:dyDescent="0.2">
      <c r="A11" s="109">
        <v>42619</v>
      </c>
      <c r="B11" s="104" t="str">
        <f t="shared" si="0"/>
        <v>Lundi</v>
      </c>
      <c r="C11" s="74">
        <v>0.47916666666666669</v>
      </c>
      <c r="D11" s="74">
        <v>0.72916666666666663</v>
      </c>
      <c r="E11" s="74">
        <v>0.77083333333333337</v>
      </c>
      <c r="F11" s="110">
        <v>0.88541666666666663</v>
      </c>
      <c r="G11" s="86">
        <f t="shared" si="2"/>
        <v>0.36458333333333315</v>
      </c>
      <c r="H11" s="92"/>
      <c r="I11" s="56">
        <f t="shared" si="1"/>
        <v>1.7361111111110883E-2</v>
      </c>
    </row>
    <row r="12" spans="1:9" ht="18" customHeight="1" x14ac:dyDescent="0.2">
      <c r="A12" s="109">
        <v>42620</v>
      </c>
      <c r="B12" s="104" t="str">
        <f t="shared" si="0"/>
        <v>Mardi</v>
      </c>
      <c r="C12" s="74">
        <v>0.47916666666666669</v>
      </c>
      <c r="D12" s="74">
        <v>0.72916666666666663</v>
      </c>
      <c r="E12" s="74">
        <v>0.77083333333333337</v>
      </c>
      <c r="F12" s="110">
        <v>0.94791666666666663</v>
      </c>
      <c r="G12" s="86">
        <f t="shared" si="2"/>
        <v>0.42708333333333315</v>
      </c>
      <c r="H12" s="92"/>
      <c r="I12" s="56">
        <f t="shared" si="1"/>
        <v>7.9861111111110883E-2</v>
      </c>
    </row>
    <row r="13" spans="1:9" ht="18" customHeight="1" x14ac:dyDescent="0.2">
      <c r="A13" s="109">
        <v>42621</v>
      </c>
      <c r="B13" s="104" t="str">
        <f t="shared" si="0"/>
        <v>Mercredi</v>
      </c>
      <c r="C13" s="74"/>
      <c r="D13" s="74"/>
      <c r="E13" s="74"/>
      <c r="F13" s="110"/>
      <c r="G13" s="86"/>
      <c r="H13" s="92"/>
      <c r="I13" s="56"/>
    </row>
    <row r="14" spans="1:9" ht="18" customHeight="1" x14ac:dyDescent="0.2">
      <c r="A14" s="109">
        <v>42622</v>
      </c>
      <c r="B14" s="104" t="str">
        <f t="shared" si="0"/>
        <v>Jeudi</v>
      </c>
      <c r="C14" s="74"/>
      <c r="D14" s="74"/>
      <c r="E14" s="74"/>
      <c r="F14" s="110"/>
      <c r="G14" s="86"/>
      <c r="H14" s="92"/>
      <c r="I14" s="56"/>
    </row>
    <row r="15" spans="1:9" ht="18" customHeight="1" x14ac:dyDescent="0.2">
      <c r="A15" s="109">
        <v>42623</v>
      </c>
      <c r="B15" s="104" t="str">
        <f t="shared" si="0"/>
        <v>Vendredi</v>
      </c>
      <c r="C15" s="74"/>
      <c r="D15" s="74"/>
      <c r="E15" s="74">
        <v>0.72916666666666663</v>
      </c>
      <c r="F15" s="110">
        <v>0.94791666666666663</v>
      </c>
      <c r="G15" s="86">
        <f t="shared" si="2"/>
        <v>0.21875</v>
      </c>
      <c r="H15" s="92"/>
      <c r="I15" s="56">
        <f t="shared" si="1"/>
        <v>-0.12847222222222227</v>
      </c>
    </row>
    <row r="16" spans="1:9" ht="18" customHeight="1" x14ac:dyDescent="0.2">
      <c r="A16" s="115">
        <v>42624</v>
      </c>
      <c r="B16" s="116" t="str">
        <f t="shared" si="0"/>
        <v>Samedi</v>
      </c>
      <c r="C16" s="95">
        <v>0.47916666666666669</v>
      </c>
      <c r="D16" s="95">
        <v>0.72916666666666663</v>
      </c>
      <c r="E16" s="95">
        <v>0.77083333333333337</v>
      </c>
      <c r="F16" s="117">
        <v>0.96875</v>
      </c>
      <c r="G16" s="96">
        <f t="shared" si="2"/>
        <v>0.44791666666666663</v>
      </c>
      <c r="H16" s="92"/>
      <c r="I16" s="97">
        <f t="shared" si="1"/>
        <v>0.10069444444444436</v>
      </c>
    </row>
    <row r="17" spans="1:9" ht="18" customHeight="1" x14ac:dyDescent="0.2">
      <c r="A17" s="115">
        <v>42625</v>
      </c>
      <c r="B17" s="116" t="str">
        <f t="shared" si="0"/>
        <v>Dimanche</v>
      </c>
      <c r="C17" s="95">
        <v>0.4375</v>
      </c>
      <c r="D17" s="95">
        <v>0.72916666666666663</v>
      </c>
      <c r="E17" s="95">
        <v>0.77083333333333337</v>
      </c>
      <c r="F17" s="117">
        <v>0.94791666666666663</v>
      </c>
      <c r="G17" s="96">
        <f t="shared" si="2"/>
        <v>0.46874999999999989</v>
      </c>
      <c r="H17" s="92"/>
      <c r="I17" s="97">
        <f t="shared" si="1"/>
        <v>0.12152777777777762</v>
      </c>
    </row>
    <row r="18" spans="1:9" ht="18" customHeight="1" x14ac:dyDescent="0.2">
      <c r="A18" s="109">
        <v>42626</v>
      </c>
      <c r="B18" s="104" t="str">
        <f t="shared" si="0"/>
        <v>Lundi</v>
      </c>
      <c r="C18" s="74">
        <v>0.47916666666666669</v>
      </c>
      <c r="D18" s="74">
        <v>0.72916666666666663</v>
      </c>
      <c r="E18" s="74">
        <v>0.77083333333333337</v>
      </c>
      <c r="F18" s="110">
        <v>0.91666666666666663</v>
      </c>
      <c r="G18" s="86">
        <f t="shared" si="2"/>
        <v>0.39583333333333315</v>
      </c>
      <c r="H18" s="92"/>
      <c r="I18" s="56">
        <f t="shared" si="1"/>
        <v>4.8611111111110883E-2</v>
      </c>
    </row>
    <row r="19" spans="1:9" ht="18" customHeight="1" x14ac:dyDescent="0.2">
      <c r="A19" s="109">
        <v>42627</v>
      </c>
      <c r="B19" s="104" t="str">
        <f t="shared" si="0"/>
        <v>Mardi</v>
      </c>
      <c r="C19" s="74">
        <v>0.47916666666666669</v>
      </c>
      <c r="D19" s="74">
        <v>0.72916666666666663</v>
      </c>
      <c r="E19" s="74">
        <v>0.77083333333333337</v>
      </c>
      <c r="F19" s="110">
        <v>0.94791666666666663</v>
      </c>
      <c r="G19" s="86">
        <f t="shared" si="2"/>
        <v>0.42708333333333315</v>
      </c>
      <c r="H19" s="92"/>
      <c r="I19" s="56">
        <f t="shared" si="1"/>
        <v>7.9861111111110883E-2</v>
      </c>
    </row>
    <row r="20" spans="1:9" ht="18" customHeight="1" x14ac:dyDescent="0.2">
      <c r="A20" s="109">
        <v>42628</v>
      </c>
      <c r="B20" s="104" t="str">
        <f t="shared" si="0"/>
        <v>Mercredi</v>
      </c>
      <c r="C20" s="74"/>
      <c r="D20" s="74"/>
      <c r="E20" s="74"/>
      <c r="F20" s="110"/>
      <c r="G20" s="86"/>
      <c r="H20" s="92"/>
      <c r="I20" s="56"/>
    </row>
    <row r="21" spans="1:9" ht="18" customHeight="1" x14ac:dyDescent="0.2">
      <c r="A21" s="109">
        <v>42629</v>
      </c>
      <c r="B21" s="104" t="str">
        <f t="shared" si="0"/>
        <v>Jeudi</v>
      </c>
      <c r="C21" s="74">
        <v>0.47916666666666669</v>
      </c>
      <c r="D21" s="74">
        <v>0.72916666666666663</v>
      </c>
      <c r="E21" s="74">
        <v>0.77083333333333337</v>
      </c>
      <c r="F21" s="110">
        <v>0.9375</v>
      </c>
      <c r="G21" s="86">
        <f t="shared" si="2"/>
        <v>0.41666666666666663</v>
      </c>
      <c r="H21" s="92"/>
      <c r="I21" s="56">
        <f t="shared" si="1"/>
        <v>6.9444444444444364E-2</v>
      </c>
    </row>
    <row r="22" spans="1:9" ht="18" customHeight="1" x14ac:dyDescent="0.2">
      <c r="A22" s="109">
        <v>42630</v>
      </c>
      <c r="B22" s="104" t="str">
        <f t="shared" si="0"/>
        <v>Vendredi</v>
      </c>
      <c r="C22" s="74">
        <v>0.47916666666666669</v>
      </c>
      <c r="D22" s="74">
        <v>0.72916666666666663</v>
      </c>
      <c r="E22" s="74">
        <v>0.77083333333333337</v>
      </c>
      <c r="F22" s="110">
        <v>0.95833333333333337</v>
      </c>
      <c r="G22" s="86">
        <f t="shared" si="2"/>
        <v>0.43749999999999989</v>
      </c>
      <c r="H22" s="92"/>
      <c r="I22" s="56">
        <f t="shared" si="1"/>
        <v>9.0277777777777624E-2</v>
      </c>
    </row>
    <row r="23" spans="1:9" ht="18" customHeight="1" x14ac:dyDescent="0.2">
      <c r="A23" s="115">
        <v>42631</v>
      </c>
      <c r="B23" s="116" t="str">
        <f t="shared" si="0"/>
        <v>Samedi</v>
      </c>
      <c r="C23" s="95"/>
      <c r="D23" s="95"/>
      <c r="E23" s="95"/>
      <c r="F23" s="117"/>
      <c r="G23" s="96"/>
      <c r="H23" s="92"/>
      <c r="I23" s="97"/>
    </row>
    <row r="24" spans="1:9" ht="18" customHeight="1" x14ac:dyDescent="0.2">
      <c r="A24" s="115">
        <v>42632</v>
      </c>
      <c r="B24" s="116" t="str">
        <f t="shared" si="0"/>
        <v>Dimanche</v>
      </c>
      <c r="C24" s="95"/>
      <c r="D24" s="95"/>
      <c r="E24" s="95">
        <v>0.6875</v>
      </c>
      <c r="F24" s="117">
        <v>0.9375</v>
      </c>
      <c r="G24" s="96">
        <f t="shared" si="2"/>
        <v>0.25</v>
      </c>
      <c r="H24" s="92"/>
      <c r="I24" s="56">
        <f t="shared" si="1"/>
        <v>-9.7222222222222265E-2</v>
      </c>
    </row>
    <row r="25" spans="1:9" ht="18" customHeight="1" x14ac:dyDescent="0.2">
      <c r="A25" s="109">
        <v>42633</v>
      </c>
      <c r="B25" s="104" t="str">
        <f t="shared" si="0"/>
        <v>Lundi</v>
      </c>
      <c r="C25" s="74">
        <v>0.47916666666666669</v>
      </c>
      <c r="D25" s="74">
        <v>0.72916666666666663</v>
      </c>
      <c r="E25" s="74">
        <v>0.77083333333333337</v>
      </c>
      <c r="F25" s="110">
        <v>0.875</v>
      </c>
      <c r="G25" s="86">
        <f t="shared" si="2"/>
        <v>0.35416666666666663</v>
      </c>
      <c r="H25" s="92"/>
      <c r="I25" s="56">
        <f t="shared" si="1"/>
        <v>6.9444444444443643E-3</v>
      </c>
    </row>
    <row r="26" spans="1:9" ht="18" customHeight="1" x14ac:dyDescent="0.2">
      <c r="A26" s="109">
        <v>42634</v>
      </c>
      <c r="B26" s="104" t="str">
        <f t="shared" si="0"/>
        <v>Mardi</v>
      </c>
      <c r="C26" s="74"/>
      <c r="D26" s="74"/>
      <c r="E26" s="74"/>
      <c r="F26" s="110"/>
      <c r="G26" s="86"/>
      <c r="H26" s="92"/>
      <c r="I26" s="56"/>
    </row>
    <row r="27" spans="1:9" ht="18" customHeight="1" x14ac:dyDescent="0.2">
      <c r="A27" s="109">
        <v>42635</v>
      </c>
      <c r="B27" s="104" t="str">
        <f t="shared" si="0"/>
        <v>Mercredi</v>
      </c>
      <c r="C27" s="74"/>
      <c r="D27" s="74"/>
      <c r="E27" s="74"/>
      <c r="F27" s="110"/>
      <c r="G27" s="86"/>
      <c r="H27" s="92"/>
      <c r="I27" s="56"/>
    </row>
    <row r="28" spans="1:9" ht="18" customHeight="1" x14ac:dyDescent="0.2">
      <c r="A28" s="109">
        <v>42636</v>
      </c>
      <c r="B28" s="104" t="str">
        <f t="shared" si="0"/>
        <v>Jeudi</v>
      </c>
      <c r="C28" s="74">
        <v>0.47916666666666669</v>
      </c>
      <c r="D28" s="74">
        <v>0.72916666666666663</v>
      </c>
      <c r="E28" s="74">
        <v>0.77083333333333337</v>
      </c>
      <c r="F28" s="110">
        <v>0.9375</v>
      </c>
      <c r="G28" s="86">
        <f t="shared" si="2"/>
        <v>0.41666666666666663</v>
      </c>
      <c r="H28" s="92"/>
      <c r="I28" s="56">
        <f t="shared" si="1"/>
        <v>6.9444444444444364E-2</v>
      </c>
    </row>
    <row r="29" spans="1:9" ht="18" customHeight="1" x14ac:dyDescent="0.2">
      <c r="A29" s="109">
        <v>42637</v>
      </c>
      <c r="B29" s="104" t="str">
        <f t="shared" si="0"/>
        <v>Vendredi</v>
      </c>
      <c r="C29" s="74"/>
      <c r="D29" s="74"/>
      <c r="E29" s="74">
        <v>0.64583333333333337</v>
      </c>
      <c r="F29" s="110">
        <v>0.95833333333333337</v>
      </c>
      <c r="G29" s="86">
        <f t="shared" si="2"/>
        <v>0.3125</v>
      </c>
      <c r="H29" s="92"/>
      <c r="I29" s="56">
        <f t="shared" si="1"/>
        <v>-3.4722222222222265E-2</v>
      </c>
    </row>
    <row r="30" spans="1:9" ht="18" customHeight="1" x14ac:dyDescent="0.2">
      <c r="A30" s="115">
        <v>42638</v>
      </c>
      <c r="B30" s="116" t="str">
        <f t="shared" si="0"/>
        <v>Samedi</v>
      </c>
      <c r="C30" s="95"/>
      <c r="D30" s="95"/>
      <c r="E30" s="95">
        <v>0.77083333333333337</v>
      </c>
      <c r="F30" s="117">
        <v>0.94791666666666663</v>
      </c>
      <c r="G30" s="96">
        <f t="shared" si="2"/>
        <v>0.17708333333333326</v>
      </c>
      <c r="H30" s="92"/>
      <c r="I30" s="97">
        <f t="shared" si="1"/>
        <v>-0.17013888888888901</v>
      </c>
    </row>
    <row r="31" spans="1:9" ht="18" customHeight="1" x14ac:dyDescent="0.2">
      <c r="A31" s="115">
        <v>42639</v>
      </c>
      <c r="B31" s="116" t="str">
        <f t="shared" si="0"/>
        <v>Dimanche</v>
      </c>
      <c r="C31" s="95">
        <v>0.47916666666666669</v>
      </c>
      <c r="D31" s="95">
        <v>0.72916666666666663</v>
      </c>
      <c r="E31" s="95">
        <v>0.77083333333333337</v>
      </c>
      <c r="F31" s="117">
        <v>0.875</v>
      </c>
      <c r="G31" s="96">
        <f t="shared" si="2"/>
        <v>0.35416666666666663</v>
      </c>
      <c r="H31" s="92"/>
      <c r="I31" s="97">
        <f>SUM(G31-$A$101)</f>
        <v>6.9444444444443643E-3</v>
      </c>
    </row>
    <row r="32" spans="1:9" ht="18" customHeight="1" x14ac:dyDescent="0.2">
      <c r="A32" s="109">
        <v>42640</v>
      </c>
      <c r="B32" s="104" t="str">
        <f t="shared" si="0"/>
        <v>Lundi</v>
      </c>
      <c r="C32" s="74"/>
      <c r="D32" s="74"/>
      <c r="E32" s="74">
        <v>0.6875</v>
      </c>
      <c r="F32" s="110">
        <v>0.88541666666666663</v>
      </c>
      <c r="G32" s="86">
        <f t="shared" si="2"/>
        <v>0.19791666666666663</v>
      </c>
      <c r="H32" s="92"/>
      <c r="I32" s="56">
        <f t="shared" si="1"/>
        <v>-0.14930555555555564</v>
      </c>
    </row>
    <row r="33" spans="1:9" ht="18" customHeight="1" x14ac:dyDescent="0.2">
      <c r="A33" s="109">
        <v>42641</v>
      </c>
      <c r="B33" s="104" t="str">
        <f t="shared" si="0"/>
        <v>Mardi</v>
      </c>
      <c r="C33" s="74"/>
      <c r="D33" s="74"/>
      <c r="E33" s="74">
        <v>0.6875</v>
      </c>
      <c r="F33" s="110">
        <v>0.94791666666666663</v>
      </c>
      <c r="G33" s="86">
        <f t="shared" si="2"/>
        <v>0.26041666666666663</v>
      </c>
      <c r="H33" s="92"/>
      <c r="I33" s="56">
        <f t="shared" si="1"/>
        <v>-8.6805555555555636E-2</v>
      </c>
    </row>
    <row r="34" spans="1:9" ht="18" customHeight="1" thickBot="1" x14ac:dyDescent="0.25">
      <c r="A34" s="111">
        <v>42642</v>
      </c>
      <c r="B34" s="112" t="str">
        <f t="shared" si="0"/>
        <v>Mercredi</v>
      </c>
      <c r="C34" s="113">
        <v>0.47916666666666669</v>
      </c>
      <c r="D34" s="113">
        <v>0.72916666666666663</v>
      </c>
      <c r="E34" s="113">
        <v>0.77083333333333337</v>
      </c>
      <c r="F34" s="114">
        <v>0.94791666666666663</v>
      </c>
      <c r="G34" s="91">
        <f>D34-C34+F34-E34</f>
        <v>0.42708333333333315</v>
      </c>
      <c r="H34" s="92"/>
      <c r="I34" s="77">
        <f>SUM(G34-$A$101)</f>
        <v>7.9861111111110883E-2</v>
      </c>
    </row>
    <row r="35" spans="1:9" ht="18" customHeight="1" x14ac:dyDescent="0.2">
      <c r="A35" s="41"/>
      <c r="B35" s="41"/>
      <c r="C35" s="42"/>
      <c r="D35" s="42"/>
      <c r="E35" s="42"/>
      <c r="F35" s="42"/>
      <c r="G35" s="43"/>
      <c r="I35" s="44"/>
    </row>
    <row r="36" spans="1:9" ht="21" customHeight="1" x14ac:dyDescent="0.2">
      <c r="D36" s="45"/>
      <c r="E36" s="152" t="s">
        <v>10</v>
      </c>
      <c r="F36" s="152"/>
      <c r="G36" s="46">
        <f>SUM(G5:G34)</f>
        <v>8.0104166666666661</v>
      </c>
      <c r="I36" s="47">
        <f>SUM(I5:I34)</f>
        <v>2.4305555555552694E-2</v>
      </c>
    </row>
    <row r="101" spans="1:4" x14ac:dyDescent="0.25">
      <c r="A101" s="48">
        <f>TIME(8,20,0)</f>
        <v>0.34722222222222227</v>
      </c>
      <c r="B101" s="48"/>
      <c r="D101" s="49"/>
    </row>
  </sheetData>
  <sheetProtection selectLockedCells="1" selectUnlockedCells="1"/>
  <mergeCells count="7">
    <mergeCell ref="E36:F36"/>
    <mergeCell ref="A1:I1"/>
    <mergeCell ref="A3:B4"/>
    <mergeCell ref="C3:D3"/>
    <mergeCell ref="E3:F3"/>
    <mergeCell ref="G3:G4"/>
    <mergeCell ref="I3:I4"/>
  </mergeCells>
  <conditionalFormatting sqref="I36 I5:I34">
    <cfRule type="cellIs" priority="1" stopIfTrue="1" operator="lessThan">
      <formula>0</formula>
    </cfRule>
    <cfRule type="cellIs" priority="2" stopIfTrue="1" operator="greaterThan">
      <formula>0</formula>
    </cfRule>
  </conditionalFormatting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I102"/>
  <sheetViews>
    <sheetView workbookViewId="0">
      <selection activeCell="F34" sqref="F34"/>
    </sheetView>
  </sheetViews>
  <sheetFormatPr baseColWidth="10" defaultRowHeight="15" x14ac:dyDescent="0.25"/>
  <cols>
    <col min="1" max="6" width="11.42578125" style="10"/>
    <col min="7" max="7" width="13.7109375" style="10" customWidth="1"/>
    <col min="8" max="8" width="4.5703125" style="10" customWidth="1"/>
    <col min="9" max="9" width="16.7109375" style="1" customWidth="1"/>
    <col min="10" max="16" width="11.42578125" style="10"/>
    <col min="17" max="17" width="17.28515625" style="10" customWidth="1"/>
    <col min="18" max="16384" width="11.42578125" style="10"/>
  </cols>
  <sheetData>
    <row r="1" spans="1:9" ht="23.25" x14ac:dyDescent="0.2">
      <c r="A1" s="153" t="s">
        <v>22</v>
      </c>
      <c r="B1" s="153"/>
      <c r="C1" s="153"/>
      <c r="D1" s="153"/>
      <c r="E1" s="153"/>
      <c r="F1" s="153"/>
      <c r="G1" s="153"/>
      <c r="H1" s="153"/>
      <c r="I1" s="153"/>
    </row>
    <row r="2" spans="1:9" x14ac:dyDescent="0.25">
      <c r="H2" s="78"/>
    </row>
    <row r="3" spans="1:9" s="12" customFormat="1" ht="20.25" customHeight="1" x14ac:dyDescent="0.2">
      <c r="A3" s="154" t="s">
        <v>3</v>
      </c>
      <c r="B3" s="154"/>
      <c r="C3" s="155" t="s">
        <v>4</v>
      </c>
      <c r="D3" s="155"/>
      <c r="E3" s="155" t="s">
        <v>5</v>
      </c>
      <c r="F3" s="155"/>
      <c r="G3" s="156" t="s">
        <v>6</v>
      </c>
      <c r="H3" s="79"/>
      <c r="I3" s="157" t="s">
        <v>7</v>
      </c>
    </row>
    <row r="4" spans="1:9" ht="24" customHeight="1" x14ac:dyDescent="0.2">
      <c r="A4" s="154"/>
      <c r="B4" s="154"/>
      <c r="C4" s="15" t="s">
        <v>8</v>
      </c>
      <c r="D4" s="16" t="s">
        <v>9</v>
      </c>
      <c r="E4" s="15" t="s">
        <v>8</v>
      </c>
      <c r="F4" s="16" t="s">
        <v>9</v>
      </c>
      <c r="G4" s="156"/>
      <c r="H4" s="78"/>
      <c r="I4" s="157"/>
    </row>
    <row r="5" spans="1:9" ht="18" customHeight="1" x14ac:dyDescent="0.2">
      <c r="A5" s="23">
        <v>42643</v>
      </c>
      <c r="B5" s="24" t="str">
        <f>PROPER(TEXT(A5,"jjjj"))</f>
        <v>Jeudi</v>
      </c>
      <c r="C5" s="25"/>
      <c r="D5" s="25"/>
      <c r="E5" s="25">
        <v>0.6875</v>
      </c>
      <c r="F5" s="25">
        <v>0.9375</v>
      </c>
      <c r="G5" s="80">
        <f>(D5-C5)+(F5-E5)</f>
        <v>0.25</v>
      </c>
      <c r="H5" s="78"/>
      <c r="I5" s="81">
        <f>SUM(G5-$A$102)</f>
        <v>-9.7222222222222265E-2</v>
      </c>
    </row>
    <row r="6" spans="1:9" ht="18" customHeight="1" x14ac:dyDescent="0.2">
      <c r="A6" s="23">
        <v>42644</v>
      </c>
      <c r="B6" s="24" t="str">
        <f t="shared" ref="B6:B35" si="0">PROPER(TEXT(A6,"jjjj"))</f>
        <v>Vendredi</v>
      </c>
      <c r="C6" s="25"/>
      <c r="D6" s="25"/>
      <c r="E6" s="25">
        <v>0.72916666666666663</v>
      </c>
      <c r="F6" s="25">
        <v>0.95833333333333337</v>
      </c>
      <c r="G6" s="27">
        <f>D6-C6+F6-E6</f>
        <v>0.22916666666666674</v>
      </c>
      <c r="I6" s="28">
        <f t="shared" ref="I6:I35" si="1">SUM(G6-$A$102)</f>
        <v>-0.11805555555555552</v>
      </c>
    </row>
    <row r="7" spans="1:9" ht="18" customHeight="1" x14ac:dyDescent="0.2">
      <c r="A7" s="93">
        <v>42645</v>
      </c>
      <c r="B7" s="94" t="str">
        <f t="shared" si="0"/>
        <v>Samedi</v>
      </c>
      <c r="C7" s="95"/>
      <c r="D7" s="95"/>
      <c r="E7" s="95"/>
      <c r="F7" s="95"/>
      <c r="G7" s="96" t="s">
        <v>15</v>
      </c>
      <c r="I7" s="97"/>
    </row>
    <row r="8" spans="1:9" ht="18" customHeight="1" x14ac:dyDescent="0.2">
      <c r="A8" s="93">
        <v>42646</v>
      </c>
      <c r="B8" s="94" t="str">
        <f t="shared" si="0"/>
        <v>Dimanche</v>
      </c>
      <c r="C8" s="95"/>
      <c r="D8" s="95"/>
      <c r="E8" s="95"/>
      <c r="F8" s="95"/>
      <c r="G8" s="96" t="s">
        <v>15</v>
      </c>
      <c r="I8" s="97"/>
    </row>
    <row r="9" spans="1:9" ht="18" customHeight="1" x14ac:dyDescent="0.2">
      <c r="A9" s="23">
        <v>42647</v>
      </c>
      <c r="B9" s="73" t="str">
        <f t="shared" si="0"/>
        <v>Lundi</v>
      </c>
      <c r="C9" s="74"/>
      <c r="D9" s="74"/>
      <c r="E9" s="74">
        <v>0.72916666666666663</v>
      </c>
      <c r="F9" s="74">
        <v>0.88541666666666663</v>
      </c>
      <c r="G9" s="86">
        <f t="shared" ref="G9:G35" si="2">D9-C9+F9-E9</f>
        <v>0.15625</v>
      </c>
      <c r="H9" s="92"/>
      <c r="I9" s="56">
        <f t="shared" si="1"/>
        <v>-0.19097222222222227</v>
      </c>
    </row>
    <row r="10" spans="1:9" ht="18" customHeight="1" x14ac:dyDescent="0.2">
      <c r="A10" s="23">
        <v>42648</v>
      </c>
      <c r="B10" s="73" t="str">
        <f t="shared" si="0"/>
        <v>Mardi</v>
      </c>
      <c r="C10" s="74">
        <v>0.47916666666666669</v>
      </c>
      <c r="D10" s="74">
        <v>0.72916666666666663</v>
      </c>
      <c r="E10" s="74">
        <v>0.77083333333333337</v>
      </c>
      <c r="F10" s="74">
        <v>0.94791666666666663</v>
      </c>
      <c r="G10" s="86">
        <f t="shared" si="2"/>
        <v>0.42708333333333315</v>
      </c>
      <c r="H10" s="92"/>
      <c r="I10" s="56">
        <f t="shared" si="1"/>
        <v>7.9861111111110883E-2</v>
      </c>
    </row>
    <row r="11" spans="1:9" ht="18" customHeight="1" x14ac:dyDescent="0.2">
      <c r="A11" s="23">
        <v>42649</v>
      </c>
      <c r="B11" s="73" t="str">
        <f t="shared" si="0"/>
        <v>Mercredi</v>
      </c>
      <c r="C11" s="74"/>
      <c r="D11" s="74"/>
      <c r="E11" s="74">
        <v>0.77083333333333337</v>
      </c>
      <c r="F11" s="74">
        <v>0.95833333333333337</v>
      </c>
      <c r="G11" s="86">
        <f t="shared" si="2"/>
        <v>0.1875</v>
      </c>
      <c r="H11" s="92"/>
      <c r="I11" s="56">
        <f t="shared" si="1"/>
        <v>-0.15972222222222227</v>
      </c>
    </row>
    <row r="12" spans="1:9" ht="18" customHeight="1" x14ac:dyDescent="0.2">
      <c r="A12" s="23">
        <v>42650</v>
      </c>
      <c r="B12" s="24" t="str">
        <f t="shared" si="0"/>
        <v>Jeudi</v>
      </c>
      <c r="C12" s="25"/>
      <c r="D12" s="25"/>
      <c r="E12" s="25">
        <v>0.72916666666666663</v>
      </c>
      <c r="F12" s="25">
        <v>0.95833333333333337</v>
      </c>
      <c r="G12" s="27">
        <f t="shared" si="2"/>
        <v>0.22916666666666674</v>
      </c>
      <c r="I12" s="28">
        <f t="shared" si="1"/>
        <v>-0.11805555555555552</v>
      </c>
    </row>
    <row r="13" spans="1:9" ht="18" customHeight="1" x14ac:dyDescent="0.2">
      <c r="A13" s="23">
        <v>42651</v>
      </c>
      <c r="B13" s="24" t="str">
        <f t="shared" si="0"/>
        <v>Vendredi</v>
      </c>
      <c r="C13" s="25">
        <v>0.47916666666666669</v>
      </c>
      <c r="D13" s="25">
        <v>0.72916666666666663</v>
      </c>
      <c r="E13" s="25">
        <v>0.77083333333333337</v>
      </c>
      <c r="F13" s="25">
        <v>0.96875</v>
      </c>
      <c r="G13" s="27">
        <f t="shared" si="2"/>
        <v>0.44791666666666663</v>
      </c>
      <c r="I13" s="28">
        <f t="shared" si="1"/>
        <v>0.10069444444444436</v>
      </c>
    </row>
    <row r="14" spans="1:9" ht="18" customHeight="1" x14ac:dyDescent="0.2">
      <c r="A14" s="93">
        <v>42652</v>
      </c>
      <c r="B14" s="94" t="str">
        <f t="shared" si="0"/>
        <v>Samedi</v>
      </c>
      <c r="C14" s="95"/>
      <c r="D14" s="95"/>
      <c r="E14" s="95">
        <v>0.72916666666666663</v>
      </c>
      <c r="F14" s="95">
        <v>0.97916666666666663</v>
      </c>
      <c r="G14" s="96">
        <f t="shared" si="2"/>
        <v>0.25</v>
      </c>
      <c r="I14" s="97">
        <f t="shared" si="1"/>
        <v>-9.7222222222222265E-2</v>
      </c>
    </row>
    <row r="15" spans="1:9" ht="18" customHeight="1" x14ac:dyDescent="0.2">
      <c r="A15" s="93">
        <v>42653</v>
      </c>
      <c r="B15" s="94" t="str">
        <f t="shared" si="0"/>
        <v>Dimanche</v>
      </c>
      <c r="C15" s="95">
        <v>0.47916666666666669</v>
      </c>
      <c r="D15" s="95">
        <v>0.6875</v>
      </c>
      <c r="E15" s="95">
        <v>0.72916666666666663</v>
      </c>
      <c r="F15" s="95">
        <v>0.90625</v>
      </c>
      <c r="G15" s="96">
        <f t="shared" si="2"/>
        <v>0.38541666666666663</v>
      </c>
      <c r="I15" s="97">
        <f t="shared" si="1"/>
        <v>3.8194444444444364E-2</v>
      </c>
    </row>
    <row r="16" spans="1:9" ht="18" customHeight="1" x14ac:dyDescent="0.2">
      <c r="A16" s="23">
        <v>42654</v>
      </c>
      <c r="B16" s="73" t="str">
        <f t="shared" si="0"/>
        <v>Lundi</v>
      </c>
      <c r="C16" s="74">
        <v>0.47916666666666669</v>
      </c>
      <c r="D16" s="74">
        <v>0.72916666666666663</v>
      </c>
      <c r="E16" s="74">
        <v>0.77083333333333337</v>
      </c>
      <c r="F16" s="74">
        <v>0.88541666666666663</v>
      </c>
      <c r="G16" s="86">
        <f t="shared" si="2"/>
        <v>0.36458333333333315</v>
      </c>
      <c r="H16" s="92"/>
      <c r="I16" s="56">
        <f t="shared" si="1"/>
        <v>1.7361111111110883E-2</v>
      </c>
    </row>
    <row r="17" spans="1:9" ht="18" customHeight="1" x14ac:dyDescent="0.2">
      <c r="A17" s="23">
        <v>42655</v>
      </c>
      <c r="B17" s="73" t="str">
        <f t="shared" si="0"/>
        <v>Mardi</v>
      </c>
      <c r="C17" s="74">
        <v>0.47916666666666669</v>
      </c>
      <c r="D17" s="74">
        <v>0.72916666666666663</v>
      </c>
      <c r="E17" s="74">
        <v>0.77083333333333337</v>
      </c>
      <c r="F17" s="74">
        <v>0.9375</v>
      </c>
      <c r="G17" s="86">
        <f t="shared" si="2"/>
        <v>0.41666666666666663</v>
      </c>
      <c r="H17" s="92"/>
      <c r="I17" s="56">
        <f t="shared" si="1"/>
        <v>6.9444444444444364E-2</v>
      </c>
    </row>
    <row r="18" spans="1:9" ht="18" customHeight="1" x14ac:dyDescent="0.2">
      <c r="A18" s="23">
        <v>42656</v>
      </c>
      <c r="B18" s="24" t="str">
        <f t="shared" si="0"/>
        <v>Mercredi</v>
      </c>
      <c r="C18" s="25"/>
      <c r="D18" s="25"/>
      <c r="E18" s="25"/>
      <c r="F18" s="25"/>
      <c r="G18" s="27" t="s">
        <v>15</v>
      </c>
      <c r="I18" s="28"/>
    </row>
    <row r="19" spans="1:9" ht="18" customHeight="1" x14ac:dyDescent="0.2">
      <c r="A19" s="23">
        <v>42657</v>
      </c>
      <c r="B19" s="24" t="str">
        <f t="shared" si="0"/>
        <v>Jeudi</v>
      </c>
      <c r="C19" s="25"/>
      <c r="D19" s="25"/>
      <c r="E19" s="25"/>
      <c r="F19" s="25"/>
      <c r="G19" s="27" t="s">
        <v>15</v>
      </c>
      <c r="I19" s="28"/>
    </row>
    <row r="20" spans="1:9" ht="18" customHeight="1" x14ac:dyDescent="0.2">
      <c r="A20" s="23">
        <v>42658</v>
      </c>
      <c r="B20" s="24" t="str">
        <f t="shared" si="0"/>
        <v>Vendredi</v>
      </c>
      <c r="C20" s="25"/>
      <c r="D20" s="25"/>
      <c r="E20" s="25">
        <v>0.72916666666666663</v>
      </c>
      <c r="F20" s="25">
        <v>0.9375</v>
      </c>
      <c r="G20" s="27">
        <f t="shared" si="2"/>
        <v>0.20833333333333337</v>
      </c>
      <c r="I20" s="28">
        <f t="shared" si="1"/>
        <v>-0.1388888888888889</v>
      </c>
    </row>
    <row r="21" spans="1:9" ht="18" customHeight="1" x14ac:dyDescent="0.2">
      <c r="A21" s="93">
        <v>42659</v>
      </c>
      <c r="B21" s="94" t="str">
        <f t="shared" si="0"/>
        <v>Samedi</v>
      </c>
      <c r="C21" s="95"/>
      <c r="D21" s="95"/>
      <c r="E21" s="95">
        <v>0.77083333333333337</v>
      </c>
      <c r="F21" s="95">
        <v>0.98958333333333337</v>
      </c>
      <c r="G21" s="96">
        <f t="shared" si="2"/>
        <v>0.21875</v>
      </c>
      <c r="I21" s="97">
        <f t="shared" si="1"/>
        <v>-0.12847222222222227</v>
      </c>
    </row>
    <row r="22" spans="1:9" ht="18" customHeight="1" x14ac:dyDescent="0.2">
      <c r="A22" s="93">
        <v>42660</v>
      </c>
      <c r="B22" s="94" t="str">
        <f t="shared" si="0"/>
        <v>Dimanche</v>
      </c>
      <c r="C22" s="95">
        <v>0.47916666666666669</v>
      </c>
      <c r="D22" s="95">
        <v>0.72916666666666663</v>
      </c>
      <c r="E22" s="95">
        <v>0.77083333333333337</v>
      </c>
      <c r="F22" s="95">
        <v>0.94791666666666663</v>
      </c>
      <c r="G22" s="96">
        <f t="shared" si="2"/>
        <v>0.42708333333333315</v>
      </c>
      <c r="I22" s="97">
        <f t="shared" si="1"/>
        <v>7.9861111111110883E-2</v>
      </c>
    </row>
    <row r="23" spans="1:9" ht="18" customHeight="1" x14ac:dyDescent="0.2">
      <c r="A23" s="23">
        <v>42661</v>
      </c>
      <c r="B23" s="73" t="str">
        <f t="shared" si="0"/>
        <v>Lundi</v>
      </c>
      <c r="C23" s="74"/>
      <c r="D23" s="74"/>
      <c r="E23" s="74"/>
      <c r="F23" s="74"/>
      <c r="G23" s="86" t="s">
        <v>15</v>
      </c>
      <c r="H23" s="92"/>
      <c r="I23" s="56"/>
    </row>
    <row r="24" spans="1:9" ht="18" customHeight="1" x14ac:dyDescent="0.2">
      <c r="A24" s="23">
        <v>42662</v>
      </c>
      <c r="B24" s="73" t="str">
        <f t="shared" si="0"/>
        <v>Mardi</v>
      </c>
      <c r="C24" s="74">
        <v>0.47916666666666669</v>
      </c>
      <c r="D24" s="74">
        <v>0.72916666666666663</v>
      </c>
      <c r="E24" s="74">
        <v>0.77083333333333337</v>
      </c>
      <c r="F24" s="74">
        <v>0.94791666666666663</v>
      </c>
      <c r="G24" s="86">
        <f t="shared" si="2"/>
        <v>0.42708333333333315</v>
      </c>
      <c r="H24" s="92"/>
      <c r="I24" s="56">
        <f t="shared" si="1"/>
        <v>7.9861111111110883E-2</v>
      </c>
    </row>
    <row r="25" spans="1:9" ht="18" customHeight="1" x14ac:dyDescent="0.2">
      <c r="A25" s="23">
        <v>42663</v>
      </c>
      <c r="B25" s="24" t="str">
        <f t="shared" si="0"/>
        <v>Mercredi</v>
      </c>
      <c r="C25" s="25"/>
      <c r="D25" s="25"/>
      <c r="E25" s="25"/>
      <c r="F25" s="25"/>
      <c r="G25" s="27" t="s">
        <v>15</v>
      </c>
      <c r="I25" s="28"/>
    </row>
    <row r="26" spans="1:9" ht="18" customHeight="1" x14ac:dyDescent="0.2">
      <c r="A26" s="23">
        <v>42664</v>
      </c>
      <c r="B26" s="24" t="str">
        <f t="shared" si="0"/>
        <v>Jeudi</v>
      </c>
      <c r="C26" s="25">
        <v>0.47916666666666669</v>
      </c>
      <c r="D26" s="25">
        <v>0.72916666666666663</v>
      </c>
      <c r="E26" s="25">
        <v>0.77083333333333337</v>
      </c>
      <c r="F26" s="25">
        <v>0.94791666666666663</v>
      </c>
      <c r="G26" s="27">
        <f t="shared" si="2"/>
        <v>0.42708333333333315</v>
      </c>
      <c r="I26" s="28">
        <f t="shared" si="1"/>
        <v>7.9861111111110883E-2</v>
      </c>
    </row>
    <row r="27" spans="1:9" ht="18" customHeight="1" x14ac:dyDescent="0.2">
      <c r="A27" s="23">
        <v>42665</v>
      </c>
      <c r="B27" s="24" t="str">
        <f t="shared" si="0"/>
        <v>Vendredi</v>
      </c>
      <c r="C27" s="25"/>
      <c r="D27" s="25"/>
      <c r="E27" s="25">
        <v>0.72916666666666663</v>
      </c>
      <c r="F27" s="25">
        <v>1</v>
      </c>
      <c r="G27" s="27">
        <f t="shared" si="2"/>
        <v>0.27083333333333337</v>
      </c>
      <c r="I27" s="28">
        <f t="shared" si="1"/>
        <v>-7.6388888888888895E-2</v>
      </c>
    </row>
    <row r="28" spans="1:9" ht="18" customHeight="1" x14ac:dyDescent="0.2">
      <c r="A28" s="93">
        <v>42666</v>
      </c>
      <c r="B28" s="94" t="str">
        <f t="shared" si="0"/>
        <v>Samedi</v>
      </c>
      <c r="C28" s="95"/>
      <c r="D28" s="95"/>
      <c r="E28" s="95">
        <v>0.72916666666666663</v>
      </c>
      <c r="F28" s="95">
        <v>0.95833333333333337</v>
      </c>
      <c r="G28" s="96">
        <f t="shared" si="2"/>
        <v>0.22916666666666674</v>
      </c>
      <c r="I28" s="97">
        <f t="shared" si="1"/>
        <v>-0.11805555555555552</v>
      </c>
    </row>
    <row r="29" spans="1:9" ht="18" customHeight="1" x14ac:dyDescent="0.2">
      <c r="A29" s="93">
        <v>42667</v>
      </c>
      <c r="B29" s="94" t="str">
        <f t="shared" si="0"/>
        <v>Dimanche</v>
      </c>
      <c r="C29" s="95">
        <v>0.47916666666666669</v>
      </c>
      <c r="D29" s="95">
        <v>0.72916666666666663</v>
      </c>
      <c r="E29" s="95">
        <v>0.77083333333333337</v>
      </c>
      <c r="F29" s="95">
        <v>0.9375</v>
      </c>
      <c r="G29" s="96">
        <f t="shared" si="2"/>
        <v>0.41666666666666663</v>
      </c>
      <c r="I29" s="97">
        <f t="shared" si="1"/>
        <v>6.9444444444444364E-2</v>
      </c>
    </row>
    <row r="30" spans="1:9" ht="18" customHeight="1" x14ac:dyDescent="0.2">
      <c r="A30" s="23">
        <v>42668</v>
      </c>
      <c r="B30" s="73" t="str">
        <f t="shared" si="0"/>
        <v>Lundi</v>
      </c>
      <c r="C30" s="74">
        <v>0.47916666666666669</v>
      </c>
      <c r="D30" s="74">
        <v>0.72916666666666663</v>
      </c>
      <c r="E30" s="74">
        <v>0.77083333333333337</v>
      </c>
      <c r="F30" s="74">
        <v>0.89583333333333337</v>
      </c>
      <c r="G30" s="86">
        <f t="shared" si="2"/>
        <v>0.37499999999999989</v>
      </c>
      <c r="H30" s="92"/>
      <c r="I30" s="56">
        <f t="shared" si="1"/>
        <v>2.7777777777777624E-2</v>
      </c>
    </row>
    <row r="31" spans="1:9" ht="18" customHeight="1" x14ac:dyDescent="0.2">
      <c r="A31" s="23">
        <v>42669</v>
      </c>
      <c r="B31" s="73" t="str">
        <f t="shared" si="0"/>
        <v>Mardi</v>
      </c>
      <c r="C31" s="74"/>
      <c r="D31" s="74"/>
      <c r="E31" s="74">
        <v>0.6875</v>
      </c>
      <c r="F31" s="74">
        <v>0.94791666666666663</v>
      </c>
      <c r="G31" s="86">
        <f t="shared" si="2"/>
        <v>0.26041666666666663</v>
      </c>
      <c r="H31" s="92"/>
      <c r="I31" s="56">
        <f>SUM(G31-$A$102)</f>
        <v>-8.6805555555555636E-2</v>
      </c>
    </row>
    <row r="32" spans="1:9" ht="18" customHeight="1" x14ac:dyDescent="0.2">
      <c r="A32" s="23">
        <v>42670</v>
      </c>
      <c r="B32" s="24" t="str">
        <f t="shared" si="0"/>
        <v>Mercredi</v>
      </c>
      <c r="C32" s="25"/>
      <c r="D32" s="25"/>
      <c r="E32" s="25"/>
      <c r="F32" s="25"/>
      <c r="G32" s="27" t="s">
        <v>15</v>
      </c>
      <c r="I32" s="28"/>
    </row>
    <row r="33" spans="1:9" ht="18" customHeight="1" x14ac:dyDescent="0.2">
      <c r="A33" s="23">
        <v>42671</v>
      </c>
      <c r="B33" s="24" t="str">
        <f t="shared" si="0"/>
        <v>Jeudi</v>
      </c>
      <c r="C33" s="25"/>
      <c r="D33" s="25"/>
      <c r="E33" s="25">
        <v>0.72916666666666663</v>
      </c>
      <c r="F33" s="25">
        <v>0.91666666666666663</v>
      </c>
      <c r="G33" s="27">
        <f t="shared" si="2"/>
        <v>0.1875</v>
      </c>
      <c r="I33" s="28">
        <f t="shared" si="1"/>
        <v>-0.15972222222222227</v>
      </c>
    </row>
    <row r="34" spans="1:9" ht="18" customHeight="1" x14ac:dyDescent="0.2">
      <c r="A34" s="23">
        <v>42672</v>
      </c>
      <c r="B34" s="24" t="str">
        <f t="shared" si="0"/>
        <v>Vendredi</v>
      </c>
      <c r="C34" s="25"/>
      <c r="D34" s="25"/>
      <c r="E34" s="25"/>
      <c r="F34" s="25"/>
      <c r="G34" s="27" t="s">
        <v>15</v>
      </c>
      <c r="I34" s="28"/>
    </row>
    <row r="35" spans="1:9" ht="18" customHeight="1" x14ac:dyDescent="0.2">
      <c r="A35" s="93">
        <v>42673</v>
      </c>
      <c r="B35" s="98" t="str">
        <f t="shared" si="0"/>
        <v>Samedi</v>
      </c>
      <c r="C35" s="99">
        <v>0.47916666666666669</v>
      </c>
      <c r="D35" s="99">
        <v>0.72916666666666663</v>
      </c>
      <c r="E35" s="99">
        <v>0.77083333333333337</v>
      </c>
      <c r="F35" s="99">
        <v>0.94791666666666663</v>
      </c>
      <c r="G35" s="100">
        <f t="shared" si="2"/>
        <v>0.42708333333333315</v>
      </c>
      <c r="I35" s="101">
        <f t="shared" si="1"/>
        <v>7.9861111111110883E-2</v>
      </c>
    </row>
    <row r="36" spans="1:9" ht="18" customHeight="1" x14ac:dyDescent="0.2">
      <c r="A36" s="41"/>
      <c r="B36" s="41"/>
      <c r="C36" s="42"/>
      <c r="D36" s="42"/>
      <c r="E36" s="42"/>
      <c r="F36" s="42"/>
      <c r="G36" s="43"/>
      <c r="I36" s="44"/>
    </row>
    <row r="37" spans="1:9" ht="21" customHeight="1" x14ac:dyDescent="0.2">
      <c r="D37" s="45"/>
      <c r="E37" s="152" t="s">
        <v>10</v>
      </c>
      <c r="F37" s="152"/>
      <c r="G37" s="46">
        <f>SUM(G5:G35)</f>
        <v>7.2187499999999991</v>
      </c>
      <c r="I37" s="47">
        <f>SUM(I5:I35)</f>
        <v>-0.76736111111111271</v>
      </c>
    </row>
    <row r="102" spans="1:4" x14ac:dyDescent="0.25">
      <c r="A102" s="48">
        <f>TIME(8,20,0)</f>
        <v>0.34722222222222227</v>
      </c>
      <c r="B102" s="48"/>
      <c r="D102" s="49"/>
    </row>
  </sheetData>
  <sheetProtection selectLockedCells="1" selectUnlockedCells="1"/>
  <mergeCells count="7">
    <mergeCell ref="E37:F37"/>
    <mergeCell ref="A1:I1"/>
    <mergeCell ref="A3:B4"/>
    <mergeCell ref="C3:D3"/>
    <mergeCell ref="E3:F3"/>
    <mergeCell ref="G3:G4"/>
    <mergeCell ref="I3:I4"/>
  </mergeCells>
  <conditionalFormatting sqref="I5:I35 I37">
    <cfRule type="cellIs" priority="1" stopIfTrue="1" operator="lessThan">
      <formula>0</formula>
    </cfRule>
    <cfRule type="cellIs" priority="2" stopIfTrue="1" operator="greaterThan">
      <formula>0</formula>
    </cfRule>
  </conditionalFormatting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102"/>
  <sheetViews>
    <sheetView topLeftCell="A7" workbookViewId="0">
      <selection activeCell="O2" sqref="O2"/>
    </sheetView>
  </sheetViews>
  <sheetFormatPr baseColWidth="10" defaultRowHeight="15" x14ac:dyDescent="0.25"/>
  <cols>
    <col min="1" max="6" width="11.42578125" style="10"/>
    <col min="7" max="7" width="13.7109375" style="10" customWidth="1"/>
    <col min="8" max="8" width="4.5703125" style="10" customWidth="1"/>
    <col min="9" max="9" width="16.7109375" style="1" customWidth="1"/>
    <col min="10" max="16" width="11.42578125" style="10"/>
    <col min="17" max="17" width="17.28515625" style="10" customWidth="1"/>
    <col min="18" max="16384" width="11.42578125" style="10"/>
  </cols>
  <sheetData>
    <row r="1" spans="1:9" ht="23.25" x14ac:dyDescent="0.2">
      <c r="A1" s="153" t="s">
        <v>23</v>
      </c>
      <c r="B1" s="153"/>
      <c r="C1" s="153"/>
      <c r="D1" s="153"/>
      <c r="E1" s="153"/>
      <c r="F1" s="153"/>
      <c r="G1" s="153"/>
      <c r="H1" s="153"/>
      <c r="I1" s="153"/>
    </row>
    <row r="3" spans="1:9" s="12" customFormat="1" ht="20.25" customHeight="1" x14ac:dyDescent="0.2">
      <c r="A3" s="158" t="s">
        <v>3</v>
      </c>
      <c r="B3" s="158"/>
      <c r="C3" s="155" t="s">
        <v>4</v>
      </c>
      <c r="D3" s="155"/>
      <c r="E3" s="155" t="s">
        <v>5</v>
      </c>
      <c r="F3" s="155"/>
      <c r="G3" s="156" t="s">
        <v>6</v>
      </c>
      <c r="H3" s="79"/>
      <c r="I3" s="157" t="s">
        <v>7</v>
      </c>
    </row>
    <row r="4" spans="1:9" ht="24" customHeight="1" x14ac:dyDescent="0.2">
      <c r="A4" s="158"/>
      <c r="B4" s="158"/>
      <c r="C4" s="15" t="s">
        <v>8</v>
      </c>
      <c r="D4" s="16" t="s">
        <v>9</v>
      </c>
      <c r="E4" s="15" t="s">
        <v>8</v>
      </c>
      <c r="F4" s="16" t="s">
        <v>9</v>
      </c>
      <c r="G4" s="156"/>
      <c r="H4" s="78"/>
      <c r="I4" s="157"/>
    </row>
    <row r="5" spans="1:9" ht="18" customHeight="1" x14ac:dyDescent="0.2">
      <c r="A5" s="17">
        <v>42308</v>
      </c>
      <c r="B5" s="18" t="str">
        <f>PROPER(TEXT(A5,"jjjj"))</f>
        <v>Vendredi</v>
      </c>
      <c r="C5" s="19"/>
      <c r="D5" s="19"/>
      <c r="E5" s="19"/>
      <c r="F5" s="20"/>
      <c r="G5" s="80">
        <f>(D5-C5)+(F5-E5)</f>
        <v>0</v>
      </c>
      <c r="H5" s="78"/>
      <c r="I5" s="81">
        <f>SUM(G5-$A$102)</f>
        <v>-0.25486111111111109</v>
      </c>
    </row>
    <row r="6" spans="1:9" ht="18" customHeight="1" x14ac:dyDescent="0.2">
      <c r="A6" s="29">
        <v>42309</v>
      </c>
      <c r="B6" s="30" t="str">
        <f t="shared" ref="B6:B34" si="0">PROPER(TEXT(A6,"jjjj"))</f>
        <v>Samedi</v>
      </c>
      <c r="C6" s="31"/>
      <c r="D6" s="31"/>
      <c r="E6" s="31"/>
      <c r="F6" s="32"/>
      <c r="G6" s="33">
        <f>D6-C6+F6-E6</f>
        <v>0</v>
      </c>
      <c r="H6" s="78"/>
      <c r="I6" s="34">
        <f t="shared" ref="I6:I34" si="1">SUM(G6-$A$102)</f>
        <v>-0.25486111111111109</v>
      </c>
    </row>
    <row r="7" spans="1:9" ht="18" customHeight="1" x14ac:dyDescent="0.2">
      <c r="A7" s="29">
        <v>42310</v>
      </c>
      <c r="B7" s="30" t="str">
        <f t="shared" si="0"/>
        <v>Dimanche</v>
      </c>
      <c r="C7" s="31"/>
      <c r="D7" s="31"/>
      <c r="E7" s="31"/>
      <c r="F7" s="32"/>
      <c r="G7" s="33">
        <f t="shared" ref="G7:G34" si="2">D7-C7+F7-E7</f>
        <v>0</v>
      </c>
      <c r="H7" s="78"/>
      <c r="I7" s="34">
        <f t="shared" si="1"/>
        <v>-0.25486111111111109</v>
      </c>
    </row>
    <row r="8" spans="1:9" ht="18" customHeight="1" x14ac:dyDescent="0.2">
      <c r="A8" s="23">
        <v>42311</v>
      </c>
      <c r="B8" s="24" t="str">
        <f t="shared" si="0"/>
        <v>Lundi</v>
      </c>
      <c r="C8" s="25"/>
      <c r="D8" s="25"/>
      <c r="E8" s="25"/>
      <c r="F8" s="26"/>
      <c r="G8" s="27">
        <f t="shared" si="2"/>
        <v>0</v>
      </c>
      <c r="H8" s="78"/>
      <c r="I8" s="28">
        <f t="shared" si="1"/>
        <v>-0.25486111111111109</v>
      </c>
    </row>
    <row r="9" spans="1:9" ht="18" customHeight="1" x14ac:dyDescent="0.2">
      <c r="A9" s="23">
        <v>42312</v>
      </c>
      <c r="B9" s="24" t="str">
        <f t="shared" si="0"/>
        <v>Mardi</v>
      </c>
      <c r="C9" s="25"/>
      <c r="D9" s="25"/>
      <c r="E9" s="25"/>
      <c r="F9" s="26"/>
      <c r="G9" s="27">
        <f t="shared" si="2"/>
        <v>0</v>
      </c>
      <c r="H9" s="78"/>
      <c r="I9" s="28">
        <f t="shared" si="1"/>
        <v>-0.25486111111111109</v>
      </c>
    </row>
    <row r="10" spans="1:9" ht="18" customHeight="1" x14ac:dyDescent="0.2">
      <c r="A10" s="23">
        <v>42313</v>
      </c>
      <c r="B10" s="24" t="str">
        <f t="shared" si="0"/>
        <v>Mercredi</v>
      </c>
      <c r="C10" s="25"/>
      <c r="D10" s="25"/>
      <c r="E10" s="25"/>
      <c r="F10" s="26"/>
      <c r="G10" s="27">
        <f t="shared" si="2"/>
        <v>0</v>
      </c>
      <c r="I10" s="28">
        <f t="shared" si="1"/>
        <v>-0.25486111111111109</v>
      </c>
    </row>
    <row r="11" spans="1:9" ht="18" customHeight="1" x14ac:dyDescent="0.2">
      <c r="A11" s="23">
        <v>42314</v>
      </c>
      <c r="B11" s="24" t="str">
        <f t="shared" si="0"/>
        <v>Jeudi</v>
      </c>
      <c r="C11" s="25"/>
      <c r="D11" s="25"/>
      <c r="E11" s="25"/>
      <c r="F11" s="26"/>
      <c r="G11" s="27">
        <f t="shared" si="2"/>
        <v>0</v>
      </c>
      <c r="I11" s="28">
        <f t="shared" si="1"/>
        <v>-0.25486111111111109</v>
      </c>
    </row>
    <row r="12" spans="1:9" ht="18" customHeight="1" x14ac:dyDescent="0.2">
      <c r="A12" s="23">
        <v>42315</v>
      </c>
      <c r="B12" s="24" t="str">
        <f t="shared" si="0"/>
        <v>Vendredi</v>
      </c>
      <c r="C12" s="25"/>
      <c r="D12" s="25"/>
      <c r="E12" s="25"/>
      <c r="F12" s="26"/>
      <c r="G12" s="27">
        <f t="shared" si="2"/>
        <v>0</v>
      </c>
      <c r="I12" s="28">
        <f t="shared" si="1"/>
        <v>-0.25486111111111109</v>
      </c>
    </row>
    <row r="13" spans="1:9" ht="18" customHeight="1" x14ac:dyDescent="0.2">
      <c r="A13" s="29">
        <v>42316</v>
      </c>
      <c r="B13" s="30" t="str">
        <f t="shared" si="0"/>
        <v>Samedi</v>
      </c>
      <c r="C13" s="31"/>
      <c r="D13" s="31"/>
      <c r="E13" s="31"/>
      <c r="F13" s="32"/>
      <c r="G13" s="33">
        <f t="shared" si="2"/>
        <v>0</v>
      </c>
      <c r="I13" s="34">
        <f t="shared" si="1"/>
        <v>-0.25486111111111109</v>
      </c>
    </row>
    <row r="14" spans="1:9" ht="18" customHeight="1" x14ac:dyDescent="0.2">
      <c r="A14" s="29">
        <v>42317</v>
      </c>
      <c r="B14" s="30" t="str">
        <f t="shared" si="0"/>
        <v>Dimanche</v>
      </c>
      <c r="C14" s="31"/>
      <c r="D14" s="31"/>
      <c r="E14" s="31"/>
      <c r="F14" s="32"/>
      <c r="G14" s="33">
        <f t="shared" si="2"/>
        <v>0</v>
      </c>
      <c r="I14" s="34">
        <f t="shared" si="1"/>
        <v>-0.25486111111111109</v>
      </c>
    </row>
    <row r="15" spans="1:9" ht="18" customHeight="1" x14ac:dyDescent="0.2">
      <c r="A15" s="23">
        <v>42318</v>
      </c>
      <c r="B15" s="24" t="str">
        <f t="shared" si="0"/>
        <v>Lundi</v>
      </c>
      <c r="C15" s="25"/>
      <c r="D15" s="25"/>
      <c r="E15" s="25"/>
      <c r="F15" s="26"/>
      <c r="G15" s="27">
        <f t="shared" si="2"/>
        <v>0</v>
      </c>
      <c r="I15" s="28">
        <f t="shared" si="1"/>
        <v>-0.25486111111111109</v>
      </c>
    </row>
    <row r="16" spans="1:9" ht="18" customHeight="1" x14ac:dyDescent="0.2">
      <c r="A16" s="23">
        <v>42319</v>
      </c>
      <c r="B16" s="24" t="str">
        <f t="shared" si="0"/>
        <v>Mardi</v>
      </c>
      <c r="C16" s="25"/>
      <c r="D16" s="25"/>
      <c r="E16" s="25"/>
      <c r="F16" s="26"/>
      <c r="G16" s="27">
        <f t="shared" si="2"/>
        <v>0</v>
      </c>
      <c r="I16" s="28">
        <f t="shared" si="1"/>
        <v>-0.25486111111111109</v>
      </c>
    </row>
    <row r="17" spans="1:9" ht="18" customHeight="1" x14ac:dyDescent="0.2">
      <c r="A17" s="23">
        <v>42320</v>
      </c>
      <c r="B17" s="24" t="str">
        <f t="shared" si="0"/>
        <v>Mercredi</v>
      </c>
      <c r="C17" s="25"/>
      <c r="D17" s="25"/>
      <c r="E17" s="25"/>
      <c r="F17" s="26"/>
      <c r="G17" s="27">
        <f t="shared" si="2"/>
        <v>0</v>
      </c>
      <c r="I17" s="28">
        <f t="shared" si="1"/>
        <v>-0.25486111111111109</v>
      </c>
    </row>
    <row r="18" spans="1:9" ht="18" customHeight="1" x14ac:dyDescent="0.2">
      <c r="A18" s="23">
        <v>42321</v>
      </c>
      <c r="B18" s="24" t="str">
        <f t="shared" si="0"/>
        <v>Jeudi</v>
      </c>
      <c r="C18" s="25"/>
      <c r="D18" s="25"/>
      <c r="E18" s="25"/>
      <c r="F18" s="26"/>
      <c r="G18" s="27">
        <f t="shared" si="2"/>
        <v>0</v>
      </c>
      <c r="I18" s="28">
        <f t="shared" si="1"/>
        <v>-0.25486111111111109</v>
      </c>
    </row>
    <row r="19" spans="1:9" ht="18" customHeight="1" x14ac:dyDescent="0.2">
      <c r="A19" s="23">
        <v>42322</v>
      </c>
      <c r="B19" s="24" t="str">
        <f t="shared" si="0"/>
        <v>Vendredi</v>
      </c>
      <c r="C19" s="25"/>
      <c r="D19" s="25"/>
      <c r="E19" s="25"/>
      <c r="F19" s="26"/>
      <c r="G19" s="27">
        <f t="shared" si="2"/>
        <v>0</v>
      </c>
      <c r="I19" s="28">
        <f t="shared" si="1"/>
        <v>-0.25486111111111109</v>
      </c>
    </row>
    <row r="20" spans="1:9" ht="18" customHeight="1" x14ac:dyDescent="0.2">
      <c r="A20" s="29">
        <v>42323</v>
      </c>
      <c r="B20" s="30" t="str">
        <f t="shared" si="0"/>
        <v>Samedi</v>
      </c>
      <c r="C20" s="31"/>
      <c r="D20" s="31"/>
      <c r="E20" s="31"/>
      <c r="F20" s="32"/>
      <c r="G20" s="33">
        <f t="shared" si="2"/>
        <v>0</v>
      </c>
      <c r="I20" s="34">
        <f t="shared" si="1"/>
        <v>-0.25486111111111109</v>
      </c>
    </row>
    <row r="21" spans="1:9" ht="18" customHeight="1" x14ac:dyDescent="0.2">
      <c r="A21" s="29">
        <v>42324</v>
      </c>
      <c r="B21" s="30" t="str">
        <f t="shared" si="0"/>
        <v>Dimanche</v>
      </c>
      <c r="C21" s="31"/>
      <c r="D21" s="31"/>
      <c r="E21" s="31"/>
      <c r="F21" s="32"/>
      <c r="G21" s="33">
        <f t="shared" si="2"/>
        <v>0</v>
      </c>
      <c r="I21" s="34">
        <f t="shared" si="1"/>
        <v>-0.25486111111111109</v>
      </c>
    </row>
    <row r="22" spans="1:9" ht="18" customHeight="1" x14ac:dyDescent="0.2">
      <c r="A22" s="23">
        <v>42325</v>
      </c>
      <c r="B22" s="24" t="str">
        <f t="shared" si="0"/>
        <v>Lundi</v>
      </c>
      <c r="C22" s="25"/>
      <c r="D22" s="25"/>
      <c r="E22" s="25"/>
      <c r="F22" s="26"/>
      <c r="G22" s="27">
        <f t="shared" si="2"/>
        <v>0</v>
      </c>
      <c r="I22" s="28">
        <f t="shared" si="1"/>
        <v>-0.25486111111111109</v>
      </c>
    </row>
    <row r="23" spans="1:9" ht="18" customHeight="1" x14ac:dyDescent="0.2">
      <c r="A23" s="23">
        <v>42326</v>
      </c>
      <c r="B23" s="24" t="str">
        <f t="shared" si="0"/>
        <v>Mardi</v>
      </c>
      <c r="C23" s="25"/>
      <c r="D23" s="25"/>
      <c r="E23" s="25"/>
      <c r="F23" s="26"/>
      <c r="G23" s="27">
        <f t="shared" si="2"/>
        <v>0</v>
      </c>
      <c r="I23" s="28">
        <f t="shared" si="1"/>
        <v>-0.25486111111111109</v>
      </c>
    </row>
    <row r="24" spans="1:9" ht="18" customHeight="1" x14ac:dyDescent="0.2">
      <c r="A24" s="23">
        <v>42327</v>
      </c>
      <c r="B24" s="24" t="str">
        <f t="shared" si="0"/>
        <v>Mercredi</v>
      </c>
      <c r="C24" s="25"/>
      <c r="D24" s="25"/>
      <c r="E24" s="25"/>
      <c r="F24" s="26"/>
      <c r="G24" s="27">
        <f t="shared" si="2"/>
        <v>0</v>
      </c>
      <c r="I24" s="28">
        <f t="shared" si="1"/>
        <v>-0.25486111111111109</v>
      </c>
    </row>
    <row r="25" spans="1:9" ht="18" customHeight="1" x14ac:dyDescent="0.2">
      <c r="A25" s="23">
        <v>42328</v>
      </c>
      <c r="B25" s="24" t="str">
        <f t="shared" si="0"/>
        <v>Jeudi</v>
      </c>
      <c r="C25" s="25"/>
      <c r="D25" s="25"/>
      <c r="E25" s="25"/>
      <c r="F25" s="26"/>
      <c r="G25" s="27">
        <f t="shared" si="2"/>
        <v>0</v>
      </c>
      <c r="I25" s="28">
        <f t="shared" si="1"/>
        <v>-0.25486111111111109</v>
      </c>
    </row>
    <row r="26" spans="1:9" ht="18" customHeight="1" x14ac:dyDescent="0.2">
      <c r="A26" s="23">
        <v>42329</v>
      </c>
      <c r="B26" s="24" t="str">
        <f t="shared" si="0"/>
        <v>Vendredi</v>
      </c>
      <c r="C26" s="25"/>
      <c r="D26" s="25"/>
      <c r="E26" s="25"/>
      <c r="F26" s="26"/>
      <c r="G26" s="27">
        <f t="shared" si="2"/>
        <v>0</v>
      </c>
      <c r="I26" s="28">
        <f t="shared" si="1"/>
        <v>-0.25486111111111109</v>
      </c>
    </row>
    <row r="27" spans="1:9" ht="18" customHeight="1" x14ac:dyDescent="0.2">
      <c r="A27" s="29">
        <v>42330</v>
      </c>
      <c r="B27" s="30" t="str">
        <f t="shared" si="0"/>
        <v>Samedi</v>
      </c>
      <c r="C27" s="31"/>
      <c r="D27" s="31"/>
      <c r="E27" s="31"/>
      <c r="F27" s="32"/>
      <c r="G27" s="33">
        <f t="shared" si="2"/>
        <v>0</v>
      </c>
      <c r="I27" s="34">
        <f t="shared" si="1"/>
        <v>-0.25486111111111109</v>
      </c>
    </row>
    <row r="28" spans="1:9" ht="18" customHeight="1" x14ac:dyDescent="0.2">
      <c r="A28" s="29">
        <v>42331</v>
      </c>
      <c r="B28" s="30" t="str">
        <f t="shared" si="0"/>
        <v>Dimanche</v>
      </c>
      <c r="C28" s="31"/>
      <c r="D28" s="31"/>
      <c r="E28" s="31"/>
      <c r="F28" s="32"/>
      <c r="G28" s="33">
        <f t="shared" si="2"/>
        <v>0</v>
      </c>
      <c r="I28" s="34">
        <f t="shared" si="1"/>
        <v>-0.25486111111111109</v>
      </c>
    </row>
    <row r="29" spans="1:9" ht="18" customHeight="1" x14ac:dyDescent="0.2">
      <c r="A29" s="23">
        <v>42332</v>
      </c>
      <c r="B29" s="24" t="str">
        <f t="shared" si="0"/>
        <v>Lundi</v>
      </c>
      <c r="C29" s="25"/>
      <c r="D29" s="25"/>
      <c r="E29" s="25"/>
      <c r="F29" s="26"/>
      <c r="G29" s="27">
        <f t="shared" si="2"/>
        <v>0</v>
      </c>
      <c r="I29" s="28">
        <f t="shared" si="1"/>
        <v>-0.25486111111111109</v>
      </c>
    </row>
    <row r="30" spans="1:9" ht="18" customHeight="1" x14ac:dyDescent="0.2">
      <c r="A30" s="23">
        <v>42333</v>
      </c>
      <c r="B30" s="24" t="str">
        <f t="shared" si="0"/>
        <v>Mardi</v>
      </c>
      <c r="C30" s="25"/>
      <c r="D30" s="25"/>
      <c r="E30" s="25"/>
      <c r="F30" s="26"/>
      <c r="G30" s="27">
        <f t="shared" si="2"/>
        <v>0</v>
      </c>
      <c r="I30" s="28">
        <f t="shared" si="1"/>
        <v>-0.25486111111111109</v>
      </c>
    </row>
    <row r="31" spans="1:9" ht="18" customHeight="1" x14ac:dyDescent="0.2">
      <c r="A31" s="23">
        <v>42334</v>
      </c>
      <c r="B31" s="24" t="str">
        <f t="shared" si="0"/>
        <v>Mercredi</v>
      </c>
      <c r="C31" s="25"/>
      <c r="D31" s="25"/>
      <c r="E31" s="25"/>
      <c r="F31" s="26"/>
      <c r="G31" s="27">
        <f t="shared" si="2"/>
        <v>0</v>
      </c>
      <c r="I31" s="28">
        <f>SUM(G31-$A$102)</f>
        <v>-0.25486111111111109</v>
      </c>
    </row>
    <row r="32" spans="1:9" ht="18" customHeight="1" x14ac:dyDescent="0.2">
      <c r="A32" s="23">
        <v>42335</v>
      </c>
      <c r="B32" s="24" t="str">
        <f t="shared" si="0"/>
        <v>Jeudi</v>
      </c>
      <c r="C32" s="25"/>
      <c r="D32" s="25"/>
      <c r="E32" s="25"/>
      <c r="F32" s="26"/>
      <c r="G32" s="27">
        <f t="shared" si="2"/>
        <v>0</v>
      </c>
      <c r="I32" s="28">
        <f t="shared" si="1"/>
        <v>-0.25486111111111109</v>
      </c>
    </row>
    <row r="33" spans="1:9" ht="18" customHeight="1" x14ac:dyDescent="0.2">
      <c r="A33" s="23">
        <v>42336</v>
      </c>
      <c r="B33" s="24" t="str">
        <f t="shared" si="0"/>
        <v>Vendredi</v>
      </c>
      <c r="C33" s="25"/>
      <c r="D33" s="25"/>
      <c r="E33" s="25"/>
      <c r="F33" s="26"/>
      <c r="G33" s="27">
        <f t="shared" si="2"/>
        <v>0</v>
      </c>
      <c r="I33" s="28">
        <f t="shared" si="1"/>
        <v>-0.25486111111111109</v>
      </c>
    </row>
    <row r="34" spans="1:9" ht="18" customHeight="1" x14ac:dyDescent="0.2">
      <c r="A34" s="60">
        <v>42337</v>
      </c>
      <c r="B34" s="61" t="str">
        <f t="shared" si="0"/>
        <v>Samedi</v>
      </c>
      <c r="C34" s="62"/>
      <c r="D34" s="62"/>
      <c r="E34" s="62"/>
      <c r="F34" s="63"/>
      <c r="G34" s="64">
        <f t="shared" si="2"/>
        <v>0</v>
      </c>
      <c r="I34" s="65">
        <f t="shared" si="1"/>
        <v>-0.25486111111111109</v>
      </c>
    </row>
    <row r="35" spans="1:9" ht="18" customHeight="1" x14ac:dyDescent="0.25">
      <c r="A35" s="41"/>
      <c r="B35" s="82"/>
      <c r="C35" s="83"/>
      <c r="D35" s="83"/>
      <c r="E35" s="83"/>
      <c r="F35" s="83"/>
      <c r="G35" s="84"/>
      <c r="H35" s="78"/>
      <c r="I35" s="85"/>
    </row>
    <row r="36" spans="1:9" ht="18" customHeight="1" x14ac:dyDescent="0.2">
      <c r="A36" s="41"/>
      <c r="B36" s="41"/>
      <c r="C36" s="42"/>
      <c r="D36" s="42"/>
      <c r="E36" s="42"/>
      <c r="F36" s="42"/>
      <c r="G36" s="43"/>
      <c r="I36" s="44"/>
    </row>
    <row r="37" spans="1:9" ht="21" customHeight="1" x14ac:dyDescent="0.2">
      <c r="D37" s="45"/>
      <c r="E37" s="152" t="s">
        <v>10</v>
      </c>
      <c r="F37" s="152"/>
      <c r="G37" s="46">
        <f>SUM(G5:G35)</f>
        <v>0</v>
      </c>
      <c r="I37" s="47">
        <f>SUM(I5:I35)</f>
        <v>-7.6458333333333366</v>
      </c>
    </row>
    <row r="102" spans="1:4" x14ac:dyDescent="0.25">
      <c r="A102" s="48">
        <f>TIME(6,7,0)</f>
        <v>0.25486111111111109</v>
      </c>
      <c r="B102" s="48"/>
      <c r="D102" s="49"/>
    </row>
  </sheetData>
  <sheetProtection selectLockedCells="1" selectUnlockedCells="1"/>
  <mergeCells count="7">
    <mergeCell ref="E37:F37"/>
    <mergeCell ref="A1:I1"/>
    <mergeCell ref="A3:B4"/>
    <mergeCell ref="C3:D3"/>
    <mergeCell ref="E3:F3"/>
    <mergeCell ref="G3:G4"/>
    <mergeCell ref="I3:I4"/>
  </mergeCells>
  <conditionalFormatting sqref="B35 I5:I34 I37">
    <cfRule type="cellIs" priority="1" stopIfTrue="1" operator="lessThan">
      <formula>0</formula>
    </cfRule>
    <cfRule type="cellIs" priority="2" stopIfTrue="1" operator="greaterThan">
      <formula>0</formula>
    </cfRule>
  </conditionalFormatting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102"/>
  <sheetViews>
    <sheetView tabSelected="1" workbookViewId="0">
      <selection activeCell="L19" sqref="L19"/>
    </sheetView>
  </sheetViews>
  <sheetFormatPr baseColWidth="10" defaultRowHeight="15" x14ac:dyDescent="0.25"/>
  <cols>
    <col min="1" max="6" width="11.42578125" style="10"/>
    <col min="7" max="7" width="13.7109375" style="10" customWidth="1"/>
    <col min="8" max="8" width="4.5703125" style="10" customWidth="1"/>
    <col min="9" max="9" width="16.7109375" style="1" customWidth="1"/>
    <col min="10" max="16" width="11.42578125" style="10"/>
    <col min="17" max="17" width="17.28515625" style="10" customWidth="1"/>
    <col min="18" max="16384" width="11.42578125" style="10"/>
  </cols>
  <sheetData>
    <row r="1" spans="1:9" ht="23.25" x14ac:dyDescent="0.2">
      <c r="A1" s="153" t="s">
        <v>24</v>
      </c>
      <c r="B1" s="153"/>
      <c r="C1" s="153"/>
      <c r="D1" s="153"/>
      <c r="E1" s="153"/>
      <c r="F1" s="153"/>
      <c r="G1" s="153"/>
      <c r="H1" s="153"/>
      <c r="I1" s="153"/>
    </row>
    <row r="2" spans="1:9" x14ac:dyDescent="0.25">
      <c r="H2" s="78"/>
    </row>
    <row r="3" spans="1:9" s="12" customFormat="1" ht="20.25" customHeight="1" x14ac:dyDescent="0.2">
      <c r="A3" s="158" t="s">
        <v>3</v>
      </c>
      <c r="B3" s="158"/>
      <c r="C3" s="155" t="s">
        <v>4</v>
      </c>
      <c r="D3" s="155"/>
      <c r="E3" s="155" t="s">
        <v>5</v>
      </c>
      <c r="F3" s="155"/>
      <c r="G3" s="159" t="s">
        <v>6</v>
      </c>
      <c r="H3" s="79"/>
      <c r="I3" s="160" t="s">
        <v>7</v>
      </c>
    </row>
    <row r="4" spans="1:9" ht="24" customHeight="1" x14ac:dyDescent="0.2">
      <c r="A4" s="158"/>
      <c r="B4" s="158"/>
      <c r="C4" s="15" t="s">
        <v>8</v>
      </c>
      <c r="D4" s="16" t="s">
        <v>9</v>
      </c>
      <c r="E4" s="15" t="s">
        <v>8</v>
      </c>
      <c r="F4" s="16" t="s">
        <v>9</v>
      </c>
      <c r="G4" s="159"/>
      <c r="H4" s="78"/>
      <c r="I4" s="160"/>
    </row>
    <row r="5" spans="1:9" ht="18" customHeight="1" x14ac:dyDescent="0.2">
      <c r="A5" s="67">
        <v>42338</v>
      </c>
      <c r="B5" s="68" t="str">
        <f>PROPER(TEXT(A5,"jjjj"))</f>
        <v>Dimanche</v>
      </c>
      <c r="C5" s="69"/>
      <c r="D5" s="69"/>
      <c r="E5" s="69"/>
      <c r="F5" s="70"/>
      <c r="G5" s="76">
        <f>(D5-C5)+(F5-E5)</f>
        <v>0</v>
      </c>
      <c r="H5" s="78"/>
      <c r="I5" s="71">
        <f>SUM(G5-$A$102)</f>
        <v>-0.25486111111111109</v>
      </c>
    </row>
    <row r="6" spans="1:9" ht="18" customHeight="1" x14ac:dyDescent="0.2">
      <c r="A6" s="163">
        <v>42339</v>
      </c>
      <c r="B6" s="164" t="s">
        <v>25</v>
      </c>
      <c r="C6" s="165" t="s">
        <v>26</v>
      </c>
      <c r="D6" s="165" t="s">
        <v>20</v>
      </c>
      <c r="E6" s="165" t="s">
        <v>20</v>
      </c>
      <c r="F6" s="166" t="s">
        <v>20</v>
      </c>
      <c r="G6" s="167"/>
      <c r="H6" s="168"/>
      <c r="I6" s="28">
        <f t="shared" ref="I6:I35" si="0">SUM(G6-$A$102)</f>
        <v>-0.25486111111111109</v>
      </c>
    </row>
    <row r="7" spans="1:9" ht="18" customHeight="1" x14ac:dyDescent="0.2">
      <c r="A7" s="163">
        <v>42340</v>
      </c>
      <c r="B7" s="164" t="s">
        <v>27</v>
      </c>
      <c r="C7" s="165" t="s">
        <v>28</v>
      </c>
      <c r="D7" s="165" t="s">
        <v>15</v>
      </c>
      <c r="E7" s="165" t="s">
        <v>15</v>
      </c>
      <c r="F7" s="166" t="s">
        <v>15</v>
      </c>
      <c r="G7" s="169"/>
      <c r="H7" s="170"/>
      <c r="I7" s="28">
        <f t="shared" si="0"/>
        <v>-0.25486111111111109</v>
      </c>
    </row>
    <row r="8" spans="1:9" ht="18" customHeight="1" x14ac:dyDescent="0.2">
      <c r="A8" s="72">
        <v>42341</v>
      </c>
      <c r="B8" s="73" t="str">
        <f t="shared" ref="B6:B35" si="1">PROPER(TEXT(A8,"jjjj"))</f>
        <v>Mercredi</v>
      </c>
      <c r="C8" s="74"/>
      <c r="D8" s="74"/>
      <c r="E8" s="74"/>
      <c r="F8" s="75"/>
      <c r="G8" s="86">
        <f t="shared" ref="G7:G35" si="2">D8-C8+F8-E8</f>
        <v>0</v>
      </c>
      <c r="I8" s="28">
        <f t="shared" si="0"/>
        <v>-0.25486111111111109</v>
      </c>
    </row>
    <row r="9" spans="1:9" ht="18" customHeight="1" x14ac:dyDescent="0.2">
      <c r="A9" s="171">
        <v>42342</v>
      </c>
      <c r="B9" s="172" t="s">
        <v>25</v>
      </c>
      <c r="C9" s="173"/>
      <c r="D9" s="173"/>
      <c r="E9" s="173"/>
      <c r="F9" s="174"/>
      <c r="G9" s="175">
        <f t="shared" si="2"/>
        <v>0</v>
      </c>
      <c r="H9" s="176"/>
      <c r="I9" s="28">
        <f t="shared" si="0"/>
        <v>-0.25486111111111109</v>
      </c>
    </row>
    <row r="10" spans="1:9" ht="18" customHeight="1" x14ac:dyDescent="0.2">
      <c r="A10" s="177">
        <v>42343</v>
      </c>
      <c r="B10" s="178" t="s">
        <v>27</v>
      </c>
      <c r="C10" s="179"/>
      <c r="D10" s="179"/>
      <c r="E10" s="179"/>
      <c r="F10" s="180"/>
      <c r="G10" s="181">
        <f t="shared" si="2"/>
        <v>0</v>
      </c>
      <c r="H10" s="182"/>
      <c r="I10" s="28">
        <f t="shared" si="0"/>
        <v>-0.25486111111111109</v>
      </c>
    </row>
    <row r="11" spans="1:9" ht="18" customHeight="1" x14ac:dyDescent="0.2">
      <c r="A11" s="29">
        <v>42344</v>
      </c>
      <c r="B11" s="30" t="str">
        <f t="shared" si="1"/>
        <v>Samedi</v>
      </c>
      <c r="C11" s="31"/>
      <c r="D11" s="31"/>
      <c r="E11" s="31"/>
      <c r="F11" s="32"/>
      <c r="G11" s="33">
        <f t="shared" si="2"/>
        <v>0</v>
      </c>
      <c r="I11" s="34">
        <f t="shared" si="0"/>
        <v>-0.25486111111111109</v>
      </c>
    </row>
    <row r="12" spans="1:9" ht="18" customHeight="1" x14ac:dyDescent="0.2">
      <c r="A12" s="29">
        <v>42345</v>
      </c>
      <c r="B12" s="30" t="str">
        <f t="shared" si="1"/>
        <v>Dimanche</v>
      </c>
      <c r="C12" s="31"/>
      <c r="D12" s="31"/>
      <c r="E12" s="31"/>
      <c r="F12" s="32"/>
      <c r="G12" s="33">
        <f t="shared" si="2"/>
        <v>0</v>
      </c>
      <c r="I12" s="34">
        <f t="shared" si="0"/>
        <v>-0.25486111111111109</v>
      </c>
    </row>
    <row r="13" spans="1:9" ht="18" customHeight="1" x14ac:dyDescent="0.2">
      <c r="A13" s="72">
        <v>42346</v>
      </c>
      <c r="B13" s="73" t="str">
        <f t="shared" si="1"/>
        <v>Lundi</v>
      </c>
      <c r="C13" s="74"/>
      <c r="D13" s="74"/>
      <c r="E13" s="74"/>
      <c r="F13" s="75"/>
      <c r="G13" s="86">
        <f t="shared" si="2"/>
        <v>0</v>
      </c>
      <c r="I13" s="28">
        <f t="shared" si="0"/>
        <v>-0.25486111111111109</v>
      </c>
    </row>
    <row r="14" spans="1:9" ht="18" customHeight="1" x14ac:dyDescent="0.2">
      <c r="A14" s="72">
        <v>42347</v>
      </c>
      <c r="B14" s="73" t="str">
        <f t="shared" si="1"/>
        <v>Mardi</v>
      </c>
      <c r="C14" s="74"/>
      <c r="D14" s="74"/>
      <c r="E14" s="74"/>
      <c r="F14" s="75"/>
      <c r="G14" s="86">
        <f t="shared" si="2"/>
        <v>0</v>
      </c>
      <c r="I14" s="28">
        <f t="shared" si="0"/>
        <v>-0.25486111111111109</v>
      </c>
    </row>
    <row r="15" spans="1:9" ht="18" customHeight="1" x14ac:dyDescent="0.2">
      <c r="A15" s="177">
        <v>42348</v>
      </c>
      <c r="B15" s="178" t="s">
        <v>25</v>
      </c>
      <c r="C15" s="179" t="s">
        <v>28</v>
      </c>
      <c r="D15" s="179" t="s">
        <v>15</v>
      </c>
      <c r="E15" s="179" t="s">
        <v>15</v>
      </c>
      <c r="F15" s="180" t="s">
        <v>15</v>
      </c>
      <c r="G15" s="169"/>
      <c r="H15" s="170"/>
      <c r="I15" s="28">
        <f t="shared" si="0"/>
        <v>-0.25486111111111109</v>
      </c>
    </row>
    <row r="16" spans="1:9" ht="18" customHeight="1" x14ac:dyDescent="0.2">
      <c r="A16" s="72">
        <v>42349</v>
      </c>
      <c r="B16" s="73" t="str">
        <f t="shared" si="1"/>
        <v>Jeudi</v>
      </c>
      <c r="C16" s="74"/>
      <c r="D16" s="74"/>
      <c r="E16" s="74"/>
      <c r="F16" s="75"/>
      <c r="G16" s="86">
        <f t="shared" si="2"/>
        <v>0</v>
      </c>
      <c r="I16" s="28">
        <f t="shared" si="0"/>
        <v>-0.25486111111111109</v>
      </c>
    </row>
    <row r="17" spans="1:9" ht="18" customHeight="1" x14ac:dyDescent="0.2">
      <c r="A17" s="72">
        <v>42350</v>
      </c>
      <c r="B17" s="73" t="str">
        <f t="shared" si="1"/>
        <v>Vendredi</v>
      </c>
      <c r="C17" s="74"/>
      <c r="D17" s="74"/>
      <c r="E17" s="74"/>
      <c r="F17" s="75"/>
      <c r="G17" s="86">
        <f t="shared" si="2"/>
        <v>0</v>
      </c>
      <c r="I17" s="28">
        <f t="shared" si="0"/>
        <v>-0.25486111111111109</v>
      </c>
    </row>
    <row r="18" spans="1:9" ht="18" customHeight="1" x14ac:dyDescent="0.2">
      <c r="A18" s="29">
        <v>42351</v>
      </c>
      <c r="B18" s="30" t="str">
        <f t="shared" si="1"/>
        <v>Samedi</v>
      </c>
      <c r="C18" s="31"/>
      <c r="D18" s="31"/>
      <c r="E18" s="31"/>
      <c r="F18" s="32"/>
      <c r="G18" s="33">
        <f t="shared" si="2"/>
        <v>0</v>
      </c>
      <c r="I18" s="34">
        <f t="shared" si="0"/>
        <v>-0.25486111111111109</v>
      </c>
    </row>
    <row r="19" spans="1:9" ht="18" customHeight="1" x14ac:dyDescent="0.2">
      <c r="A19" s="29">
        <v>42352</v>
      </c>
      <c r="B19" s="30" t="str">
        <f t="shared" si="1"/>
        <v>Dimanche</v>
      </c>
      <c r="C19" s="31"/>
      <c r="D19" s="31"/>
      <c r="E19" s="31"/>
      <c r="F19" s="32"/>
      <c r="G19" s="33">
        <f t="shared" si="2"/>
        <v>0</v>
      </c>
      <c r="I19" s="34">
        <f t="shared" si="0"/>
        <v>-0.25486111111111109</v>
      </c>
    </row>
    <row r="20" spans="1:9" ht="18" customHeight="1" x14ac:dyDescent="0.2">
      <c r="A20" s="72">
        <v>42353</v>
      </c>
      <c r="B20" s="73" t="str">
        <f t="shared" si="1"/>
        <v>Lundi</v>
      </c>
      <c r="C20" s="74"/>
      <c r="D20" s="74"/>
      <c r="E20" s="74"/>
      <c r="F20" s="75"/>
      <c r="G20" s="86">
        <f t="shared" si="2"/>
        <v>0</v>
      </c>
      <c r="I20" s="28">
        <f t="shared" si="0"/>
        <v>-0.25486111111111109</v>
      </c>
    </row>
    <row r="21" spans="1:9" ht="18" customHeight="1" x14ac:dyDescent="0.2">
      <c r="A21" s="72">
        <v>42354</v>
      </c>
      <c r="B21" s="73" t="str">
        <f t="shared" si="1"/>
        <v>Mardi</v>
      </c>
      <c r="C21" s="74"/>
      <c r="D21" s="74"/>
      <c r="E21" s="74"/>
      <c r="F21" s="75"/>
      <c r="G21" s="86">
        <f t="shared" si="2"/>
        <v>0</v>
      </c>
      <c r="I21" s="28">
        <f t="shared" si="0"/>
        <v>-0.25486111111111109</v>
      </c>
    </row>
    <row r="22" spans="1:9" ht="18" customHeight="1" x14ac:dyDescent="0.2">
      <c r="A22" s="72">
        <v>42355</v>
      </c>
      <c r="B22" s="73" t="str">
        <f t="shared" si="1"/>
        <v>Mercredi</v>
      </c>
      <c r="C22" s="74"/>
      <c r="D22" s="74"/>
      <c r="E22" s="74"/>
      <c r="F22" s="75"/>
      <c r="G22" s="86">
        <f t="shared" si="2"/>
        <v>0</v>
      </c>
      <c r="I22" s="28">
        <f t="shared" si="0"/>
        <v>-0.25486111111111109</v>
      </c>
    </row>
    <row r="23" spans="1:9" ht="18" customHeight="1" x14ac:dyDescent="0.2">
      <c r="A23" s="72">
        <v>42356</v>
      </c>
      <c r="B23" s="73" t="str">
        <f t="shared" si="1"/>
        <v>Jeudi</v>
      </c>
      <c r="C23" s="74"/>
      <c r="D23" s="74"/>
      <c r="E23" s="74"/>
      <c r="F23" s="75"/>
      <c r="G23" s="86">
        <f t="shared" si="2"/>
        <v>0</v>
      </c>
      <c r="I23" s="28">
        <f t="shared" si="0"/>
        <v>-0.25486111111111109</v>
      </c>
    </row>
    <row r="24" spans="1:9" ht="18" customHeight="1" x14ac:dyDescent="0.2">
      <c r="A24" s="72">
        <v>42357</v>
      </c>
      <c r="B24" s="73" t="str">
        <f t="shared" si="1"/>
        <v>Vendredi</v>
      </c>
      <c r="C24" s="74"/>
      <c r="D24" s="74"/>
      <c r="E24" s="74"/>
      <c r="F24" s="75"/>
      <c r="G24" s="86">
        <f t="shared" si="2"/>
        <v>0</v>
      </c>
      <c r="I24" s="28">
        <f t="shared" si="0"/>
        <v>-0.25486111111111109</v>
      </c>
    </row>
    <row r="25" spans="1:9" ht="18" customHeight="1" x14ac:dyDescent="0.2">
      <c r="A25" s="29">
        <v>42358</v>
      </c>
      <c r="B25" s="30" t="str">
        <f t="shared" si="1"/>
        <v>Samedi</v>
      </c>
      <c r="C25" s="31"/>
      <c r="D25" s="31"/>
      <c r="E25" s="31"/>
      <c r="F25" s="32"/>
      <c r="G25" s="33">
        <f t="shared" si="2"/>
        <v>0</v>
      </c>
      <c r="I25" s="34">
        <f t="shared" si="0"/>
        <v>-0.25486111111111109</v>
      </c>
    </row>
    <row r="26" spans="1:9" ht="18" customHeight="1" x14ac:dyDescent="0.2">
      <c r="A26" s="29">
        <v>42359</v>
      </c>
      <c r="B26" s="30" t="str">
        <f t="shared" si="1"/>
        <v>Dimanche</v>
      </c>
      <c r="C26" s="31"/>
      <c r="D26" s="31"/>
      <c r="E26" s="31"/>
      <c r="F26" s="32"/>
      <c r="G26" s="33">
        <f t="shared" si="2"/>
        <v>0</v>
      </c>
      <c r="I26" s="34">
        <f t="shared" si="0"/>
        <v>-0.25486111111111109</v>
      </c>
    </row>
    <row r="27" spans="1:9" ht="18" customHeight="1" x14ac:dyDescent="0.2">
      <c r="A27" s="29">
        <v>42360</v>
      </c>
      <c r="B27" s="30" t="str">
        <f t="shared" si="1"/>
        <v>Lundi</v>
      </c>
      <c r="C27" s="31"/>
      <c r="D27" s="31"/>
      <c r="E27" s="31"/>
      <c r="F27" s="32"/>
      <c r="G27" s="33">
        <f t="shared" si="2"/>
        <v>0</v>
      </c>
      <c r="I27" s="28">
        <f t="shared" si="0"/>
        <v>-0.25486111111111109</v>
      </c>
    </row>
    <row r="28" spans="1:9" ht="18" customHeight="1" x14ac:dyDescent="0.2">
      <c r="A28" s="72">
        <v>42361</v>
      </c>
      <c r="B28" s="73" t="str">
        <f t="shared" si="1"/>
        <v>Mardi</v>
      </c>
      <c r="C28" s="74"/>
      <c r="D28" s="74"/>
      <c r="E28" s="74"/>
      <c r="F28" s="75"/>
      <c r="G28" s="86">
        <f t="shared" si="2"/>
        <v>0</v>
      </c>
      <c r="I28" s="28">
        <f t="shared" si="0"/>
        <v>-0.25486111111111109</v>
      </c>
    </row>
    <row r="29" spans="1:9" ht="18" customHeight="1" x14ac:dyDescent="0.2">
      <c r="A29" s="72">
        <v>42362</v>
      </c>
      <c r="B29" s="73" t="str">
        <f t="shared" si="1"/>
        <v>Mercredi</v>
      </c>
      <c r="C29" s="74"/>
      <c r="D29" s="74"/>
      <c r="E29" s="74"/>
      <c r="F29" s="75"/>
      <c r="G29" s="86">
        <f t="shared" si="2"/>
        <v>0</v>
      </c>
      <c r="I29" s="28">
        <f t="shared" si="0"/>
        <v>-0.25486111111111109</v>
      </c>
    </row>
    <row r="30" spans="1:9" ht="18" customHeight="1" x14ac:dyDescent="0.2">
      <c r="A30" s="72">
        <v>42363</v>
      </c>
      <c r="B30" s="73" t="str">
        <f t="shared" si="1"/>
        <v>Jeudi</v>
      </c>
      <c r="C30" s="74"/>
      <c r="D30" s="74"/>
      <c r="E30" s="74"/>
      <c r="F30" s="75"/>
      <c r="G30" s="86">
        <f t="shared" si="2"/>
        <v>0</v>
      </c>
      <c r="I30" s="28">
        <f t="shared" si="0"/>
        <v>-0.25486111111111109</v>
      </c>
    </row>
    <row r="31" spans="1:9" ht="18" customHeight="1" x14ac:dyDescent="0.2">
      <c r="A31" s="72">
        <v>42364</v>
      </c>
      <c r="B31" s="73" t="str">
        <f t="shared" si="1"/>
        <v>Vendredi</v>
      </c>
      <c r="C31" s="74"/>
      <c r="D31" s="74"/>
      <c r="E31" s="74"/>
      <c r="F31" s="75"/>
      <c r="G31" s="86">
        <f t="shared" si="2"/>
        <v>0</v>
      </c>
      <c r="I31" s="28">
        <f>SUM(G31-$A$102)</f>
        <v>-0.25486111111111109</v>
      </c>
    </row>
    <row r="32" spans="1:9" ht="18" customHeight="1" x14ac:dyDescent="0.2">
      <c r="A32" s="29">
        <v>42365</v>
      </c>
      <c r="B32" s="30" t="str">
        <f t="shared" si="1"/>
        <v>Samedi</v>
      </c>
      <c r="C32" s="31"/>
      <c r="D32" s="31"/>
      <c r="E32" s="31"/>
      <c r="F32" s="32"/>
      <c r="G32" s="33">
        <f t="shared" si="2"/>
        <v>0</v>
      </c>
      <c r="I32" s="34">
        <f t="shared" si="0"/>
        <v>-0.25486111111111109</v>
      </c>
    </row>
    <row r="33" spans="1:9" ht="18" customHeight="1" x14ac:dyDescent="0.2">
      <c r="A33" s="29">
        <v>42366</v>
      </c>
      <c r="B33" s="30" t="str">
        <f t="shared" si="1"/>
        <v>Dimanche</v>
      </c>
      <c r="C33" s="31"/>
      <c r="D33" s="31"/>
      <c r="E33" s="31"/>
      <c r="F33" s="32"/>
      <c r="G33" s="33">
        <f t="shared" si="2"/>
        <v>0</v>
      </c>
      <c r="I33" s="34">
        <f t="shared" si="0"/>
        <v>-0.25486111111111109</v>
      </c>
    </row>
    <row r="34" spans="1:9" ht="18" customHeight="1" x14ac:dyDescent="0.2">
      <c r="A34" s="72">
        <v>42367</v>
      </c>
      <c r="B34" s="73" t="str">
        <f t="shared" si="1"/>
        <v>Lundi</v>
      </c>
      <c r="C34" s="74"/>
      <c r="D34" s="74"/>
      <c r="E34" s="74"/>
      <c r="F34" s="75"/>
      <c r="G34" s="86">
        <f t="shared" si="2"/>
        <v>0</v>
      </c>
      <c r="I34" s="28">
        <f t="shared" si="0"/>
        <v>-0.25486111111111109</v>
      </c>
    </row>
    <row r="35" spans="1:9" ht="18" customHeight="1" x14ac:dyDescent="0.2">
      <c r="A35" s="87">
        <v>42368</v>
      </c>
      <c r="B35" s="88" t="str">
        <f t="shared" si="1"/>
        <v>Mardi</v>
      </c>
      <c r="C35" s="89"/>
      <c r="D35" s="89"/>
      <c r="E35" s="89"/>
      <c r="F35" s="90"/>
      <c r="G35" s="91">
        <f t="shared" si="2"/>
        <v>0</v>
      </c>
      <c r="I35" s="40">
        <f t="shared" si="0"/>
        <v>-0.25486111111111109</v>
      </c>
    </row>
    <row r="36" spans="1:9" ht="18" customHeight="1" x14ac:dyDescent="0.2">
      <c r="A36" s="41"/>
      <c r="B36" s="41"/>
      <c r="C36" s="42"/>
      <c r="D36" s="42"/>
      <c r="E36" s="42"/>
      <c r="F36" s="42"/>
      <c r="G36" s="43"/>
      <c r="I36" s="44"/>
    </row>
    <row r="37" spans="1:9" ht="21" customHeight="1" x14ac:dyDescent="0.2">
      <c r="D37" s="45"/>
      <c r="E37" s="152" t="s">
        <v>10</v>
      </c>
      <c r="F37" s="152"/>
      <c r="G37" s="46">
        <f>SUM(G5:G35)</f>
        <v>0</v>
      </c>
      <c r="I37" s="47">
        <f>SUM(I5:I35)</f>
        <v>-7.900694444444448</v>
      </c>
    </row>
    <row r="102" spans="1:4" x14ac:dyDescent="0.25">
      <c r="A102" s="48">
        <f>TIME(6,7,0)</f>
        <v>0.25486111111111109</v>
      </c>
      <c r="B102" s="48"/>
      <c r="D102" s="49"/>
    </row>
  </sheetData>
  <sheetProtection selectLockedCells="1" selectUnlockedCells="1"/>
  <mergeCells count="7">
    <mergeCell ref="E37:F37"/>
    <mergeCell ref="A1:I1"/>
    <mergeCell ref="A3:B4"/>
    <mergeCell ref="C3:D3"/>
    <mergeCell ref="E3:F3"/>
    <mergeCell ref="G3:G4"/>
    <mergeCell ref="I3:I4"/>
  </mergeCells>
  <conditionalFormatting sqref="I5:I35 I37">
    <cfRule type="cellIs" priority="1" stopIfTrue="1" operator="lessThan">
      <formula>0</formula>
    </cfRule>
    <cfRule type="cellIs" priority="2" stopIfTrue="1" operator="greaterThan">
      <formula>0</formula>
    </cfRule>
  </conditionalFormatting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18</vt:i4>
      </vt:variant>
    </vt:vector>
  </HeadingPairs>
  <TitlesOfParts>
    <vt:vector size="31" baseType="lpstr">
      <vt:lpstr>Statistiques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Août!_xlnm.Print_Area</vt:lpstr>
      <vt:lpstr>Avril!_xlnm.Print_Area</vt:lpstr>
      <vt:lpstr>Juillet!_xlnm.Print_Area</vt:lpstr>
      <vt:lpstr>Juin!_xlnm.Print_Area</vt:lpstr>
      <vt:lpstr>Mai!_xlnm.Print_Area</vt:lpstr>
      <vt:lpstr>Mars!_xlnm.Print_Area</vt:lpstr>
      <vt:lpstr>Octobre!_xlnm.Print_Area</vt:lpstr>
      <vt:lpstr>Septembre!_xlnm.Print_Area</vt:lpstr>
      <vt:lpstr>Statistiques!_xlnm.Print_Area</vt:lpstr>
      <vt:lpstr>Août!Zone_d_impression</vt:lpstr>
      <vt:lpstr>Avril!Zone_d_impression</vt:lpstr>
      <vt:lpstr>Juillet!Zone_d_impression</vt:lpstr>
      <vt:lpstr>Juin!Zone_d_impression</vt:lpstr>
      <vt:lpstr>Mai!Zone_d_impression</vt:lpstr>
      <vt:lpstr>Mars!Zone_d_impression</vt:lpstr>
      <vt:lpstr>Octobre!Zone_d_impression</vt:lpstr>
      <vt:lpstr>Septembre!Zone_d_impression</vt:lpstr>
      <vt:lpstr>Statistiques!Zone_d_impression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Dahmien</dc:creator>
  <cp:lastModifiedBy>Dahmien</cp:lastModifiedBy>
  <dcterms:created xsi:type="dcterms:W3CDTF">2020-11-14T17:15:29Z</dcterms:created>
  <dcterms:modified xsi:type="dcterms:W3CDTF">2020-11-14T17:18:43Z</dcterms:modified>
</cp:coreProperties>
</file>