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aptain Johns\Desktop\"/>
    </mc:Choice>
  </mc:AlternateContent>
  <bookViews>
    <workbookView xWindow="360" yWindow="15" windowWidth="11340" windowHeight="6540" tabRatio="984" firstSheet="8" activeTab="32"/>
  </bookViews>
  <sheets>
    <sheet name="2017" sheetId="11" r:id="rId1"/>
    <sheet name="Report" sheetId="44" r:id="rId2"/>
    <sheet name="Dec. 1" sheetId="12" r:id="rId3"/>
    <sheet name="Dec. 2" sheetId="13" r:id="rId4"/>
    <sheet name="Dec. 3" sheetId="14" r:id="rId5"/>
    <sheet name="Dec. 4" sheetId="15" r:id="rId6"/>
    <sheet name="Dec. 5" sheetId="16" r:id="rId7"/>
    <sheet name="Dec. 6" sheetId="17" r:id="rId8"/>
    <sheet name="Dec. 7" sheetId="18" r:id="rId9"/>
    <sheet name="Dec. 8" sheetId="19" r:id="rId10"/>
    <sheet name="Dec. 9" sheetId="20" r:id="rId11"/>
    <sheet name="Dec. 10" sheetId="21" r:id="rId12"/>
    <sheet name="Dec. 11" sheetId="22" r:id="rId13"/>
    <sheet name="Dec. 12" sheetId="23" r:id="rId14"/>
    <sheet name="Dec. 13" sheetId="24" r:id="rId15"/>
    <sheet name="Dec. 14" sheetId="25" r:id="rId16"/>
    <sheet name="Dec. 15" sheetId="26" r:id="rId17"/>
    <sheet name="Dec. 16" sheetId="27" r:id="rId18"/>
    <sheet name="Dec. 17" sheetId="28" r:id="rId19"/>
    <sheet name="Dec. 18" sheetId="29" r:id="rId20"/>
    <sheet name="Dec. 19" sheetId="30" r:id="rId21"/>
    <sheet name="Dec. 20" sheetId="31" r:id="rId22"/>
    <sheet name="Dec. 21" sheetId="32" r:id="rId23"/>
    <sheet name="Dec. 22" sheetId="33" r:id="rId24"/>
    <sheet name="Dec. 23" sheetId="34" r:id="rId25"/>
    <sheet name="Dec. 24" sheetId="35" r:id="rId26"/>
    <sheet name="Dec. 25" sheetId="36" r:id="rId27"/>
    <sheet name="Dec. 26" sheetId="37" r:id="rId28"/>
    <sheet name="Dec. 27" sheetId="38" r:id="rId29"/>
    <sheet name="Dec. 28" sheetId="39" r:id="rId30"/>
    <sheet name="Dec. 29" sheetId="40" r:id="rId31"/>
    <sheet name="Dec. 30" sheetId="41" r:id="rId32"/>
    <sheet name="Dec. 31" sheetId="42" r:id="rId33"/>
  </sheets>
  <calcPr calcId="152511"/>
</workbook>
</file>

<file path=xl/calcChain.xml><?xml version="1.0" encoding="utf-8"?>
<calcChain xmlns="http://schemas.openxmlformats.org/spreadsheetml/2006/main">
  <c r="E53" i="35" l="1"/>
  <c r="F53" i="35"/>
  <c r="G53" i="35"/>
  <c r="H53" i="35"/>
  <c r="I53" i="35"/>
  <c r="C35" i="44" l="1"/>
  <c r="B35" i="44"/>
  <c r="H35" i="44"/>
  <c r="D35" i="44"/>
  <c r="E35" i="44" l="1"/>
  <c r="E53" i="42"/>
  <c r="M54" i="32"/>
  <c r="T54" i="32" s="1"/>
  <c r="F35" i="44" l="1"/>
  <c r="G35" i="44"/>
  <c r="E53" i="16"/>
  <c r="M54" i="42" l="1"/>
  <c r="T54" i="42" s="1"/>
  <c r="I53" i="42"/>
  <c r="H54" i="42" s="1"/>
  <c r="P54" i="42" s="1"/>
  <c r="H53" i="42"/>
  <c r="E54" i="42" s="1"/>
  <c r="O54" i="42" s="1"/>
  <c r="G53" i="42"/>
  <c r="F53" i="42"/>
  <c r="M54" i="41"/>
  <c r="T54" i="41" s="1"/>
  <c r="I53" i="41"/>
  <c r="H54" i="41" s="1"/>
  <c r="P54" i="41" s="1"/>
  <c r="H53" i="41"/>
  <c r="E54" i="41" s="1"/>
  <c r="O54" i="41" s="1"/>
  <c r="G53" i="41"/>
  <c r="F53" i="41"/>
  <c r="E53" i="41"/>
  <c r="M54" i="40"/>
  <c r="T54" i="40" s="1"/>
  <c r="I53" i="40"/>
  <c r="H54" i="40" s="1"/>
  <c r="P54" i="40" s="1"/>
  <c r="H53" i="40"/>
  <c r="E54" i="40" s="1"/>
  <c r="O54" i="40" s="1"/>
  <c r="G53" i="40"/>
  <c r="F53" i="40"/>
  <c r="E53" i="40"/>
  <c r="M54" i="39"/>
  <c r="T54" i="39" s="1"/>
  <c r="I53" i="39"/>
  <c r="H54" i="39" s="1"/>
  <c r="P54" i="39" s="1"/>
  <c r="H53" i="39"/>
  <c r="E54" i="39" s="1"/>
  <c r="O54" i="39" s="1"/>
  <c r="G53" i="39"/>
  <c r="F53" i="39"/>
  <c r="E53" i="39"/>
  <c r="M54" i="38"/>
  <c r="T54" i="38" s="1"/>
  <c r="I53" i="38"/>
  <c r="H54" i="38" s="1"/>
  <c r="P54" i="38" s="1"/>
  <c r="H53" i="38"/>
  <c r="E54" i="38" s="1"/>
  <c r="O54" i="38" s="1"/>
  <c r="G53" i="38"/>
  <c r="F53" i="38"/>
  <c r="E53" i="38"/>
  <c r="M54" i="37"/>
  <c r="T54" i="37" s="1"/>
  <c r="I53" i="37"/>
  <c r="H54" i="37" s="1"/>
  <c r="P54" i="37" s="1"/>
  <c r="H53" i="37"/>
  <c r="E54" i="37" s="1"/>
  <c r="O54" i="37" s="1"/>
  <c r="G53" i="37"/>
  <c r="F53" i="37"/>
  <c r="E53" i="37"/>
  <c r="M54" i="36"/>
  <c r="T54" i="36" s="1"/>
  <c r="I53" i="36"/>
  <c r="H54" i="36" s="1"/>
  <c r="P54" i="36" s="1"/>
  <c r="H53" i="36"/>
  <c r="E54" i="36" s="1"/>
  <c r="O54" i="36" s="1"/>
  <c r="G53" i="36"/>
  <c r="F53" i="36"/>
  <c r="E53" i="36"/>
  <c r="M54" i="35"/>
  <c r="T54" i="35" s="1"/>
  <c r="H54" i="35"/>
  <c r="P54" i="35" s="1"/>
  <c r="E54" i="35"/>
  <c r="O54" i="35" s="1"/>
  <c r="M54" i="34"/>
  <c r="T54" i="34" s="1"/>
  <c r="I53" i="34"/>
  <c r="H54" i="34" s="1"/>
  <c r="P54" i="34" s="1"/>
  <c r="H53" i="34"/>
  <c r="E54" i="34" s="1"/>
  <c r="O54" i="34" s="1"/>
  <c r="G53" i="34"/>
  <c r="F53" i="34"/>
  <c r="E53" i="34"/>
  <c r="M54" i="33"/>
  <c r="T54" i="33" s="1"/>
  <c r="I53" i="33"/>
  <c r="H54" i="33" s="1"/>
  <c r="P54" i="33" s="1"/>
  <c r="H53" i="33"/>
  <c r="E54" i="33" s="1"/>
  <c r="O54" i="33" s="1"/>
  <c r="G53" i="33"/>
  <c r="F53" i="33"/>
  <c r="E53" i="33"/>
  <c r="I53" i="32"/>
  <c r="H54" i="32" s="1"/>
  <c r="P54" i="32" s="1"/>
  <c r="H53" i="32"/>
  <c r="E54" i="32" s="1"/>
  <c r="O54" i="32" s="1"/>
  <c r="G53" i="32"/>
  <c r="F53" i="32"/>
  <c r="E53" i="32"/>
  <c r="M54" i="31"/>
  <c r="T54" i="31" s="1"/>
  <c r="I53" i="31"/>
  <c r="H54" i="31" s="1"/>
  <c r="P54" i="31" s="1"/>
  <c r="H53" i="31"/>
  <c r="E54" i="31" s="1"/>
  <c r="O54" i="31" s="1"/>
  <c r="G53" i="31"/>
  <c r="F53" i="31"/>
  <c r="E53" i="31"/>
  <c r="M54" i="30"/>
  <c r="T54" i="30" s="1"/>
  <c r="I53" i="30"/>
  <c r="H54" i="30" s="1"/>
  <c r="P54" i="30" s="1"/>
  <c r="H53" i="30"/>
  <c r="E54" i="30" s="1"/>
  <c r="O54" i="30" s="1"/>
  <c r="G53" i="30"/>
  <c r="F53" i="30"/>
  <c r="E53" i="30"/>
  <c r="M54" i="29"/>
  <c r="T54" i="29" s="1"/>
  <c r="I53" i="29"/>
  <c r="H54" i="29" s="1"/>
  <c r="P54" i="29" s="1"/>
  <c r="H53" i="29"/>
  <c r="E54" i="29" s="1"/>
  <c r="O54" i="29" s="1"/>
  <c r="G53" i="29"/>
  <c r="F53" i="29"/>
  <c r="E53" i="29"/>
  <c r="M54" i="28"/>
  <c r="T54" i="28" s="1"/>
  <c r="I53" i="28"/>
  <c r="H54" i="28" s="1"/>
  <c r="P54" i="28" s="1"/>
  <c r="H53" i="28"/>
  <c r="E54" i="28" s="1"/>
  <c r="O54" i="28" s="1"/>
  <c r="G53" i="28"/>
  <c r="F53" i="28"/>
  <c r="E53" i="28"/>
  <c r="M54" i="27"/>
  <c r="T54" i="27" s="1"/>
  <c r="I53" i="27"/>
  <c r="H54" i="27" s="1"/>
  <c r="P54" i="27" s="1"/>
  <c r="H53" i="27"/>
  <c r="E54" i="27" s="1"/>
  <c r="O54" i="27" s="1"/>
  <c r="G53" i="27"/>
  <c r="F53" i="27"/>
  <c r="E53" i="27"/>
  <c r="M54" i="26"/>
  <c r="T54" i="26" s="1"/>
  <c r="I53" i="26"/>
  <c r="H54" i="26" s="1"/>
  <c r="P54" i="26" s="1"/>
  <c r="H53" i="26"/>
  <c r="E54" i="26" s="1"/>
  <c r="O54" i="26" s="1"/>
  <c r="G53" i="26"/>
  <c r="F53" i="26"/>
  <c r="E53" i="26"/>
  <c r="M54" i="25"/>
  <c r="T54" i="25" s="1"/>
  <c r="I53" i="25"/>
  <c r="H54" i="25" s="1"/>
  <c r="P54" i="25" s="1"/>
  <c r="H53" i="25"/>
  <c r="E54" i="25" s="1"/>
  <c r="O54" i="25" s="1"/>
  <c r="G53" i="25"/>
  <c r="F53" i="25"/>
  <c r="E53" i="25"/>
  <c r="M54" i="24"/>
  <c r="T54" i="24" s="1"/>
  <c r="I53" i="24"/>
  <c r="H54" i="24" s="1"/>
  <c r="P54" i="24" s="1"/>
  <c r="H53" i="24"/>
  <c r="E54" i="24" s="1"/>
  <c r="O54" i="24" s="1"/>
  <c r="G53" i="24"/>
  <c r="F53" i="24"/>
  <c r="E53" i="24"/>
  <c r="M54" i="23"/>
  <c r="T54" i="23" s="1"/>
  <c r="I53" i="23"/>
  <c r="H54" i="23" s="1"/>
  <c r="P54" i="23" s="1"/>
  <c r="H53" i="23"/>
  <c r="E54" i="23" s="1"/>
  <c r="O54" i="23" s="1"/>
  <c r="G53" i="23"/>
  <c r="F53" i="23"/>
  <c r="E53" i="23"/>
  <c r="M54" i="22"/>
  <c r="T54" i="22" s="1"/>
  <c r="I53" i="22"/>
  <c r="H54" i="22" s="1"/>
  <c r="P54" i="22" s="1"/>
  <c r="H53" i="22"/>
  <c r="E54" i="22" s="1"/>
  <c r="O54" i="22" s="1"/>
  <c r="G53" i="22"/>
  <c r="F53" i="22"/>
  <c r="E53" i="22"/>
  <c r="M54" i="21"/>
  <c r="T54" i="21" s="1"/>
  <c r="I53" i="21"/>
  <c r="H54" i="21" s="1"/>
  <c r="P54" i="21" s="1"/>
  <c r="H53" i="21"/>
  <c r="E54" i="21" s="1"/>
  <c r="O54" i="21" s="1"/>
  <c r="G53" i="21"/>
  <c r="F53" i="21"/>
  <c r="E53" i="21"/>
  <c r="M54" i="20"/>
  <c r="T54" i="20" s="1"/>
  <c r="I53" i="20"/>
  <c r="H54" i="20" s="1"/>
  <c r="P54" i="20" s="1"/>
  <c r="H53" i="20"/>
  <c r="E54" i="20" s="1"/>
  <c r="O54" i="20" s="1"/>
  <c r="G53" i="20"/>
  <c r="F53" i="20"/>
  <c r="E53" i="20"/>
  <c r="M54" i="19"/>
  <c r="T54" i="19" s="1"/>
  <c r="I53" i="19"/>
  <c r="H54" i="19" s="1"/>
  <c r="P54" i="19" s="1"/>
  <c r="H53" i="19"/>
  <c r="E54" i="19" s="1"/>
  <c r="O54" i="19" s="1"/>
  <c r="G53" i="19"/>
  <c r="F53" i="19"/>
  <c r="E53" i="19"/>
  <c r="M54" i="18"/>
  <c r="T54" i="18" s="1"/>
  <c r="I53" i="18"/>
  <c r="H54" i="18" s="1"/>
  <c r="P54" i="18" s="1"/>
  <c r="H53" i="18"/>
  <c r="E54" i="18" s="1"/>
  <c r="O54" i="18" s="1"/>
  <c r="G53" i="18"/>
  <c r="F53" i="18"/>
  <c r="E53" i="18"/>
  <c r="M54" i="17"/>
  <c r="T54" i="17" s="1"/>
  <c r="I53" i="17"/>
  <c r="H54" i="17" s="1"/>
  <c r="P54" i="17" s="1"/>
  <c r="H53" i="17"/>
  <c r="E54" i="17" s="1"/>
  <c r="O54" i="17" s="1"/>
  <c r="G53" i="17"/>
  <c r="F53" i="17"/>
  <c r="E53" i="17"/>
  <c r="M54" i="16"/>
  <c r="T54" i="16" s="1"/>
  <c r="I53" i="16"/>
  <c r="H54" i="16" s="1"/>
  <c r="P54" i="16" s="1"/>
  <c r="H53" i="16"/>
  <c r="E54" i="16" s="1"/>
  <c r="O54" i="16" s="1"/>
  <c r="G53" i="16"/>
  <c r="F53" i="16"/>
  <c r="M54" i="15"/>
  <c r="T54" i="15" s="1"/>
  <c r="I53" i="15"/>
  <c r="H54" i="15" s="1"/>
  <c r="P54" i="15" s="1"/>
  <c r="H53" i="15"/>
  <c r="E54" i="15" s="1"/>
  <c r="O54" i="15" s="1"/>
  <c r="G53" i="15"/>
  <c r="F53" i="15"/>
  <c r="E53" i="15"/>
  <c r="M54" i="14"/>
  <c r="T54" i="14" s="1"/>
  <c r="I53" i="14"/>
  <c r="H54" i="14" s="1"/>
  <c r="P54" i="14" s="1"/>
  <c r="H53" i="14"/>
  <c r="E54" i="14" s="1"/>
  <c r="O54" i="14" s="1"/>
  <c r="G53" i="14"/>
  <c r="F53" i="14"/>
  <c r="E53" i="14"/>
  <c r="M54" i="13"/>
  <c r="T54" i="13" s="1"/>
  <c r="I53" i="13"/>
  <c r="H54" i="13" s="1"/>
  <c r="P54" i="13" s="1"/>
  <c r="H53" i="13"/>
  <c r="E54" i="13" s="1"/>
  <c r="O54" i="13" s="1"/>
  <c r="G53" i="13"/>
  <c r="F53" i="13"/>
  <c r="E53" i="13"/>
  <c r="B54" i="33" l="1"/>
  <c r="N54" i="33" s="1"/>
  <c r="B54" i="35"/>
  <c r="N54" i="35" s="1"/>
  <c r="B54" i="31"/>
  <c r="N54" i="31" s="1"/>
  <c r="B54" i="40"/>
  <c r="N54" i="40" s="1"/>
  <c r="B54" i="39"/>
  <c r="N54" i="39" s="1"/>
  <c r="B54" i="38"/>
  <c r="N54" i="38" s="1"/>
  <c r="B54" i="37"/>
  <c r="N54" i="37" s="1"/>
  <c r="B54" i="34"/>
  <c r="N54" i="34" s="1"/>
  <c r="B54" i="32"/>
  <c r="N54" i="32" s="1"/>
  <c r="B54" i="22"/>
  <c r="N54" i="22" s="1"/>
  <c r="B54" i="20"/>
  <c r="N54" i="20" s="1"/>
  <c r="B54" i="41"/>
  <c r="N54" i="41" s="1"/>
  <c r="B54" i="42"/>
  <c r="N54" i="42" s="1"/>
  <c r="B54" i="36"/>
  <c r="N54" i="36" s="1"/>
  <c r="B54" i="30"/>
  <c r="N54" i="30" s="1"/>
  <c r="B54" i="29"/>
  <c r="N54" i="29" s="1"/>
  <c r="B54" i="25"/>
  <c r="N54" i="25" s="1"/>
  <c r="B54" i="19"/>
  <c r="N54" i="19" s="1"/>
  <c r="B54" i="28"/>
  <c r="N54" i="28" s="1"/>
  <c r="B54" i="27"/>
  <c r="N54" i="27" s="1"/>
  <c r="B54" i="26"/>
  <c r="N54" i="26" s="1"/>
  <c r="B54" i="24"/>
  <c r="N54" i="24" s="1"/>
  <c r="B54" i="23"/>
  <c r="N54" i="23" s="1"/>
  <c r="B54" i="21"/>
  <c r="N54" i="21" s="1"/>
  <c r="B54" i="18"/>
  <c r="N54" i="18" s="1"/>
  <c r="B54" i="15"/>
  <c r="N54" i="15" s="1"/>
  <c r="B54" i="14"/>
  <c r="N54" i="14" s="1"/>
  <c r="B54" i="17"/>
  <c r="N54" i="17" s="1"/>
  <c r="B54" i="16"/>
  <c r="N54" i="16" s="1"/>
  <c r="B54" i="13"/>
  <c r="N54" i="13" s="1"/>
  <c r="M54" i="12"/>
  <c r="T54" i="12" s="1"/>
  <c r="J54" i="35" l="1"/>
  <c r="J54" i="33"/>
  <c r="J54" i="28"/>
  <c r="Q54" i="28" s="1"/>
  <c r="J54" i="25"/>
  <c r="Q54" i="25" s="1"/>
  <c r="J54" i="39"/>
  <c r="Q54" i="39" s="1"/>
  <c r="J54" i="37"/>
  <c r="Q54" i="37" s="1"/>
  <c r="J54" i="34"/>
  <c r="Q54" i="34" s="1"/>
  <c r="J54" i="24"/>
  <c r="Q54" i="24" s="1"/>
  <c r="J54" i="19"/>
  <c r="Q54" i="19" s="1"/>
  <c r="J54" i="42"/>
  <c r="Q54" i="42" s="1"/>
  <c r="J54" i="41"/>
  <c r="Q54" i="41" s="1"/>
  <c r="S54" i="41" s="1"/>
  <c r="R54" i="41" s="1"/>
  <c r="J54" i="40"/>
  <c r="Q54" i="40" s="1"/>
  <c r="J54" i="38"/>
  <c r="Q54" i="38" s="1"/>
  <c r="J54" i="36"/>
  <c r="Q54" i="36" s="1"/>
  <c r="J54" i="32"/>
  <c r="Q54" i="32" s="1"/>
  <c r="J54" i="31"/>
  <c r="Q54" i="31" s="1"/>
  <c r="J54" i="30"/>
  <c r="Q54" i="30" s="1"/>
  <c r="J54" i="29"/>
  <c r="Q54" i="29" s="1"/>
  <c r="J54" i="27"/>
  <c r="Q54" i="27" s="1"/>
  <c r="J54" i="26"/>
  <c r="Q54" i="26" s="1"/>
  <c r="J54" i="23"/>
  <c r="Q54" i="23" s="1"/>
  <c r="J54" i="22"/>
  <c r="Q54" i="22" s="1"/>
  <c r="J54" i="21"/>
  <c r="Q54" i="21" s="1"/>
  <c r="J54" i="20"/>
  <c r="Q54" i="20" s="1"/>
  <c r="J54" i="18"/>
  <c r="Q54" i="18" s="1"/>
  <c r="J54" i="17"/>
  <c r="Q54" i="17" s="1"/>
  <c r="J54" i="16"/>
  <c r="Q54" i="16" s="1"/>
  <c r="J54" i="15"/>
  <c r="Q54" i="15" s="1"/>
  <c r="J54" i="14"/>
  <c r="Q54" i="14" s="1"/>
  <c r="J54" i="13"/>
  <c r="Q54" i="13" s="1"/>
  <c r="I53" i="12"/>
  <c r="H54" i="12" s="1"/>
  <c r="P54" i="12" s="1"/>
  <c r="H53" i="12"/>
  <c r="E54" i="12" s="1"/>
  <c r="O54" i="12" s="1"/>
  <c r="G53" i="12"/>
  <c r="F53" i="12"/>
  <c r="E53" i="12"/>
  <c r="S54" i="28" l="1"/>
  <c r="R54" i="28" s="1"/>
  <c r="S54" i="27"/>
  <c r="R54" i="27" s="1"/>
  <c r="S54" i="26"/>
  <c r="R54" i="26" s="1"/>
  <c r="S54" i="25"/>
  <c r="R54" i="25" s="1"/>
  <c r="S54" i="24"/>
  <c r="R54" i="24" s="1"/>
  <c r="S54" i="23"/>
  <c r="R54" i="23" s="1"/>
  <c r="S54" i="22"/>
  <c r="R54" i="22" s="1"/>
  <c r="S54" i="21"/>
  <c r="R54" i="21" s="1"/>
  <c r="S54" i="20"/>
  <c r="R54" i="20" s="1"/>
  <c r="S54" i="19"/>
  <c r="R54" i="19" s="1"/>
  <c r="S54" i="18"/>
  <c r="R54" i="18" s="1"/>
  <c r="S54" i="17"/>
  <c r="R54" i="17" s="1"/>
  <c r="S54" i="16"/>
  <c r="R54" i="16" s="1"/>
  <c r="S54" i="15"/>
  <c r="R54" i="15" s="1"/>
  <c r="S54" i="14"/>
  <c r="R54" i="14"/>
  <c r="S54" i="13"/>
  <c r="R54" i="13" s="1"/>
  <c r="S54" i="42"/>
  <c r="R54" i="42" s="1"/>
  <c r="S54" i="40"/>
  <c r="R54" i="40" s="1"/>
  <c r="S54" i="39"/>
  <c r="R54" i="39" s="1"/>
  <c r="S54" i="38"/>
  <c r="R54" i="38" s="1"/>
  <c r="S54" i="37"/>
  <c r="R54" i="37" s="1"/>
  <c r="S54" i="36"/>
  <c r="R54" i="36" s="1"/>
  <c r="L53" i="35"/>
  <c r="Q54" i="35"/>
  <c r="S54" i="34"/>
  <c r="R54" i="34" s="1"/>
  <c r="L53" i="33"/>
  <c r="Q54" i="33"/>
  <c r="S54" i="32"/>
  <c r="R54" i="32" s="1"/>
  <c r="S54" i="31"/>
  <c r="R54" i="31" s="1"/>
  <c r="S54" i="30"/>
  <c r="R54" i="30" s="1"/>
  <c r="S54" i="29"/>
  <c r="R54" i="29" s="1"/>
  <c r="L53" i="28"/>
  <c r="L53" i="25"/>
  <c r="L53" i="39"/>
  <c r="L53" i="37"/>
  <c r="L53" i="34"/>
  <c r="L53" i="24"/>
  <c r="L53" i="19"/>
  <c r="L53" i="42"/>
  <c r="L53" i="41"/>
  <c r="L53" i="40"/>
  <c r="L53" i="38"/>
  <c r="L53" i="36"/>
  <c r="L53" i="32"/>
  <c r="L53" i="31"/>
  <c r="L53" i="30"/>
  <c r="L53" i="29"/>
  <c r="L53" i="27"/>
  <c r="L53" i="26"/>
  <c r="L53" i="23"/>
  <c r="L53" i="22"/>
  <c r="L53" i="21"/>
  <c r="L53" i="20"/>
  <c r="L53" i="18"/>
  <c r="L53" i="17"/>
  <c r="L53" i="16"/>
  <c r="L53" i="15"/>
  <c r="L53" i="14"/>
  <c r="L53" i="13"/>
  <c r="B54" i="12"/>
  <c r="N54" i="12" s="1"/>
  <c r="S54" i="35" l="1"/>
  <c r="R54" i="35" s="1"/>
  <c r="S54" i="33"/>
  <c r="R54" i="33" s="1"/>
  <c r="J54" i="12"/>
  <c r="Q54" i="12" s="1"/>
  <c r="S54" i="12" l="1"/>
  <c r="R54" i="12" s="1"/>
  <c r="L53" i="12"/>
</calcChain>
</file>

<file path=xl/sharedStrings.xml><?xml version="1.0" encoding="utf-8"?>
<sst xmlns="http://schemas.openxmlformats.org/spreadsheetml/2006/main" count="2795" uniqueCount="129">
  <si>
    <t>Room    No</t>
  </si>
  <si>
    <t>Room  Type</t>
  </si>
  <si>
    <t>Room  Rate $</t>
  </si>
  <si>
    <t>Check-Out    Date</t>
  </si>
  <si>
    <t>Apt.100</t>
  </si>
  <si>
    <t>Q</t>
  </si>
  <si>
    <t>D-D</t>
  </si>
  <si>
    <t>Q - k</t>
  </si>
  <si>
    <t xml:space="preserve">D-D </t>
  </si>
  <si>
    <t>KING</t>
  </si>
  <si>
    <t>Q + k</t>
  </si>
  <si>
    <t xml:space="preserve"> KITCHEN = $ 15.00</t>
  </si>
  <si>
    <t>ROOMS:</t>
  </si>
  <si>
    <t xml:space="preserve"> Day:</t>
  </si>
  <si>
    <t>Check-In    Date</t>
  </si>
  <si>
    <t>Date</t>
  </si>
  <si>
    <t>Clerk's    signature</t>
  </si>
  <si>
    <t>Paid By</t>
  </si>
  <si>
    <t>Folio    No.</t>
  </si>
  <si>
    <t>PricePaid    $</t>
  </si>
  <si>
    <t>D-D+k</t>
  </si>
  <si>
    <t>Motel:</t>
  </si>
  <si>
    <t>Jan.</t>
    <phoneticPr fontId="1" type="noConversion"/>
  </si>
  <si>
    <t>Daily Income Report</t>
    <phoneticPr fontId="1" type="noConversion"/>
  </si>
  <si>
    <r>
      <t>T-T-</t>
    </r>
    <r>
      <rPr>
        <sz val="8"/>
        <rFont val="Times New Roman"/>
        <family val="1"/>
      </rPr>
      <t>Disable</t>
    </r>
  </si>
  <si>
    <r>
      <t xml:space="preserve">102  </t>
    </r>
    <r>
      <rPr>
        <sz val="8"/>
        <rFont val="Times New Roman"/>
        <family val="1"/>
      </rPr>
      <t xml:space="preserve"> SM</t>
    </r>
  </si>
  <si>
    <r>
      <t xml:space="preserve">103  </t>
    </r>
    <r>
      <rPr>
        <sz val="8"/>
        <rFont val="Times New Roman"/>
        <family val="1"/>
      </rPr>
      <t xml:space="preserve"> SM</t>
    </r>
  </si>
  <si>
    <r>
      <t xml:space="preserve">111   </t>
    </r>
    <r>
      <rPr>
        <sz val="8"/>
        <rFont val="Times New Roman"/>
        <family val="1"/>
      </rPr>
      <t>SM</t>
    </r>
  </si>
  <si>
    <r>
      <t>112</t>
    </r>
    <r>
      <rPr>
        <sz val="8"/>
        <rFont val="Times New Roman"/>
        <family val="1"/>
      </rPr>
      <t xml:space="preserve">    SM</t>
    </r>
  </si>
  <si>
    <r>
      <t>113</t>
    </r>
    <r>
      <rPr>
        <sz val="8"/>
        <rFont val="Times New Roman"/>
        <family val="1"/>
      </rPr>
      <t xml:space="preserve">    SM</t>
    </r>
  </si>
  <si>
    <r>
      <t xml:space="preserve">114 </t>
    </r>
    <r>
      <rPr>
        <sz val="8"/>
        <rFont val="Times New Roman"/>
        <family val="1"/>
      </rPr>
      <t xml:space="preserve">   SM</t>
    </r>
  </si>
  <si>
    <r>
      <t>126</t>
    </r>
    <r>
      <rPr>
        <sz val="8"/>
        <rFont val="Times New Roman"/>
        <family val="1"/>
      </rPr>
      <t xml:space="preserve">    SM</t>
    </r>
  </si>
  <si>
    <r>
      <t>127</t>
    </r>
    <r>
      <rPr>
        <sz val="8"/>
        <rFont val="Times New Roman"/>
        <family val="1"/>
      </rPr>
      <t xml:space="preserve">    SM</t>
    </r>
  </si>
  <si>
    <r>
      <t>D-D</t>
    </r>
    <r>
      <rPr>
        <sz val="10"/>
        <rFont val="Times New Roman"/>
        <family val="1"/>
      </rPr>
      <t xml:space="preserve"> + </t>
    </r>
    <r>
      <rPr>
        <b/>
        <sz val="10"/>
        <rFont val="Times New Roman"/>
        <family val="1"/>
      </rPr>
      <t>k</t>
    </r>
  </si>
  <si>
    <r>
      <t xml:space="preserve">139  </t>
    </r>
    <r>
      <rPr>
        <sz val="8"/>
        <rFont val="Times New Roman"/>
        <family val="1"/>
      </rPr>
      <t xml:space="preserve"> SM</t>
    </r>
  </si>
  <si>
    <r>
      <t>Roll-away Bed =</t>
    </r>
    <r>
      <rPr>
        <b/>
        <sz val="10"/>
        <color indexed="8"/>
        <rFont val="Times New Roman"/>
        <family val="1"/>
      </rPr>
      <t xml:space="preserve"> $ 6.00</t>
    </r>
  </si>
  <si>
    <r>
      <t xml:space="preserve"> BABY CRIB =</t>
    </r>
    <r>
      <rPr>
        <b/>
        <sz val="10"/>
        <color indexed="8"/>
        <rFont val="Times New Roman"/>
        <family val="1"/>
      </rPr>
      <t xml:space="preserve"> $ 3.00 </t>
    </r>
  </si>
  <si>
    <r>
      <t>Children from 4-14=</t>
    </r>
    <r>
      <rPr>
        <b/>
        <sz val="9"/>
        <color indexed="8"/>
        <rFont val="Times New Roman"/>
        <family val="1"/>
      </rPr>
      <t>$ 3.00</t>
    </r>
  </si>
  <si>
    <r>
      <t>EXTRA PERSON =</t>
    </r>
    <r>
      <rPr>
        <b/>
        <sz val="10"/>
        <color indexed="8"/>
        <rFont val="Times New Roman"/>
        <family val="1"/>
      </rPr>
      <t xml:space="preserve"> $ 6.00</t>
    </r>
  </si>
  <si>
    <t>44 Units</t>
    <phoneticPr fontId="1" type="noConversion"/>
  </si>
  <si>
    <t xml:space="preserve">C/C=$                                 Cash=$                             Check=$                            Total=$                             </t>
    <phoneticPr fontId="1" type="noConversion"/>
  </si>
  <si>
    <t>Client Name</t>
    <phoneticPr fontId="1" type="noConversion"/>
  </si>
  <si>
    <t>Q-Q</t>
    <phoneticPr fontId="1" type="noConversion"/>
  </si>
  <si>
    <t>D-D</t>
    <phoneticPr fontId="1" type="noConversion"/>
  </si>
  <si>
    <r>
      <t>D-D</t>
    </r>
    <r>
      <rPr>
        <sz val="10"/>
        <rFont val="Times New Roman"/>
        <family val="1"/>
      </rPr>
      <t>+</t>
    </r>
    <r>
      <rPr>
        <b/>
        <sz val="10"/>
        <rFont val="Times New Roman"/>
        <family val="1"/>
      </rPr>
      <t>k</t>
    </r>
    <phoneticPr fontId="1" type="noConversion"/>
  </si>
  <si>
    <t>King+k</t>
    <phoneticPr fontId="1" type="noConversion"/>
  </si>
  <si>
    <r>
      <t xml:space="preserve">137   </t>
    </r>
    <r>
      <rPr>
        <sz val="8"/>
        <rFont val="Times New Roman"/>
        <family val="1"/>
      </rPr>
      <t>SM</t>
    </r>
    <phoneticPr fontId="1" type="noConversion"/>
  </si>
  <si>
    <r>
      <t xml:space="preserve">138  </t>
    </r>
    <r>
      <rPr>
        <sz val="8"/>
        <rFont val="Times New Roman"/>
        <family val="1"/>
      </rPr>
      <t xml:space="preserve"> SM</t>
    </r>
    <phoneticPr fontId="1" type="noConversion"/>
  </si>
  <si>
    <t xml:space="preserve"> </t>
    <phoneticPr fontId="1" type="noConversion"/>
  </si>
  <si>
    <t>VISA $</t>
    <phoneticPr fontId="14" type="noConversion"/>
  </si>
  <si>
    <t>M/C $</t>
    <phoneticPr fontId="14" type="noConversion"/>
  </si>
  <si>
    <t>D/C $</t>
    <phoneticPr fontId="14" type="noConversion"/>
  </si>
  <si>
    <t>CASH $</t>
    <phoneticPr fontId="14" type="noConversion"/>
  </si>
  <si>
    <t>CHECK $</t>
    <phoneticPr fontId="14" type="noConversion"/>
  </si>
  <si>
    <r>
      <t>D-D</t>
    </r>
    <r>
      <rPr>
        <sz val="10"/>
        <rFont val="Times New Roman"/>
        <family val="1"/>
      </rPr>
      <t>+</t>
    </r>
    <r>
      <rPr>
        <b/>
        <sz val="10"/>
        <rFont val="Times New Roman"/>
        <family val="1"/>
      </rPr>
      <t>k</t>
    </r>
    <phoneticPr fontId="14" type="noConversion"/>
  </si>
  <si>
    <r>
      <t>EXTRA PERSON =</t>
    </r>
    <r>
      <rPr>
        <b/>
        <sz val="8"/>
        <color indexed="8"/>
        <rFont val="Times New Roman"/>
        <family val="1"/>
      </rPr>
      <t xml:space="preserve"> $ 6.00</t>
    </r>
  </si>
  <si>
    <r>
      <t>102</t>
    </r>
    <r>
      <rPr>
        <sz val="8"/>
        <rFont val="Times New Roman"/>
        <family val="1"/>
      </rPr>
      <t>SM</t>
    </r>
    <phoneticPr fontId="14" type="noConversion"/>
  </si>
  <si>
    <r>
      <t>103</t>
    </r>
    <r>
      <rPr>
        <sz val="8"/>
        <rFont val="Times New Roman"/>
        <family val="1"/>
      </rPr>
      <t>SM</t>
    </r>
    <phoneticPr fontId="14" type="noConversion"/>
  </si>
  <si>
    <r>
      <t>111</t>
    </r>
    <r>
      <rPr>
        <sz val="8"/>
        <rFont val="Times New Roman"/>
        <family val="1"/>
      </rPr>
      <t>SM</t>
    </r>
    <phoneticPr fontId="14" type="noConversion"/>
  </si>
  <si>
    <r>
      <t>112</t>
    </r>
    <r>
      <rPr>
        <sz val="8"/>
        <rFont val="Times New Roman"/>
        <family val="1"/>
      </rPr>
      <t>SM</t>
    </r>
    <phoneticPr fontId="14" type="noConversion"/>
  </si>
  <si>
    <r>
      <t>113</t>
    </r>
    <r>
      <rPr>
        <sz val="8"/>
        <rFont val="Times New Roman"/>
        <family val="1"/>
      </rPr>
      <t>SM</t>
    </r>
    <phoneticPr fontId="14" type="noConversion"/>
  </si>
  <si>
    <r>
      <t>114</t>
    </r>
    <r>
      <rPr>
        <sz val="8"/>
        <rFont val="Times New Roman"/>
        <family val="1"/>
      </rPr>
      <t>SM</t>
    </r>
    <phoneticPr fontId="14" type="noConversion"/>
  </si>
  <si>
    <r>
      <t>126</t>
    </r>
    <r>
      <rPr>
        <sz val="8"/>
        <rFont val="Times New Roman"/>
        <family val="1"/>
      </rPr>
      <t>SM</t>
    </r>
    <phoneticPr fontId="14" type="noConversion"/>
  </si>
  <si>
    <r>
      <t>127</t>
    </r>
    <r>
      <rPr>
        <sz val="8"/>
        <rFont val="Times New Roman"/>
        <family val="1"/>
      </rPr>
      <t>SM</t>
    </r>
    <phoneticPr fontId="14" type="noConversion"/>
  </si>
  <si>
    <r>
      <t>137</t>
    </r>
    <r>
      <rPr>
        <sz val="8"/>
        <rFont val="Times New Roman"/>
        <family val="1"/>
      </rPr>
      <t>SM</t>
    </r>
    <phoneticPr fontId="1" type="noConversion"/>
  </si>
  <si>
    <r>
      <t>138</t>
    </r>
    <r>
      <rPr>
        <sz val="8"/>
        <rFont val="Times New Roman"/>
        <family val="1"/>
      </rPr>
      <t>SM</t>
    </r>
    <phoneticPr fontId="1" type="noConversion"/>
  </si>
  <si>
    <r>
      <t>139</t>
    </r>
    <r>
      <rPr>
        <sz val="8"/>
        <rFont val="Times New Roman"/>
        <family val="1"/>
      </rPr>
      <t>SM</t>
    </r>
    <phoneticPr fontId="14" type="noConversion"/>
  </si>
  <si>
    <t>Thur</t>
    <phoneticPr fontId="14" type="noConversion"/>
  </si>
  <si>
    <t>1st</t>
    <phoneticPr fontId="14" type="noConversion"/>
  </si>
  <si>
    <t>TOTAL=$</t>
    <phoneticPr fontId="14" type="noConversion"/>
  </si>
  <si>
    <r>
      <t>Roll-away Bed =</t>
    </r>
    <r>
      <rPr>
        <b/>
        <sz val="9"/>
        <color indexed="8"/>
        <rFont val="Times New Roman"/>
        <family val="1"/>
      </rPr>
      <t xml:space="preserve"> $ 6.00</t>
    </r>
  </si>
  <si>
    <r>
      <t>Children  4-14=</t>
    </r>
    <r>
      <rPr>
        <b/>
        <sz val="10"/>
        <color indexed="8"/>
        <rFont val="Times New Roman"/>
        <family val="1"/>
      </rPr>
      <t>$ 3.00</t>
    </r>
    <phoneticPr fontId="14" type="noConversion"/>
  </si>
  <si>
    <t>Ocp</t>
    <phoneticPr fontId="14" type="noConversion"/>
  </si>
  <si>
    <t>ROOMS:</t>
    <phoneticPr fontId="14" type="noConversion"/>
  </si>
  <si>
    <t>Fri</t>
    <phoneticPr fontId="14" type="noConversion"/>
  </si>
  <si>
    <t>Sat</t>
    <phoneticPr fontId="14" type="noConversion"/>
  </si>
  <si>
    <t>Sun</t>
    <phoneticPr fontId="14" type="noConversion"/>
  </si>
  <si>
    <t>Mon</t>
    <phoneticPr fontId="14" type="noConversion"/>
  </si>
  <si>
    <t>Tue</t>
    <phoneticPr fontId="14" type="noConversion"/>
  </si>
  <si>
    <t>Wed</t>
    <phoneticPr fontId="14" type="noConversion"/>
  </si>
  <si>
    <t>2nd</t>
    <phoneticPr fontId="14" type="noConversion"/>
  </si>
  <si>
    <t>3rd</t>
    <phoneticPr fontId="14" type="noConversion"/>
  </si>
  <si>
    <t>4th</t>
    <phoneticPr fontId="14" type="noConversion"/>
  </si>
  <si>
    <t>5th</t>
    <phoneticPr fontId="14" type="noConversion"/>
  </si>
  <si>
    <t>6th</t>
    <phoneticPr fontId="14" type="noConversion"/>
  </si>
  <si>
    <t>7th</t>
    <phoneticPr fontId="14" type="noConversion"/>
  </si>
  <si>
    <t>8th</t>
    <phoneticPr fontId="14" type="noConversion"/>
  </si>
  <si>
    <t>9th</t>
    <phoneticPr fontId="14" type="noConversion"/>
  </si>
  <si>
    <t>10th</t>
    <phoneticPr fontId="14" type="noConversion"/>
  </si>
  <si>
    <t>11th</t>
    <phoneticPr fontId="14" type="noConversion"/>
  </si>
  <si>
    <t>12th</t>
    <phoneticPr fontId="14" type="noConversion"/>
  </si>
  <si>
    <t>13th</t>
    <phoneticPr fontId="14" type="noConversion"/>
  </si>
  <si>
    <t>14th</t>
    <phoneticPr fontId="14" type="noConversion"/>
  </si>
  <si>
    <t>15th</t>
    <phoneticPr fontId="14" type="noConversion"/>
  </si>
  <si>
    <t>16th</t>
    <phoneticPr fontId="14" type="noConversion"/>
  </si>
  <si>
    <t>17th</t>
    <phoneticPr fontId="14" type="noConversion"/>
  </si>
  <si>
    <t>18th</t>
    <phoneticPr fontId="14" type="noConversion"/>
  </si>
  <si>
    <t>19th</t>
    <phoneticPr fontId="14" type="noConversion"/>
  </si>
  <si>
    <t>20th</t>
    <phoneticPr fontId="14" type="noConversion"/>
  </si>
  <si>
    <t>21st</t>
    <phoneticPr fontId="14" type="noConversion"/>
  </si>
  <si>
    <t>22nd</t>
    <phoneticPr fontId="14" type="noConversion"/>
  </si>
  <si>
    <t>23rd</t>
    <phoneticPr fontId="14" type="noConversion"/>
  </si>
  <si>
    <t>24th</t>
    <phoneticPr fontId="14" type="noConversion"/>
  </si>
  <si>
    <t>25th</t>
    <phoneticPr fontId="14" type="noConversion"/>
  </si>
  <si>
    <t>26th</t>
    <phoneticPr fontId="14" type="noConversion"/>
  </si>
  <si>
    <t>27th</t>
    <phoneticPr fontId="14" type="noConversion"/>
  </si>
  <si>
    <t>28th</t>
    <phoneticPr fontId="14" type="noConversion"/>
  </si>
  <si>
    <t>29th</t>
    <phoneticPr fontId="14" type="noConversion"/>
  </si>
  <si>
    <t>30th</t>
    <phoneticPr fontId="14" type="noConversion"/>
  </si>
  <si>
    <t>31st</t>
    <phoneticPr fontId="14" type="noConversion"/>
  </si>
  <si>
    <t>C/C=</t>
    <phoneticPr fontId="14" type="noConversion"/>
  </si>
  <si>
    <t>CASH=</t>
    <phoneticPr fontId="14" type="noConversion"/>
  </si>
  <si>
    <t>Tax=</t>
    <phoneticPr fontId="14" type="noConversion"/>
  </si>
  <si>
    <t xml:space="preserve"> </t>
    <phoneticPr fontId="14" type="noConversion"/>
  </si>
  <si>
    <t>CHECK=$</t>
    <phoneticPr fontId="14" type="noConversion"/>
  </si>
  <si>
    <t>C/C</t>
    <phoneticPr fontId="19" type="noConversion"/>
  </si>
  <si>
    <t>Cash</t>
    <phoneticPr fontId="19" type="noConversion"/>
  </si>
  <si>
    <t>Check</t>
    <phoneticPr fontId="19" type="noConversion"/>
  </si>
  <si>
    <t>Total</t>
    <phoneticPr fontId="19" type="noConversion"/>
  </si>
  <si>
    <t>Income</t>
    <phoneticPr fontId="19" type="noConversion"/>
  </si>
  <si>
    <t>Tax</t>
    <phoneticPr fontId="19" type="noConversion"/>
  </si>
  <si>
    <t>Rooms</t>
    <phoneticPr fontId="19" type="noConversion"/>
  </si>
  <si>
    <t>N. Inc</t>
    <phoneticPr fontId="19" type="noConversion"/>
  </si>
  <si>
    <t>.</t>
    <phoneticPr fontId="14" type="noConversion"/>
  </si>
  <si>
    <t>C/O Early, Charge 6 days</t>
    <phoneticPr fontId="14" type="noConversion"/>
  </si>
  <si>
    <t>C/O Early, Add #122</t>
    <phoneticPr fontId="14" type="noConversion"/>
  </si>
  <si>
    <t>Daily Income Report 2017 - Dec.</t>
  </si>
  <si>
    <t>December</t>
  </si>
  <si>
    <t>Piwetz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</si>
</sst>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&quot;月&quot;d&quot;日&quot;"/>
    <numFmt numFmtId="165" formatCode="_([$$-409]* #,##0.00_);_([$$-409]* \(#,##0.00\);_([$$-409]* &quot;-&quot;??_);_(@_)"/>
    <numFmt numFmtId="166" formatCode="m/d;@"/>
    <numFmt numFmtId="167" formatCode="&quot;$&quot;#,##0.00"/>
    <numFmt numFmtId="168" formatCode="mm/dd/yy"/>
  </numFmts>
  <fonts count="23">
    <font>
      <sz val="10"/>
      <name val="Arial"/>
      <family val="2"/>
    </font>
    <font>
      <sz val="8"/>
      <name val="Arial"/>
      <family val="2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sz val="10"/>
      <color indexed="8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sz val="9"/>
      <name val="細明體"/>
      <family val="3"/>
      <charset val="136"/>
    </font>
    <font>
      <sz val="9"/>
      <name val="Times New Roman"/>
      <family val="1"/>
    </font>
    <font>
      <sz val="8"/>
      <color indexed="8"/>
      <name val="Times New Roman"/>
      <family val="1"/>
    </font>
    <font>
      <sz val="10"/>
      <name val="Arial"/>
      <family val="2"/>
    </font>
    <font>
      <sz val="10"/>
      <color rgb="FFFF0000"/>
      <name val="Times New Roman"/>
      <family val="1"/>
    </font>
    <font>
      <sz val="9"/>
      <name val="MingLiU"/>
      <family val="3"/>
    </font>
    <font>
      <sz val="20"/>
      <name val="Times New Roman"/>
      <family val="1"/>
    </font>
    <font>
      <sz val="14"/>
      <name val="Times New Roman"/>
      <family val="1"/>
    </font>
    <font>
      <sz val="12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/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7" fillId="0" borderId="0" applyFont="0" applyFill="0" applyBorder="0" applyAlignment="0" applyProtection="0">
      <alignment vertical="center"/>
    </xf>
  </cellStyleXfs>
  <cellXfs count="211">
    <xf numFmtId="0" fontId="0" fillId="0" borderId="0" xfId="0"/>
    <xf numFmtId="0" fontId="2" fillId="0" borderId="1" xfId="0" applyFont="1" applyBorder="1" applyAlignment="1">
      <alignment vertical="center"/>
    </xf>
    <xf numFmtId="0" fontId="3" fillId="2" borderId="1" xfId="0" applyFont="1" applyFill="1" applyBorder="1" applyAlignment="1">
      <alignment horizontal="centerContinuous"/>
    </xf>
    <xf numFmtId="0" fontId="4" fillId="2" borderId="1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Continuous" vertical="center"/>
    </xf>
    <xf numFmtId="0" fontId="2" fillId="2" borderId="14" xfId="0" applyFont="1" applyFill="1" applyBorder="1" applyAlignment="1">
      <alignment horizontal="center" vertical="center"/>
    </xf>
    <xf numFmtId="0" fontId="4" fillId="0" borderId="0" xfId="0" applyFont="1"/>
    <xf numFmtId="0" fontId="7" fillId="0" borderId="1" xfId="0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0" fontId="5" fillId="2" borderId="1" xfId="0" applyFont="1" applyFill="1" applyBorder="1" applyAlignment="1">
      <alignment horizontal="centerContinuous"/>
    </xf>
    <xf numFmtId="0" fontId="8" fillId="2" borderId="1" xfId="0" applyFont="1" applyFill="1" applyBorder="1" applyAlignment="1">
      <alignment horizontal="centerContinuous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3" fontId="4" fillId="0" borderId="7" xfId="0" applyNumberFormat="1" applyFont="1" applyBorder="1" applyAlignment="1">
      <alignment horizont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4" fontId="4" fillId="0" borderId="28" xfId="0" applyNumberFormat="1" applyFont="1" applyFill="1" applyBorder="1" applyAlignment="1">
      <alignment horizontal="left"/>
    </xf>
    <xf numFmtId="0" fontId="4" fillId="0" borderId="4" xfId="0" applyFont="1" applyBorder="1"/>
    <xf numFmtId="0" fontId="4" fillId="0" borderId="4" xfId="0" applyFont="1" applyBorder="1" applyAlignment="1">
      <alignment horizontal="center" vertical="top"/>
    </xf>
    <xf numFmtId="0" fontId="4" fillId="0" borderId="5" xfId="0" applyFont="1" applyBorder="1"/>
    <xf numFmtId="0" fontId="4" fillId="0" borderId="4" xfId="0" applyFont="1" applyBorder="1" applyAlignment="1">
      <alignment horizontal="right"/>
    </xf>
    <xf numFmtId="0" fontId="4" fillId="0" borderId="9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4" fontId="4" fillId="0" borderId="29" xfId="0" applyNumberFormat="1" applyFont="1" applyFill="1" applyBorder="1" applyAlignment="1">
      <alignment horizontal="left"/>
    </xf>
    <xf numFmtId="0" fontId="4" fillId="0" borderId="15" xfId="0" applyFont="1" applyBorder="1"/>
    <xf numFmtId="0" fontId="4" fillId="0" borderId="15" xfId="0" applyFont="1" applyFill="1" applyBorder="1"/>
    <xf numFmtId="0" fontId="8" fillId="0" borderId="15" xfId="0" applyFont="1" applyBorder="1" applyAlignment="1">
      <alignment horizontal="center" vertical="center"/>
    </xf>
    <xf numFmtId="4" fontId="4" fillId="0" borderId="30" xfId="0" applyNumberFormat="1" applyFont="1" applyFill="1" applyBorder="1" applyAlignment="1">
      <alignment horizontal="left"/>
    </xf>
    <xf numFmtId="0" fontId="4" fillId="0" borderId="4" xfId="0" applyFont="1" applyFill="1" applyBorder="1"/>
    <xf numFmtId="44" fontId="4" fillId="0" borderId="4" xfId="0" applyNumberFormat="1" applyFont="1" applyBorder="1"/>
    <xf numFmtId="0" fontId="4" fillId="0" borderId="10" xfId="0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4" fillId="0" borderId="5" xfId="0" applyFont="1" applyFill="1" applyBorder="1"/>
    <xf numFmtId="0" fontId="4" fillId="0" borderId="5" xfId="0" applyFont="1" applyBorder="1" applyAlignment="1">
      <alignment horizontal="center" wrapText="1"/>
    </xf>
    <xf numFmtId="0" fontId="4" fillId="0" borderId="15" xfId="0" applyFont="1" applyFill="1" applyBorder="1" applyProtection="1"/>
    <xf numFmtId="0" fontId="4" fillId="0" borderId="10" xfId="0" applyNumberFormat="1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1" fontId="4" fillId="0" borderId="6" xfId="0" applyNumberFormat="1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21" xfId="0" applyFont="1" applyBorder="1"/>
    <xf numFmtId="0" fontId="10" fillId="0" borderId="0" xfId="0" applyFont="1" applyBorder="1" applyAlignment="1">
      <alignment horizontal="centerContinuous" vertical="center"/>
    </xf>
    <xf numFmtId="3" fontId="10" fillId="0" borderId="23" xfId="0" applyNumberFormat="1" applyFont="1" applyBorder="1" applyAlignment="1">
      <alignment horizontal="centerContinuous" vertical="center"/>
    </xf>
    <xf numFmtId="0" fontId="4" fillId="0" borderId="26" xfId="0" applyFont="1" applyBorder="1"/>
    <xf numFmtId="0" fontId="11" fillId="0" borderId="15" xfId="0" applyFont="1" applyBorder="1"/>
    <xf numFmtId="0" fontId="4" fillId="0" borderId="16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2" borderId="19" xfId="0" applyFont="1" applyFill="1" applyBorder="1" applyAlignment="1">
      <alignment horizontal="left"/>
    </xf>
    <xf numFmtId="0" fontId="12" fillId="0" borderId="9" xfId="0" applyFont="1" applyBorder="1" applyAlignment="1">
      <alignment horizontal="centerContinuous" vertical="center"/>
    </xf>
    <xf numFmtId="0" fontId="10" fillId="0" borderId="16" xfId="0" applyFont="1" applyBorder="1" applyAlignment="1">
      <alignment horizontal="centerContinuous" vertical="center"/>
    </xf>
    <xf numFmtId="3" fontId="10" fillId="0" borderId="16" xfId="0" applyNumberFormat="1" applyFont="1" applyBorder="1" applyAlignment="1">
      <alignment horizontal="centerContinuous" vertical="center"/>
    </xf>
    <xf numFmtId="0" fontId="11" fillId="0" borderId="15" xfId="0" applyFont="1" applyBorder="1" applyAlignment="1">
      <alignment horizontal="left"/>
    </xf>
    <xf numFmtId="0" fontId="4" fillId="0" borderId="16" xfId="0" applyFont="1" applyBorder="1"/>
    <xf numFmtId="0" fontId="4" fillId="0" borderId="9" xfId="0" applyFont="1" applyBorder="1"/>
    <xf numFmtId="0" fontId="10" fillId="0" borderId="22" xfId="0" applyFont="1" applyBorder="1" applyAlignment="1">
      <alignment vertical="center"/>
    </xf>
    <xf numFmtId="0" fontId="4" fillId="0" borderId="19" xfId="0" applyFont="1" applyFill="1" applyBorder="1" applyAlignment="1"/>
    <xf numFmtId="0" fontId="10" fillId="0" borderId="9" xfId="0" applyFont="1" applyBorder="1" applyAlignment="1">
      <alignment horizontal="left" vertical="center"/>
    </xf>
    <xf numFmtId="0" fontId="10" fillId="0" borderId="16" xfId="0" applyFont="1" applyBorder="1" applyAlignment="1">
      <alignment vertical="center"/>
    </xf>
    <xf numFmtId="3" fontId="10" fillId="0" borderId="16" xfId="0" applyNumberFormat="1" applyFont="1" applyBorder="1" applyAlignment="1">
      <alignment vertical="center"/>
    </xf>
    <xf numFmtId="0" fontId="4" fillId="0" borderId="19" xfId="0" applyFont="1" applyBorder="1" applyAlignment="1">
      <alignment horizontal="left"/>
    </xf>
    <xf numFmtId="0" fontId="5" fillId="0" borderId="9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3" fontId="10" fillId="0" borderId="16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7" xfId="0" applyFont="1" applyBorder="1" applyAlignment="1"/>
    <xf numFmtId="0" fontId="10" fillId="2" borderId="8" xfId="0" applyFont="1" applyFill="1" applyBorder="1" applyAlignment="1">
      <alignment vertical="center"/>
    </xf>
    <xf numFmtId="3" fontId="10" fillId="2" borderId="7" xfId="0" applyNumberFormat="1" applyFont="1" applyFill="1" applyBorder="1" applyAlignment="1">
      <alignment horizontal="centerContinuous" vertical="center"/>
    </xf>
    <xf numFmtId="0" fontId="11" fillId="0" borderId="3" xfId="0" applyFont="1" applyBorder="1" applyAlignment="1">
      <alignment horizontal="left"/>
    </xf>
    <xf numFmtId="0" fontId="4" fillId="0" borderId="7" xfId="0" applyFont="1" applyBorder="1"/>
    <xf numFmtId="0" fontId="4" fillId="0" borderId="3" xfId="0" applyFont="1" applyBorder="1"/>
    <xf numFmtId="0" fontId="4" fillId="0" borderId="8" xfId="0" applyFont="1" applyBorder="1"/>
    <xf numFmtId="0" fontId="4" fillId="0" borderId="18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Fill="1" applyBorder="1"/>
    <xf numFmtId="3" fontId="4" fillId="0" borderId="0" xfId="0" applyNumberFormat="1" applyFont="1" applyBorder="1"/>
    <xf numFmtId="3" fontId="4" fillId="0" borderId="0" xfId="0" applyNumberFormat="1" applyFont="1"/>
    <xf numFmtId="0" fontId="10" fillId="2" borderId="7" xfId="0" applyFont="1" applyFill="1" applyBorder="1" applyAlignment="1">
      <alignment horizontal="left" vertical="center"/>
    </xf>
    <xf numFmtId="0" fontId="4" fillId="0" borderId="10" xfId="0" applyFont="1" applyFill="1" applyBorder="1"/>
    <xf numFmtId="0" fontId="9" fillId="0" borderId="14" xfId="0" applyFont="1" applyBorder="1" applyAlignment="1">
      <alignment horizontal="center"/>
    </xf>
    <xf numFmtId="0" fontId="8" fillId="0" borderId="18" xfId="0" applyFont="1" applyBorder="1" applyAlignment="1">
      <alignment horizontal="left" vertical="center"/>
    </xf>
    <xf numFmtId="0" fontId="4" fillId="0" borderId="18" xfId="0" applyFont="1" applyBorder="1"/>
    <xf numFmtId="0" fontId="11" fillId="0" borderId="7" xfId="0" applyFont="1" applyBorder="1" applyAlignment="1">
      <alignment horizontal="left"/>
    </xf>
    <xf numFmtId="4" fontId="15" fillId="0" borderId="28" xfId="0" applyNumberFormat="1" applyFont="1" applyFill="1" applyBorder="1" applyAlignment="1">
      <alignment horizontal="left"/>
    </xf>
    <xf numFmtId="0" fontId="16" fillId="0" borderId="9" xfId="0" applyFont="1" applyBorder="1" applyAlignment="1">
      <alignment horizontal="left" vertical="center"/>
    </xf>
    <xf numFmtId="3" fontId="15" fillId="0" borderId="7" xfId="0" applyNumberFormat="1" applyFont="1" applyBorder="1" applyAlignment="1">
      <alignment horizontal="center" wrapText="1"/>
    </xf>
    <xf numFmtId="16" fontId="5" fillId="0" borderId="1" xfId="0" applyNumberFormat="1" applyFont="1" applyBorder="1" applyAlignment="1">
      <alignment horizontal="left" vertical="top"/>
    </xf>
    <xf numFmtId="0" fontId="4" fillId="0" borderId="3" xfId="0" applyFont="1" applyBorder="1" applyAlignment="1">
      <alignment horizontal="center" vertical="center" wrapText="1"/>
    </xf>
    <xf numFmtId="16" fontId="10" fillId="0" borderId="16" xfId="0" applyNumberFormat="1" applyFont="1" applyBorder="1" applyAlignment="1">
      <alignment horizontal="left" vertical="top"/>
    </xf>
    <xf numFmtId="0" fontId="10" fillId="2" borderId="1" xfId="0" applyFont="1" applyFill="1" applyBorder="1" applyAlignment="1">
      <alignment horizontal="centerContinuous" vertical="center"/>
    </xf>
    <xf numFmtId="0" fontId="4" fillId="0" borderId="1" xfId="0" applyFont="1" applyFill="1" applyBorder="1" applyAlignment="1">
      <alignment horizontal="right"/>
    </xf>
    <xf numFmtId="0" fontId="16" fillId="0" borderId="16" xfId="0" applyFont="1" applyBorder="1" applyAlignment="1">
      <alignment vertical="center"/>
    </xf>
    <xf numFmtId="0" fontId="12" fillId="0" borderId="6" xfId="0" applyFont="1" applyBorder="1" applyAlignment="1">
      <alignment horizontal="left" vertical="center"/>
    </xf>
    <xf numFmtId="0" fontId="10" fillId="0" borderId="9" xfId="0" applyFont="1" applyBorder="1" applyAlignment="1">
      <alignment horizontal="centerContinuous" vertical="center"/>
    </xf>
    <xf numFmtId="0" fontId="10" fillId="2" borderId="1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/>
    </xf>
    <xf numFmtId="0" fontId="4" fillId="0" borderId="26" xfId="0" applyFont="1" applyBorder="1" applyAlignment="1">
      <alignment horizontal="left" vertical="top"/>
    </xf>
    <xf numFmtId="0" fontId="4" fillId="0" borderId="26" xfId="0" applyFont="1" applyBorder="1" applyAlignment="1">
      <alignment horizontal="center" vertical="top"/>
    </xf>
    <xf numFmtId="0" fontId="4" fillId="0" borderId="15" xfId="0" applyFont="1" applyBorder="1" applyAlignment="1">
      <alignment horizontal="left" vertical="top"/>
    </xf>
    <xf numFmtId="0" fontId="4" fillId="0" borderId="15" xfId="0" applyFont="1" applyBorder="1" applyAlignment="1">
      <alignment horizontal="center" vertical="top"/>
    </xf>
    <xf numFmtId="164" fontId="4" fillId="0" borderId="15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top"/>
    </xf>
    <xf numFmtId="0" fontId="4" fillId="0" borderId="18" xfId="0" applyFont="1" applyBorder="1" applyAlignment="1">
      <alignment horizontal="center" vertical="top"/>
    </xf>
    <xf numFmtId="164" fontId="4" fillId="0" borderId="26" xfId="0" applyNumberFormat="1" applyFont="1" applyBorder="1" applyAlignment="1">
      <alignment horizontal="center" vertical="top"/>
    </xf>
    <xf numFmtId="0" fontId="11" fillId="0" borderId="18" xfId="0" applyFont="1" applyBorder="1" applyAlignment="1">
      <alignment horizontal="left"/>
    </xf>
    <xf numFmtId="0" fontId="4" fillId="0" borderId="32" xfId="0" applyFont="1" applyBorder="1"/>
    <xf numFmtId="0" fontId="4" fillId="0" borderId="13" xfId="0" applyFont="1" applyFill="1" applyBorder="1" applyAlignment="1">
      <alignment horizontal="left"/>
    </xf>
    <xf numFmtId="165" fontId="4" fillId="0" borderId="2" xfId="0" applyNumberFormat="1" applyFont="1" applyBorder="1" applyAlignment="1">
      <alignment horizontal="center" vertical="center" wrapText="1"/>
    </xf>
    <xf numFmtId="165" fontId="4" fillId="0" borderId="0" xfId="0" applyNumberFormat="1" applyFont="1" applyBorder="1"/>
    <xf numFmtId="165" fontId="4" fillId="0" borderId="0" xfId="0" applyNumberFormat="1" applyFont="1"/>
    <xf numFmtId="43" fontId="4" fillId="0" borderId="18" xfId="0" applyNumberFormat="1" applyFont="1" applyBorder="1" applyAlignment="1">
      <alignment horizontal="right" vertical="top"/>
    </xf>
    <xf numFmtId="43" fontId="4" fillId="0" borderId="2" xfId="0" applyNumberFormat="1" applyFont="1" applyBorder="1" applyAlignment="1">
      <alignment horizontal="center" vertical="center" wrapText="1"/>
    </xf>
    <xf numFmtId="43" fontId="4" fillId="0" borderId="26" xfId="0" applyNumberFormat="1" applyFont="1" applyBorder="1" applyAlignment="1">
      <alignment horizontal="right" vertical="top"/>
    </xf>
    <xf numFmtId="43" fontId="4" fillId="0" borderId="15" xfId="0" applyNumberFormat="1" applyFont="1" applyBorder="1" applyAlignment="1">
      <alignment horizontal="right" vertical="top"/>
    </xf>
    <xf numFmtId="43" fontId="4" fillId="0" borderId="18" xfId="0" applyNumberFormat="1" applyFont="1" applyBorder="1"/>
    <xf numFmtId="43" fontId="4" fillId="0" borderId="1" xfId="0" applyNumberFormat="1" applyFont="1" applyFill="1" applyBorder="1" applyAlignment="1">
      <alignment horizontal="left"/>
    </xf>
    <xf numFmtId="43" fontId="4" fillId="0" borderId="0" xfId="0" applyNumberFormat="1" applyFont="1" applyBorder="1"/>
    <xf numFmtId="43" fontId="4" fillId="0" borderId="0" xfId="0" applyNumberFormat="1" applyFont="1"/>
    <xf numFmtId="43" fontId="4" fillId="0" borderId="3" xfId="0" applyNumberFormat="1" applyFont="1" applyBorder="1" applyAlignment="1">
      <alignment horizontal="center" vertical="center" wrapText="1"/>
    </xf>
    <xf numFmtId="43" fontId="4" fillId="0" borderId="31" xfId="0" applyNumberFormat="1" applyFont="1" applyBorder="1"/>
    <xf numFmtId="43" fontId="10" fillId="0" borderId="16" xfId="0" applyNumberFormat="1" applyFont="1" applyBorder="1" applyAlignment="1">
      <alignment horizontal="left" vertical="top"/>
    </xf>
    <xf numFmtId="43" fontId="9" fillId="0" borderId="1" xfId="0" applyNumberFormat="1" applyFont="1" applyFill="1" applyBorder="1" applyAlignment="1">
      <alignment horizontal="left"/>
    </xf>
    <xf numFmtId="166" fontId="4" fillId="2" borderId="1" xfId="0" applyNumberFormat="1" applyFont="1" applyFill="1" applyBorder="1" applyAlignment="1">
      <alignment horizontal="right" vertical="center"/>
    </xf>
    <xf numFmtId="166" fontId="4" fillId="0" borderId="2" xfId="0" applyNumberFormat="1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right" vertical="top"/>
    </xf>
    <xf numFmtId="166" fontId="4" fillId="0" borderId="15" xfId="0" applyNumberFormat="1" applyFont="1" applyBorder="1" applyAlignment="1">
      <alignment horizontal="right" vertical="top"/>
    </xf>
    <xf numFmtId="166" fontId="4" fillId="0" borderId="18" xfId="0" applyNumberFormat="1" applyFont="1" applyBorder="1" applyAlignment="1">
      <alignment horizontal="right" vertical="top"/>
    </xf>
    <xf numFmtId="166" fontId="4" fillId="0" borderId="32" xfId="0" applyNumberFormat="1" applyFont="1" applyBorder="1"/>
    <xf numFmtId="166" fontId="4" fillId="0" borderId="7" xfId="0" applyNumberFormat="1" applyFont="1" applyBorder="1"/>
    <xf numFmtId="166" fontId="4" fillId="0" borderId="0" xfId="0" applyNumberFormat="1" applyFont="1" applyBorder="1"/>
    <xf numFmtId="166" fontId="4" fillId="0" borderId="0" xfId="0" applyNumberFormat="1" applyFont="1"/>
    <xf numFmtId="166" fontId="10" fillId="2" borderId="1" xfId="0" applyNumberFormat="1" applyFont="1" applyFill="1" applyBorder="1" applyAlignment="1">
      <alignment horizontal="centerContinuous" vertical="center"/>
    </xf>
    <xf numFmtId="166" fontId="4" fillId="0" borderId="18" xfId="0" applyNumberFormat="1" applyFont="1" applyBorder="1" applyAlignment="1">
      <alignment horizontal="center"/>
    </xf>
    <xf numFmtId="166" fontId="15" fillId="0" borderId="1" xfId="0" applyNumberFormat="1" applyFont="1" applyBorder="1" applyAlignment="1">
      <alignment horizontal="center"/>
    </xf>
    <xf numFmtId="43" fontId="4" fillId="0" borderId="18" xfId="1" applyNumberFormat="1" applyFont="1" applyBorder="1" applyAlignment="1"/>
    <xf numFmtId="0" fontId="4" fillId="0" borderId="13" xfId="0" applyFont="1" applyFill="1" applyBorder="1" applyAlignment="1">
      <alignment horizontal="left"/>
    </xf>
    <xf numFmtId="43" fontId="15" fillId="0" borderId="1" xfId="0" applyNumberFormat="1" applyFont="1" applyFill="1" applyBorder="1" applyAlignment="1">
      <alignment horizontal="center" vertical="top"/>
    </xf>
    <xf numFmtId="0" fontId="10" fillId="0" borderId="0" xfId="0" applyFont="1" applyBorder="1" applyAlignment="1">
      <alignment horizontal="center" vertical="center"/>
    </xf>
    <xf numFmtId="3" fontId="10" fillId="0" borderId="23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/>
    </xf>
    <xf numFmtId="43" fontId="4" fillId="0" borderId="0" xfId="0" applyNumberFormat="1" applyFont="1" applyBorder="1" applyAlignment="1">
      <alignment horizontal="right" vertical="top"/>
    </xf>
    <xf numFmtId="0" fontId="4" fillId="0" borderId="0" xfId="0" applyFont="1" applyBorder="1" applyAlignment="1">
      <alignment horizontal="center" vertical="top"/>
    </xf>
    <xf numFmtId="166" fontId="4" fillId="0" borderId="0" xfId="0" applyNumberFormat="1" applyFont="1" applyBorder="1" applyAlignment="1">
      <alignment horizontal="right" vertical="top"/>
    </xf>
    <xf numFmtId="0" fontId="18" fillId="0" borderId="0" xfId="0" applyFont="1" applyBorder="1" applyAlignment="1">
      <alignment horizontal="left" vertical="top"/>
    </xf>
    <xf numFmtId="43" fontId="18" fillId="0" borderId="0" xfId="0" applyNumberFormat="1" applyFont="1" applyBorder="1" applyAlignment="1">
      <alignment horizontal="right" vertical="top"/>
    </xf>
    <xf numFmtId="0" fontId="18" fillId="0" borderId="0" xfId="0" applyFont="1" applyBorder="1" applyAlignment="1">
      <alignment horizontal="center" vertical="top"/>
    </xf>
    <xf numFmtId="166" fontId="18" fillId="0" borderId="0" xfId="0" applyNumberFormat="1" applyFont="1" applyBorder="1" applyAlignment="1">
      <alignment horizontal="right" vertical="top"/>
    </xf>
    <xf numFmtId="0" fontId="18" fillId="0" borderId="0" xfId="0" applyFont="1" applyBorder="1"/>
    <xf numFmtId="165" fontId="4" fillId="0" borderId="0" xfId="0" applyNumberFormat="1" applyFont="1" applyBorder="1" applyAlignment="1">
      <alignment horizontal="right" vertical="top"/>
    </xf>
    <xf numFmtId="164" fontId="4" fillId="0" borderId="0" xfId="0" applyNumberFormat="1" applyFont="1" applyBorder="1" applyAlignment="1">
      <alignment horizontal="center" vertical="top"/>
    </xf>
    <xf numFmtId="0" fontId="21" fillId="0" borderId="0" xfId="0" applyFont="1" applyAlignment="1">
      <alignment horizontal="center"/>
    </xf>
    <xf numFmtId="167" fontId="21" fillId="0" borderId="0" xfId="0" applyNumberFormat="1" applyFont="1" applyAlignment="1">
      <alignment horizontal="center"/>
    </xf>
    <xf numFmtId="0" fontId="21" fillId="0" borderId="0" xfId="0" applyNumberFormat="1" applyFont="1" applyAlignment="1">
      <alignment horizontal="center"/>
    </xf>
    <xf numFmtId="168" fontId="11" fillId="0" borderId="0" xfId="0" applyNumberFormat="1" applyFont="1"/>
    <xf numFmtId="167" fontId="11" fillId="0" borderId="0" xfId="0" applyNumberFormat="1" applyFont="1"/>
    <xf numFmtId="0" fontId="11" fillId="0" borderId="0" xfId="0" applyNumberFormat="1" applyFont="1" applyAlignment="1">
      <alignment horizontal="center"/>
    </xf>
    <xf numFmtId="168" fontId="11" fillId="0" borderId="33" xfId="0" applyNumberFormat="1" applyFont="1" applyBorder="1"/>
    <xf numFmtId="167" fontId="11" fillId="0" borderId="33" xfId="0" applyNumberFormat="1" applyFont="1" applyBorder="1"/>
    <xf numFmtId="0" fontId="11" fillId="0" borderId="33" xfId="0" applyNumberFormat="1" applyFont="1" applyBorder="1" applyAlignment="1">
      <alignment horizontal="center"/>
    </xf>
    <xf numFmtId="0" fontId="11" fillId="0" borderId="0" xfId="0" applyFont="1" applyBorder="1"/>
    <xf numFmtId="167" fontId="11" fillId="0" borderId="0" xfId="0" applyNumberFormat="1" applyFont="1" applyBorder="1"/>
    <xf numFmtId="0" fontId="11" fillId="0" borderId="0" xfId="0" applyNumberFormat="1" applyFont="1" applyBorder="1" applyAlignment="1">
      <alignment horizontal="center"/>
    </xf>
    <xf numFmtId="0" fontId="11" fillId="0" borderId="0" xfId="0" applyFont="1"/>
    <xf numFmtId="44" fontId="4" fillId="0" borderId="0" xfId="0" applyNumberFormat="1" applyFont="1"/>
    <xf numFmtId="0" fontId="22" fillId="0" borderId="0" xfId="0" applyFont="1" applyBorder="1"/>
    <xf numFmtId="167" fontId="4" fillId="0" borderId="0" xfId="0" applyNumberFormat="1" applyFont="1" applyBorder="1"/>
    <xf numFmtId="0" fontId="11" fillId="0" borderId="0" xfId="0" applyNumberFormat="1" applyFont="1" applyBorder="1"/>
    <xf numFmtId="43" fontId="15" fillId="0" borderId="15" xfId="0" applyNumberFormat="1" applyFont="1" applyBorder="1" applyAlignment="1">
      <alignment horizontal="right" vertical="top"/>
    </xf>
    <xf numFmtId="0" fontId="4" fillId="0" borderId="21" xfId="0" applyFont="1" applyBorder="1" applyAlignment="1">
      <alignment horizontal="left" vertical="top"/>
    </xf>
    <xf numFmtId="43" fontId="4" fillId="0" borderId="21" xfId="0" applyNumberFormat="1" applyFont="1" applyBorder="1" applyAlignment="1">
      <alignment horizontal="right" vertical="top"/>
    </xf>
    <xf numFmtId="0" fontId="4" fillId="0" borderId="21" xfId="0" applyFont="1" applyBorder="1" applyAlignment="1">
      <alignment horizontal="center" vertical="top"/>
    </xf>
    <xf numFmtId="166" fontId="4" fillId="0" borderId="21" xfId="0" applyNumberFormat="1" applyFont="1" applyBorder="1" applyAlignment="1">
      <alignment horizontal="right" vertical="top"/>
    </xf>
    <xf numFmtId="0" fontId="0" fillId="0" borderId="0" xfId="0" applyBorder="1"/>
    <xf numFmtId="43" fontId="15" fillId="0" borderId="18" xfId="1" applyNumberFormat="1" applyFont="1" applyBorder="1" applyAlignment="1"/>
    <xf numFmtId="0" fontId="4" fillId="0" borderId="13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2" fillId="3" borderId="1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" fontId="5" fillId="0" borderId="1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4" fillId="0" borderId="13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4" fillId="0" borderId="14" xfId="0" applyFont="1" applyFill="1" applyBorder="1" applyAlignment="1">
      <alignment horizontal="left"/>
    </xf>
    <xf numFmtId="0" fontId="20" fillId="0" borderId="0" xfId="0" applyFont="1" applyAlignment="1">
      <alignment horizontal="center"/>
    </xf>
    <xf numFmtId="44" fontId="4" fillId="0" borderId="1" xfId="0" applyNumberFormat="1" applyFont="1" applyBorder="1" applyAlignment="1">
      <alignment horizontal="center"/>
    </xf>
    <xf numFmtId="44" fontId="4" fillId="0" borderId="14" xfId="0" applyNumberFormat="1" applyFont="1" applyBorder="1" applyAlignment="1">
      <alignment horizontal="center"/>
    </xf>
    <xf numFmtId="0" fontId="11" fillId="2" borderId="7" xfId="0" applyFont="1" applyFill="1" applyBorder="1" applyAlignment="1">
      <alignment horizontal="right"/>
    </xf>
    <xf numFmtId="0" fontId="2" fillId="3" borderId="8" xfId="0" applyFont="1" applyFill="1" applyBorder="1" applyAlignment="1">
      <alignment horizontal="right"/>
    </xf>
    <xf numFmtId="0" fontId="2" fillId="3" borderId="7" xfId="0" applyFont="1" applyFill="1" applyBorder="1" applyAlignment="1">
      <alignment horizontal="right"/>
    </xf>
    <xf numFmtId="44" fontId="4" fillId="0" borderId="1" xfId="0" applyNumberFormat="1" applyFont="1" applyFill="1" applyBorder="1" applyAlignment="1">
      <alignment horizontal="left" vertical="top"/>
    </xf>
    <xf numFmtId="44" fontId="4" fillId="0" borderId="1" xfId="0" applyNumberFormat="1" applyFont="1" applyFill="1" applyBorder="1" applyAlignment="1">
      <alignment horizontal="center"/>
    </xf>
    <xf numFmtId="4" fontId="4" fillId="0" borderId="34" xfId="0" applyNumberFormat="1" applyFont="1" applyFill="1" applyBorder="1" applyAlignment="1">
      <alignment horizontal="left"/>
    </xf>
    <xf numFmtId="0" fontId="10" fillId="0" borderId="24" xfId="0" applyFont="1" applyBorder="1" applyAlignment="1">
      <alignment horizontal="left" vertical="center"/>
    </xf>
    <xf numFmtId="0" fontId="10" fillId="0" borderId="25" xfId="0" applyFont="1" applyBorder="1" applyAlignment="1">
      <alignment horizontal="centerContinuous" vertical="center"/>
    </xf>
    <xf numFmtId="3" fontId="10" fillId="0" borderId="20" xfId="0" applyNumberFormat="1" applyFont="1" applyBorder="1" applyAlignment="1">
      <alignment horizontal="centerContinuous" vertical="center"/>
    </xf>
    <xf numFmtId="0" fontId="11" fillId="0" borderId="21" xfId="0" applyFont="1" applyBorder="1"/>
    <xf numFmtId="0" fontId="4" fillId="0" borderId="21" xfId="0" applyFont="1" applyBorder="1" applyAlignment="1">
      <alignment vertical="center"/>
    </xf>
    <xf numFmtId="0" fontId="4" fillId="2" borderId="21" xfId="0" applyFont="1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6"/>
  <sheetViews>
    <sheetView topLeftCell="A22" zoomScaleNormal="100" workbookViewId="0">
      <selection activeCell="E14" sqref="E14"/>
    </sheetView>
  </sheetViews>
  <sheetFormatPr defaultColWidth="8.85546875" defaultRowHeight="12.75"/>
  <cols>
    <col min="1" max="1" width="7.85546875" style="7" customWidth="1"/>
    <col min="2" max="2" width="8" style="7" customWidth="1"/>
    <col min="3" max="3" width="6.42578125" style="86" customWidth="1"/>
    <col min="4" max="4" width="31.140625" style="7" customWidth="1"/>
    <col min="5" max="5" width="12.28515625" style="7" customWidth="1"/>
    <col min="6" max="6" width="7.5703125" style="7" customWidth="1"/>
    <col min="7" max="7" width="9.140625" style="7" customWidth="1"/>
    <col min="8" max="9" width="7.28515625" style="7" customWidth="1"/>
    <col min="10" max="10" width="6.28515625" style="7" customWidth="1"/>
    <col min="11" max="16384" width="8.85546875" style="7"/>
  </cols>
  <sheetData>
    <row r="1" spans="1:10" ht="18" customHeight="1" thickBot="1">
      <c r="A1" s="187" t="s">
        <v>48</v>
      </c>
      <c r="B1" s="188"/>
      <c r="C1" s="1"/>
      <c r="D1" s="1"/>
      <c r="E1" s="3" t="s">
        <v>15</v>
      </c>
      <c r="F1" s="189" t="s">
        <v>22</v>
      </c>
      <c r="G1" s="189"/>
      <c r="H1" s="4" t="s">
        <v>13</v>
      </c>
      <c r="I1" s="5"/>
      <c r="J1" s="6">
        <v>2015</v>
      </c>
    </row>
    <row r="2" spans="1:10" ht="18" customHeight="1" thickBot="1">
      <c r="A2" s="88"/>
      <c r="B2" s="8"/>
      <c r="C2" s="9"/>
      <c r="D2" s="2" t="s">
        <v>23</v>
      </c>
      <c r="F2" s="2"/>
      <c r="G2" s="10"/>
      <c r="H2" s="11"/>
      <c r="I2" s="11"/>
      <c r="J2" s="89"/>
    </row>
    <row r="3" spans="1:10" ht="36.75" customHeight="1" thickBot="1">
      <c r="A3" s="12" t="s">
        <v>0</v>
      </c>
      <c r="B3" s="13" t="s">
        <v>1</v>
      </c>
      <c r="C3" s="14" t="s">
        <v>2</v>
      </c>
      <c r="D3" s="15" t="s">
        <v>41</v>
      </c>
      <c r="E3" s="16" t="s">
        <v>19</v>
      </c>
      <c r="F3" s="16" t="s">
        <v>17</v>
      </c>
      <c r="G3" s="16" t="s">
        <v>18</v>
      </c>
      <c r="H3" s="16" t="s">
        <v>14</v>
      </c>
      <c r="I3" s="16" t="s">
        <v>3</v>
      </c>
      <c r="J3" s="17" t="s">
        <v>16</v>
      </c>
    </row>
    <row r="4" spans="1:10" ht="15" customHeight="1">
      <c r="A4" s="18" t="s">
        <v>4</v>
      </c>
      <c r="B4" s="19" t="s">
        <v>42</v>
      </c>
      <c r="C4" s="20">
        <v>130</v>
      </c>
      <c r="D4" s="21"/>
      <c r="E4" s="22"/>
      <c r="F4" s="23"/>
      <c r="G4" s="21"/>
      <c r="H4" s="24"/>
      <c r="I4" s="21"/>
      <c r="J4" s="21"/>
    </row>
    <row r="5" spans="1:10" ht="15" customHeight="1">
      <c r="A5" s="25">
        <v>101</v>
      </c>
      <c r="B5" s="26" t="s">
        <v>24</v>
      </c>
      <c r="C5" s="27">
        <v>60</v>
      </c>
      <c r="D5" s="28"/>
      <c r="E5" s="28"/>
      <c r="F5" s="28"/>
      <c r="G5" s="28"/>
      <c r="H5" s="28"/>
      <c r="I5" s="28"/>
      <c r="J5" s="29"/>
    </row>
    <row r="6" spans="1:10" ht="15.75" customHeight="1">
      <c r="A6" s="25" t="s">
        <v>25</v>
      </c>
      <c r="B6" s="30" t="s">
        <v>5</v>
      </c>
      <c r="C6" s="27">
        <v>50</v>
      </c>
      <c r="D6" s="28"/>
      <c r="E6" s="28"/>
      <c r="F6" s="28"/>
      <c r="G6" s="28"/>
      <c r="H6" s="28"/>
      <c r="I6" s="28"/>
      <c r="J6" s="29"/>
    </row>
    <row r="7" spans="1:10" ht="15" customHeight="1">
      <c r="A7" s="25" t="s">
        <v>26</v>
      </c>
      <c r="B7" s="30" t="s">
        <v>5</v>
      </c>
      <c r="C7" s="27">
        <v>50</v>
      </c>
      <c r="D7" s="28"/>
      <c r="E7" s="28"/>
      <c r="F7" s="28"/>
      <c r="G7" s="28"/>
      <c r="H7" s="28"/>
      <c r="I7" s="28"/>
      <c r="J7" s="29"/>
    </row>
    <row r="8" spans="1:10" ht="15.75" customHeight="1">
      <c r="A8" s="25">
        <v>104</v>
      </c>
      <c r="B8" s="30" t="s">
        <v>5</v>
      </c>
      <c r="C8" s="27">
        <v>50</v>
      </c>
      <c r="D8" s="28"/>
      <c r="E8" s="28"/>
      <c r="F8" s="28"/>
      <c r="G8" s="28"/>
      <c r="H8" s="28"/>
      <c r="I8" s="28"/>
      <c r="J8" s="28"/>
    </row>
    <row r="9" spans="1:10" ht="15.75" customHeight="1">
      <c r="A9" s="25">
        <v>105</v>
      </c>
      <c r="B9" s="30" t="s">
        <v>5</v>
      </c>
      <c r="C9" s="27">
        <v>50</v>
      </c>
      <c r="D9" s="29"/>
      <c r="E9" s="28"/>
      <c r="F9" s="28"/>
      <c r="G9" s="28"/>
      <c r="H9" s="28"/>
      <c r="I9" s="28"/>
      <c r="J9" s="28"/>
    </row>
    <row r="10" spans="1:10" ht="15.75" customHeight="1" thickBot="1">
      <c r="A10" s="18">
        <v>106</v>
      </c>
      <c r="B10" s="19" t="s">
        <v>5</v>
      </c>
      <c r="C10" s="31">
        <v>50</v>
      </c>
      <c r="D10" s="32"/>
      <c r="E10" s="21"/>
      <c r="F10" s="21"/>
      <c r="G10" s="21"/>
      <c r="H10" s="21"/>
      <c r="I10" s="33"/>
      <c r="J10" s="21"/>
    </row>
    <row r="11" spans="1:10" ht="15" customHeight="1">
      <c r="A11" s="34">
        <v>107</v>
      </c>
      <c r="B11" s="35" t="s">
        <v>5</v>
      </c>
      <c r="C11" s="20">
        <v>60</v>
      </c>
      <c r="D11" s="36"/>
      <c r="E11" s="36"/>
      <c r="F11" s="23"/>
      <c r="G11" s="23"/>
      <c r="H11" s="23"/>
      <c r="I11" s="23"/>
      <c r="J11" s="37"/>
    </row>
    <row r="12" spans="1:10" ht="15.75" customHeight="1">
      <c r="A12" s="25">
        <v>108</v>
      </c>
      <c r="B12" s="30" t="s">
        <v>5</v>
      </c>
      <c r="C12" s="27">
        <v>60</v>
      </c>
      <c r="D12" s="29"/>
      <c r="E12" s="28"/>
      <c r="F12" s="28"/>
      <c r="G12" s="28"/>
      <c r="H12" s="28"/>
      <c r="I12" s="28"/>
      <c r="J12" s="28"/>
    </row>
    <row r="13" spans="1:10" ht="15" customHeight="1">
      <c r="A13" s="25">
        <v>109</v>
      </c>
      <c r="B13" s="30" t="s">
        <v>5</v>
      </c>
      <c r="C13" s="27">
        <v>60</v>
      </c>
      <c r="D13" s="29"/>
      <c r="E13" s="28"/>
      <c r="F13" s="28"/>
      <c r="G13" s="38"/>
      <c r="H13" s="28"/>
      <c r="I13" s="28"/>
      <c r="J13" s="28"/>
    </row>
    <row r="14" spans="1:10" ht="15" customHeight="1">
      <c r="A14" s="25">
        <v>110</v>
      </c>
      <c r="B14" s="30" t="s">
        <v>6</v>
      </c>
      <c r="C14" s="27">
        <v>66</v>
      </c>
      <c r="D14" s="28"/>
      <c r="E14" s="28"/>
      <c r="F14" s="28"/>
      <c r="G14" s="28"/>
      <c r="H14" s="28"/>
      <c r="I14" s="28"/>
      <c r="J14" s="28"/>
    </row>
    <row r="15" spans="1:10" ht="15" customHeight="1">
      <c r="A15" s="25" t="s">
        <v>27</v>
      </c>
      <c r="B15" s="30" t="s">
        <v>6</v>
      </c>
      <c r="C15" s="27">
        <v>66</v>
      </c>
      <c r="D15" s="28"/>
      <c r="E15" s="28"/>
      <c r="F15" s="28"/>
      <c r="G15" s="28"/>
      <c r="H15" s="28"/>
      <c r="I15" s="29"/>
      <c r="J15" s="28"/>
    </row>
    <row r="16" spans="1:10" ht="15" customHeight="1">
      <c r="A16" s="25" t="s">
        <v>28</v>
      </c>
      <c r="B16" s="30" t="s">
        <v>5</v>
      </c>
      <c r="C16" s="27">
        <v>60</v>
      </c>
      <c r="D16" s="28"/>
      <c r="E16" s="28"/>
      <c r="F16" s="28"/>
      <c r="G16" s="28"/>
      <c r="H16" s="28"/>
      <c r="I16" s="28"/>
      <c r="J16" s="28"/>
    </row>
    <row r="17" spans="1:10" ht="15" customHeight="1">
      <c r="A17" s="25" t="s">
        <v>29</v>
      </c>
      <c r="B17" s="30" t="s">
        <v>5</v>
      </c>
      <c r="C17" s="27">
        <v>60</v>
      </c>
      <c r="D17" s="28"/>
      <c r="E17" s="28"/>
      <c r="F17" s="28"/>
      <c r="G17" s="28"/>
      <c r="H17" s="28"/>
      <c r="I17" s="28"/>
      <c r="J17" s="28"/>
    </row>
    <row r="18" spans="1:10" ht="15.75" customHeight="1" thickBot="1">
      <c r="A18" s="18" t="s">
        <v>30</v>
      </c>
      <c r="B18" s="19" t="s">
        <v>5</v>
      </c>
      <c r="C18" s="31">
        <v>60</v>
      </c>
      <c r="D18" s="21"/>
      <c r="E18" s="21"/>
      <c r="F18" s="21"/>
      <c r="G18" s="21"/>
      <c r="H18" s="21"/>
      <c r="I18" s="21"/>
      <c r="J18" s="21"/>
    </row>
    <row r="19" spans="1:10" ht="15.75" customHeight="1" thickBot="1">
      <c r="A19" s="39">
        <v>122</v>
      </c>
      <c r="B19" s="40" t="s">
        <v>20</v>
      </c>
      <c r="C19" s="20">
        <v>66</v>
      </c>
      <c r="D19" s="36"/>
      <c r="E19" s="23"/>
      <c r="F19" s="23"/>
      <c r="G19" s="23"/>
      <c r="H19" s="23"/>
      <c r="I19" s="23"/>
      <c r="J19" s="23"/>
    </row>
    <row r="20" spans="1:10" ht="15" customHeight="1">
      <c r="A20" s="41">
        <v>123</v>
      </c>
      <c r="B20" s="26" t="s">
        <v>43</v>
      </c>
      <c r="C20" s="27">
        <v>66</v>
      </c>
      <c r="D20" s="29"/>
      <c r="E20" s="28"/>
      <c r="F20" s="28"/>
      <c r="G20" s="28"/>
      <c r="H20" s="28"/>
      <c r="I20" s="28"/>
      <c r="J20" s="28"/>
    </row>
    <row r="21" spans="1:10" ht="15" customHeight="1" thickBot="1">
      <c r="A21" s="42">
        <v>124</v>
      </c>
      <c r="B21" s="26" t="s">
        <v>20</v>
      </c>
      <c r="C21" s="27">
        <v>66</v>
      </c>
      <c r="D21" s="28"/>
      <c r="E21" s="28"/>
      <c r="F21" s="28"/>
      <c r="G21" s="28"/>
      <c r="H21" s="28"/>
      <c r="I21" s="28"/>
      <c r="J21" s="28"/>
    </row>
    <row r="22" spans="1:10" ht="15" customHeight="1">
      <c r="A22" s="41">
        <v>125</v>
      </c>
      <c r="B22" s="26" t="s">
        <v>43</v>
      </c>
      <c r="C22" s="27">
        <v>66</v>
      </c>
      <c r="D22" s="28"/>
      <c r="E22" s="28"/>
      <c r="F22" s="28"/>
      <c r="G22" s="28"/>
      <c r="H22" s="28"/>
      <c r="I22" s="28"/>
      <c r="J22" s="28"/>
    </row>
    <row r="23" spans="1:10" ht="15" customHeight="1" thickBot="1">
      <c r="A23" s="42" t="s">
        <v>31</v>
      </c>
      <c r="B23" s="26" t="s">
        <v>6</v>
      </c>
      <c r="C23" s="27">
        <v>66</v>
      </c>
      <c r="D23" s="28"/>
      <c r="E23" s="28"/>
      <c r="F23" s="28"/>
      <c r="G23" s="28"/>
      <c r="H23" s="28"/>
      <c r="I23" s="28"/>
      <c r="J23" s="28"/>
    </row>
    <row r="24" spans="1:10" ht="15" customHeight="1">
      <c r="A24" s="41" t="s">
        <v>32</v>
      </c>
      <c r="B24" s="26" t="s">
        <v>44</v>
      </c>
      <c r="C24" s="27">
        <v>66</v>
      </c>
      <c r="D24" s="28"/>
      <c r="E24" s="28"/>
      <c r="F24" s="28"/>
      <c r="G24" s="28"/>
      <c r="H24" s="28"/>
      <c r="I24" s="28"/>
      <c r="J24" s="28"/>
    </row>
    <row r="25" spans="1:10" ht="15" customHeight="1" thickBot="1">
      <c r="A25" s="42">
        <v>128</v>
      </c>
      <c r="B25" s="26" t="s">
        <v>33</v>
      </c>
      <c r="C25" s="27">
        <v>66</v>
      </c>
      <c r="D25" s="28"/>
      <c r="E25" s="28"/>
      <c r="F25" s="28"/>
      <c r="G25" s="28"/>
      <c r="H25" s="28"/>
      <c r="I25" s="28"/>
      <c r="J25" s="28"/>
    </row>
    <row r="26" spans="1:10" ht="15.75" customHeight="1" thickBot="1">
      <c r="A26" s="43">
        <v>129</v>
      </c>
      <c r="B26" s="44" t="s">
        <v>43</v>
      </c>
      <c r="C26" s="31">
        <v>66</v>
      </c>
      <c r="D26" s="21"/>
      <c r="E26" s="21"/>
      <c r="F26" s="21"/>
      <c r="G26" s="21"/>
      <c r="H26" s="21"/>
      <c r="I26" s="21"/>
      <c r="J26" s="21"/>
    </row>
    <row r="27" spans="1:10" ht="15.75" customHeight="1" thickBot="1">
      <c r="A27" s="34">
        <v>131</v>
      </c>
      <c r="B27" s="40" t="s">
        <v>7</v>
      </c>
      <c r="C27" s="20">
        <v>60</v>
      </c>
      <c r="D27" s="36"/>
      <c r="E27" s="23"/>
      <c r="F27" s="23"/>
      <c r="G27" s="23"/>
      <c r="H27" s="23"/>
      <c r="I27" s="23"/>
      <c r="J27" s="23"/>
    </row>
    <row r="28" spans="1:10" ht="15.75" customHeight="1">
      <c r="A28" s="41">
        <v>132</v>
      </c>
      <c r="B28" s="26" t="s">
        <v>5</v>
      </c>
      <c r="C28" s="27">
        <v>60</v>
      </c>
      <c r="D28" s="29"/>
      <c r="E28" s="28"/>
      <c r="F28" s="28"/>
      <c r="G28" s="28"/>
      <c r="H28" s="28"/>
      <c r="I28" s="28"/>
      <c r="J28" s="28"/>
    </row>
    <row r="29" spans="1:10" ht="15.75" customHeight="1">
      <c r="A29" s="45">
        <v>133</v>
      </c>
      <c r="B29" s="26" t="s">
        <v>45</v>
      </c>
      <c r="C29" s="27">
        <v>85</v>
      </c>
      <c r="D29" s="28"/>
      <c r="E29" s="28"/>
      <c r="F29" s="28"/>
      <c r="G29" s="28"/>
      <c r="H29" s="28"/>
      <c r="I29" s="28"/>
      <c r="J29" s="28"/>
    </row>
    <row r="30" spans="1:10" ht="15" customHeight="1">
      <c r="A30" s="45">
        <v>134</v>
      </c>
      <c r="B30" s="26" t="s">
        <v>8</v>
      </c>
      <c r="C30" s="27">
        <v>66</v>
      </c>
      <c r="D30" s="28"/>
      <c r="E30" s="28"/>
      <c r="F30" s="28"/>
      <c r="G30" s="28"/>
      <c r="H30" s="28"/>
      <c r="I30" s="28"/>
      <c r="J30" s="28"/>
    </row>
    <row r="31" spans="1:10" ht="14.25" customHeight="1" thickBot="1">
      <c r="A31" s="18">
        <v>135</v>
      </c>
      <c r="B31" s="26" t="s">
        <v>7</v>
      </c>
      <c r="C31" s="27">
        <v>60</v>
      </c>
      <c r="D31" s="28"/>
      <c r="E31" s="28"/>
      <c r="F31" s="28"/>
      <c r="G31" s="28"/>
      <c r="H31" s="28"/>
      <c r="I31" s="28"/>
      <c r="J31" s="28"/>
    </row>
    <row r="32" spans="1:10" ht="15.75" customHeight="1">
      <c r="A32" s="41">
        <v>136</v>
      </c>
      <c r="B32" s="26" t="s">
        <v>5</v>
      </c>
      <c r="C32" s="27">
        <v>60</v>
      </c>
      <c r="D32" s="28"/>
      <c r="E32" s="28"/>
      <c r="F32" s="28"/>
      <c r="G32" s="28"/>
      <c r="H32" s="28"/>
      <c r="I32" s="28"/>
      <c r="J32" s="28"/>
    </row>
    <row r="33" spans="1:10" ht="15.75" customHeight="1" thickBot="1">
      <c r="A33" s="18" t="s">
        <v>46</v>
      </c>
      <c r="B33" s="26" t="s">
        <v>7</v>
      </c>
      <c r="C33" s="27">
        <v>60</v>
      </c>
      <c r="D33" s="28"/>
      <c r="E33" s="28"/>
      <c r="F33" s="28"/>
      <c r="G33" s="28"/>
      <c r="H33" s="28"/>
      <c r="I33" s="28"/>
      <c r="J33" s="28"/>
    </row>
    <row r="34" spans="1:10" ht="15.75" customHeight="1">
      <c r="A34" s="41" t="s">
        <v>47</v>
      </c>
      <c r="B34" s="26" t="s">
        <v>5</v>
      </c>
      <c r="C34" s="27">
        <v>60</v>
      </c>
      <c r="D34" s="28"/>
      <c r="E34" s="28"/>
      <c r="F34" s="28"/>
      <c r="G34" s="28"/>
      <c r="H34" s="28"/>
      <c r="I34" s="28"/>
      <c r="J34" s="28"/>
    </row>
    <row r="35" spans="1:10" ht="15" customHeight="1" thickBot="1">
      <c r="A35" s="46" t="s">
        <v>34</v>
      </c>
      <c r="B35" s="44" t="s">
        <v>9</v>
      </c>
      <c r="C35" s="31">
        <v>75</v>
      </c>
      <c r="D35" s="21"/>
      <c r="E35" s="21"/>
      <c r="F35" s="21"/>
      <c r="G35" s="21"/>
      <c r="H35" s="21"/>
      <c r="I35" s="21"/>
      <c r="J35" s="21"/>
    </row>
    <row r="36" spans="1:10" ht="15.75" customHeight="1" thickBot="1">
      <c r="A36" s="34">
        <v>240</v>
      </c>
      <c r="B36" s="40" t="s">
        <v>10</v>
      </c>
      <c r="C36" s="20">
        <v>60</v>
      </c>
      <c r="D36" s="23"/>
      <c r="E36" s="23"/>
      <c r="F36" s="23"/>
      <c r="G36" s="23"/>
      <c r="H36" s="23"/>
      <c r="I36" s="23"/>
      <c r="J36" s="23"/>
    </row>
    <row r="37" spans="1:10" ht="15" customHeight="1">
      <c r="A37" s="41">
        <v>241</v>
      </c>
      <c r="B37" s="26" t="s">
        <v>5</v>
      </c>
      <c r="C37" s="27">
        <v>60</v>
      </c>
      <c r="D37" s="28"/>
      <c r="E37" s="28"/>
      <c r="F37" s="28"/>
      <c r="G37" s="28"/>
      <c r="H37" s="28"/>
      <c r="I37" s="28"/>
      <c r="J37" s="28"/>
    </row>
    <row r="38" spans="1:10" ht="15" customHeight="1">
      <c r="A38" s="45">
        <v>242</v>
      </c>
      <c r="B38" s="26" t="s">
        <v>20</v>
      </c>
      <c r="C38" s="27">
        <v>66</v>
      </c>
      <c r="D38" s="28"/>
      <c r="E38" s="28"/>
      <c r="F38" s="28"/>
      <c r="G38" s="28"/>
      <c r="H38" s="28"/>
      <c r="I38" s="28"/>
      <c r="J38" s="28"/>
    </row>
    <row r="39" spans="1:10" ht="15.75" customHeight="1" thickBot="1">
      <c r="A39" s="47">
        <v>243</v>
      </c>
      <c r="B39" s="26" t="s">
        <v>10</v>
      </c>
      <c r="C39" s="27">
        <v>60</v>
      </c>
      <c r="D39" s="28"/>
      <c r="E39" s="28"/>
      <c r="F39" s="28"/>
      <c r="G39" s="28"/>
      <c r="H39" s="28"/>
      <c r="I39" s="28"/>
      <c r="J39" s="28"/>
    </row>
    <row r="40" spans="1:10" ht="15.75" customHeight="1">
      <c r="A40" s="41">
        <v>244</v>
      </c>
      <c r="B40" s="26" t="s">
        <v>5</v>
      </c>
      <c r="C40" s="27">
        <v>66</v>
      </c>
      <c r="D40" s="28"/>
      <c r="E40" s="28"/>
      <c r="F40" s="28"/>
      <c r="G40" s="28"/>
      <c r="H40" s="28"/>
      <c r="I40" s="28"/>
      <c r="J40" s="28"/>
    </row>
    <row r="41" spans="1:10" ht="15" customHeight="1">
      <c r="A41" s="45">
        <v>245</v>
      </c>
      <c r="B41" s="26" t="s">
        <v>20</v>
      </c>
      <c r="C41" s="27">
        <v>66</v>
      </c>
      <c r="D41" s="28"/>
      <c r="E41" s="28"/>
      <c r="F41" s="28"/>
      <c r="G41" s="28"/>
      <c r="H41" s="28"/>
      <c r="I41" s="28"/>
      <c r="J41" s="28"/>
    </row>
    <row r="42" spans="1:10" ht="15" customHeight="1">
      <c r="A42" s="45">
        <v>246</v>
      </c>
      <c r="B42" s="26" t="s">
        <v>43</v>
      </c>
      <c r="C42" s="27">
        <v>60</v>
      </c>
      <c r="D42" s="28"/>
      <c r="E42" s="28"/>
      <c r="F42" s="28"/>
      <c r="G42" s="28"/>
      <c r="H42" s="28"/>
      <c r="I42" s="28"/>
      <c r="J42" s="28"/>
    </row>
    <row r="43" spans="1:10" ht="15.75" customHeight="1" thickBot="1">
      <c r="A43" s="18">
        <v>247</v>
      </c>
      <c r="B43" s="26" t="s">
        <v>10</v>
      </c>
      <c r="C43" s="27">
        <v>60</v>
      </c>
      <c r="D43" s="28"/>
      <c r="E43" s="28"/>
      <c r="F43" s="28"/>
      <c r="G43" s="28"/>
      <c r="H43" s="28"/>
      <c r="I43" s="28"/>
      <c r="J43" s="28"/>
    </row>
    <row r="44" spans="1:10" ht="15" customHeight="1">
      <c r="A44" s="41">
        <v>248</v>
      </c>
      <c r="B44" s="26" t="s">
        <v>5</v>
      </c>
      <c r="C44" s="27">
        <v>60</v>
      </c>
      <c r="D44" s="28"/>
      <c r="E44" s="28"/>
      <c r="F44" s="28"/>
      <c r="G44" s="28"/>
      <c r="H44" s="28"/>
      <c r="I44" s="28"/>
      <c r="J44" s="28"/>
    </row>
    <row r="45" spans="1:10" ht="15.75" customHeight="1" thickBot="1">
      <c r="A45" s="42">
        <v>249</v>
      </c>
      <c r="B45" s="26" t="s">
        <v>10</v>
      </c>
      <c r="C45" s="27">
        <v>60</v>
      </c>
      <c r="D45" s="28"/>
      <c r="E45" s="28"/>
      <c r="F45" s="28"/>
      <c r="G45" s="28"/>
      <c r="H45" s="28"/>
      <c r="I45" s="28"/>
      <c r="J45" s="28"/>
    </row>
    <row r="46" spans="1:10" ht="15.75" customHeight="1">
      <c r="A46" s="41">
        <v>250</v>
      </c>
      <c r="B46" s="26" t="s">
        <v>5</v>
      </c>
      <c r="C46" s="27">
        <v>60</v>
      </c>
      <c r="D46" s="28"/>
      <c r="E46" s="28"/>
      <c r="F46" s="28"/>
      <c r="G46" s="28"/>
      <c r="H46" s="28"/>
      <c r="I46" s="28"/>
      <c r="J46" s="28"/>
    </row>
    <row r="47" spans="1:10" ht="16.5" customHeight="1" thickBot="1">
      <c r="A47" s="48">
        <v>251</v>
      </c>
      <c r="B47" s="44" t="s">
        <v>9</v>
      </c>
      <c r="C47" s="204">
        <v>75</v>
      </c>
      <c r="D47" s="21"/>
      <c r="E47" s="21"/>
      <c r="F47" s="21"/>
      <c r="G47" s="21"/>
      <c r="H47" s="21"/>
      <c r="I47" s="21"/>
      <c r="J47" s="21"/>
    </row>
    <row r="48" spans="1:10" ht="15.75" customHeight="1">
      <c r="A48" s="205" t="s">
        <v>35</v>
      </c>
      <c r="B48" s="206"/>
      <c r="C48" s="207"/>
      <c r="D48" s="208"/>
      <c r="E48" s="49"/>
      <c r="F48" s="49"/>
      <c r="G48" s="49"/>
      <c r="H48" s="49"/>
      <c r="I48" s="209"/>
      <c r="J48" s="210"/>
    </row>
    <row r="49" spans="1:10" ht="15.75">
      <c r="A49" s="190" t="s">
        <v>36</v>
      </c>
      <c r="B49" s="191"/>
      <c r="C49" s="192"/>
      <c r="D49" s="53"/>
      <c r="E49" s="54"/>
      <c r="F49" s="55"/>
      <c r="G49" s="56"/>
      <c r="H49" s="55"/>
      <c r="I49" s="48"/>
      <c r="J49" s="57"/>
    </row>
    <row r="50" spans="1:10" ht="15.75">
      <c r="A50" s="58" t="s">
        <v>37</v>
      </c>
      <c r="B50" s="59"/>
      <c r="C50" s="60"/>
      <c r="D50" s="61"/>
      <c r="E50" s="62"/>
      <c r="F50" s="28"/>
      <c r="G50" s="63"/>
      <c r="H50" s="28"/>
      <c r="I50" s="64"/>
      <c r="J50" s="65"/>
    </row>
    <row r="51" spans="1:10" ht="15.75">
      <c r="A51" s="66" t="s">
        <v>38</v>
      </c>
      <c r="B51" s="67"/>
      <c r="C51" s="68"/>
      <c r="D51" s="53"/>
      <c r="E51" s="62"/>
      <c r="F51" s="28"/>
      <c r="G51" s="63"/>
      <c r="H51" s="28"/>
      <c r="I51" s="55"/>
      <c r="J51" s="69"/>
    </row>
    <row r="52" spans="1:10" ht="15.75">
      <c r="A52" s="70" t="s">
        <v>11</v>
      </c>
      <c r="B52" s="71"/>
      <c r="C52" s="72"/>
      <c r="D52" s="53"/>
      <c r="E52" s="62"/>
      <c r="F52" s="28"/>
      <c r="G52" s="63"/>
      <c r="H52" s="28"/>
      <c r="I52" s="73"/>
      <c r="J52" s="74"/>
    </row>
    <row r="53" spans="1:10" ht="16.5" thickBot="1">
      <c r="A53" s="75" t="s">
        <v>21</v>
      </c>
      <c r="B53" s="87" t="s">
        <v>39</v>
      </c>
      <c r="C53" s="76"/>
      <c r="D53" s="77"/>
      <c r="E53" s="78"/>
      <c r="F53" s="79"/>
      <c r="G53" s="80"/>
      <c r="H53" s="80"/>
      <c r="I53" s="81"/>
      <c r="J53" s="82"/>
    </row>
    <row r="54" spans="1:10" ht="13.5" thickBot="1">
      <c r="A54" s="193" t="s">
        <v>40</v>
      </c>
      <c r="B54" s="194"/>
      <c r="C54" s="194"/>
      <c r="D54" s="194"/>
      <c r="E54" s="194"/>
      <c r="F54" s="194"/>
      <c r="G54" s="194"/>
      <c r="H54" s="195"/>
      <c r="I54" s="185" t="s">
        <v>12</v>
      </c>
      <c r="J54" s="186"/>
    </row>
    <row r="55" spans="1:10">
      <c r="A55" s="83"/>
      <c r="B55" s="84"/>
      <c r="C55" s="85"/>
      <c r="D55" s="83"/>
      <c r="E55" s="83"/>
      <c r="F55" s="83"/>
      <c r="G55" s="83"/>
      <c r="H55" s="83"/>
      <c r="I55" s="83"/>
      <c r="J55" s="83"/>
    </row>
    <row r="56" spans="1:10">
      <c r="D56" s="83"/>
    </row>
  </sheetData>
  <mergeCells count="5">
    <mergeCell ref="I54:J54"/>
    <mergeCell ref="A1:B1"/>
    <mergeCell ref="F1:G1"/>
    <mergeCell ref="A49:C49"/>
    <mergeCell ref="A54:H54"/>
  </mergeCells>
  <phoneticPr fontId="1" type="noConversion"/>
  <pageMargins left="0.25" right="0.25" top="0.75" bottom="0.75" header="0.3" footer="0.3"/>
  <pageSetup paperSize="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82"/>
  <sheetViews>
    <sheetView workbookViewId="0">
      <selection activeCell="E14" sqref="E14"/>
    </sheetView>
  </sheetViews>
  <sheetFormatPr defaultRowHeight="15.75"/>
  <cols>
    <col min="1" max="1" width="9" style="173" customWidth="1"/>
    <col min="2" max="2" width="12.28515625" style="165" customWidth="1"/>
    <col min="3" max="3" width="11.28515625" style="165" customWidth="1"/>
    <col min="4" max="4" width="9.7109375" style="165" customWidth="1"/>
    <col min="5" max="6" width="12.42578125" style="165" customWidth="1"/>
    <col min="7" max="7" width="9.7109375" style="165" customWidth="1"/>
    <col min="8" max="8" width="8.85546875" style="166" customWidth="1"/>
    <col min="245" max="245" width="9" customWidth="1"/>
    <col min="246" max="246" width="11.28515625" customWidth="1"/>
    <col min="247" max="248" width="9.7109375" customWidth="1"/>
    <col min="249" max="250" width="11.28515625" customWidth="1"/>
    <col min="251" max="251" width="9.7109375" customWidth="1"/>
    <col min="252" max="252" width="8.85546875" customWidth="1"/>
    <col min="254" max="254" width="10.42578125" bestFit="1" customWidth="1"/>
    <col min="501" max="501" width="9" customWidth="1"/>
    <col min="502" max="502" width="11.28515625" customWidth="1"/>
    <col min="503" max="504" width="9.7109375" customWidth="1"/>
    <col min="505" max="506" width="11.28515625" customWidth="1"/>
    <col min="507" max="507" width="9.7109375" customWidth="1"/>
    <col min="508" max="508" width="8.85546875" customWidth="1"/>
    <col min="510" max="510" width="10.42578125" bestFit="1" customWidth="1"/>
    <col min="757" max="757" width="9" customWidth="1"/>
    <col min="758" max="758" width="11.28515625" customWidth="1"/>
    <col min="759" max="760" width="9.7109375" customWidth="1"/>
    <col min="761" max="762" width="11.28515625" customWidth="1"/>
    <col min="763" max="763" width="9.7109375" customWidth="1"/>
    <col min="764" max="764" width="8.85546875" customWidth="1"/>
    <col min="766" max="766" width="10.42578125" bestFit="1" customWidth="1"/>
    <col min="1013" max="1013" width="9" customWidth="1"/>
    <col min="1014" max="1014" width="11.28515625" customWidth="1"/>
    <col min="1015" max="1016" width="9.7109375" customWidth="1"/>
    <col min="1017" max="1018" width="11.28515625" customWidth="1"/>
    <col min="1019" max="1019" width="9.7109375" customWidth="1"/>
    <col min="1020" max="1020" width="8.85546875" customWidth="1"/>
    <col min="1022" max="1022" width="10.42578125" bestFit="1" customWidth="1"/>
    <col min="1269" max="1269" width="9" customWidth="1"/>
    <col min="1270" max="1270" width="11.28515625" customWidth="1"/>
    <col min="1271" max="1272" width="9.7109375" customWidth="1"/>
    <col min="1273" max="1274" width="11.28515625" customWidth="1"/>
    <col min="1275" max="1275" width="9.7109375" customWidth="1"/>
    <col min="1276" max="1276" width="8.85546875" customWidth="1"/>
    <col min="1278" max="1278" width="10.42578125" bestFit="1" customWidth="1"/>
    <col min="1525" max="1525" width="9" customWidth="1"/>
    <col min="1526" max="1526" width="11.28515625" customWidth="1"/>
    <col min="1527" max="1528" width="9.7109375" customWidth="1"/>
    <col min="1529" max="1530" width="11.28515625" customWidth="1"/>
    <col min="1531" max="1531" width="9.7109375" customWidth="1"/>
    <col min="1532" max="1532" width="8.85546875" customWidth="1"/>
    <col min="1534" max="1534" width="10.42578125" bestFit="1" customWidth="1"/>
    <col min="1781" max="1781" width="9" customWidth="1"/>
    <col min="1782" max="1782" width="11.28515625" customWidth="1"/>
    <col min="1783" max="1784" width="9.7109375" customWidth="1"/>
    <col min="1785" max="1786" width="11.28515625" customWidth="1"/>
    <col min="1787" max="1787" width="9.7109375" customWidth="1"/>
    <col min="1788" max="1788" width="8.85546875" customWidth="1"/>
    <col min="1790" max="1790" width="10.42578125" bestFit="1" customWidth="1"/>
    <col min="2037" max="2037" width="9" customWidth="1"/>
    <col min="2038" max="2038" width="11.28515625" customWidth="1"/>
    <col min="2039" max="2040" width="9.7109375" customWidth="1"/>
    <col min="2041" max="2042" width="11.28515625" customWidth="1"/>
    <col min="2043" max="2043" width="9.7109375" customWidth="1"/>
    <col min="2044" max="2044" width="8.85546875" customWidth="1"/>
    <col min="2046" max="2046" width="10.42578125" bestFit="1" customWidth="1"/>
    <col min="2293" max="2293" width="9" customWidth="1"/>
    <col min="2294" max="2294" width="11.28515625" customWidth="1"/>
    <col min="2295" max="2296" width="9.7109375" customWidth="1"/>
    <col min="2297" max="2298" width="11.28515625" customWidth="1"/>
    <col min="2299" max="2299" width="9.7109375" customWidth="1"/>
    <col min="2300" max="2300" width="8.85546875" customWidth="1"/>
    <col min="2302" max="2302" width="10.42578125" bestFit="1" customWidth="1"/>
    <col min="2549" max="2549" width="9" customWidth="1"/>
    <col min="2550" max="2550" width="11.28515625" customWidth="1"/>
    <col min="2551" max="2552" width="9.7109375" customWidth="1"/>
    <col min="2553" max="2554" width="11.28515625" customWidth="1"/>
    <col min="2555" max="2555" width="9.7109375" customWidth="1"/>
    <col min="2556" max="2556" width="8.85546875" customWidth="1"/>
    <col min="2558" max="2558" width="10.42578125" bestFit="1" customWidth="1"/>
    <col min="2805" max="2805" width="9" customWidth="1"/>
    <col min="2806" max="2806" width="11.28515625" customWidth="1"/>
    <col min="2807" max="2808" width="9.7109375" customWidth="1"/>
    <col min="2809" max="2810" width="11.28515625" customWidth="1"/>
    <col min="2811" max="2811" width="9.7109375" customWidth="1"/>
    <col min="2812" max="2812" width="8.85546875" customWidth="1"/>
    <col min="2814" max="2814" width="10.42578125" bestFit="1" customWidth="1"/>
    <col min="3061" max="3061" width="9" customWidth="1"/>
    <col min="3062" max="3062" width="11.28515625" customWidth="1"/>
    <col min="3063" max="3064" width="9.7109375" customWidth="1"/>
    <col min="3065" max="3066" width="11.28515625" customWidth="1"/>
    <col min="3067" max="3067" width="9.7109375" customWidth="1"/>
    <col min="3068" max="3068" width="8.85546875" customWidth="1"/>
    <col min="3070" max="3070" width="10.42578125" bestFit="1" customWidth="1"/>
    <col min="3317" max="3317" width="9" customWidth="1"/>
    <col min="3318" max="3318" width="11.28515625" customWidth="1"/>
    <col min="3319" max="3320" width="9.7109375" customWidth="1"/>
    <col min="3321" max="3322" width="11.28515625" customWidth="1"/>
    <col min="3323" max="3323" width="9.7109375" customWidth="1"/>
    <col min="3324" max="3324" width="8.85546875" customWidth="1"/>
    <col min="3326" max="3326" width="10.42578125" bestFit="1" customWidth="1"/>
    <col min="3573" max="3573" width="9" customWidth="1"/>
    <col min="3574" max="3574" width="11.28515625" customWidth="1"/>
    <col min="3575" max="3576" width="9.7109375" customWidth="1"/>
    <col min="3577" max="3578" width="11.28515625" customWidth="1"/>
    <col min="3579" max="3579" width="9.7109375" customWidth="1"/>
    <col min="3580" max="3580" width="8.85546875" customWidth="1"/>
    <col min="3582" max="3582" width="10.42578125" bestFit="1" customWidth="1"/>
    <col min="3829" max="3829" width="9" customWidth="1"/>
    <col min="3830" max="3830" width="11.28515625" customWidth="1"/>
    <col min="3831" max="3832" width="9.7109375" customWidth="1"/>
    <col min="3833" max="3834" width="11.28515625" customWidth="1"/>
    <col min="3835" max="3835" width="9.7109375" customWidth="1"/>
    <col min="3836" max="3836" width="8.85546875" customWidth="1"/>
    <col min="3838" max="3838" width="10.42578125" bestFit="1" customWidth="1"/>
    <col min="4085" max="4085" width="9" customWidth="1"/>
    <col min="4086" max="4086" width="11.28515625" customWidth="1"/>
    <col min="4087" max="4088" width="9.7109375" customWidth="1"/>
    <col min="4089" max="4090" width="11.28515625" customWidth="1"/>
    <col min="4091" max="4091" width="9.7109375" customWidth="1"/>
    <col min="4092" max="4092" width="8.85546875" customWidth="1"/>
    <col min="4094" max="4094" width="10.42578125" bestFit="1" customWidth="1"/>
    <col min="4341" max="4341" width="9" customWidth="1"/>
    <col min="4342" max="4342" width="11.28515625" customWidth="1"/>
    <col min="4343" max="4344" width="9.7109375" customWidth="1"/>
    <col min="4345" max="4346" width="11.28515625" customWidth="1"/>
    <col min="4347" max="4347" width="9.7109375" customWidth="1"/>
    <col min="4348" max="4348" width="8.85546875" customWidth="1"/>
    <col min="4350" max="4350" width="10.42578125" bestFit="1" customWidth="1"/>
    <col min="4597" max="4597" width="9" customWidth="1"/>
    <col min="4598" max="4598" width="11.28515625" customWidth="1"/>
    <col min="4599" max="4600" width="9.7109375" customWidth="1"/>
    <col min="4601" max="4602" width="11.28515625" customWidth="1"/>
    <col min="4603" max="4603" width="9.7109375" customWidth="1"/>
    <col min="4604" max="4604" width="8.85546875" customWidth="1"/>
    <col min="4606" max="4606" width="10.42578125" bestFit="1" customWidth="1"/>
    <col min="4853" max="4853" width="9" customWidth="1"/>
    <col min="4854" max="4854" width="11.28515625" customWidth="1"/>
    <col min="4855" max="4856" width="9.7109375" customWidth="1"/>
    <col min="4857" max="4858" width="11.28515625" customWidth="1"/>
    <col min="4859" max="4859" width="9.7109375" customWidth="1"/>
    <col min="4860" max="4860" width="8.85546875" customWidth="1"/>
    <col min="4862" max="4862" width="10.42578125" bestFit="1" customWidth="1"/>
    <col min="5109" max="5109" width="9" customWidth="1"/>
    <col min="5110" max="5110" width="11.28515625" customWidth="1"/>
    <col min="5111" max="5112" width="9.7109375" customWidth="1"/>
    <col min="5113" max="5114" width="11.28515625" customWidth="1"/>
    <col min="5115" max="5115" width="9.7109375" customWidth="1"/>
    <col min="5116" max="5116" width="8.85546875" customWidth="1"/>
    <col min="5118" max="5118" width="10.42578125" bestFit="1" customWidth="1"/>
    <col min="5365" max="5365" width="9" customWidth="1"/>
    <col min="5366" max="5366" width="11.28515625" customWidth="1"/>
    <col min="5367" max="5368" width="9.7109375" customWidth="1"/>
    <col min="5369" max="5370" width="11.28515625" customWidth="1"/>
    <col min="5371" max="5371" width="9.7109375" customWidth="1"/>
    <col min="5372" max="5372" width="8.85546875" customWidth="1"/>
    <col min="5374" max="5374" width="10.42578125" bestFit="1" customWidth="1"/>
    <col min="5621" max="5621" width="9" customWidth="1"/>
    <col min="5622" max="5622" width="11.28515625" customWidth="1"/>
    <col min="5623" max="5624" width="9.7109375" customWidth="1"/>
    <col min="5625" max="5626" width="11.28515625" customWidth="1"/>
    <col min="5627" max="5627" width="9.7109375" customWidth="1"/>
    <col min="5628" max="5628" width="8.85546875" customWidth="1"/>
    <col min="5630" max="5630" width="10.42578125" bestFit="1" customWidth="1"/>
    <col min="5877" max="5877" width="9" customWidth="1"/>
    <col min="5878" max="5878" width="11.28515625" customWidth="1"/>
    <col min="5879" max="5880" width="9.7109375" customWidth="1"/>
    <col min="5881" max="5882" width="11.28515625" customWidth="1"/>
    <col min="5883" max="5883" width="9.7109375" customWidth="1"/>
    <col min="5884" max="5884" width="8.85546875" customWidth="1"/>
    <col min="5886" max="5886" width="10.42578125" bestFit="1" customWidth="1"/>
    <col min="6133" max="6133" width="9" customWidth="1"/>
    <col min="6134" max="6134" width="11.28515625" customWidth="1"/>
    <col min="6135" max="6136" width="9.7109375" customWidth="1"/>
    <col min="6137" max="6138" width="11.28515625" customWidth="1"/>
    <col min="6139" max="6139" width="9.7109375" customWidth="1"/>
    <col min="6140" max="6140" width="8.85546875" customWidth="1"/>
    <col min="6142" max="6142" width="10.42578125" bestFit="1" customWidth="1"/>
    <col min="6389" max="6389" width="9" customWidth="1"/>
    <col min="6390" max="6390" width="11.28515625" customWidth="1"/>
    <col min="6391" max="6392" width="9.7109375" customWidth="1"/>
    <col min="6393" max="6394" width="11.28515625" customWidth="1"/>
    <col min="6395" max="6395" width="9.7109375" customWidth="1"/>
    <col min="6396" max="6396" width="8.85546875" customWidth="1"/>
    <col min="6398" max="6398" width="10.42578125" bestFit="1" customWidth="1"/>
    <col min="6645" max="6645" width="9" customWidth="1"/>
    <col min="6646" max="6646" width="11.28515625" customWidth="1"/>
    <col min="6647" max="6648" width="9.7109375" customWidth="1"/>
    <col min="6649" max="6650" width="11.28515625" customWidth="1"/>
    <col min="6651" max="6651" width="9.7109375" customWidth="1"/>
    <col min="6652" max="6652" width="8.85546875" customWidth="1"/>
    <col min="6654" max="6654" width="10.42578125" bestFit="1" customWidth="1"/>
    <col min="6901" max="6901" width="9" customWidth="1"/>
    <col min="6902" max="6902" width="11.28515625" customWidth="1"/>
    <col min="6903" max="6904" width="9.7109375" customWidth="1"/>
    <col min="6905" max="6906" width="11.28515625" customWidth="1"/>
    <col min="6907" max="6907" width="9.7109375" customWidth="1"/>
    <col min="6908" max="6908" width="8.85546875" customWidth="1"/>
    <col min="6910" max="6910" width="10.42578125" bestFit="1" customWidth="1"/>
    <col min="7157" max="7157" width="9" customWidth="1"/>
    <col min="7158" max="7158" width="11.28515625" customWidth="1"/>
    <col min="7159" max="7160" width="9.7109375" customWidth="1"/>
    <col min="7161" max="7162" width="11.28515625" customWidth="1"/>
    <col min="7163" max="7163" width="9.7109375" customWidth="1"/>
    <col min="7164" max="7164" width="8.85546875" customWidth="1"/>
    <col min="7166" max="7166" width="10.42578125" bestFit="1" customWidth="1"/>
    <col min="7413" max="7413" width="9" customWidth="1"/>
    <col min="7414" max="7414" width="11.28515625" customWidth="1"/>
    <col min="7415" max="7416" width="9.7109375" customWidth="1"/>
    <col min="7417" max="7418" width="11.28515625" customWidth="1"/>
    <col min="7419" max="7419" width="9.7109375" customWidth="1"/>
    <col min="7420" max="7420" width="8.85546875" customWidth="1"/>
    <col min="7422" max="7422" width="10.42578125" bestFit="1" customWidth="1"/>
    <col min="7669" max="7669" width="9" customWidth="1"/>
    <col min="7670" max="7670" width="11.28515625" customWidth="1"/>
    <col min="7671" max="7672" width="9.7109375" customWidth="1"/>
    <col min="7673" max="7674" width="11.28515625" customWidth="1"/>
    <col min="7675" max="7675" width="9.7109375" customWidth="1"/>
    <col min="7676" max="7676" width="8.85546875" customWidth="1"/>
    <col min="7678" max="7678" width="10.42578125" bestFit="1" customWidth="1"/>
    <col min="7925" max="7925" width="9" customWidth="1"/>
    <col min="7926" max="7926" width="11.28515625" customWidth="1"/>
    <col min="7927" max="7928" width="9.7109375" customWidth="1"/>
    <col min="7929" max="7930" width="11.28515625" customWidth="1"/>
    <col min="7931" max="7931" width="9.7109375" customWidth="1"/>
    <col min="7932" max="7932" width="8.85546875" customWidth="1"/>
    <col min="7934" max="7934" width="10.42578125" bestFit="1" customWidth="1"/>
    <col min="8181" max="8181" width="9" customWidth="1"/>
    <col min="8182" max="8182" width="11.28515625" customWidth="1"/>
    <col min="8183" max="8184" width="9.7109375" customWidth="1"/>
    <col min="8185" max="8186" width="11.28515625" customWidth="1"/>
    <col min="8187" max="8187" width="9.7109375" customWidth="1"/>
    <col min="8188" max="8188" width="8.85546875" customWidth="1"/>
    <col min="8190" max="8190" width="10.42578125" bestFit="1" customWidth="1"/>
    <col min="8437" max="8437" width="9" customWidth="1"/>
    <col min="8438" max="8438" width="11.28515625" customWidth="1"/>
    <col min="8439" max="8440" width="9.7109375" customWidth="1"/>
    <col min="8441" max="8442" width="11.28515625" customWidth="1"/>
    <col min="8443" max="8443" width="9.7109375" customWidth="1"/>
    <col min="8444" max="8444" width="8.85546875" customWidth="1"/>
    <col min="8446" max="8446" width="10.42578125" bestFit="1" customWidth="1"/>
    <col min="8693" max="8693" width="9" customWidth="1"/>
    <col min="8694" max="8694" width="11.28515625" customWidth="1"/>
    <col min="8695" max="8696" width="9.7109375" customWidth="1"/>
    <col min="8697" max="8698" width="11.28515625" customWidth="1"/>
    <col min="8699" max="8699" width="9.7109375" customWidth="1"/>
    <col min="8700" max="8700" width="8.85546875" customWidth="1"/>
    <col min="8702" max="8702" width="10.42578125" bestFit="1" customWidth="1"/>
    <col min="8949" max="8949" width="9" customWidth="1"/>
    <col min="8950" max="8950" width="11.28515625" customWidth="1"/>
    <col min="8951" max="8952" width="9.7109375" customWidth="1"/>
    <col min="8953" max="8954" width="11.28515625" customWidth="1"/>
    <col min="8955" max="8955" width="9.7109375" customWidth="1"/>
    <col min="8956" max="8956" width="8.85546875" customWidth="1"/>
    <col min="8958" max="8958" width="10.42578125" bestFit="1" customWidth="1"/>
    <col min="9205" max="9205" width="9" customWidth="1"/>
    <col min="9206" max="9206" width="11.28515625" customWidth="1"/>
    <col min="9207" max="9208" width="9.7109375" customWidth="1"/>
    <col min="9209" max="9210" width="11.28515625" customWidth="1"/>
    <col min="9211" max="9211" width="9.7109375" customWidth="1"/>
    <col min="9212" max="9212" width="8.85546875" customWidth="1"/>
    <col min="9214" max="9214" width="10.42578125" bestFit="1" customWidth="1"/>
    <col min="9461" max="9461" width="9" customWidth="1"/>
    <col min="9462" max="9462" width="11.28515625" customWidth="1"/>
    <col min="9463" max="9464" width="9.7109375" customWidth="1"/>
    <col min="9465" max="9466" width="11.28515625" customWidth="1"/>
    <col min="9467" max="9467" width="9.7109375" customWidth="1"/>
    <col min="9468" max="9468" width="8.85546875" customWidth="1"/>
    <col min="9470" max="9470" width="10.42578125" bestFit="1" customWidth="1"/>
    <col min="9717" max="9717" width="9" customWidth="1"/>
    <col min="9718" max="9718" width="11.28515625" customWidth="1"/>
    <col min="9719" max="9720" width="9.7109375" customWidth="1"/>
    <col min="9721" max="9722" width="11.28515625" customWidth="1"/>
    <col min="9723" max="9723" width="9.7109375" customWidth="1"/>
    <col min="9724" max="9724" width="8.85546875" customWidth="1"/>
    <col min="9726" max="9726" width="10.42578125" bestFit="1" customWidth="1"/>
    <col min="9973" max="9973" width="9" customWidth="1"/>
    <col min="9974" max="9974" width="11.28515625" customWidth="1"/>
    <col min="9975" max="9976" width="9.7109375" customWidth="1"/>
    <col min="9977" max="9978" width="11.28515625" customWidth="1"/>
    <col min="9979" max="9979" width="9.7109375" customWidth="1"/>
    <col min="9980" max="9980" width="8.85546875" customWidth="1"/>
    <col min="9982" max="9982" width="10.42578125" bestFit="1" customWidth="1"/>
    <col min="10229" max="10229" width="9" customWidth="1"/>
    <col min="10230" max="10230" width="11.28515625" customWidth="1"/>
    <col min="10231" max="10232" width="9.7109375" customWidth="1"/>
    <col min="10233" max="10234" width="11.28515625" customWidth="1"/>
    <col min="10235" max="10235" width="9.7109375" customWidth="1"/>
    <col min="10236" max="10236" width="8.85546875" customWidth="1"/>
    <col min="10238" max="10238" width="10.42578125" bestFit="1" customWidth="1"/>
    <col min="10485" max="10485" width="9" customWidth="1"/>
    <col min="10486" max="10486" width="11.28515625" customWidth="1"/>
    <col min="10487" max="10488" width="9.7109375" customWidth="1"/>
    <col min="10489" max="10490" width="11.28515625" customWidth="1"/>
    <col min="10491" max="10491" width="9.7109375" customWidth="1"/>
    <col min="10492" max="10492" width="8.85546875" customWidth="1"/>
    <col min="10494" max="10494" width="10.42578125" bestFit="1" customWidth="1"/>
    <col min="10741" max="10741" width="9" customWidth="1"/>
    <col min="10742" max="10742" width="11.28515625" customWidth="1"/>
    <col min="10743" max="10744" width="9.7109375" customWidth="1"/>
    <col min="10745" max="10746" width="11.28515625" customWidth="1"/>
    <col min="10747" max="10747" width="9.7109375" customWidth="1"/>
    <col min="10748" max="10748" width="8.85546875" customWidth="1"/>
    <col min="10750" max="10750" width="10.42578125" bestFit="1" customWidth="1"/>
    <col min="10997" max="10997" width="9" customWidth="1"/>
    <col min="10998" max="10998" width="11.28515625" customWidth="1"/>
    <col min="10999" max="11000" width="9.7109375" customWidth="1"/>
    <col min="11001" max="11002" width="11.28515625" customWidth="1"/>
    <col min="11003" max="11003" width="9.7109375" customWidth="1"/>
    <col min="11004" max="11004" width="8.85546875" customWidth="1"/>
    <col min="11006" max="11006" width="10.42578125" bestFit="1" customWidth="1"/>
    <col min="11253" max="11253" width="9" customWidth="1"/>
    <col min="11254" max="11254" width="11.28515625" customWidth="1"/>
    <col min="11255" max="11256" width="9.7109375" customWidth="1"/>
    <col min="11257" max="11258" width="11.28515625" customWidth="1"/>
    <col min="11259" max="11259" width="9.7109375" customWidth="1"/>
    <col min="11260" max="11260" width="8.85546875" customWidth="1"/>
    <col min="11262" max="11262" width="10.42578125" bestFit="1" customWidth="1"/>
    <col min="11509" max="11509" width="9" customWidth="1"/>
    <col min="11510" max="11510" width="11.28515625" customWidth="1"/>
    <col min="11511" max="11512" width="9.7109375" customWidth="1"/>
    <col min="11513" max="11514" width="11.28515625" customWidth="1"/>
    <col min="11515" max="11515" width="9.7109375" customWidth="1"/>
    <col min="11516" max="11516" width="8.85546875" customWidth="1"/>
    <col min="11518" max="11518" width="10.42578125" bestFit="1" customWidth="1"/>
    <col min="11765" max="11765" width="9" customWidth="1"/>
    <col min="11766" max="11766" width="11.28515625" customWidth="1"/>
    <col min="11767" max="11768" width="9.7109375" customWidth="1"/>
    <col min="11769" max="11770" width="11.28515625" customWidth="1"/>
    <col min="11771" max="11771" width="9.7109375" customWidth="1"/>
    <col min="11772" max="11772" width="8.85546875" customWidth="1"/>
    <col min="11774" max="11774" width="10.42578125" bestFit="1" customWidth="1"/>
    <col min="12021" max="12021" width="9" customWidth="1"/>
    <col min="12022" max="12022" width="11.28515625" customWidth="1"/>
    <col min="12023" max="12024" width="9.7109375" customWidth="1"/>
    <col min="12025" max="12026" width="11.28515625" customWidth="1"/>
    <col min="12027" max="12027" width="9.7109375" customWidth="1"/>
    <col min="12028" max="12028" width="8.85546875" customWidth="1"/>
    <col min="12030" max="12030" width="10.42578125" bestFit="1" customWidth="1"/>
    <col min="12277" max="12277" width="9" customWidth="1"/>
    <col min="12278" max="12278" width="11.28515625" customWidth="1"/>
    <col min="12279" max="12280" width="9.7109375" customWidth="1"/>
    <col min="12281" max="12282" width="11.28515625" customWidth="1"/>
    <col min="12283" max="12283" width="9.7109375" customWidth="1"/>
    <col min="12284" max="12284" width="8.85546875" customWidth="1"/>
    <col min="12286" max="12286" width="10.42578125" bestFit="1" customWidth="1"/>
    <col min="12533" max="12533" width="9" customWidth="1"/>
    <col min="12534" max="12534" width="11.28515625" customWidth="1"/>
    <col min="12535" max="12536" width="9.7109375" customWidth="1"/>
    <col min="12537" max="12538" width="11.28515625" customWidth="1"/>
    <col min="12539" max="12539" width="9.7109375" customWidth="1"/>
    <col min="12540" max="12540" width="8.85546875" customWidth="1"/>
    <col min="12542" max="12542" width="10.42578125" bestFit="1" customWidth="1"/>
    <col min="12789" max="12789" width="9" customWidth="1"/>
    <col min="12790" max="12790" width="11.28515625" customWidth="1"/>
    <col min="12791" max="12792" width="9.7109375" customWidth="1"/>
    <col min="12793" max="12794" width="11.28515625" customWidth="1"/>
    <col min="12795" max="12795" width="9.7109375" customWidth="1"/>
    <col min="12796" max="12796" width="8.85546875" customWidth="1"/>
    <col min="12798" max="12798" width="10.42578125" bestFit="1" customWidth="1"/>
    <col min="13045" max="13045" width="9" customWidth="1"/>
    <col min="13046" max="13046" width="11.28515625" customWidth="1"/>
    <col min="13047" max="13048" width="9.7109375" customWidth="1"/>
    <col min="13049" max="13050" width="11.28515625" customWidth="1"/>
    <col min="13051" max="13051" width="9.7109375" customWidth="1"/>
    <col min="13052" max="13052" width="8.85546875" customWidth="1"/>
    <col min="13054" max="13054" width="10.42578125" bestFit="1" customWidth="1"/>
    <col min="13301" max="13301" width="9" customWidth="1"/>
    <col min="13302" max="13302" width="11.28515625" customWidth="1"/>
    <col min="13303" max="13304" width="9.7109375" customWidth="1"/>
    <col min="13305" max="13306" width="11.28515625" customWidth="1"/>
    <col min="13307" max="13307" width="9.7109375" customWidth="1"/>
    <col min="13308" max="13308" width="8.85546875" customWidth="1"/>
    <col min="13310" max="13310" width="10.42578125" bestFit="1" customWidth="1"/>
    <col min="13557" max="13557" width="9" customWidth="1"/>
    <col min="13558" max="13558" width="11.28515625" customWidth="1"/>
    <col min="13559" max="13560" width="9.7109375" customWidth="1"/>
    <col min="13561" max="13562" width="11.28515625" customWidth="1"/>
    <col min="13563" max="13563" width="9.7109375" customWidth="1"/>
    <col min="13564" max="13564" width="8.85546875" customWidth="1"/>
    <col min="13566" max="13566" width="10.42578125" bestFit="1" customWidth="1"/>
    <col min="13813" max="13813" width="9" customWidth="1"/>
    <col min="13814" max="13814" width="11.28515625" customWidth="1"/>
    <col min="13815" max="13816" width="9.7109375" customWidth="1"/>
    <col min="13817" max="13818" width="11.28515625" customWidth="1"/>
    <col min="13819" max="13819" width="9.7109375" customWidth="1"/>
    <col min="13820" max="13820" width="8.85546875" customWidth="1"/>
    <col min="13822" max="13822" width="10.42578125" bestFit="1" customWidth="1"/>
    <col min="14069" max="14069" width="9" customWidth="1"/>
    <col min="14070" max="14070" width="11.28515625" customWidth="1"/>
    <col min="14071" max="14072" width="9.7109375" customWidth="1"/>
    <col min="14073" max="14074" width="11.28515625" customWidth="1"/>
    <col min="14075" max="14075" width="9.7109375" customWidth="1"/>
    <col min="14076" max="14076" width="8.85546875" customWidth="1"/>
    <col min="14078" max="14078" width="10.42578125" bestFit="1" customWidth="1"/>
    <col min="14325" max="14325" width="9" customWidth="1"/>
    <col min="14326" max="14326" width="11.28515625" customWidth="1"/>
    <col min="14327" max="14328" width="9.7109375" customWidth="1"/>
    <col min="14329" max="14330" width="11.28515625" customWidth="1"/>
    <col min="14331" max="14331" width="9.7109375" customWidth="1"/>
    <col min="14332" max="14332" width="8.85546875" customWidth="1"/>
    <col min="14334" max="14334" width="10.42578125" bestFit="1" customWidth="1"/>
    <col min="14581" max="14581" width="9" customWidth="1"/>
    <col min="14582" max="14582" width="11.28515625" customWidth="1"/>
    <col min="14583" max="14584" width="9.7109375" customWidth="1"/>
    <col min="14585" max="14586" width="11.28515625" customWidth="1"/>
    <col min="14587" max="14587" width="9.7109375" customWidth="1"/>
    <col min="14588" max="14588" width="8.85546875" customWidth="1"/>
    <col min="14590" max="14590" width="10.42578125" bestFit="1" customWidth="1"/>
    <col min="14837" max="14837" width="9" customWidth="1"/>
    <col min="14838" max="14838" width="11.28515625" customWidth="1"/>
    <col min="14839" max="14840" width="9.7109375" customWidth="1"/>
    <col min="14841" max="14842" width="11.28515625" customWidth="1"/>
    <col min="14843" max="14843" width="9.7109375" customWidth="1"/>
    <col min="14844" max="14844" width="8.85546875" customWidth="1"/>
    <col min="14846" max="14846" width="10.42578125" bestFit="1" customWidth="1"/>
    <col min="15093" max="15093" width="9" customWidth="1"/>
    <col min="15094" max="15094" width="11.28515625" customWidth="1"/>
    <col min="15095" max="15096" width="9.7109375" customWidth="1"/>
    <col min="15097" max="15098" width="11.28515625" customWidth="1"/>
    <col min="15099" max="15099" width="9.7109375" customWidth="1"/>
    <col min="15100" max="15100" width="8.85546875" customWidth="1"/>
    <col min="15102" max="15102" width="10.42578125" bestFit="1" customWidth="1"/>
    <col min="15349" max="15349" width="9" customWidth="1"/>
    <col min="15350" max="15350" width="11.28515625" customWidth="1"/>
    <col min="15351" max="15352" width="9.7109375" customWidth="1"/>
    <col min="15353" max="15354" width="11.28515625" customWidth="1"/>
    <col min="15355" max="15355" width="9.7109375" customWidth="1"/>
    <col min="15356" max="15356" width="8.85546875" customWidth="1"/>
    <col min="15358" max="15358" width="10.42578125" bestFit="1" customWidth="1"/>
    <col min="15605" max="15605" width="9" customWidth="1"/>
    <col min="15606" max="15606" width="11.28515625" customWidth="1"/>
    <col min="15607" max="15608" width="9.7109375" customWidth="1"/>
    <col min="15609" max="15610" width="11.28515625" customWidth="1"/>
    <col min="15611" max="15611" width="9.7109375" customWidth="1"/>
    <col min="15612" max="15612" width="8.85546875" customWidth="1"/>
    <col min="15614" max="15614" width="10.42578125" bestFit="1" customWidth="1"/>
    <col min="15861" max="15861" width="9" customWidth="1"/>
    <col min="15862" max="15862" width="11.28515625" customWidth="1"/>
    <col min="15863" max="15864" width="9.7109375" customWidth="1"/>
    <col min="15865" max="15866" width="11.28515625" customWidth="1"/>
    <col min="15867" max="15867" width="9.7109375" customWidth="1"/>
    <col min="15868" max="15868" width="8.85546875" customWidth="1"/>
    <col min="15870" max="15870" width="10.42578125" bestFit="1" customWidth="1"/>
    <col min="16117" max="16117" width="9" customWidth="1"/>
    <col min="16118" max="16118" width="11.28515625" customWidth="1"/>
    <col min="16119" max="16120" width="9.7109375" customWidth="1"/>
    <col min="16121" max="16122" width="11.28515625" customWidth="1"/>
    <col min="16123" max="16123" width="9.7109375" customWidth="1"/>
    <col min="16124" max="16124" width="8.85546875" customWidth="1"/>
    <col min="16126" max="16126" width="10.42578125" bestFit="1" customWidth="1"/>
  </cols>
  <sheetData>
    <row r="1" spans="1:8" ht="12.75" customHeight="1">
      <c r="A1" s="196" t="s">
        <v>126</v>
      </c>
      <c r="B1" s="196"/>
      <c r="C1" s="196"/>
      <c r="D1" s="196"/>
      <c r="E1" s="196"/>
      <c r="F1" s="196"/>
      <c r="G1" s="196"/>
      <c r="H1" s="196"/>
    </row>
    <row r="2" spans="1:8" ht="12.75" customHeight="1">
      <c r="A2" s="196"/>
      <c r="B2" s="196"/>
      <c r="C2" s="196"/>
      <c r="D2" s="196"/>
      <c r="E2" s="196"/>
      <c r="F2" s="196"/>
      <c r="G2" s="196"/>
      <c r="H2" s="196"/>
    </row>
    <row r="3" spans="1:8" ht="18.75">
      <c r="A3" s="161" t="s">
        <v>15</v>
      </c>
      <c r="B3" s="162" t="s">
        <v>115</v>
      </c>
      <c r="C3" s="162" t="s">
        <v>116</v>
      </c>
      <c r="D3" s="162" t="s">
        <v>117</v>
      </c>
      <c r="E3" s="162" t="s">
        <v>118</v>
      </c>
      <c r="F3" s="162" t="s">
        <v>119</v>
      </c>
      <c r="G3" s="162" t="s">
        <v>120</v>
      </c>
      <c r="H3" s="163" t="s">
        <v>121</v>
      </c>
    </row>
    <row r="4" spans="1:8">
      <c r="A4" s="164">
        <v>43070</v>
      </c>
      <c r="B4" s="174">
        <v>683.07</v>
      </c>
      <c r="C4" s="174">
        <v>66.17</v>
      </c>
      <c r="D4" s="128">
        <v>0</v>
      </c>
      <c r="E4" s="174">
        <v>749.24</v>
      </c>
      <c r="F4" s="174">
        <v>735.75368000000003</v>
      </c>
      <c r="G4" s="174">
        <v>13.486319999999999</v>
      </c>
      <c r="H4" s="7">
        <v>6</v>
      </c>
    </row>
    <row r="5" spans="1:8">
      <c r="A5" s="164">
        <v>43071</v>
      </c>
      <c r="B5" s="165">
        <v>66.17</v>
      </c>
      <c r="C5" s="165">
        <v>86.53</v>
      </c>
      <c r="D5" s="165">
        <v>0</v>
      </c>
      <c r="E5" s="165">
        <v>152.69999999999999</v>
      </c>
      <c r="F5" s="165">
        <v>149.95139999999998</v>
      </c>
      <c r="G5" s="165">
        <v>2.7485999999999997</v>
      </c>
      <c r="H5" s="166">
        <v>4</v>
      </c>
    </row>
    <row r="6" spans="1:8">
      <c r="A6" s="164">
        <v>43072</v>
      </c>
      <c r="B6" s="165">
        <v>264.08</v>
      </c>
      <c r="C6" s="165">
        <v>0</v>
      </c>
      <c r="D6" s="165">
        <v>0</v>
      </c>
      <c r="E6" s="165">
        <v>264.08</v>
      </c>
      <c r="F6" s="165">
        <v>259.32655999999997</v>
      </c>
      <c r="G6" s="165">
        <v>4.7534399999999994</v>
      </c>
      <c r="H6" s="166">
        <v>3</v>
      </c>
    </row>
    <row r="7" spans="1:8">
      <c r="A7" s="164">
        <v>43073</v>
      </c>
      <c r="B7" s="165">
        <v>151.67000000000002</v>
      </c>
      <c r="C7" s="165">
        <v>0</v>
      </c>
      <c r="D7" s="165">
        <v>0</v>
      </c>
      <c r="E7" s="165">
        <v>151.67000000000002</v>
      </c>
      <c r="F7" s="165">
        <v>148.93994000000001</v>
      </c>
      <c r="G7" s="165">
        <v>2.7300599999999999</v>
      </c>
      <c r="H7" s="166">
        <v>5</v>
      </c>
    </row>
    <row r="8" spans="1:8">
      <c r="A8" s="164">
        <v>43074</v>
      </c>
      <c r="B8" s="165">
        <v>875.47</v>
      </c>
      <c r="C8" s="165">
        <v>69.22</v>
      </c>
      <c r="D8" s="165">
        <v>0</v>
      </c>
      <c r="E8" s="165">
        <v>944.69</v>
      </c>
      <c r="F8" s="165">
        <v>927.68558000000007</v>
      </c>
      <c r="G8" s="165">
        <v>17.00442</v>
      </c>
      <c r="H8" s="166">
        <v>9</v>
      </c>
    </row>
    <row r="9" spans="1:8">
      <c r="A9" s="164">
        <v>43075</v>
      </c>
      <c r="B9" s="165">
        <v>483.53000000000003</v>
      </c>
      <c r="C9" s="165">
        <v>137.44</v>
      </c>
      <c r="D9" s="165">
        <v>0</v>
      </c>
      <c r="E9" s="165">
        <v>620.97</v>
      </c>
      <c r="F9" s="165">
        <v>609.79254000000003</v>
      </c>
      <c r="G9" s="165">
        <v>11.17746</v>
      </c>
      <c r="H9" s="166">
        <v>11</v>
      </c>
    </row>
    <row r="10" spans="1:8">
      <c r="A10" s="164">
        <v>43076</v>
      </c>
      <c r="B10" s="165">
        <v>613.83999999999992</v>
      </c>
      <c r="C10" s="165">
        <v>0</v>
      </c>
      <c r="D10" s="165">
        <v>0</v>
      </c>
      <c r="E10" s="165">
        <v>613.83999999999992</v>
      </c>
      <c r="F10" s="165">
        <v>602.7908799999999</v>
      </c>
      <c r="G10" s="165">
        <v>11.049119999999998</v>
      </c>
      <c r="H10" s="166">
        <v>9</v>
      </c>
    </row>
    <row r="11" spans="1:8">
      <c r="A11" s="164">
        <v>43077</v>
      </c>
      <c r="B11" s="165">
        <v>687.13</v>
      </c>
      <c r="C11" s="165">
        <v>697.05</v>
      </c>
      <c r="D11" s="165">
        <v>0</v>
      </c>
      <c r="E11" s="165">
        <v>1384.1799999999998</v>
      </c>
      <c r="F11" s="165">
        <v>1359.2647599999998</v>
      </c>
      <c r="G11" s="165">
        <v>24.915239999999994</v>
      </c>
      <c r="H11" s="166">
        <v>14</v>
      </c>
    </row>
    <row r="12" spans="1:8">
      <c r="A12" s="164">
        <v>43078</v>
      </c>
      <c r="B12" s="165">
        <v>674.91</v>
      </c>
      <c r="C12" s="165">
        <v>214.35</v>
      </c>
      <c r="D12" s="165">
        <v>0</v>
      </c>
      <c r="E12" s="165">
        <v>889.26</v>
      </c>
      <c r="F12" s="165">
        <v>873.25332000000003</v>
      </c>
      <c r="G12" s="165">
        <v>16.006679999999999</v>
      </c>
      <c r="H12" s="166">
        <v>16</v>
      </c>
    </row>
    <row r="13" spans="1:8">
      <c r="A13" s="164">
        <v>43079</v>
      </c>
      <c r="B13" s="165">
        <v>715.6400000000001</v>
      </c>
      <c r="C13" s="165">
        <v>226.7</v>
      </c>
      <c r="D13" s="165">
        <v>0</v>
      </c>
      <c r="E13" s="165">
        <v>942.34000000000015</v>
      </c>
      <c r="F13" s="165">
        <v>925.37788000000012</v>
      </c>
      <c r="G13" s="165">
        <v>16.962120000000002</v>
      </c>
      <c r="H13" s="166">
        <v>8</v>
      </c>
    </row>
    <row r="14" spans="1:8">
      <c r="A14" s="164">
        <v>43080</v>
      </c>
      <c r="B14" s="174">
        <v>443.84000000000003</v>
      </c>
      <c r="C14" s="174">
        <v>130</v>
      </c>
      <c r="D14" s="128">
        <v>0</v>
      </c>
      <c r="E14" s="174">
        <v>573.84</v>
      </c>
      <c r="F14" s="174">
        <v>563.51088000000004</v>
      </c>
      <c r="G14" s="174">
        <v>10.32912</v>
      </c>
      <c r="H14" s="7">
        <v>11</v>
      </c>
    </row>
    <row r="15" spans="1:8">
      <c r="A15" s="164">
        <v>43081</v>
      </c>
      <c r="B15" s="165">
        <v>628.09</v>
      </c>
      <c r="C15" s="165">
        <v>76.349999999999994</v>
      </c>
      <c r="D15" s="165">
        <v>0</v>
      </c>
      <c r="E15" s="165">
        <v>704.44</v>
      </c>
      <c r="F15" s="165">
        <v>691.76008000000002</v>
      </c>
      <c r="G15" s="165">
        <v>12.679919999999999</v>
      </c>
      <c r="H15" s="166">
        <v>10</v>
      </c>
    </row>
    <row r="16" spans="1:8">
      <c r="A16" s="164">
        <v>43082</v>
      </c>
      <c r="B16" s="165">
        <v>702.29</v>
      </c>
      <c r="C16" s="165">
        <v>66.17</v>
      </c>
      <c r="D16" s="165">
        <v>0</v>
      </c>
      <c r="E16" s="165">
        <v>768.45999999999992</v>
      </c>
      <c r="F16" s="165">
        <v>754.62771999999995</v>
      </c>
      <c r="G16" s="165">
        <v>13.832279999999997</v>
      </c>
      <c r="H16" s="166">
        <v>11</v>
      </c>
    </row>
    <row r="17" spans="1:8">
      <c r="A17" s="164">
        <v>43083</v>
      </c>
      <c r="B17" s="165">
        <v>360.36</v>
      </c>
      <c r="C17" s="165">
        <v>201.56</v>
      </c>
      <c r="D17" s="165">
        <v>0</v>
      </c>
      <c r="E17" s="165">
        <v>561.92000000000007</v>
      </c>
      <c r="F17" s="165">
        <v>551.80544000000009</v>
      </c>
      <c r="G17" s="165">
        <v>10.114560000000001</v>
      </c>
      <c r="H17" s="166">
        <v>12</v>
      </c>
    </row>
    <row r="18" spans="1:8">
      <c r="A18" s="164">
        <v>43084</v>
      </c>
      <c r="B18" s="165">
        <v>701.39</v>
      </c>
      <c r="C18" s="165">
        <v>0</v>
      </c>
      <c r="D18" s="165">
        <v>0</v>
      </c>
      <c r="E18" s="165">
        <v>701.39</v>
      </c>
      <c r="F18" s="165">
        <v>688.76498000000004</v>
      </c>
      <c r="G18" s="165">
        <v>12.625019999999999</v>
      </c>
      <c r="H18" s="166">
        <v>8</v>
      </c>
    </row>
    <row r="19" spans="1:8">
      <c r="A19" s="164">
        <v>43085</v>
      </c>
      <c r="B19" s="165">
        <v>1142.1699999999998</v>
      </c>
      <c r="C19" s="165">
        <v>142.42000000000002</v>
      </c>
      <c r="D19" s="165">
        <v>0</v>
      </c>
      <c r="E19" s="165">
        <v>1284.5899999999999</v>
      </c>
      <c r="F19" s="165">
        <v>1261.4673799999998</v>
      </c>
      <c r="G19" s="165">
        <v>23.122619999999998</v>
      </c>
      <c r="H19" s="166">
        <v>18</v>
      </c>
    </row>
    <row r="20" spans="1:8">
      <c r="A20" s="164">
        <v>43086</v>
      </c>
      <c r="B20" s="165">
        <v>682</v>
      </c>
      <c r="C20" s="165">
        <v>76.349999999999994</v>
      </c>
      <c r="D20" s="165">
        <v>0</v>
      </c>
      <c r="E20" s="165">
        <v>758.35</v>
      </c>
      <c r="F20" s="165">
        <v>744.69970000000001</v>
      </c>
      <c r="G20" s="165">
        <v>13.6503</v>
      </c>
      <c r="H20" s="166">
        <v>10</v>
      </c>
    </row>
    <row r="21" spans="1:8">
      <c r="A21" s="164">
        <v>43087</v>
      </c>
      <c r="B21" s="165">
        <v>150.66</v>
      </c>
      <c r="C21" s="165">
        <v>0</v>
      </c>
      <c r="D21" s="165">
        <v>0</v>
      </c>
      <c r="E21" s="165">
        <v>150.66</v>
      </c>
      <c r="F21" s="165">
        <v>147.94811999999999</v>
      </c>
      <c r="G21" s="165">
        <v>2.7118799999999998</v>
      </c>
      <c r="H21" s="166">
        <v>2</v>
      </c>
    </row>
    <row r="22" spans="1:8">
      <c r="A22" s="164">
        <v>43088</v>
      </c>
      <c r="B22" s="165">
        <v>4550.66</v>
      </c>
      <c r="C22" s="165">
        <v>0</v>
      </c>
      <c r="D22" s="165">
        <v>0</v>
      </c>
      <c r="E22" s="165">
        <v>4550.66</v>
      </c>
      <c r="F22" s="165">
        <v>4468.7481200000002</v>
      </c>
      <c r="G22" s="165">
        <v>81.911879999999996</v>
      </c>
      <c r="H22" s="166">
        <v>2</v>
      </c>
    </row>
    <row r="23" spans="1:8">
      <c r="A23" s="164">
        <v>43089</v>
      </c>
      <c r="B23" s="165">
        <v>354.26000000000005</v>
      </c>
      <c r="C23" s="165">
        <v>142.51999999999998</v>
      </c>
      <c r="D23" s="165">
        <v>0</v>
      </c>
      <c r="E23" s="165">
        <v>496.78000000000003</v>
      </c>
      <c r="F23" s="165">
        <v>487.83796000000001</v>
      </c>
      <c r="G23" s="165">
        <v>8.9420400000000004</v>
      </c>
      <c r="H23" s="166">
        <v>7</v>
      </c>
    </row>
    <row r="24" spans="1:8">
      <c r="A24" s="164">
        <v>43090</v>
      </c>
    </row>
    <row r="25" spans="1:8">
      <c r="A25" s="164">
        <v>43091</v>
      </c>
      <c r="B25" s="165">
        <v>356.3</v>
      </c>
      <c r="C25" s="165">
        <v>356.3</v>
      </c>
      <c r="D25" s="165">
        <v>0</v>
      </c>
      <c r="E25" s="165">
        <v>712.6</v>
      </c>
      <c r="F25" s="165">
        <v>699.77319999999997</v>
      </c>
      <c r="G25" s="165">
        <v>12.826799999999999</v>
      </c>
      <c r="H25" s="166">
        <v>3</v>
      </c>
    </row>
    <row r="26" spans="1:8">
      <c r="A26" s="164">
        <v>43092</v>
      </c>
    </row>
    <row r="27" spans="1:8">
      <c r="A27" s="164">
        <v>43093</v>
      </c>
    </row>
    <row r="28" spans="1:8">
      <c r="A28" s="164">
        <v>43094</v>
      </c>
    </row>
    <row r="29" spans="1:8">
      <c r="A29" s="164">
        <v>43095</v>
      </c>
    </row>
    <row r="30" spans="1:8">
      <c r="A30" s="164">
        <v>43096</v>
      </c>
    </row>
    <row r="31" spans="1:8">
      <c r="A31" s="164">
        <v>43097</v>
      </c>
    </row>
    <row r="32" spans="1:8">
      <c r="A32" s="164">
        <v>43098</v>
      </c>
    </row>
    <row r="33" spans="1:9">
      <c r="A33" s="164">
        <v>43099</v>
      </c>
    </row>
    <row r="34" spans="1:9" ht="16.5" thickBot="1">
      <c r="A34" s="164">
        <v>43100</v>
      </c>
    </row>
    <row r="35" spans="1:9">
      <c r="A35" s="167"/>
      <c r="B35" s="168">
        <f t="shared" ref="B35:H35" si="0">SUM(B4:B34)</f>
        <v>15287.529999999999</v>
      </c>
      <c r="C35" s="168">
        <f t="shared" si="0"/>
        <v>2689.1299999999997</v>
      </c>
      <c r="D35" s="168">
        <f t="shared" si="0"/>
        <v>0</v>
      </c>
      <c r="E35" s="168">
        <f t="shared" si="0"/>
        <v>17976.659999999996</v>
      </c>
      <c r="F35" s="168">
        <f t="shared" si="0"/>
        <v>17653.080119999999</v>
      </c>
      <c r="G35" s="168">
        <f t="shared" si="0"/>
        <v>323.57988000000006</v>
      </c>
      <c r="H35" s="169">
        <f t="shared" si="0"/>
        <v>179</v>
      </c>
    </row>
    <row r="36" spans="1:9">
      <c r="A36" s="170"/>
      <c r="B36" s="171"/>
      <c r="C36" s="171"/>
      <c r="D36" s="171"/>
      <c r="E36" s="171"/>
      <c r="F36" s="171"/>
      <c r="G36" s="171"/>
      <c r="H36" s="172"/>
    </row>
    <row r="37" spans="1:9" ht="16.5">
      <c r="A37" s="175"/>
      <c r="B37" s="171"/>
      <c r="C37" s="171"/>
      <c r="D37" s="171"/>
      <c r="E37" s="171"/>
      <c r="F37" s="171"/>
      <c r="G37" s="171"/>
      <c r="H37" s="172"/>
      <c r="I37" s="183"/>
    </row>
    <row r="38" spans="1:9">
      <c r="A38" s="170"/>
      <c r="B38" s="171"/>
      <c r="C38" s="171"/>
      <c r="D38" s="171"/>
      <c r="E38" s="171"/>
      <c r="F38" s="171"/>
      <c r="G38" s="171"/>
      <c r="H38" s="172"/>
      <c r="I38" s="183"/>
    </row>
    <row r="39" spans="1:9">
      <c r="A39" s="170"/>
      <c r="B39" s="171"/>
      <c r="C39" s="171"/>
      <c r="D39" s="171"/>
      <c r="E39" s="171"/>
      <c r="F39" s="171"/>
      <c r="G39" s="171"/>
      <c r="H39" s="172"/>
      <c r="I39" s="183"/>
    </row>
    <row r="40" spans="1:9">
      <c r="A40" s="170"/>
      <c r="B40" s="171"/>
      <c r="C40" s="171"/>
      <c r="D40" s="171"/>
      <c r="E40" s="171"/>
      <c r="F40" s="171"/>
      <c r="G40" s="171"/>
      <c r="H40" s="172"/>
      <c r="I40" s="183"/>
    </row>
    <row r="41" spans="1:9">
      <c r="A41" s="170"/>
      <c r="B41" s="171"/>
      <c r="C41" s="176"/>
      <c r="D41" s="171"/>
      <c r="E41" s="171"/>
      <c r="F41" s="171"/>
      <c r="G41" s="171"/>
      <c r="H41" s="172"/>
      <c r="I41" s="183"/>
    </row>
    <row r="42" spans="1:9">
      <c r="A42" s="170"/>
      <c r="B42" s="171"/>
      <c r="C42" s="171"/>
      <c r="D42" s="171"/>
      <c r="E42" s="171"/>
      <c r="F42" s="171"/>
      <c r="G42" s="171"/>
      <c r="H42" s="172"/>
      <c r="I42" s="183"/>
    </row>
    <row r="43" spans="1:9">
      <c r="A43" s="170"/>
      <c r="B43" s="171"/>
      <c r="C43" s="171"/>
      <c r="D43" s="171"/>
      <c r="E43" s="171"/>
      <c r="F43" s="171"/>
      <c r="G43" s="171"/>
      <c r="H43" s="172"/>
      <c r="I43" s="183"/>
    </row>
    <row r="44" spans="1:9">
      <c r="A44" s="170"/>
      <c r="B44" s="171"/>
      <c r="C44" s="171"/>
      <c r="D44" s="171"/>
      <c r="E44" s="171"/>
      <c r="F44" s="171"/>
      <c r="G44" s="171"/>
      <c r="H44" s="172"/>
      <c r="I44" s="183"/>
    </row>
    <row r="45" spans="1:9">
      <c r="A45" s="170"/>
      <c r="B45" s="171"/>
      <c r="C45" s="171"/>
      <c r="D45" s="171"/>
      <c r="E45" s="171"/>
      <c r="F45" s="171"/>
      <c r="G45" s="171"/>
      <c r="H45" s="172"/>
      <c r="I45" s="183"/>
    </row>
    <row r="46" spans="1:9">
      <c r="A46" s="170"/>
      <c r="B46" s="171"/>
      <c r="C46" s="171"/>
      <c r="D46" s="171"/>
      <c r="E46" s="171"/>
      <c r="F46" s="171"/>
      <c r="G46" s="171"/>
      <c r="H46" s="172"/>
      <c r="I46" s="183"/>
    </row>
    <row r="47" spans="1:9">
      <c r="A47" s="170"/>
      <c r="B47" s="171"/>
      <c r="C47" s="171"/>
      <c r="D47" s="171"/>
      <c r="E47" s="171"/>
      <c r="F47" s="171"/>
      <c r="G47" s="171"/>
      <c r="H47" s="172"/>
      <c r="I47" s="183"/>
    </row>
    <row r="48" spans="1:9">
      <c r="A48" s="170"/>
      <c r="B48" s="171"/>
      <c r="C48" s="171"/>
      <c r="D48" s="171"/>
      <c r="E48" s="171"/>
      <c r="F48" s="171"/>
      <c r="G48" s="171"/>
      <c r="H48" s="172"/>
      <c r="I48" s="183"/>
    </row>
    <row r="49" spans="1:9">
      <c r="A49" s="170"/>
      <c r="B49" s="171"/>
      <c r="C49" s="171"/>
      <c r="D49" s="171"/>
      <c r="E49" s="171"/>
      <c r="F49" s="171"/>
      <c r="G49" s="171"/>
      <c r="H49" s="172"/>
      <c r="I49" s="183"/>
    </row>
    <row r="50" spans="1:9">
      <c r="A50" s="170"/>
      <c r="B50" s="171"/>
      <c r="C50" s="171"/>
      <c r="D50" s="171"/>
      <c r="E50" s="171"/>
      <c r="F50" s="171"/>
      <c r="G50" s="171"/>
      <c r="H50" s="172"/>
      <c r="I50" s="183"/>
    </row>
    <row r="51" spans="1:9">
      <c r="A51" s="170"/>
      <c r="B51" s="171"/>
      <c r="C51" s="171"/>
      <c r="D51" s="171"/>
      <c r="E51" s="171"/>
      <c r="F51" s="171"/>
      <c r="G51" s="171"/>
      <c r="H51" s="172"/>
      <c r="I51" s="183"/>
    </row>
    <row r="52" spans="1:9">
      <c r="A52" s="170"/>
      <c r="B52" s="171"/>
      <c r="C52" s="171"/>
      <c r="D52" s="171"/>
      <c r="E52" s="171"/>
      <c r="F52" s="171"/>
      <c r="G52" s="171"/>
      <c r="H52" s="172"/>
      <c r="I52" s="183"/>
    </row>
    <row r="53" spans="1:9">
      <c r="A53" s="170"/>
      <c r="B53" s="171"/>
      <c r="C53" s="171"/>
      <c r="D53" s="171"/>
      <c r="E53" s="171"/>
      <c r="F53" s="171"/>
      <c r="G53" s="171"/>
      <c r="H53" s="172"/>
      <c r="I53" s="183"/>
    </row>
    <row r="54" spans="1:9">
      <c r="A54" s="170"/>
      <c r="B54" s="171"/>
      <c r="C54" s="171"/>
      <c r="D54" s="171"/>
      <c r="E54" s="171"/>
      <c r="F54" s="171"/>
      <c r="G54" s="171"/>
      <c r="H54" s="172"/>
      <c r="I54" s="183"/>
    </row>
    <row r="55" spans="1:9">
      <c r="A55" s="170"/>
      <c r="B55" s="171"/>
      <c r="C55" s="171"/>
      <c r="D55" s="171"/>
      <c r="E55" s="171"/>
      <c r="F55" s="171"/>
      <c r="G55" s="171"/>
      <c r="H55" s="172"/>
      <c r="I55" s="183"/>
    </row>
    <row r="56" spans="1:9">
      <c r="A56" s="170"/>
      <c r="B56" s="171"/>
      <c r="C56" s="171"/>
      <c r="D56" s="171"/>
      <c r="E56" s="171"/>
      <c r="F56" s="171"/>
      <c r="G56" s="171"/>
      <c r="H56" s="172"/>
      <c r="I56" s="183"/>
    </row>
    <row r="57" spans="1:9">
      <c r="A57" s="170"/>
      <c r="B57" s="171"/>
      <c r="C57" s="176"/>
      <c r="D57" s="171"/>
      <c r="E57" s="171"/>
      <c r="F57" s="171"/>
      <c r="G57" s="171"/>
      <c r="H57" s="172"/>
      <c r="I57" s="183"/>
    </row>
    <row r="58" spans="1:9">
      <c r="A58" s="170"/>
      <c r="B58" s="171"/>
      <c r="C58" s="171"/>
      <c r="D58" s="171"/>
      <c r="E58" s="171"/>
      <c r="F58" s="171"/>
      <c r="G58" s="171"/>
      <c r="H58" s="172"/>
      <c r="I58" s="183"/>
    </row>
    <row r="59" spans="1:9" ht="16.5">
      <c r="A59" s="175"/>
      <c r="B59" s="171"/>
      <c r="C59" s="171"/>
      <c r="D59" s="171"/>
      <c r="E59" s="171"/>
      <c r="F59" s="171"/>
      <c r="G59" s="171"/>
      <c r="H59" s="172"/>
      <c r="I59" s="183"/>
    </row>
    <row r="60" spans="1:9">
      <c r="A60" s="170"/>
      <c r="B60" s="171"/>
      <c r="C60" s="171"/>
      <c r="D60" s="171"/>
      <c r="E60" s="171"/>
      <c r="F60" s="171"/>
      <c r="G60" s="171"/>
      <c r="H60" s="172"/>
      <c r="I60" s="183"/>
    </row>
    <row r="61" spans="1:9">
      <c r="A61" s="170"/>
      <c r="B61" s="171"/>
      <c r="C61" s="171"/>
      <c r="D61" s="171"/>
      <c r="E61" s="171"/>
      <c r="F61" s="171"/>
      <c r="G61" s="171"/>
      <c r="H61" s="172"/>
      <c r="I61" s="183"/>
    </row>
    <row r="62" spans="1:9">
      <c r="A62" s="170"/>
      <c r="B62" s="171"/>
      <c r="C62" s="171"/>
      <c r="D62" s="171"/>
      <c r="E62" s="171"/>
      <c r="F62" s="171"/>
      <c r="G62" s="171"/>
      <c r="H62" s="172"/>
      <c r="I62" s="183"/>
    </row>
    <row r="63" spans="1:9">
      <c r="A63" s="170"/>
      <c r="B63" s="171"/>
      <c r="C63" s="171"/>
      <c r="D63" s="171"/>
      <c r="E63" s="171"/>
      <c r="F63" s="171"/>
      <c r="G63" s="171"/>
      <c r="H63" s="172"/>
      <c r="I63" s="183"/>
    </row>
    <row r="64" spans="1:9">
      <c r="A64" s="170"/>
      <c r="B64" s="171"/>
      <c r="C64" s="171"/>
      <c r="D64" s="171"/>
      <c r="E64" s="171"/>
      <c r="F64" s="171"/>
      <c r="G64" s="171"/>
      <c r="H64" s="172"/>
      <c r="I64" s="183"/>
    </row>
    <row r="65" spans="1:9">
      <c r="A65" s="170"/>
      <c r="B65" s="171"/>
      <c r="C65" s="171"/>
      <c r="D65" s="171"/>
      <c r="E65" s="171"/>
      <c r="F65" s="171"/>
      <c r="G65" s="171"/>
      <c r="H65" s="172"/>
      <c r="I65" s="183"/>
    </row>
    <row r="66" spans="1:9">
      <c r="A66" s="170"/>
      <c r="B66" s="171"/>
      <c r="C66" s="171"/>
      <c r="D66" s="171"/>
      <c r="E66" s="171"/>
      <c r="F66" s="171"/>
      <c r="G66" s="171"/>
      <c r="H66" s="172"/>
      <c r="I66" s="183"/>
    </row>
    <row r="67" spans="1:9">
      <c r="A67" s="170"/>
      <c r="B67" s="171"/>
      <c r="C67" s="171"/>
      <c r="D67" s="171"/>
      <c r="E67" s="171"/>
      <c r="F67" s="171"/>
      <c r="G67" s="171"/>
      <c r="H67" s="172"/>
      <c r="I67" s="183"/>
    </row>
    <row r="68" spans="1:9">
      <c r="A68" s="170"/>
      <c r="B68" s="171"/>
      <c r="C68" s="171"/>
      <c r="D68" s="171"/>
      <c r="E68" s="171"/>
      <c r="F68" s="171"/>
      <c r="G68" s="171"/>
      <c r="H68" s="172"/>
      <c r="I68" s="183"/>
    </row>
    <row r="69" spans="1:9">
      <c r="A69" s="170"/>
      <c r="B69" s="171"/>
      <c r="C69" s="171"/>
      <c r="D69" s="171"/>
      <c r="E69" s="171"/>
      <c r="F69" s="171"/>
      <c r="G69" s="171"/>
      <c r="H69" s="172"/>
      <c r="I69" s="183"/>
    </row>
    <row r="70" spans="1:9">
      <c r="A70" s="170"/>
      <c r="B70" s="171"/>
      <c r="C70" s="171"/>
      <c r="D70" s="171"/>
      <c r="E70" s="171"/>
      <c r="F70" s="171"/>
      <c r="G70" s="171"/>
      <c r="H70" s="177"/>
      <c r="I70" s="183"/>
    </row>
    <row r="71" spans="1:9">
      <c r="A71" s="170"/>
      <c r="B71" s="171"/>
      <c r="C71" s="171"/>
      <c r="D71" s="171"/>
      <c r="E71" s="171"/>
      <c r="F71" s="171"/>
      <c r="G71" s="171"/>
      <c r="H71" s="172"/>
      <c r="I71" s="183"/>
    </row>
    <row r="72" spans="1:9">
      <c r="A72" s="170"/>
      <c r="B72" s="171"/>
      <c r="C72" s="171"/>
      <c r="D72" s="171"/>
      <c r="E72" s="171"/>
      <c r="F72" s="171"/>
      <c r="G72" s="171"/>
      <c r="H72" s="172"/>
      <c r="I72" s="183"/>
    </row>
    <row r="73" spans="1:9">
      <c r="A73" s="170"/>
      <c r="B73" s="171"/>
      <c r="C73" s="171"/>
      <c r="D73" s="171"/>
      <c r="E73" s="171"/>
      <c r="F73" s="171"/>
      <c r="G73" s="171"/>
      <c r="H73" s="172"/>
      <c r="I73" s="183"/>
    </row>
    <row r="74" spans="1:9">
      <c r="A74" s="170"/>
      <c r="B74" s="171"/>
      <c r="C74" s="171"/>
      <c r="D74" s="171"/>
      <c r="E74" s="171"/>
      <c r="F74" s="171"/>
      <c r="G74" s="171"/>
      <c r="H74" s="172"/>
      <c r="I74" s="183"/>
    </row>
    <row r="75" spans="1:9">
      <c r="A75" s="170"/>
      <c r="B75" s="171"/>
      <c r="C75" s="171"/>
      <c r="D75" s="171"/>
      <c r="E75" s="171"/>
      <c r="F75" s="171"/>
      <c r="G75" s="171"/>
      <c r="H75" s="172"/>
      <c r="I75" s="183"/>
    </row>
    <row r="76" spans="1:9">
      <c r="A76" s="170"/>
      <c r="B76" s="171"/>
      <c r="C76" s="171"/>
      <c r="D76" s="171"/>
      <c r="E76" s="171"/>
      <c r="F76" s="171"/>
      <c r="G76" s="171"/>
      <c r="H76" s="172"/>
      <c r="I76" s="183"/>
    </row>
    <row r="77" spans="1:9">
      <c r="A77" s="170"/>
      <c r="B77" s="171"/>
      <c r="C77" s="171"/>
      <c r="D77" s="171"/>
      <c r="E77" s="171"/>
      <c r="F77" s="171"/>
      <c r="G77" s="171"/>
      <c r="H77" s="172"/>
      <c r="I77" s="183"/>
    </row>
    <row r="78" spans="1:9">
      <c r="A78" s="170"/>
      <c r="B78" s="171"/>
      <c r="C78" s="171"/>
      <c r="D78" s="171"/>
      <c r="E78" s="171"/>
      <c r="F78" s="171"/>
      <c r="G78" s="171"/>
      <c r="H78" s="172"/>
      <c r="I78" s="183"/>
    </row>
    <row r="79" spans="1:9">
      <c r="A79" s="170"/>
      <c r="B79" s="171"/>
      <c r="C79" s="171"/>
      <c r="D79" s="171"/>
      <c r="E79" s="171"/>
      <c r="F79" s="171"/>
      <c r="G79" s="171"/>
      <c r="H79" s="172"/>
      <c r="I79" s="183"/>
    </row>
    <row r="80" spans="1:9">
      <c r="A80" s="170"/>
      <c r="B80" s="171"/>
      <c r="C80" s="171"/>
      <c r="D80" s="171"/>
      <c r="E80" s="171"/>
      <c r="F80" s="171"/>
      <c r="G80" s="171"/>
      <c r="H80" s="172"/>
      <c r="I80" s="183"/>
    </row>
    <row r="81" spans="1:9">
      <c r="A81" s="170"/>
      <c r="B81" s="171"/>
      <c r="C81" s="171"/>
      <c r="D81" s="171"/>
      <c r="E81" s="171"/>
      <c r="F81" s="171"/>
      <c r="G81" s="171"/>
      <c r="H81" s="172"/>
      <c r="I81" s="183"/>
    </row>
    <row r="82" spans="1:9">
      <c r="A82" s="170"/>
      <c r="B82" s="171"/>
      <c r="C82" s="171"/>
      <c r="D82" s="171"/>
      <c r="E82" s="171"/>
      <c r="F82" s="171"/>
      <c r="G82" s="171"/>
      <c r="H82" s="172"/>
      <c r="I82" s="183"/>
    </row>
  </sheetData>
  <mergeCells count="1">
    <mergeCell ref="A1:H2"/>
  </mergeCells>
  <phoneticPr fontId="14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T56"/>
  <sheetViews>
    <sheetView zoomScale="115" zoomScaleNormal="115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4" width="9.28515625" style="7" bestFit="1" customWidth="1"/>
    <col min="15" max="16" width="8.85546875" style="7"/>
    <col min="17" max="18" width="9.28515625" style="7" bestFit="1" customWidth="1"/>
    <col min="19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68</v>
      </c>
      <c r="J1" s="96"/>
      <c r="K1" s="4" t="s">
        <v>13</v>
      </c>
      <c r="L1" s="99" t="s">
        <v>67</v>
      </c>
      <c r="M1" s="104">
        <v>2017</v>
      </c>
    </row>
    <row r="2" spans="1:17" ht="39.6" customHeight="1" thickBot="1">
      <c r="A2" s="12" t="s">
        <v>0</v>
      </c>
      <c r="B2" s="13" t="s">
        <v>1</v>
      </c>
      <c r="C2" s="95" t="s">
        <v>2</v>
      </c>
      <c r="D2" s="111" t="s">
        <v>41</v>
      </c>
      <c r="E2" s="16" t="s">
        <v>49</v>
      </c>
      <c r="F2" s="16" t="s">
        <v>50</v>
      </c>
      <c r="G2" s="16" t="s">
        <v>51</v>
      </c>
      <c r="H2" s="16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60</v>
      </c>
      <c r="D5" s="108"/>
      <c r="E5" s="124"/>
      <c r="F5" s="124"/>
      <c r="G5" s="124"/>
      <c r="H5" s="124"/>
      <c r="I5" s="124"/>
      <c r="J5" s="109"/>
      <c r="K5" s="136"/>
      <c r="L5" s="136"/>
      <c r="M5" s="28"/>
    </row>
    <row r="6" spans="1:17" ht="15" customHeight="1">
      <c r="A6" s="25" t="s">
        <v>57</v>
      </c>
      <c r="B6" s="30" t="s">
        <v>5</v>
      </c>
      <c r="C6" s="27">
        <v>60</v>
      </c>
      <c r="D6" s="108"/>
      <c r="E6" s="124"/>
      <c r="F6" s="124"/>
      <c r="G6" s="124"/>
      <c r="H6" s="124"/>
      <c r="I6" s="124"/>
      <c r="J6" s="109"/>
      <c r="K6" s="136"/>
      <c r="L6" s="136"/>
      <c r="M6" s="28"/>
    </row>
    <row r="7" spans="1:17" ht="15" customHeight="1">
      <c r="A7" s="25">
        <v>104</v>
      </c>
      <c r="B7" s="30" t="s">
        <v>5</v>
      </c>
      <c r="C7" s="27">
        <v>60</v>
      </c>
      <c r="D7" s="108"/>
      <c r="E7" s="124"/>
      <c r="F7" s="124"/>
      <c r="G7" s="124"/>
      <c r="H7" s="124">
        <v>66.17</v>
      </c>
      <c r="I7" s="124"/>
      <c r="J7" s="109">
        <v>14999</v>
      </c>
      <c r="K7" s="136">
        <v>43070</v>
      </c>
      <c r="L7" s="136">
        <v>43071</v>
      </c>
      <c r="M7" s="28">
        <v>1</v>
      </c>
    </row>
    <row r="8" spans="1:17" ht="15" customHeight="1">
      <c r="A8" s="25">
        <v>105</v>
      </c>
      <c r="B8" s="30" t="s">
        <v>5</v>
      </c>
      <c r="C8" s="27">
        <v>60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60</v>
      </c>
      <c r="D9" s="112"/>
      <c r="E9" s="121"/>
      <c r="F9" s="121"/>
      <c r="G9" s="121"/>
      <c r="H9" s="121"/>
      <c r="I9" s="121"/>
      <c r="J9" s="113"/>
      <c r="K9" s="137"/>
      <c r="L9" s="137"/>
      <c r="M9" s="91"/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>
        <v>10</v>
      </c>
      <c r="F13" s="124"/>
      <c r="G13" s="124"/>
      <c r="H13" s="124"/>
      <c r="I13" s="124"/>
      <c r="J13" s="109">
        <v>14996</v>
      </c>
      <c r="K13" s="136">
        <v>43070</v>
      </c>
      <c r="L13" s="136">
        <v>43077</v>
      </c>
      <c r="M13" s="28">
        <v>1</v>
      </c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/>
      <c r="K15" s="136"/>
      <c r="L15" s="136"/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/>
      <c r="K16" s="136"/>
      <c r="L16" s="136"/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</row>
    <row r="26" spans="1:13" ht="15" customHeight="1" thickBot="1">
      <c r="A26" s="34">
        <v>131</v>
      </c>
      <c r="B26" s="40" t="s">
        <v>7</v>
      </c>
      <c r="C26" s="20">
        <v>65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65</v>
      </c>
      <c r="D27" s="108"/>
      <c r="E27" s="124">
        <v>69.22</v>
      </c>
      <c r="F27" s="124"/>
      <c r="G27" s="124"/>
      <c r="H27" s="124"/>
      <c r="I27" s="124"/>
      <c r="J27" s="109">
        <v>14995</v>
      </c>
      <c r="K27" s="136">
        <v>43069</v>
      </c>
      <c r="L27" s="136">
        <v>43071</v>
      </c>
      <c r="M27" s="28">
        <v>1</v>
      </c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75</v>
      </c>
      <c r="D29" s="108"/>
      <c r="E29" s="124">
        <v>76.349999999999994</v>
      </c>
      <c r="F29" s="124"/>
      <c r="G29" s="124"/>
      <c r="H29" s="124"/>
      <c r="I29" s="124"/>
      <c r="J29" s="109">
        <v>14998</v>
      </c>
      <c r="K29" s="136">
        <v>43070</v>
      </c>
      <c r="L29" s="136">
        <v>43071</v>
      </c>
      <c r="M29" s="28">
        <v>1</v>
      </c>
    </row>
    <row r="30" spans="1:13" ht="15" customHeight="1" thickBot="1">
      <c r="A30" s="18">
        <v>135</v>
      </c>
      <c r="B30" s="26" t="s">
        <v>7</v>
      </c>
      <c r="C30" s="27">
        <v>65</v>
      </c>
      <c r="D30" s="108"/>
      <c r="E30" s="124">
        <v>69.22</v>
      </c>
      <c r="F30" s="124"/>
      <c r="G30" s="124"/>
      <c r="H30" s="124"/>
      <c r="I30" s="124"/>
      <c r="J30" s="109">
        <v>14997</v>
      </c>
      <c r="K30" s="136">
        <v>43070</v>
      </c>
      <c r="L30" s="136">
        <v>43071</v>
      </c>
      <c r="M30" s="28">
        <v>1</v>
      </c>
    </row>
    <row r="31" spans="1:13" ht="15" customHeight="1">
      <c r="A31" s="41">
        <v>136</v>
      </c>
      <c r="B31" s="26" t="s">
        <v>5</v>
      </c>
      <c r="C31" s="27">
        <v>65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65</v>
      </c>
      <c r="D32" s="108"/>
      <c r="E32" s="124"/>
      <c r="F32" s="124"/>
      <c r="G32" s="124"/>
      <c r="H32" s="124"/>
      <c r="I32" s="124"/>
      <c r="J32" s="109"/>
      <c r="K32" s="136"/>
      <c r="L32" s="136"/>
      <c r="M32" s="28"/>
    </row>
    <row r="33" spans="1:13" ht="15" customHeight="1">
      <c r="A33" s="41" t="s">
        <v>65</v>
      </c>
      <c r="B33" s="26" t="s">
        <v>5</v>
      </c>
      <c r="C33" s="27">
        <v>65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80</v>
      </c>
      <c r="D34" s="112"/>
      <c r="E34" s="121"/>
      <c r="F34" s="121"/>
      <c r="G34" s="121"/>
      <c r="H34" s="121"/>
      <c r="I34" s="121"/>
      <c r="J34" s="113">
        <v>14994</v>
      </c>
      <c r="K34" s="137">
        <v>43069</v>
      </c>
      <c r="L34" s="137">
        <v>43072</v>
      </c>
      <c r="M34" s="91">
        <v>1</v>
      </c>
    </row>
    <row r="35" spans="1:13" ht="15" customHeight="1" thickBot="1">
      <c r="A35" s="34">
        <v>240</v>
      </c>
      <c r="B35" s="40" t="s">
        <v>10</v>
      </c>
      <c r="C35" s="20">
        <v>65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65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65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65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75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75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65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65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65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65</v>
      </c>
      <c r="D45" s="108"/>
      <c r="E45" s="124"/>
      <c r="F45" s="124"/>
      <c r="G45" s="124"/>
      <c r="H45" s="124"/>
      <c r="I45" s="124"/>
      <c r="J45" s="109"/>
      <c r="K45" s="136"/>
      <c r="L45" s="136"/>
      <c r="M45" s="28"/>
    </row>
    <row r="46" spans="1:13" ht="15" customHeight="1" thickBot="1">
      <c r="A46" s="46">
        <v>251</v>
      </c>
      <c r="B46" s="90" t="s">
        <v>9</v>
      </c>
      <c r="C46" s="31">
        <v>80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06"/>
      <c r="E47" s="123"/>
      <c r="F47" s="123"/>
      <c r="G47" s="123"/>
      <c r="H47" s="123"/>
      <c r="I47" s="123"/>
      <c r="J47" s="107"/>
      <c r="K47" s="135"/>
      <c r="L47" s="135"/>
      <c r="M47" s="114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224.79</v>
      </c>
      <c r="F53" s="145">
        <f>SUM(F3:F52)</f>
        <v>0</v>
      </c>
      <c r="G53" s="145">
        <f>SUM(G3:G52)</f>
        <v>0</v>
      </c>
      <c r="H53" s="145">
        <f>SUM(H3:H52)</f>
        <v>66.17</v>
      </c>
      <c r="I53" s="145">
        <f>SUM(I3:I52)</f>
        <v>0</v>
      </c>
      <c r="J53" s="78"/>
      <c r="K53" s="139" t="s">
        <v>112</v>
      </c>
      <c r="L53" s="197">
        <f>J54*0.01</f>
        <v>2.9095999999999997</v>
      </c>
      <c r="M53" s="198"/>
      <c r="N53" s="162" t="s">
        <v>115</v>
      </c>
      <c r="O53" s="162" t="s">
        <v>116</v>
      </c>
      <c r="P53" s="162" t="s">
        <v>117</v>
      </c>
      <c r="Q53" s="162" t="s">
        <v>118</v>
      </c>
      <c r="R53" s="162" t="s">
        <v>122</v>
      </c>
      <c r="S53" s="162" t="s">
        <v>120</v>
      </c>
      <c r="T53" s="163" t="s">
        <v>121</v>
      </c>
    </row>
    <row r="54" spans="1:20" ht="15" customHeight="1" thickBot="1">
      <c r="A54" s="117" t="s">
        <v>110</v>
      </c>
      <c r="B54" s="202">
        <f>E53+F53+G53</f>
        <v>224.79</v>
      </c>
      <c r="C54" s="202"/>
      <c r="D54" s="100" t="s">
        <v>111</v>
      </c>
      <c r="E54" s="203">
        <f>H53</f>
        <v>66.17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290.95999999999998</v>
      </c>
      <c r="K54" s="202"/>
      <c r="L54" s="144" t="s">
        <v>73</v>
      </c>
      <c r="M54" s="105">
        <f>SUM(M3:M46)</f>
        <v>6</v>
      </c>
      <c r="N54" s="174">
        <f>B54</f>
        <v>224.79</v>
      </c>
      <c r="O54" s="174">
        <f>E54</f>
        <v>66.17</v>
      </c>
      <c r="P54" s="128">
        <f>H54</f>
        <v>0</v>
      </c>
      <c r="Q54" s="174">
        <f>J54</f>
        <v>290.95999999999998</v>
      </c>
      <c r="R54" s="174">
        <f>Q54-S54</f>
        <v>285.72271999999998</v>
      </c>
      <c r="S54" s="174">
        <f>Q54*0.018</f>
        <v>5.2372799999999993</v>
      </c>
      <c r="T54" s="7">
        <f>M54</f>
        <v>6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48:C48"/>
    <mergeCell ref="G1:H1"/>
    <mergeCell ref="A1:F1"/>
    <mergeCell ref="B54:C54"/>
    <mergeCell ref="J54:K54"/>
    <mergeCell ref="E54:F54"/>
  </mergeCells>
  <phoneticPr fontId="14" type="noConversion"/>
  <pageMargins left="0.25" right="0.25" top="0.25" bottom="0.2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X56"/>
  <sheetViews>
    <sheetView zoomScale="130" zoomScaleNormal="130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384" width="8.85546875" style="7"/>
  </cols>
  <sheetData>
    <row r="1" spans="1:24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80</v>
      </c>
      <c r="J1" s="96"/>
      <c r="K1" s="4" t="s">
        <v>13</v>
      </c>
      <c r="L1" s="99" t="s">
        <v>74</v>
      </c>
      <c r="M1" s="104">
        <v>2017</v>
      </c>
    </row>
    <row r="2" spans="1:24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24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  <c r="O3" s="150"/>
      <c r="P3" s="151"/>
      <c r="Q3" s="151"/>
      <c r="R3" s="151"/>
      <c r="S3" s="151"/>
      <c r="T3" s="151"/>
      <c r="U3" s="152"/>
      <c r="V3" s="153"/>
      <c r="W3" s="153"/>
      <c r="X3" s="83"/>
    </row>
    <row r="4" spans="1:24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  <c r="O4" s="150"/>
      <c r="P4" s="151"/>
      <c r="Q4" s="151"/>
      <c r="R4" s="151"/>
      <c r="S4" s="151"/>
      <c r="T4" s="151"/>
      <c r="U4" s="152"/>
      <c r="V4" s="153"/>
      <c r="W4" s="153"/>
      <c r="X4" s="83"/>
    </row>
    <row r="5" spans="1:24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/>
      <c r="K5" s="136"/>
      <c r="L5" s="136"/>
      <c r="M5" s="28"/>
      <c r="O5" s="154"/>
      <c r="P5" s="155"/>
      <c r="Q5" s="155"/>
      <c r="R5" s="155"/>
      <c r="S5" s="155"/>
      <c r="T5" s="155"/>
      <c r="U5" s="156"/>
      <c r="V5" s="157"/>
      <c r="W5" s="157"/>
      <c r="X5" s="158"/>
    </row>
    <row r="6" spans="1:24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/>
      <c r="K6" s="136"/>
      <c r="L6" s="136"/>
      <c r="M6" s="28"/>
      <c r="O6" s="150"/>
      <c r="P6" s="151"/>
      <c r="Q6" s="151"/>
      <c r="R6" s="151"/>
      <c r="S6" s="151"/>
      <c r="T6" s="151"/>
      <c r="U6" s="152"/>
      <c r="V6" s="153"/>
      <c r="W6" s="153"/>
      <c r="X6" s="83"/>
    </row>
    <row r="7" spans="1:24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/>
      <c r="K7" s="136"/>
      <c r="L7" s="136"/>
      <c r="M7" s="28"/>
      <c r="O7" s="150"/>
      <c r="P7" s="151"/>
      <c r="Q7" s="151"/>
      <c r="R7" s="151"/>
      <c r="S7" s="151"/>
      <c r="T7" s="151"/>
      <c r="U7" s="152"/>
      <c r="V7" s="153"/>
      <c r="W7" s="153"/>
      <c r="X7" s="83"/>
    </row>
    <row r="8" spans="1:24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  <c r="O8" s="150"/>
      <c r="P8" s="151"/>
      <c r="Q8" s="151"/>
      <c r="R8" s="151"/>
      <c r="S8" s="151"/>
      <c r="T8" s="151"/>
      <c r="U8" s="152"/>
      <c r="V8" s="153"/>
      <c r="W8" s="153"/>
      <c r="X8" s="83"/>
    </row>
    <row r="9" spans="1:24" ht="15" customHeight="1" thickBot="1">
      <c r="A9" s="18">
        <v>106</v>
      </c>
      <c r="B9" s="19" t="s">
        <v>5</v>
      </c>
      <c r="C9" s="31">
        <v>50</v>
      </c>
      <c r="D9" s="112"/>
      <c r="E9" s="121">
        <v>66.17</v>
      </c>
      <c r="F9" s="121"/>
      <c r="G9" s="121"/>
      <c r="H9" s="121"/>
      <c r="I9" s="121"/>
      <c r="J9" s="113">
        <v>15001</v>
      </c>
      <c r="K9" s="137">
        <v>43071</v>
      </c>
      <c r="L9" s="137">
        <v>43072</v>
      </c>
      <c r="M9" s="91">
        <v>1</v>
      </c>
      <c r="O9" s="150"/>
      <c r="P9" s="151"/>
      <c r="Q9" s="151"/>
      <c r="R9" s="151"/>
      <c r="S9" s="151"/>
      <c r="T9" s="151"/>
      <c r="U9" s="152"/>
      <c r="V9" s="153"/>
      <c r="W9" s="153"/>
      <c r="X9" s="83"/>
    </row>
    <row r="10" spans="1:24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  <c r="O10" s="150"/>
      <c r="P10" s="151"/>
      <c r="Q10" s="151"/>
      <c r="R10" s="151"/>
      <c r="S10" s="151"/>
      <c r="T10" s="151"/>
      <c r="U10" s="152"/>
      <c r="V10" s="153"/>
      <c r="W10" s="153"/>
      <c r="X10" s="83"/>
    </row>
    <row r="11" spans="1:24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  <c r="O11" s="150"/>
      <c r="P11" s="151"/>
      <c r="Q11" s="151"/>
      <c r="R11" s="151"/>
      <c r="S11" s="151"/>
      <c r="T11" s="151"/>
      <c r="U11" s="152"/>
      <c r="V11" s="153"/>
      <c r="W11" s="153"/>
      <c r="X11" s="83"/>
    </row>
    <row r="12" spans="1:24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  <c r="O12" s="150"/>
      <c r="P12" s="151"/>
      <c r="Q12" s="151"/>
      <c r="R12" s="151"/>
      <c r="S12" s="151"/>
      <c r="T12" s="151"/>
      <c r="U12" s="152"/>
      <c r="V12" s="153"/>
      <c r="W12" s="153"/>
      <c r="X12" s="83"/>
    </row>
    <row r="13" spans="1:24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>
        <v>14996</v>
      </c>
      <c r="K13" s="136">
        <v>43070</v>
      </c>
      <c r="L13" s="136">
        <v>43077</v>
      </c>
      <c r="M13" s="28">
        <v>1</v>
      </c>
      <c r="O13" s="150"/>
      <c r="P13" s="151"/>
      <c r="Q13" s="151"/>
      <c r="R13" s="151"/>
      <c r="S13" s="151"/>
      <c r="T13" s="151"/>
      <c r="U13" s="152"/>
      <c r="V13" s="153"/>
      <c r="W13" s="153"/>
      <c r="X13" s="83"/>
    </row>
    <row r="14" spans="1:24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O14" s="150"/>
      <c r="P14" s="151"/>
      <c r="Q14" s="151"/>
      <c r="R14" s="151"/>
      <c r="S14" s="151"/>
      <c r="T14" s="151"/>
      <c r="U14" s="152"/>
      <c r="V14" s="153"/>
      <c r="W14" s="153"/>
      <c r="X14" s="83"/>
    </row>
    <row r="15" spans="1:24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/>
      <c r="K15" s="136"/>
      <c r="L15" s="136"/>
      <c r="M15" s="28"/>
      <c r="O15" s="150"/>
      <c r="P15" s="151"/>
      <c r="Q15" s="151"/>
      <c r="R15" s="151"/>
      <c r="S15" s="151"/>
      <c r="T15" s="151"/>
      <c r="U15" s="152"/>
      <c r="V15" s="153"/>
      <c r="W15" s="153"/>
      <c r="X15" s="83"/>
    </row>
    <row r="16" spans="1:24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/>
      <c r="K16" s="136"/>
      <c r="L16" s="136"/>
      <c r="M16" s="28"/>
      <c r="O16" s="150"/>
      <c r="P16" s="151"/>
      <c r="Q16" s="151"/>
      <c r="R16" s="151"/>
      <c r="S16" s="151"/>
      <c r="T16" s="151"/>
      <c r="U16" s="152"/>
      <c r="V16" s="153"/>
      <c r="W16" s="153"/>
      <c r="X16" s="83"/>
    </row>
    <row r="17" spans="1:24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  <c r="O17" s="150"/>
      <c r="P17" s="151"/>
      <c r="Q17" s="151"/>
      <c r="R17" s="151"/>
      <c r="S17" s="151"/>
      <c r="T17" s="151"/>
      <c r="U17" s="152"/>
      <c r="V17" s="153"/>
      <c r="W17" s="153"/>
      <c r="X17" s="83"/>
    </row>
    <row r="18" spans="1:24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  <c r="O18" s="150"/>
      <c r="P18" s="151"/>
      <c r="Q18" s="151"/>
      <c r="R18" s="151"/>
      <c r="S18" s="151"/>
      <c r="T18" s="151"/>
      <c r="U18" s="152"/>
      <c r="V18" s="153"/>
      <c r="W18" s="153"/>
      <c r="X18" s="83"/>
    </row>
    <row r="19" spans="1:24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  <c r="O19" s="150"/>
      <c r="P19" s="151"/>
      <c r="Q19" s="151"/>
      <c r="R19" s="151"/>
      <c r="S19" s="151"/>
      <c r="T19" s="151"/>
      <c r="U19" s="152"/>
      <c r="V19" s="153"/>
      <c r="W19" s="153"/>
      <c r="X19" s="83"/>
    </row>
    <row r="20" spans="1:24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  <c r="O20" s="150"/>
      <c r="P20" s="151"/>
      <c r="Q20" s="151"/>
      <c r="R20" s="151"/>
      <c r="S20" s="151"/>
      <c r="T20" s="151"/>
      <c r="U20" s="152"/>
      <c r="V20" s="153"/>
      <c r="W20" s="153"/>
      <c r="X20" s="83"/>
    </row>
    <row r="21" spans="1:24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  <c r="O21" s="150"/>
      <c r="P21" s="151"/>
      <c r="Q21" s="151"/>
      <c r="R21" s="151"/>
      <c r="S21" s="151"/>
      <c r="T21" s="151"/>
      <c r="U21" s="152"/>
      <c r="V21" s="153"/>
      <c r="W21" s="153"/>
      <c r="X21" s="83"/>
    </row>
    <row r="22" spans="1:24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  <c r="O22" s="150"/>
      <c r="P22" s="151"/>
      <c r="Q22" s="151"/>
      <c r="R22" s="151"/>
      <c r="S22" s="151"/>
      <c r="T22" s="151"/>
      <c r="U22" s="152"/>
      <c r="V22" s="153"/>
      <c r="W22" s="153"/>
      <c r="X22" s="83"/>
    </row>
    <row r="23" spans="1:24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  <c r="O23" s="154"/>
      <c r="P23" s="155"/>
      <c r="Q23" s="155"/>
      <c r="R23" s="155"/>
      <c r="S23" s="155"/>
      <c r="T23" s="155"/>
      <c r="U23" s="156"/>
      <c r="V23" s="157"/>
      <c r="W23" s="157"/>
      <c r="X23" s="158"/>
    </row>
    <row r="24" spans="1:24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  <c r="O24" s="150"/>
      <c r="P24" s="151"/>
      <c r="Q24" s="151"/>
      <c r="R24" s="151"/>
      <c r="S24" s="151"/>
      <c r="T24" s="151"/>
      <c r="U24" s="152"/>
      <c r="V24" s="153"/>
      <c r="W24" s="153"/>
      <c r="X24" s="83"/>
    </row>
    <row r="25" spans="1:24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  <c r="O25" s="150"/>
      <c r="P25" s="151"/>
      <c r="Q25" s="151"/>
      <c r="R25" s="151"/>
      <c r="S25" s="151"/>
      <c r="T25" s="151"/>
      <c r="U25" s="152"/>
      <c r="V25" s="153"/>
      <c r="W25" s="153"/>
      <c r="X25" s="83"/>
    </row>
    <row r="26" spans="1:24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  <c r="O26" s="150"/>
      <c r="P26" s="151"/>
      <c r="Q26" s="151"/>
      <c r="R26" s="151"/>
      <c r="S26" s="151"/>
      <c r="T26" s="151"/>
      <c r="U26" s="152"/>
      <c r="V26" s="153"/>
      <c r="W26" s="153"/>
      <c r="X26" s="83"/>
    </row>
    <row r="27" spans="1:24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  <c r="O27" s="150"/>
      <c r="P27" s="151"/>
      <c r="Q27" s="151"/>
      <c r="R27" s="151"/>
      <c r="S27" s="151"/>
      <c r="T27" s="151"/>
      <c r="U27" s="152"/>
      <c r="V27" s="153"/>
      <c r="W27" s="153"/>
      <c r="X27" s="83"/>
    </row>
    <row r="28" spans="1:24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  <c r="O28" s="150"/>
      <c r="P28" s="151"/>
      <c r="Q28" s="151"/>
      <c r="R28" s="151"/>
      <c r="S28" s="151"/>
      <c r="T28" s="151"/>
      <c r="U28" s="152"/>
      <c r="V28" s="153"/>
      <c r="W28" s="153"/>
      <c r="X28" s="83"/>
    </row>
    <row r="29" spans="1:24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  <c r="O29" s="150"/>
      <c r="P29" s="151"/>
      <c r="Q29" s="151"/>
      <c r="R29" s="151"/>
      <c r="S29" s="151"/>
      <c r="T29" s="151"/>
      <c r="U29" s="152"/>
      <c r="V29" s="153"/>
      <c r="W29" s="153"/>
      <c r="X29" s="83"/>
    </row>
    <row r="30" spans="1:24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  <c r="O30" s="150"/>
      <c r="P30" s="151"/>
      <c r="Q30" s="151"/>
      <c r="R30" s="151"/>
      <c r="S30" s="151"/>
      <c r="T30" s="151"/>
      <c r="U30" s="152"/>
      <c r="V30" s="153"/>
      <c r="W30" s="153"/>
      <c r="X30" s="83"/>
    </row>
    <row r="31" spans="1:24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  <c r="O31" s="150"/>
      <c r="P31" s="151"/>
      <c r="Q31" s="151"/>
      <c r="R31" s="151"/>
      <c r="S31" s="151"/>
      <c r="T31" s="151"/>
      <c r="U31" s="152"/>
      <c r="V31" s="153"/>
      <c r="W31" s="153"/>
      <c r="X31" s="83"/>
    </row>
    <row r="32" spans="1:24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/>
      <c r="G32" s="124"/>
      <c r="H32" s="124"/>
      <c r="I32" s="124"/>
      <c r="J32" s="109"/>
      <c r="K32" s="136"/>
      <c r="L32" s="136"/>
      <c r="M32" s="28"/>
      <c r="O32" s="150"/>
      <c r="P32" s="151"/>
      <c r="Q32" s="151"/>
      <c r="R32" s="151"/>
      <c r="S32" s="151"/>
      <c r="T32" s="151"/>
      <c r="U32" s="152"/>
      <c r="V32" s="153"/>
      <c r="W32" s="153"/>
      <c r="X32" s="83"/>
    </row>
    <row r="33" spans="1:24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  <c r="O33" s="150"/>
      <c r="P33" s="151"/>
      <c r="Q33" s="151"/>
      <c r="R33" s="151"/>
      <c r="S33" s="151"/>
      <c r="T33" s="151"/>
      <c r="U33" s="152"/>
      <c r="V33" s="153"/>
      <c r="W33" s="153"/>
      <c r="X33" s="83"/>
    </row>
    <row r="34" spans="1:24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>
        <v>14994</v>
      </c>
      <c r="K34" s="137">
        <v>43069</v>
      </c>
      <c r="L34" s="137">
        <v>43072</v>
      </c>
      <c r="M34" s="91">
        <v>1</v>
      </c>
      <c r="O34" s="150"/>
      <c r="P34" s="151"/>
      <c r="Q34" s="151"/>
      <c r="R34" s="151"/>
      <c r="S34" s="151"/>
      <c r="T34" s="151"/>
      <c r="U34" s="152"/>
      <c r="V34" s="153"/>
      <c r="W34" s="153"/>
      <c r="X34" s="83"/>
    </row>
    <row r="35" spans="1:24" ht="15" customHeight="1" thickBot="1">
      <c r="A35" s="34">
        <v>240</v>
      </c>
      <c r="B35" s="40" t="s">
        <v>10</v>
      </c>
      <c r="C35" s="20">
        <v>60</v>
      </c>
      <c r="D35" s="179"/>
      <c r="E35" s="180"/>
      <c r="F35" s="180"/>
      <c r="G35" s="180"/>
      <c r="H35" s="180"/>
      <c r="I35" s="180"/>
      <c r="J35" s="181"/>
      <c r="K35" s="182"/>
      <c r="L35" s="182"/>
      <c r="M35" s="49"/>
      <c r="O35" s="150"/>
      <c r="P35" s="151"/>
      <c r="Q35" s="151"/>
      <c r="R35" s="151"/>
      <c r="S35" s="151"/>
      <c r="T35" s="151"/>
      <c r="U35" s="152"/>
      <c r="V35" s="153"/>
      <c r="W35" s="153"/>
      <c r="X35" s="83"/>
    </row>
    <row r="36" spans="1:24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  <c r="O36" s="150"/>
      <c r="P36" s="151"/>
      <c r="Q36" s="151"/>
      <c r="R36" s="151"/>
      <c r="S36" s="151"/>
      <c r="T36" s="151"/>
      <c r="U36" s="152"/>
      <c r="V36" s="153"/>
      <c r="W36" s="153"/>
      <c r="X36" s="83"/>
    </row>
    <row r="37" spans="1:24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  <c r="O37" s="150"/>
      <c r="P37" s="151"/>
      <c r="Q37" s="151"/>
      <c r="R37" s="151"/>
      <c r="S37" s="151"/>
      <c r="T37" s="151"/>
      <c r="U37" s="152"/>
      <c r="V37" s="153"/>
      <c r="W37" s="153"/>
      <c r="X37" s="83"/>
    </row>
    <row r="38" spans="1:24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  <c r="O38" s="150"/>
      <c r="P38" s="151"/>
      <c r="Q38" s="151"/>
      <c r="R38" s="151"/>
      <c r="S38" s="151"/>
      <c r="T38" s="151"/>
      <c r="U38" s="152"/>
      <c r="V38" s="153"/>
      <c r="W38" s="153"/>
      <c r="X38" s="83"/>
    </row>
    <row r="39" spans="1:24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  <c r="O39" s="150"/>
      <c r="P39" s="151"/>
      <c r="Q39" s="151"/>
      <c r="R39" s="151"/>
      <c r="S39" s="151"/>
      <c r="T39" s="151"/>
      <c r="U39" s="152"/>
      <c r="V39" s="153"/>
      <c r="W39" s="153"/>
      <c r="X39" s="83"/>
    </row>
    <row r="40" spans="1:24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  <c r="O40" s="150"/>
      <c r="P40" s="151"/>
      <c r="Q40" s="151"/>
      <c r="R40" s="151"/>
      <c r="S40" s="151"/>
      <c r="T40" s="151"/>
      <c r="U40" s="152"/>
      <c r="V40" s="153"/>
      <c r="W40" s="153"/>
      <c r="X40" s="83"/>
    </row>
    <row r="41" spans="1:24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  <c r="O41" s="150"/>
      <c r="P41" s="151"/>
      <c r="Q41" s="151"/>
      <c r="R41" s="151"/>
      <c r="S41" s="151"/>
      <c r="T41" s="151"/>
      <c r="U41" s="152"/>
      <c r="V41" s="153"/>
      <c r="W41" s="153"/>
      <c r="X41" s="83"/>
    </row>
    <row r="42" spans="1:24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  <c r="O42" s="150"/>
      <c r="P42" s="151"/>
      <c r="Q42" s="151"/>
      <c r="R42" s="151"/>
      <c r="S42" s="151"/>
      <c r="T42" s="151"/>
      <c r="U42" s="152"/>
      <c r="V42" s="153"/>
      <c r="W42" s="153"/>
      <c r="X42" s="83"/>
    </row>
    <row r="43" spans="1:24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  <c r="O43" s="150"/>
      <c r="P43" s="151"/>
      <c r="Q43" s="151"/>
      <c r="R43" s="151"/>
      <c r="S43" s="151"/>
      <c r="T43" s="151"/>
      <c r="U43" s="152"/>
      <c r="V43" s="153"/>
      <c r="W43" s="153"/>
      <c r="X43" s="83"/>
    </row>
    <row r="44" spans="1:24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  <c r="O44" s="150"/>
      <c r="P44" s="151"/>
      <c r="Q44" s="151"/>
      <c r="R44" s="151"/>
      <c r="S44" s="151"/>
      <c r="T44" s="151"/>
      <c r="U44" s="152"/>
      <c r="V44" s="153"/>
      <c r="W44" s="153"/>
      <c r="X44" s="83"/>
    </row>
    <row r="45" spans="1:24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/>
      <c r="K45" s="136"/>
      <c r="L45" s="136"/>
      <c r="M45" s="28"/>
      <c r="O45" s="150"/>
      <c r="P45" s="151"/>
      <c r="Q45" s="151"/>
      <c r="R45" s="151"/>
      <c r="S45" s="151"/>
      <c r="T45" s="151"/>
      <c r="U45" s="152"/>
      <c r="V45" s="153"/>
      <c r="W45" s="153"/>
      <c r="X45" s="83"/>
    </row>
    <row r="46" spans="1:24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>
        <v>86.53</v>
      </c>
      <c r="I46" s="121"/>
      <c r="J46" s="113">
        <v>15000</v>
      </c>
      <c r="K46" s="137">
        <v>43071</v>
      </c>
      <c r="L46" s="137">
        <v>43072</v>
      </c>
      <c r="M46" s="91">
        <v>1</v>
      </c>
      <c r="O46" s="150"/>
      <c r="P46" s="151"/>
      <c r="Q46" s="151"/>
      <c r="R46" s="151"/>
      <c r="S46" s="151"/>
      <c r="T46" s="151"/>
      <c r="U46" s="152"/>
      <c r="V46" s="153"/>
      <c r="W46" s="153"/>
      <c r="X46" s="83"/>
    </row>
    <row r="47" spans="1:24" ht="15" customHeight="1">
      <c r="A47" s="102" t="s">
        <v>70</v>
      </c>
      <c r="B47" s="50"/>
      <c r="C47" s="51"/>
      <c r="D47" s="108"/>
      <c r="E47" s="124"/>
      <c r="F47" s="124"/>
      <c r="G47" s="124"/>
      <c r="H47" s="124"/>
      <c r="I47" s="124"/>
      <c r="J47" s="109"/>
      <c r="K47" s="136"/>
      <c r="L47" s="136"/>
      <c r="M47" s="28"/>
    </row>
    <row r="48" spans="1:24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66.17</v>
      </c>
      <c r="F53" s="145">
        <f>SUM(F3:F52)</f>
        <v>0</v>
      </c>
      <c r="G53" s="145">
        <f>SUM(G3:G52)</f>
        <v>0</v>
      </c>
      <c r="H53" s="145">
        <f>SUM(H3:H52)</f>
        <v>86.53</v>
      </c>
      <c r="I53" s="145">
        <f>SUM(I3:I52)</f>
        <v>0</v>
      </c>
      <c r="J53" s="78"/>
      <c r="K53" s="139" t="s">
        <v>112</v>
      </c>
      <c r="L53" s="197">
        <f>J54*0.01</f>
        <v>1.5269999999999999</v>
      </c>
      <c r="M53" s="198"/>
    </row>
    <row r="54" spans="1:20" ht="15" customHeight="1" thickBot="1">
      <c r="A54" s="146" t="s">
        <v>110</v>
      </c>
      <c r="B54" s="202">
        <f>E53+F53+G53</f>
        <v>66.17</v>
      </c>
      <c r="C54" s="202"/>
      <c r="D54" s="100" t="s">
        <v>111</v>
      </c>
      <c r="E54" s="203">
        <f>H53</f>
        <v>86.53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152.69999999999999</v>
      </c>
      <c r="K54" s="202"/>
      <c r="L54" s="144" t="s">
        <v>73</v>
      </c>
      <c r="M54" s="105">
        <f>SUM(M3:M46)</f>
        <v>4</v>
      </c>
      <c r="N54" s="174">
        <f>B54</f>
        <v>66.17</v>
      </c>
      <c r="O54" s="174">
        <f>E54</f>
        <v>86.53</v>
      </c>
      <c r="P54" s="128">
        <f>H54</f>
        <v>0</v>
      </c>
      <c r="Q54" s="174">
        <f>J54</f>
        <v>152.69999999999999</v>
      </c>
      <c r="R54" s="174">
        <f>Q54-S54</f>
        <v>149.95139999999998</v>
      </c>
      <c r="S54" s="174">
        <f>Q54*0.018</f>
        <v>2.7485999999999997</v>
      </c>
      <c r="T54" s="7">
        <f>M54</f>
        <v>4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Y56"/>
  <sheetViews>
    <sheetView zoomScale="130" zoomScaleNormal="130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384" width="8.85546875" style="7"/>
  </cols>
  <sheetData>
    <row r="1" spans="1:25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81</v>
      </c>
      <c r="J1" s="96"/>
      <c r="K1" s="4" t="s">
        <v>13</v>
      </c>
      <c r="L1" s="99" t="s">
        <v>75</v>
      </c>
      <c r="M1" s="104">
        <v>2017</v>
      </c>
    </row>
    <row r="2" spans="1:25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25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  <c r="O3" s="150"/>
      <c r="P3" s="159"/>
      <c r="Q3" s="151"/>
      <c r="R3" s="151"/>
      <c r="S3" s="151"/>
      <c r="T3" s="151"/>
      <c r="U3" s="152"/>
      <c r="V3" s="153"/>
      <c r="W3" s="153"/>
      <c r="X3" s="83"/>
      <c r="Y3" s="83"/>
    </row>
    <row r="4" spans="1:25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  <c r="O4" s="150"/>
      <c r="P4" s="159"/>
      <c r="Q4" s="151"/>
      <c r="R4" s="151"/>
      <c r="S4" s="151"/>
      <c r="T4" s="151"/>
      <c r="U4" s="152"/>
      <c r="V4" s="153"/>
      <c r="W4" s="153"/>
      <c r="X4" s="83"/>
      <c r="Y4" s="83"/>
    </row>
    <row r="5" spans="1:25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/>
      <c r="K5" s="136"/>
      <c r="L5" s="136"/>
      <c r="M5" s="28"/>
      <c r="O5" s="150"/>
      <c r="P5" s="159"/>
      <c r="Q5" s="151"/>
      <c r="R5" s="151"/>
      <c r="S5" s="151"/>
      <c r="T5" s="151"/>
      <c r="U5" s="152"/>
      <c r="V5" s="153"/>
      <c r="W5" s="153"/>
      <c r="X5" s="83"/>
      <c r="Y5" s="83"/>
    </row>
    <row r="6" spans="1:25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/>
      <c r="K6" s="136"/>
      <c r="L6" s="136"/>
      <c r="M6" s="28"/>
      <c r="O6" s="150"/>
      <c r="P6" s="159"/>
      <c r="Q6" s="151"/>
      <c r="R6" s="151"/>
      <c r="S6" s="151"/>
      <c r="T6" s="151"/>
      <c r="U6" s="152"/>
      <c r="V6" s="153"/>
      <c r="W6" s="153"/>
      <c r="X6" s="83"/>
      <c r="Y6" s="83"/>
    </row>
    <row r="7" spans="1:25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/>
      <c r="K7" s="136"/>
      <c r="L7" s="136"/>
      <c r="M7" s="28"/>
      <c r="O7" s="150"/>
      <c r="P7" s="159"/>
      <c r="Q7" s="151"/>
      <c r="R7" s="151"/>
      <c r="S7" s="151"/>
      <c r="T7" s="151"/>
      <c r="U7" s="152"/>
      <c r="V7" s="153"/>
      <c r="W7" s="153"/>
      <c r="X7" s="83"/>
      <c r="Y7" s="83"/>
    </row>
    <row r="8" spans="1:25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  <c r="O8" s="150"/>
      <c r="P8" s="159"/>
      <c r="Q8" s="151"/>
      <c r="R8" s="151"/>
      <c r="S8" s="151"/>
      <c r="T8" s="151"/>
      <c r="U8" s="152"/>
      <c r="V8" s="153"/>
      <c r="W8" s="153"/>
      <c r="X8" s="83"/>
      <c r="Y8" s="83"/>
    </row>
    <row r="9" spans="1:25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/>
      <c r="K9" s="137"/>
      <c r="L9" s="137"/>
      <c r="M9" s="91"/>
      <c r="O9" s="150"/>
      <c r="P9" s="151"/>
      <c r="Q9" s="151"/>
      <c r="R9" s="151"/>
      <c r="S9" s="151"/>
      <c r="T9" s="151"/>
      <c r="U9" s="152"/>
      <c r="V9" s="153"/>
      <c r="W9" s="153"/>
      <c r="X9" s="83"/>
      <c r="Y9" s="83"/>
    </row>
    <row r="10" spans="1:25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  <c r="O10" s="150"/>
      <c r="P10" s="159"/>
      <c r="Q10" s="151"/>
      <c r="R10" s="151"/>
      <c r="S10" s="151"/>
      <c r="T10" s="151"/>
      <c r="U10" s="152"/>
      <c r="V10" s="153"/>
      <c r="W10" s="153"/>
      <c r="X10" s="83"/>
      <c r="Y10" s="83"/>
    </row>
    <row r="11" spans="1:25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  <c r="O11" s="150"/>
      <c r="P11" s="159"/>
      <c r="Q11" s="151"/>
      <c r="R11" s="151"/>
      <c r="S11" s="151"/>
      <c r="T11" s="151"/>
      <c r="U11" s="152"/>
      <c r="V11" s="153"/>
      <c r="W11" s="153"/>
      <c r="X11" s="83"/>
      <c r="Y11" s="83"/>
    </row>
    <row r="12" spans="1:25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  <c r="O12" s="150"/>
      <c r="P12" s="159"/>
      <c r="Q12" s="151"/>
      <c r="R12" s="151"/>
      <c r="S12" s="151"/>
      <c r="T12" s="151"/>
      <c r="U12" s="152"/>
      <c r="V12" s="153"/>
      <c r="W12" s="153"/>
      <c r="X12" s="83"/>
      <c r="Y12" s="83"/>
    </row>
    <row r="13" spans="1:25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>
        <v>14996</v>
      </c>
      <c r="K13" s="136">
        <v>43070</v>
      </c>
      <c r="L13" s="136">
        <v>43077</v>
      </c>
      <c r="M13" s="28">
        <v>1</v>
      </c>
      <c r="O13" s="150"/>
      <c r="P13" s="159"/>
      <c r="Q13" s="151"/>
      <c r="R13" s="151"/>
      <c r="S13" s="151"/>
      <c r="T13" s="151"/>
      <c r="U13" s="152"/>
      <c r="V13" s="153"/>
      <c r="W13" s="153"/>
      <c r="X13" s="83"/>
      <c r="Y13" s="83"/>
    </row>
    <row r="14" spans="1:25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O14" s="150"/>
      <c r="P14" s="159"/>
      <c r="Q14" s="151"/>
      <c r="R14" s="151"/>
      <c r="S14" s="151"/>
      <c r="T14" s="151"/>
      <c r="U14" s="152"/>
      <c r="V14" s="153"/>
      <c r="W14" s="153"/>
      <c r="X14" s="83"/>
      <c r="Y14" s="83"/>
    </row>
    <row r="15" spans="1:25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/>
      <c r="K15" s="136"/>
      <c r="L15" s="136"/>
      <c r="M15" s="28"/>
      <c r="O15" s="150"/>
      <c r="P15" s="159"/>
      <c r="Q15" s="151"/>
      <c r="R15" s="151"/>
      <c r="S15" s="151"/>
      <c r="T15" s="151"/>
      <c r="U15" s="152"/>
      <c r="V15" s="153"/>
      <c r="W15" s="153"/>
      <c r="X15" s="83"/>
      <c r="Y15" s="83"/>
    </row>
    <row r="16" spans="1:25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/>
      <c r="K16" s="136"/>
      <c r="L16" s="136"/>
      <c r="M16" s="28"/>
      <c r="O16" s="150"/>
      <c r="P16" s="159"/>
      <c r="Q16" s="151"/>
      <c r="R16" s="151"/>
      <c r="S16" s="151"/>
      <c r="T16" s="151"/>
      <c r="U16" s="152"/>
      <c r="V16" s="153"/>
      <c r="W16" s="153"/>
      <c r="X16" s="83"/>
      <c r="Y16" s="83"/>
    </row>
    <row r="17" spans="1:25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  <c r="O17" s="150"/>
      <c r="P17" s="159"/>
      <c r="Q17" s="151"/>
      <c r="R17" s="151"/>
      <c r="S17" s="151"/>
      <c r="T17" s="151"/>
      <c r="U17" s="152"/>
      <c r="V17" s="153"/>
      <c r="W17" s="153"/>
      <c r="X17" s="83"/>
      <c r="Y17" s="83"/>
    </row>
    <row r="18" spans="1:25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  <c r="O18" s="150"/>
      <c r="P18" s="159"/>
      <c r="Q18" s="151"/>
      <c r="R18" s="151"/>
      <c r="S18" s="151"/>
      <c r="T18" s="151"/>
      <c r="U18" s="152"/>
      <c r="V18" s="153"/>
      <c r="W18" s="153"/>
      <c r="X18" s="83"/>
      <c r="Y18" s="83"/>
    </row>
    <row r="19" spans="1:25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  <c r="O19" s="150"/>
      <c r="P19" s="159"/>
      <c r="Q19" s="151"/>
      <c r="R19" s="151"/>
      <c r="S19" s="151"/>
      <c r="T19" s="151"/>
      <c r="U19" s="152"/>
      <c r="V19" s="153"/>
      <c r="W19" s="153"/>
      <c r="X19" s="83"/>
      <c r="Y19" s="83"/>
    </row>
    <row r="20" spans="1:25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  <c r="O20" s="150"/>
      <c r="P20" s="159"/>
      <c r="Q20" s="151"/>
      <c r="R20" s="151"/>
      <c r="S20" s="151"/>
      <c r="T20" s="151"/>
      <c r="U20" s="152"/>
      <c r="V20" s="153"/>
      <c r="W20" s="153"/>
      <c r="X20" s="83"/>
      <c r="Y20" s="83"/>
    </row>
    <row r="21" spans="1:25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  <c r="O21" s="150"/>
      <c r="P21" s="159"/>
      <c r="Q21" s="151"/>
      <c r="R21" s="151"/>
      <c r="S21" s="151"/>
      <c r="T21" s="151"/>
      <c r="U21" s="152"/>
      <c r="V21" s="153"/>
      <c r="W21" s="153"/>
      <c r="X21" s="83"/>
      <c r="Y21" s="83"/>
    </row>
    <row r="22" spans="1:25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  <c r="O22" s="150"/>
      <c r="P22" s="159"/>
      <c r="Q22" s="151"/>
      <c r="R22" s="151"/>
      <c r="S22" s="151"/>
      <c r="T22" s="151"/>
      <c r="U22" s="152"/>
      <c r="V22" s="153"/>
      <c r="W22" s="153"/>
      <c r="X22" s="83"/>
      <c r="Y22" s="83"/>
    </row>
    <row r="23" spans="1:25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  <c r="O23" s="150"/>
      <c r="P23" s="159"/>
      <c r="Q23" s="151"/>
      <c r="R23" s="151"/>
      <c r="S23" s="151"/>
      <c r="T23" s="151"/>
      <c r="U23" s="152"/>
      <c r="V23" s="153"/>
      <c r="W23" s="153"/>
      <c r="X23" s="83"/>
      <c r="Y23" s="83"/>
    </row>
    <row r="24" spans="1:25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  <c r="O24" s="150"/>
      <c r="P24" s="159"/>
      <c r="Q24" s="151"/>
      <c r="R24" s="151"/>
      <c r="S24" s="151"/>
      <c r="T24" s="151"/>
      <c r="U24" s="152"/>
      <c r="V24" s="153"/>
      <c r="W24" s="153"/>
      <c r="X24" s="83"/>
      <c r="Y24" s="83"/>
    </row>
    <row r="25" spans="1:25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  <c r="O25" s="150"/>
      <c r="P25" s="159"/>
      <c r="Q25" s="151"/>
      <c r="R25" s="151"/>
      <c r="S25" s="151"/>
      <c r="T25" s="151"/>
      <c r="U25" s="152"/>
      <c r="V25" s="153"/>
      <c r="W25" s="153"/>
      <c r="X25" s="83"/>
      <c r="Y25" s="83"/>
    </row>
    <row r="26" spans="1:25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  <c r="O26" s="150"/>
      <c r="P26" s="159"/>
      <c r="Q26" s="151"/>
      <c r="R26" s="151"/>
      <c r="S26" s="151"/>
      <c r="T26" s="151"/>
      <c r="U26" s="152"/>
      <c r="V26" s="153"/>
      <c r="W26" s="153"/>
      <c r="X26" s="83"/>
      <c r="Y26" s="83"/>
    </row>
    <row r="27" spans="1:25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  <c r="O27" s="150"/>
      <c r="P27" s="159"/>
      <c r="Q27" s="151"/>
      <c r="R27" s="151"/>
      <c r="S27" s="151"/>
      <c r="T27" s="151"/>
      <c r="U27" s="152"/>
      <c r="V27" s="153"/>
      <c r="W27" s="153"/>
      <c r="X27" s="83"/>
      <c r="Y27" s="83"/>
    </row>
    <row r="28" spans="1:25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  <c r="O28" s="150"/>
      <c r="P28" s="159"/>
      <c r="Q28" s="151"/>
      <c r="R28" s="151"/>
      <c r="S28" s="151"/>
      <c r="T28" s="151"/>
      <c r="U28" s="152"/>
      <c r="V28" s="153"/>
      <c r="W28" s="153"/>
      <c r="X28" s="83"/>
      <c r="Y28" s="83"/>
    </row>
    <row r="29" spans="1:25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  <c r="O29" s="150"/>
      <c r="P29" s="159"/>
      <c r="Q29" s="151"/>
      <c r="R29" s="151"/>
      <c r="S29" s="151"/>
      <c r="T29" s="151"/>
      <c r="U29" s="152"/>
      <c r="V29" s="153"/>
      <c r="W29" s="153"/>
      <c r="X29" s="83"/>
      <c r="Y29" s="83"/>
    </row>
    <row r="30" spans="1:25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  <c r="O30" s="150"/>
      <c r="P30" s="159"/>
      <c r="Q30" s="151"/>
      <c r="R30" s="151"/>
      <c r="S30" s="151"/>
      <c r="T30" s="151"/>
      <c r="U30" s="152"/>
      <c r="V30" s="153"/>
      <c r="W30" s="153"/>
      <c r="X30" s="83"/>
      <c r="Y30" s="83"/>
    </row>
    <row r="31" spans="1:25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  <c r="O31" s="150"/>
      <c r="P31" s="159"/>
      <c r="Q31" s="151"/>
      <c r="R31" s="151"/>
      <c r="S31" s="151"/>
      <c r="T31" s="151"/>
      <c r="U31" s="152"/>
      <c r="V31" s="153"/>
      <c r="W31" s="153"/>
      <c r="X31" s="83"/>
      <c r="Y31" s="83"/>
    </row>
    <row r="32" spans="1:25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/>
      <c r="G32" s="124"/>
      <c r="H32" s="124"/>
      <c r="I32" s="124"/>
      <c r="J32" s="109"/>
      <c r="K32" s="136"/>
      <c r="L32" s="136"/>
      <c r="M32" s="28"/>
      <c r="O32" s="150"/>
      <c r="P32" s="159"/>
      <c r="Q32" s="151"/>
      <c r="R32" s="151"/>
      <c r="S32" s="151"/>
      <c r="T32" s="151"/>
      <c r="U32" s="152"/>
      <c r="V32" s="153"/>
      <c r="W32" s="153"/>
      <c r="X32" s="83"/>
      <c r="Y32" s="83"/>
    </row>
    <row r="33" spans="1:25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  <c r="O33" s="150"/>
      <c r="P33" s="159"/>
      <c r="Q33" s="151"/>
      <c r="R33" s="151"/>
      <c r="S33" s="151"/>
      <c r="T33" s="151"/>
      <c r="U33" s="152"/>
      <c r="V33" s="153"/>
      <c r="W33" s="153"/>
      <c r="X33" s="83"/>
      <c r="Y33" s="83"/>
    </row>
    <row r="34" spans="1:25" ht="15" customHeight="1" thickBot="1">
      <c r="A34" s="46" t="s">
        <v>66</v>
      </c>
      <c r="B34" s="44" t="s">
        <v>9</v>
      </c>
      <c r="C34" s="31">
        <v>75</v>
      </c>
      <c r="D34" s="108"/>
      <c r="E34" s="124"/>
      <c r="F34" s="124"/>
      <c r="G34" s="124"/>
      <c r="H34" s="124"/>
      <c r="I34" s="124"/>
      <c r="J34" s="109"/>
      <c r="K34" s="136"/>
      <c r="L34" s="136"/>
      <c r="M34" s="28"/>
      <c r="O34" s="150"/>
      <c r="P34" s="159"/>
      <c r="Q34" s="151"/>
      <c r="R34" s="151"/>
      <c r="S34" s="151"/>
      <c r="T34" s="151"/>
      <c r="U34" s="152"/>
      <c r="V34" s="153"/>
      <c r="W34" s="153"/>
      <c r="X34" s="83"/>
      <c r="Y34" s="83"/>
    </row>
    <row r="35" spans="1:25" ht="15" customHeight="1" thickBot="1">
      <c r="A35" s="34">
        <v>240</v>
      </c>
      <c r="B35" s="40" t="s">
        <v>10</v>
      </c>
      <c r="C35" s="20">
        <v>60</v>
      </c>
      <c r="D35" s="179"/>
      <c r="E35" s="180"/>
      <c r="F35" s="180"/>
      <c r="G35" s="180"/>
      <c r="H35" s="180"/>
      <c r="I35" s="180"/>
      <c r="J35" s="181"/>
      <c r="K35" s="182"/>
      <c r="L35" s="182"/>
      <c r="M35" s="49"/>
      <c r="O35" s="150"/>
      <c r="P35" s="159"/>
      <c r="Q35" s="151"/>
      <c r="R35" s="151"/>
      <c r="S35" s="151"/>
      <c r="T35" s="151"/>
      <c r="U35" s="152"/>
      <c r="V35" s="153"/>
      <c r="W35" s="153"/>
      <c r="X35" s="83"/>
      <c r="Y35" s="83"/>
    </row>
    <row r="36" spans="1:25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  <c r="O36" s="150"/>
      <c r="P36" s="159"/>
      <c r="Q36" s="151"/>
      <c r="R36" s="151"/>
      <c r="S36" s="151"/>
      <c r="T36" s="151"/>
      <c r="U36" s="152"/>
      <c r="V36" s="153"/>
      <c r="W36" s="153"/>
      <c r="X36" s="83"/>
      <c r="Y36" s="83"/>
    </row>
    <row r="37" spans="1:25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  <c r="O37" s="150"/>
      <c r="P37" s="159"/>
      <c r="Q37" s="151"/>
      <c r="R37" s="151"/>
      <c r="S37" s="151"/>
      <c r="T37" s="151"/>
      <c r="U37" s="152"/>
      <c r="V37" s="153"/>
      <c r="W37" s="153"/>
      <c r="X37" s="83"/>
      <c r="Y37" s="83"/>
    </row>
    <row r="38" spans="1:25" ht="15" customHeight="1" thickBot="1">
      <c r="A38" s="47">
        <v>243</v>
      </c>
      <c r="B38" s="26" t="s">
        <v>10</v>
      </c>
      <c r="C38" s="27">
        <v>60</v>
      </c>
      <c r="D38" s="108"/>
      <c r="E38" s="124">
        <v>264.08</v>
      </c>
      <c r="F38" s="124"/>
      <c r="G38" s="124"/>
      <c r="H38" s="124"/>
      <c r="I38" s="124"/>
      <c r="J38" s="109">
        <v>15004</v>
      </c>
      <c r="K38" s="136">
        <v>43072</v>
      </c>
      <c r="L38" s="136">
        <v>43074</v>
      </c>
      <c r="M38" s="28">
        <v>1</v>
      </c>
      <c r="O38" s="150"/>
      <c r="P38" s="159"/>
      <c r="Q38" s="151"/>
      <c r="R38" s="151"/>
      <c r="S38" s="151"/>
      <c r="T38" s="151"/>
      <c r="U38" s="152"/>
      <c r="V38" s="153"/>
      <c r="W38" s="153"/>
      <c r="X38" s="83"/>
      <c r="Y38" s="83"/>
    </row>
    <row r="39" spans="1:25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>
        <v>15004</v>
      </c>
      <c r="K39" s="136">
        <v>43072</v>
      </c>
      <c r="L39" s="136">
        <v>43074</v>
      </c>
      <c r="M39" s="28">
        <v>1</v>
      </c>
      <c r="O39" s="150"/>
      <c r="P39" s="159"/>
      <c r="Q39" s="151"/>
      <c r="R39" s="151"/>
      <c r="S39" s="151"/>
      <c r="T39" s="151"/>
      <c r="U39" s="152"/>
      <c r="V39" s="153"/>
      <c r="W39" s="153"/>
      <c r="X39" s="83"/>
      <c r="Y39" s="83"/>
    </row>
    <row r="40" spans="1:25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  <c r="O40" s="150"/>
      <c r="P40" s="159"/>
      <c r="Q40" s="151"/>
      <c r="R40" s="151"/>
      <c r="S40" s="151"/>
      <c r="T40" s="151"/>
      <c r="U40" s="152"/>
      <c r="V40" s="153"/>
      <c r="W40" s="153"/>
      <c r="X40" s="83"/>
      <c r="Y40" s="83"/>
    </row>
    <row r="41" spans="1:25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  <c r="O41" s="150"/>
      <c r="P41" s="159"/>
      <c r="Q41" s="151"/>
      <c r="R41" s="151"/>
      <c r="S41" s="151"/>
      <c r="T41" s="151"/>
      <c r="U41" s="152"/>
      <c r="V41" s="153"/>
      <c r="W41" s="153"/>
      <c r="X41" s="83"/>
      <c r="Y41" s="83"/>
    </row>
    <row r="42" spans="1:25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  <c r="O42" s="150"/>
      <c r="P42" s="159"/>
      <c r="Q42" s="151"/>
      <c r="R42" s="151"/>
      <c r="S42" s="151"/>
      <c r="T42" s="151"/>
      <c r="U42" s="152"/>
      <c r="V42" s="153"/>
      <c r="W42" s="153"/>
      <c r="X42" s="83"/>
      <c r="Y42" s="83"/>
    </row>
    <row r="43" spans="1:25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  <c r="O43" s="150"/>
      <c r="P43" s="159"/>
      <c r="Q43" s="151"/>
      <c r="R43" s="151"/>
      <c r="S43" s="151"/>
      <c r="T43" s="151"/>
      <c r="U43" s="152"/>
      <c r="V43" s="153"/>
      <c r="W43" s="153"/>
      <c r="X43" s="83"/>
      <c r="Y43" s="83"/>
    </row>
    <row r="44" spans="1:25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  <c r="O44" s="150"/>
      <c r="P44" s="159"/>
      <c r="Q44" s="151"/>
      <c r="R44" s="151"/>
      <c r="S44" s="151"/>
      <c r="T44" s="151"/>
      <c r="U44" s="152"/>
      <c r="V44" s="153"/>
      <c r="W44" s="153"/>
      <c r="X44" s="83"/>
      <c r="Y44" s="83"/>
    </row>
    <row r="45" spans="1:25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/>
      <c r="K45" s="136"/>
      <c r="L45" s="136"/>
      <c r="M45" s="28"/>
      <c r="O45" s="150"/>
      <c r="P45" s="159"/>
      <c r="Q45" s="151"/>
      <c r="R45" s="151"/>
      <c r="S45" s="151"/>
      <c r="T45" s="151"/>
      <c r="U45" s="152"/>
      <c r="V45" s="153"/>
      <c r="W45" s="153"/>
      <c r="X45" s="83"/>
      <c r="Y45" s="83"/>
    </row>
    <row r="46" spans="1:25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  <c r="O46" s="150"/>
      <c r="P46" s="159"/>
      <c r="Q46" s="151"/>
      <c r="R46" s="151"/>
      <c r="S46" s="151"/>
      <c r="T46" s="151"/>
      <c r="U46" s="152"/>
      <c r="V46" s="153"/>
      <c r="W46" s="153"/>
      <c r="X46" s="83"/>
      <c r="Y46" s="83"/>
    </row>
    <row r="47" spans="1:25" ht="15" customHeight="1">
      <c r="A47" s="102" t="s">
        <v>70</v>
      </c>
      <c r="B47" s="50"/>
      <c r="C47" s="51"/>
      <c r="D47" s="108"/>
      <c r="E47" s="124"/>
      <c r="F47" s="124"/>
      <c r="G47" s="124"/>
      <c r="H47" s="124"/>
      <c r="I47" s="124"/>
      <c r="J47" s="109"/>
      <c r="K47" s="136"/>
      <c r="L47" s="136"/>
      <c r="M47" s="28"/>
      <c r="O47" s="150"/>
      <c r="P47" s="151"/>
      <c r="Q47" s="151"/>
      <c r="R47" s="151"/>
      <c r="S47" s="151"/>
      <c r="T47" s="151"/>
      <c r="U47" s="152"/>
      <c r="V47" s="153"/>
      <c r="W47" s="153"/>
      <c r="X47" s="160"/>
      <c r="Y47" s="83"/>
    </row>
    <row r="48" spans="1:25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  <c r="O48" s="150"/>
      <c r="P48" s="159"/>
      <c r="Q48" s="151"/>
      <c r="R48" s="151"/>
      <c r="S48" s="151"/>
      <c r="T48" s="151"/>
      <c r="U48" s="152"/>
      <c r="V48" s="153"/>
      <c r="W48" s="153"/>
      <c r="X48" s="160"/>
      <c r="Y48" s="83"/>
    </row>
    <row r="49" spans="1:25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  <c r="O49" s="150"/>
      <c r="P49" s="159"/>
      <c r="Q49" s="151"/>
      <c r="R49" s="151"/>
      <c r="S49" s="151"/>
      <c r="T49" s="151"/>
      <c r="U49" s="152"/>
      <c r="V49" s="153"/>
      <c r="W49" s="153"/>
      <c r="X49" s="160"/>
      <c r="Y49" s="83"/>
    </row>
    <row r="50" spans="1:25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  <c r="O50" s="150"/>
      <c r="P50" s="159"/>
      <c r="Q50" s="151"/>
      <c r="R50" s="151"/>
      <c r="S50" s="151"/>
      <c r="T50" s="151"/>
      <c r="U50" s="152"/>
      <c r="V50" s="153"/>
      <c r="W50" s="153"/>
      <c r="X50" s="160"/>
      <c r="Y50" s="83"/>
    </row>
    <row r="51" spans="1:25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</row>
    <row r="52" spans="1:25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</row>
    <row r="53" spans="1:25" ht="15" customHeight="1" thickBot="1">
      <c r="A53" s="75"/>
      <c r="B53" s="87"/>
      <c r="C53" s="76"/>
      <c r="D53" s="92"/>
      <c r="E53" s="145">
        <f>SUM(E3:E52)</f>
        <v>264.08</v>
      </c>
      <c r="F53" s="145">
        <f>SUM(F3:F52)</f>
        <v>0</v>
      </c>
      <c r="G53" s="145">
        <f>SUM(G3:G52)</f>
        <v>0</v>
      </c>
      <c r="H53" s="145">
        <f>SUM(H3:H52)</f>
        <v>0</v>
      </c>
      <c r="I53" s="145">
        <f>SUM(I3:I52)</f>
        <v>0</v>
      </c>
      <c r="J53" s="78"/>
      <c r="K53" s="139" t="s">
        <v>112</v>
      </c>
      <c r="L53" s="197">
        <f>J54*0.01</f>
        <v>2.6408</v>
      </c>
      <c r="M53" s="198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</row>
    <row r="54" spans="1:25" ht="15" customHeight="1" thickBot="1">
      <c r="A54" s="146" t="s">
        <v>110</v>
      </c>
      <c r="B54" s="202">
        <f>E53+F53+G53</f>
        <v>264.08</v>
      </c>
      <c r="C54" s="202"/>
      <c r="D54" s="100" t="s">
        <v>111</v>
      </c>
      <c r="E54" s="203">
        <f>H53</f>
        <v>0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264.08</v>
      </c>
      <c r="K54" s="202"/>
      <c r="L54" s="144" t="s">
        <v>73</v>
      </c>
      <c r="M54" s="105">
        <f>SUM(M3:M46)</f>
        <v>3</v>
      </c>
      <c r="N54" s="174">
        <f>B54</f>
        <v>264.08</v>
      </c>
      <c r="O54" s="174">
        <f>E54</f>
        <v>0</v>
      </c>
      <c r="P54" s="128">
        <f>H54</f>
        <v>0</v>
      </c>
      <c r="Q54" s="174">
        <f>J54</f>
        <v>264.08</v>
      </c>
      <c r="R54" s="174">
        <f>Q54-S54</f>
        <v>259.32655999999997</v>
      </c>
      <c r="S54" s="174">
        <f>Q54*0.018</f>
        <v>4.7534399999999994</v>
      </c>
      <c r="T54" s="7">
        <f>M54</f>
        <v>3</v>
      </c>
      <c r="U54" s="83"/>
      <c r="V54" s="83"/>
      <c r="W54" s="83"/>
      <c r="X54" s="83"/>
      <c r="Y54" s="83"/>
    </row>
    <row r="55" spans="1:25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</row>
    <row r="56" spans="1:25">
      <c r="D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T56"/>
  <sheetViews>
    <sheetView topLeftCell="A34" zoomScale="130" zoomScaleNormal="130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5" width="7.7109375" style="120" customWidth="1"/>
    <col min="6" max="7" width="7.7109375" style="128" customWidth="1"/>
    <col min="8" max="9" width="7.5703125" style="128" customWidth="1"/>
    <col min="10" max="10" width="5.7109375" style="7" customWidth="1"/>
    <col min="11" max="12" width="6.28515625" style="141" customWidth="1"/>
    <col min="13" max="13" width="5" style="7" customWidth="1"/>
    <col min="14" max="14" width="10.28515625" style="7" customWidth="1"/>
    <col min="15" max="16" width="8.85546875" style="7"/>
    <col min="17" max="18" width="10.28515625" style="7" customWidth="1"/>
    <col min="19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131" t="s">
        <v>82</v>
      </c>
      <c r="J1" s="96"/>
      <c r="K1" s="133" t="s">
        <v>13</v>
      </c>
      <c r="L1" s="142" t="s">
        <v>76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18" t="s">
        <v>49</v>
      </c>
      <c r="F2" s="122" t="s">
        <v>50</v>
      </c>
      <c r="G2" s="129" t="s">
        <v>51</v>
      </c>
      <c r="H2" s="129" t="s">
        <v>52</v>
      </c>
      <c r="I2" s="122" t="s">
        <v>53</v>
      </c>
      <c r="J2" s="16" t="s">
        <v>18</v>
      </c>
      <c r="K2" s="134" t="s">
        <v>14</v>
      </c>
      <c r="L2" s="134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/>
      <c r="K5" s="136"/>
      <c r="L5" s="136"/>
      <c r="M5" s="28"/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/>
      <c r="K6" s="136"/>
      <c r="L6" s="136"/>
      <c r="M6" s="28"/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/>
      <c r="K7" s="136"/>
      <c r="L7" s="136"/>
      <c r="M7" s="28"/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/>
      <c r="K9" s="137"/>
      <c r="L9" s="137"/>
      <c r="M9" s="91"/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>
        <v>14996</v>
      </c>
      <c r="K13" s="136">
        <v>43070</v>
      </c>
      <c r="L13" s="136">
        <v>43077</v>
      </c>
      <c r="M13" s="28">
        <v>1</v>
      </c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/>
      <c r="K15" s="136"/>
      <c r="L15" s="136"/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/>
      <c r="K16" s="136"/>
      <c r="L16" s="136"/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</row>
    <row r="19" spans="1:13" ht="15" customHeight="1">
      <c r="A19" s="41">
        <v>123</v>
      </c>
      <c r="B19" s="26" t="s">
        <v>43</v>
      </c>
      <c r="C19" s="27">
        <v>66</v>
      </c>
      <c r="D19" s="106"/>
      <c r="E19" s="124"/>
      <c r="F19" s="124"/>
      <c r="G19" s="124"/>
      <c r="H19" s="124"/>
      <c r="I19" s="124"/>
      <c r="J19" s="107"/>
      <c r="K19" s="135"/>
      <c r="L19" s="135"/>
      <c r="M19" s="28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</row>
    <row r="31" spans="1:13" ht="15" customHeight="1">
      <c r="A31" s="41">
        <v>136</v>
      </c>
      <c r="B31" s="26" t="s">
        <v>5</v>
      </c>
      <c r="C31" s="27">
        <v>60</v>
      </c>
      <c r="D31" s="106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/>
      <c r="G32" s="124"/>
      <c r="H32" s="124"/>
      <c r="I32" s="124"/>
      <c r="J32" s="109"/>
      <c r="K32" s="136"/>
      <c r="L32" s="136"/>
      <c r="M32" s="28"/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79"/>
      <c r="E35" s="180"/>
      <c r="F35" s="180"/>
      <c r="G35" s="180"/>
      <c r="H35" s="180"/>
      <c r="I35" s="180"/>
      <c r="J35" s="181"/>
      <c r="K35" s="182"/>
      <c r="L35" s="182"/>
      <c r="M35" s="49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>
        <v>15004</v>
      </c>
      <c r="K38" s="136">
        <v>43072</v>
      </c>
      <c r="L38" s="136">
        <v>43074</v>
      </c>
      <c r="M38" s="28">
        <v>1</v>
      </c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>
        <v>15004</v>
      </c>
      <c r="K39" s="136">
        <v>43072</v>
      </c>
      <c r="L39" s="136">
        <v>43074</v>
      </c>
      <c r="M39" s="28">
        <v>1</v>
      </c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>
        <v>82.45</v>
      </c>
      <c r="F41" s="124"/>
      <c r="G41" s="124"/>
      <c r="H41" s="124"/>
      <c r="I41" s="124"/>
      <c r="J41" s="109">
        <v>15002</v>
      </c>
      <c r="K41" s="136">
        <v>43072</v>
      </c>
      <c r="L41" s="136">
        <v>43073</v>
      </c>
      <c r="M41" s="28">
        <v>1</v>
      </c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>
        <v>69.22</v>
      </c>
      <c r="F45" s="124"/>
      <c r="G45" s="124"/>
      <c r="H45" s="124"/>
      <c r="I45" s="124"/>
      <c r="J45" s="109">
        <v>15003</v>
      </c>
      <c r="K45" s="136">
        <v>43072</v>
      </c>
      <c r="L45" s="136">
        <v>43073</v>
      </c>
      <c r="M45" s="28">
        <v>1</v>
      </c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08"/>
      <c r="E47" s="124"/>
      <c r="F47" s="124"/>
      <c r="G47" s="124"/>
      <c r="H47" s="124"/>
      <c r="I47" s="124"/>
      <c r="J47" s="109"/>
      <c r="K47" s="136"/>
      <c r="L47" s="136"/>
      <c r="M47" s="28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28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151.67000000000002</v>
      </c>
      <c r="F53" s="145">
        <f>SUM(F3:F52)</f>
        <v>0</v>
      </c>
      <c r="G53" s="145">
        <f>SUM(G3:G52)</f>
        <v>0</v>
      </c>
      <c r="H53" s="145">
        <f>SUM(H3:H52)</f>
        <v>0</v>
      </c>
      <c r="I53" s="145">
        <f>SUM(I3:I52)</f>
        <v>0</v>
      </c>
      <c r="J53" s="78"/>
      <c r="K53" s="139" t="s">
        <v>112</v>
      </c>
      <c r="L53" s="197">
        <f>J54*0.01</f>
        <v>1.5167000000000002</v>
      </c>
      <c r="M53" s="198"/>
    </row>
    <row r="54" spans="1:20" ht="15" customHeight="1" thickBot="1">
      <c r="A54" s="146" t="s">
        <v>110</v>
      </c>
      <c r="B54" s="202">
        <f>E53+F53+G53</f>
        <v>151.67000000000002</v>
      </c>
      <c r="C54" s="202"/>
      <c r="D54" s="100" t="s">
        <v>111</v>
      </c>
      <c r="E54" s="203">
        <f>H53</f>
        <v>0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151.67000000000002</v>
      </c>
      <c r="K54" s="202"/>
      <c r="L54" s="144" t="s">
        <v>73</v>
      </c>
      <c r="M54" s="105">
        <f>SUM(M3:M46)</f>
        <v>5</v>
      </c>
      <c r="N54" s="174">
        <f>B54</f>
        <v>151.67000000000002</v>
      </c>
      <c r="O54" s="174">
        <f>E54</f>
        <v>0</v>
      </c>
      <c r="P54" s="128">
        <f>H54</f>
        <v>0</v>
      </c>
      <c r="Q54" s="174">
        <f>J54</f>
        <v>151.67000000000002</v>
      </c>
      <c r="R54" s="174">
        <f>Q54-S54</f>
        <v>148.93994000000001</v>
      </c>
      <c r="S54" s="174">
        <f>Q54*0.018</f>
        <v>2.7300599999999999</v>
      </c>
      <c r="T54" s="7">
        <f>M54</f>
        <v>5</v>
      </c>
    </row>
    <row r="55" spans="1:20">
      <c r="A55" s="83"/>
      <c r="B55" s="84"/>
      <c r="C55" s="85"/>
      <c r="D55" s="83"/>
      <c r="E55" s="119"/>
      <c r="F55" s="127"/>
      <c r="G55" s="127"/>
      <c r="H55" s="127"/>
      <c r="I55" s="127"/>
      <c r="J55" s="83"/>
      <c r="K55" s="140"/>
      <c r="L55" s="140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T56"/>
  <sheetViews>
    <sheetView topLeftCell="A34" zoomScale="130" zoomScaleNormal="130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4" width="10.28515625" style="7" customWidth="1"/>
    <col min="15" max="16" width="8.85546875" style="7"/>
    <col min="17" max="18" width="10.28515625" style="7" customWidth="1"/>
    <col min="19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83</v>
      </c>
      <c r="J1" s="96"/>
      <c r="K1" s="4" t="s">
        <v>13</v>
      </c>
      <c r="L1" s="99" t="s">
        <v>77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/>
      <c r="K5" s="136"/>
      <c r="L5" s="136"/>
      <c r="M5" s="28"/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/>
      <c r="K6" s="136"/>
      <c r="L6" s="136"/>
      <c r="M6" s="28"/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>
        <v>69.22</v>
      </c>
      <c r="I7" s="124"/>
      <c r="J7" s="109">
        <v>15011</v>
      </c>
      <c r="K7" s="136">
        <v>43074</v>
      </c>
      <c r="L7" s="136">
        <v>43075</v>
      </c>
      <c r="M7" s="28">
        <v>1</v>
      </c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>
        <v>305.39999999999998</v>
      </c>
      <c r="G9" s="121"/>
      <c r="H9" s="121"/>
      <c r="I9" s="121"/>
      <c r="J9" s="113">
        <v>15005</v>
      </c>
      <c r="K9" s="137">
        <v>43074</v>
      </c>
      <c r="L9" s="137">
        <v>43085</v>
      </c>
      <c r="M9" s="91">
        <v>1</v>
      </c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>
        <v>14996</v>
      </c>
      <c r="K13" s="136">
        <v>43070</v>
      </c>
      <c r="L13" s="136">
        <v>43077</v>
      </c>
      <c r="M13" s="28">
        <v>1</v>
      </c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/>
      <c r="K15" s="136"/>
      <c r="L15" s="136"/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/>
      <c r="K16" s="136"/>
      <c r="L16" s="136"/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>
        <v>69.22</v>
      </c>
      <c r="F27" s="124"/>
      <c r="G27" s="124"/>
      <c r="H27" s="124"/>
      <c r="I27" s="124"/>
      <c r="J27" s="109">
        <v>15007</v>
      </c>
      <c r="K27" s="136">
        <v>43074</v>
      </c>
      <c r="L27" s="136">
        <v>43075</v>
      </c>
      <c r="M27" s="28">
        <v>1</v>
      </c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>
        <v>86.53</v>
      </c>
      <c r="F28" s="124"/>
      <c r="G28" s="124"/>
      <c r="H28" s="124"/>
      <c r="I28" s="124"/>
      <c r="J28" s="109">
        <v>15010</v>
      </c>
      <c r="K28" s="136">
        <v>43074</v>
      </c>
      <c r="L28" s="136">
        <v>43075</v>
      </c>
      <c r="M28" s="28">
        <v>1</v>
      </c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>
        <v>76.349999999999994</v>
      </c>
      <c r="F29" s="124"/>
      <c r="G29" s="124"/>
      <c r="H29" s="124"/>
      <c r="I29" s="124"/>
      <c r="J29" s="109">
        <v>15006</v>
      </c>
      <c r="K29" s="136">
        <v>43074</v>
      </c>
      <c r="L29" s="136">
        <v>43075</v>
      </c>
      <c r="M29" s="28">
        <v>1</v>
      </c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>
        <v>207.67</v>
      </c>
      <c r="F30" s="124"/>
      <c r="G30" s="124"/>
      <c r="H30" s="124"/>
      <c r="I30" s="124"/>
      <c r="J30" s="109">
        <v>15009</v>
      </c>
      <c r="K30" s="136">
        <v>43074</v>
      </c>
      <c r="L30" s="136">
        <v>43077</v>
      </c>
      <c r="M30" s="28">
        <v>1</v>
      </c>
    </row>
    <row r="31" spans="1:13" ht="15" customHeight="1">
      <c r="A31" s="41">
        <v>136</v>
      </c>
      <c r="B31" s="26" t="s">
        <v>5</v>
      </c>
      <c r="C31" s="27">
        <v>60</v>
      </c>
      <c r="D31" s="106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/>
      <c r="G32" s="124"/>
      <c r="H32" s="124"/>
      <c r="I32" s="124"/>
      <c r="J32" s="109"/>
      <c r="K32" s="136"/>
      <c r="L32" s="136"/>
      <c r="M32" s="28"/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79"/>
      <c r="E35" s="180"/>
      <c r="F35" s="180"/>
      <c r="G35" s="180"/>
      <c r="H35" s="180"/>
      <c r="I35" s="180"/>
      <c r="J35" s="181"/>
      <c r="K35" s="182"/>
      <c r="L35" s="182"/>
      <c r="M35" s="49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>
        <v>61.08</v>
      </c>
      <c r="F36" s="124"/>
      <c r="G36" s="124"/>
      <c r="H36" s="124"/>
      <c r="I36" s="124"/>
      <c r="J36" s="109">
        <v>15008</v>
      </c>
      <c r="K36" s="136">
        <v>43074</v>
      </c>
      <c r="L36" s="136">
        <v>43075</v>
      </c>
      <c r="M36" s="28">
        <v>1</v>
      </c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>
        <v>69.22</v>
      </c>
      <c r="G43" s="124"/>
      <c r="H43" s="124"/>
      <c r="I43" s="124"/>
      <c r="J43" s="109">
        <v>15012</v>
      </c>
      <c r="K43" s="136">
        <v>43074</v>
      </c>
      <c r="L43" s="136">
        <v>43075</v>
      </c>
      <c r="M43" s="28">
        <v>1</v>
      </c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/>
      <c r="K45" s="136"/>
      <c r="L45" s="136"/>
      <c r="M45" s="28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08"/>
      <c r="E47" s="124"/>
      <c r="F47" s="124"/>
      <c r="G47" s="124"/>
      <c r="H47" s="124"/>
      <c r="I47" s="124"/>
      <c r="J47" s="109"/>
      <c r="K47" s="136"/>
      <c r="L47" s="136"/>
      <c r="M47" s="28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500.84999999999997</v>
      </c>
      <c r="F53" s="145">
        <f>SUM(F3:F52)</f>
        <v>374.62</v>
      </c>
      <c r="G53" s="145">
        <f>SUM(G3:G52)</f>
        <v>0</v>
      </c>
      <c r="H53" s="145">
        <f>SUM(H3:H52)</f>
        <v>69.22</v>
      </c>
      <c r="I53" s="145">
        <f>SUM(I3:I52)</f>
        <v>0</v>
      </c>
      <c r="J53" s="78"/>
      <c r="K53" s="139" t="s">
        <v>112</v>
      </c>
      <c r="L53" s="197">
        <f>J54*0.01</f>
        <v>9.4469000000000012</v>
      </c>
      <c r="M53" s="198"/>
    </row>
    <row r="54" spans="1:20" ht="15" customHeight="1" thickBot="1">
      <c r="A54" s="146" t="s">
        <v>110</v>
      </c>
      <c r="B54" s="202">
        <f>E53+F53+G53</f>
        <v>875.47</v>
      </c>
      <c r="C54" s="202"/>
      <c r="D54" s="100" t="s">
        <v>111</v>
      </c>
      <c r="E54" s="203">
        <f>H53</f>
        <v>69.22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944.69</v>
      </c>
      <c r="K54" s="202"/>
      <c r="L54" s="144" t="s">
        <v>73</v>
      </c>
      <c r="M54" s="105">
        <f>SUM(M3:M46)</f>
        <v>9</v>
      </c>
      <c r="N54" s="174">
        <f>B54</f>
        <v>875.47</v>
      </c>
      <c r="O54" s="174">
        <f>E54</f>
        <v>69.22</v>
      </c>
      <c r="P54" s="128">
        <f>H54</f>
        <v>0</v>
      </c>
      <c r="Q54" s="174">
        <f>J54</f>
        <v>944.69</v>
      </c>
      <c r="R54" s="174">
        <f>Q54-S54</f>
        <v>927.68558000000007</v>
      </c>
      <c r="S54" s="174">
        <f>Q54*0.018</f>
        <v>17.00442</v>
      </c>
      <c r="T54" s="7">
        <f>M54</f>
        <v>9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T56"/>
  <sheetViews>
    <sheetView zoomScale="130" zoomScaleNormal="130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84</v>
      </c>
      <c r="J1" s="96"/>
      <c r="K1" s="4" t="s">
        <v>13</v>
      </c>
      <c r="L1" s="99" t="s">
        <v>78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/>
      <c r="K5" s="136"/>
      <c r="L5" s="136"/>
      <c r="M5" s="28"/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/>
      <c r="K6" s="136"/>
      <c r="L6" s="136"/>
      <c r="M6" s="28"/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>
        <v>61.09</v>
      </c>
      <c r="I7" s="124"/>
      <c r="J7" s="109">
        <v>15020</v>
      </c>
      <c r="K7" s="136">
        <v>43075</v>
      </c>
      <c r="L7" s="136">
        <v>43076</v>
      </c>
      <c r="M7" s="28">
        <v>1</v>
      </c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>
        <v>15005</v>
      </c>
      <c r="K9" s="137">
        <v>43074</v>
      </c>
      <c r="L9" s="137">
        <v>43085</v>
      </c>
      <c r="M9" s="91">
        <v>1</v>
      </c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>
        <v>69.22</v>
      </c>
      <c r="G10" s="123"/>
      <c r="H10" s="123"/>
      <c r="I10" s="123"/>
      <c r="J10" s="107">
        <v>15014</v>
      </c>
      <c r="K10" s="135">
        <v>43075</v>
      </c>
      <c r="L10" s="135">
        <v>43076</v>
      </c>
      <c r="M10" s="52">
        <v>1</v>
      </c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>
        <v>14996</v>
      </c>
      <c r="K13" s="136">
        <v>43070</v>
      </c>
      <c r="L13" s="136">
        <v>43077</v>
      </c>
      <c r="M13" s="28">
        <v>1</v>
      </c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/>
      <c r="K15" s="136"/>
      <c r="L15" s="136"/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/>
      <c r="K16" s="136"/>
      <c r="L16" s="136"/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>
        <v>76.349999999999994</v>
      </c>
      <c r="I25" s="121"/>
      <c r="J25" s="113">
        <v>15019</v>
      </c>
      <c r="K25" s="137">
        <v>43075</v>
      </c>
      <c r="L25" s="137">
        <v>43076</v>
      </c>
      <c r="M25" s="91">
        <v>1</v>
      </c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>
        <v>69.22</v>
      </c>
      <c r="F27" s="124"/>
      <c r="G27" s="124"/>
      <c r="H27" s="124"/>
      <c r="I27" s="124"/>
      <c r="J27" s="109">
        <v>15016</v>
      </c>
      <c r="K27" s="136">
        <v>43075</v>
      </c>
      <c r="L27" s="136">
        <v>43076</v>
      </c>
      <c r="M27" s="28">
        <v>1</v>
      </c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>
        <v>76.349999999999994</v>
      </c>
      <c r="F29" s="124"/>
      <c r="G29" s="124"/>
      <c r="H29" s="124"/>
      <c r="I29" s="124"/>
      <c r="J29" s="109">
        <v>15015</v>
      </c>
      <c r="K29" s="136">
        <v>43075</v>
      </c>
      <c r="L29" s="136">
        <v>43076</v>
      </c>
      <c r="M29" s="28">
        <v>1</v>
      </c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>
        <v>15009</v>
      </c>
      <c r="K30" s="136">
        <v>43074</v>
      </c>
      <c r="L30" s="136">
        <v>43077</v>
      </c>
      <c r="M30" s="28">
        <v>1</v>
      </c>
    </row>
    <row r="31" spans="1:13" ht="15" customHeight="1">
      <c r="A31" s="41">
        <v>136</v>
      </c>
      <c r="B31" s="26" t="s">
        <v>5</v>
      </c>
      <c r="C31" s="27">
        <v>60</v>
      </c>
      <c r="D31" s="106"/>
      <c r="E31" s="124">
        <v>69.22</v>
      </c>
      <c r="F31" s="124"/>
      <c r="G31" s="124"/>
      <c r="H31" s="124"/>
      <c r="I31" s="124"/>
      <c r="J31" s="109">
        <v>15018</v>
      </c>
      <c r="K31" s="136">
        <v>43075</v>
      </c>
      <c r="L31" s="136">
        <v>43076</v>
      </c>
      <c r="M31" s="28">
        <v>1</v>
      </c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/>
      <c r="G32" s="124"/>
      <c r="H32" s="124"/>
      <c r="I32" s="124"/>
      <c r="J32" s="109"/>
      <c r="K32" s="136"/>
      <c r="L32" s="136"/>
      <c r="M32" s="28"/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>
        <v>61.08</v>
      </c>
      <c r="G33" s="124"/>
      <c r="H33" s="124"/>
      <c r="I33" s="124"/>
      <c r="J33" s="109">
        <v>15021</v>
      </c>
      <c r="K33" s="136">
        <v>43075</v>
      </c>
      <c r="L33" s="136">
        <v>43076</v>
      </c>
      <c r="M33" s="28">
        <v>1</v>
      </c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>
        <v>69.22</v>
      </c>
      <c r="F42" s="124"/>
      <c r="G42" s="124"/>
      <c r="H42" s="124"/>
      <c r="I42" s="124"/>
      <c r="J42" s="109">
        <v>15017</v>
      </c>
      <c r="K42" s="136">
        <v>43075</v>
      </c>
      <c r="L42" s="136">
        <v>43076</v>
      </c>
      <c r="M42" s="28">
        <v>1</v>
      </c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>
        <v>69.22</v>
      </c>
      <c r="F45" s="124"/>
      <c r="G45" s="124"/>
      <c r="H45" s="124"/>
      <c r="I45" s="124"/>
      <c r="J45" s="109">
        <v>15013</v>
      </c>
      <c r="K45" s="136">
        <v>43075</v>
      </c>
      <c r="L45" s="136">
        <v>43076</v>
      </c>
      <c r="M45" s="28">
        <v>1</v>
      </c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148"/>
      <c r="C47" s="149"/>
      <c r="D47" s="106"/>
      <c r="E47" s="123"/>
      <c r="F47" s="123"/>
      <c r="G47" s="123"/>
      <c r="H47" s="123"/>
      <c r="I47" s="123"/>
      <c r="J47" s="107"/>
      <c r="K47" s="135"/>
      <c r="L47" s="135"/>
      <c r="M47" s="114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353.23</v>
      </c>
      <c r="F53" s="145">
        <f>SUM(F3:F52)</f>
        <v>130.30000000000001</v>
      </c>
      <c r="G53" s="145">
        <f>SUM(G3:G52)</f>
        <v>0</v>
      </c>
      <c r="H53" s="145">
        <f>SUM(H3:H52)</f>
        <v>137.44</v>
      </c>
      <c r="I53" s="145">
        <f>SUM(I3:I52)</f>
        <v>0</v>
      </c>
      <c r="J53" s="78"/>
      <c r="K53" s="139" t="s">
        <v>112</v>
      </c>
      <c r="L53" s="197">
        <f>J54*0.01</f>
        <v>6.2097000000000007</v>
      </c>
      <c r="M53" s="198"/>
    </row>
    <row r="54" spans="1:20" ht="15" customHeight="1" thickBot="1">
      <c r="A54" s="146" t="s">
        <v>110</v>
      </c>
      <c r="B54" s="202">
        <f>E53+F53+G53</f>
        <v>483.53000000000003</v>
      </c>
      <c r="C54" s="202"/>
      <c r="D54" s="100" t="s">
        <v>111</v>
      </c>
      <c r="E54" s="203">
        <f>H53</f>
        <v>137.44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620.97</v>
      </c>
      <c r="K54" s="202"/>
      <c r="L54" s="144" t="s">
        <v>73</v>
      </c>
      <c r="M54" s="105">
        <f>SUM(M3:M46)</f>
        <v>12</v>
      </c>
      <c r="N54" s="174">
        <f>B54</f>
        <v>483.53000000000003</v>
      </c>
      <c r="O54" s="174">
        <f>E54</f>
        <v>137.44</v>
      </c>
      <c r="P54" s="128">
        <f>H54</f>
        <v>0</v>
      </c>
      <c r="Q54" s="174">
        <f>J54</f>
        <v>620.97</v>
      </c>
      <c r="R54" s="174">
        <f>Q54-S54</f>
        <v>609.79254000000003</v>
      </c>
      <c r="S54" s="174">
        <f>Q54*0.018</f>
        <v>11.17746</v>
      </c>
      <c r="T54" s="7">
        <f>M54</f>
        <v>12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T56"/>
  <sheetViews>
    <sheetView topLeftCell="A31" zoomScale="130" zoomScaleNormal="130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85</v>
      </c>
      <c r="J1" s="96"/>
      <c r="K1" s="4" t="s">
        <v>13</v>
      </c>
      <c r="L1" s="99" t="s">
        <v>79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/>
      <c r="K5" s="136"/>
      <c r="L5" s="136"/>
      <c r="M5" s="28"/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/>
      <c r="K6" s="136"/>
      <c r="L6" s="136"/>
      <c r="M6" s="28"/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/>
      <c r="K7" s="136"/>
      <c r="L7" s="136"/>
      <c r="M7" s="28"/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>
        <v>15005</v>
      </c>
      <c r="K9" s="137">
        <v>43074</v>
      </c>
      <c r="L9" s="137">
        <v>43085</v>
      </c>
      <c r="M9" s="91">
        <v>1</v>
      </c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>
        <v>69.22</v>
      </c>
      <c r="G12" s="124"/>
      <c r="H12" s="124"/>
      <c r="I12" s="124"/>
      <c r="J12" s="109">
        <v>15026</v>
      </c>
      <c r="K12" s="136">
        <v>43076</v>
      </c>
      <c r="L12" s="136">
        <v>43077</v>
      </c>
      <c r="M12" s="28">
        <v>1</v>
      </c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>
        <v>14996</v>
      </c>
      <c r="K13" s="136">
        <v>43070</v>
      </c>
      <c r="L13" s="136">
        <v>43077</v>
      </c>
      <c r="M13" s="28">
        <v>1</v>
      </c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/>
      <c r="K15" s="136"/>
      <c r="L15" s="136"/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/>
      <c r="K16" s="136"/>
      <c r="L16" s="136"/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>
        <v>76.349999999999994</v>
      </c>
      <c r="F19" s="124"/>
      <c r="G19" s="124"/>
      <c r="H19" s="124"/>
      <c r="I19" s="124"/>
      <c r="J19" s="109">
        <v>15024</v>
      </c>
      <c r="K19" s="136">
        <v>43076</v>
      </c>
      <c r="L19" s="136">
        <v>43077</v>
      </c>
      <c r="M19" s="28">
        <v>1</v>
      </c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>
        <v>154.72999999999999</v>
      </c>
      <c r="F24" s="124"/>
      <c r="G24" s="124"/>
      <c r="H24" s="124"/>
      <c r="I24" s="124"/>
      <c r="J24" s="109">
        <v>15027</v>
      </c>
      <c r="K24" s="136">
        <v>43076</v>
      </c>
      <c r="L24" s="136">
        <v>43078</v>
      </c>
      <c r="M24" s="28">
        <v>1</v>
      </c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>
        <v>15009</v>
      </c>
      <c r="K30" s="136">
        <v>43074</v>
      </c>
      <c r="L30" s="136">
        <v>43077</v>
      </c>
      <c r="M30" s="28">
        <v>1</v>
      </c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/>
      <c r="G32" s="124"/>
      <c r="H32" s="124"/>
      <c r="I32" s="124"/>
      <c r="J32" s="109"/>
      <c r="K32" s="136"/>
      <c r="L32" s="136"/>
      <c r="M32" s="28"/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>
        <v>142.52000000000001</v>
      </c>
      <c r="F33" s="124"/>
      <c r="G33" s="124"/>
      <c r="H33" s="124"/>
      <c r="I33" s="124"/>
      <c r="J33" s="109">
        <v>15022</v>
      </c>
      <c r="K33" s="136">
        <v>43076</v>
      </c>
      <c r="L33" s="136">
        <v>43078</v>
      </c>
      <c r="M33" s="28">
        <v>1</v>
      </c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>
        <v>84.49</v>
      </c>
      <c r="G42" s="124"/>
      <c r="H42" s="124"/>
      <c r="I42" s="124"/>
      <c r="J42" s="109">
        <v>15023</v>
      </c>
      <c r="K42" s="136">
        <v>43076</v>
      </c>
      <c r="L42" s="136">
        <v>43090</v>
      </c>
      <c r="M42" s="28">
        <v>1</v>
      </c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/>
      <c r="K45" s="136"/>
      <c r="L45" s="136"/>
      <c r="M45" s="28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>
        <v>86.53</v>
      </c>
      <c r="F46" s="121"/>
      <c r="G46" s="121"/>
      <c r="H46" s="121"/>
      <c r="I46" s="121"/>
      <c r="J46" s="113">
        <v>15025</v>
      </c>
      <c r="K46" s="137">
        <v>43076</v>
      </c>
      <c r="L46" s="137">
        <v>43077</v>
      </c>
      <c r="M46" s="91">
        <v>1</v>
      </c>
    </row>
    <row r="47" spans="1:13" ht="15" customHeight="1">
      <c r="A47" s="102" t="s">
        <v>70</v>
      </c>
      <c r="B47" s="50"/>
      <c r="C47" s="51"/>
      <c r="D47" s="106"/>
      <c r="E47" s="123"/>
      <c r="F47" s="123"/>
      <c r="G47" s="123"/>
      <c r="H47" s="123"/>
      <c r="I47" s="123"/>
      <c r="J47" s="107"/>
      <c r="K47" s="135"/>
      <c r="L47" s="135"/>
      <c r="M47" s="114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460.13</v>
      </c>
      <c r="F53" s="145">
        <f>SUM(F3:F52)</f>
        <v>153.70999999999998</v>
      </c>
      <c r="G53" s="145">
        <f>SUM(G3:G52)</f>
        <v>0</v>
      </c>
      <c r="H53" s="145">
        <f>SUM(H3:H52)</f>
        <v>0</v>
      </c>
      <c r="I53" s="145">
        <f>SUM(I3:I52)</f>
        <v>0</v>
      </c>
      <c r="J53" s="78"/>
      <c r="K53" s="139" t="s">
        <v>112</v>
      </c>
      <c r="L53" s="197">
        <f>J54*0.01</f>
        <v>6.138399999999999</v>
      </c>
      <c r="M53" s="198"/>
    </row>
    <row r="54" spans="1:20" ht="15" customHeight="1" thickBot="1">
      <c r="A54" s="146" t="s">
        <v>110</v>
      </c>
      <c r="B54" s="202">
        <f>E53+F53+G53</f>
        <v>613.83999999999992</v>
      </c>
      <c r="C54" s="202"/>
      <c r="D54" s="100" t="s">
        <v>111</v>
      </c>
      <c r="E54" s="203">
        <f>H53</f>
        <v>0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613.83999999999992</v>
      </c>
      <c r="K54" s="202"/>
      <c r="L54" s="144" t="s">
        <v>73</v>
      </c>
      <c r="M54" s="105">
        <f>SUM(M3:M46)</f>
        <v>9</v>
      </c>
      <c r="N54" s="174">
        <f>B54</f>
        <v>613.83999999999992</v>
      </c>
      <c r="O54" s="174">
        <f>E54</f>
        <v>0</v>
      </c>
      <c r="P54" s="128">
        <f>H54</f>
        <v>0</v>
      </c>
      <c r="Q54" s="174">
        <f>J54</f>
        <v>613.83999999999992</v>
      </c>
      <c r="R54" s="174">
        <f>Q54-S54</f>
        <v>602.7908799999999</v>
      </c>
      <c r="S54" s="174">
        <f>Q54*0.018</f>
        <v>11.049119999999998</v>
      </c>
      <c r="T54" s="7">
        <f>M54</f>
        <v>9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T56"/>
  <sheetViews>
    <sheetView topLeftCell="A28" zoomScale="130" zoomScaleNormal="130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" width="8.85546875" style="7"/>
    <col min="17" max="18" width="10.140625" style="7" bestFit="1" customWidth="1"/>
    <col min="19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86</v>
      </c>
      <c r="J1" s="96"/>
      <c r="K1" s="4" t="s">
        <v>13</v>
      </c>
      <c r="L1" s="99" t="s">
        <v>67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>
        <v>122.16</v>
      </c>
      <c r="F5" s="124"/>
      <c r="G5" s="124"/>
      <c r="H5" s="124"/>
      <c r="I5" s="124"/>
      <c r="J5" s="109">
        <v>15029</v>
      </c>
      <c r="K5" s="136">
        <v>43077</v>
      </c>
      <c r="L5" s="136">
        <v>43078</v>
      </c>
      <c r="M5" s="28">
        <v>1</v>
      </c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>
        <v>15029</v>
      </c>
      <c r="K6" s="136">
        <v>43077</v>
      </c>
      <c r="L6" s="136">
        <v>43078</v>
      </c>
      <c r="M6" s="28">
        <v>1</v>
      </c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/>
      <c r="K7" s="136"/>
      <c r="L7" s="136"/>
      <c r="M7" s="28"/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>
        <v>15005</v>
      </c>
      <c r="K9" s="137">
        <v>43074</v>
      </c>
      <c r="L9" s="137">
        <v>43085</v>
      </c>
      <c r="M9" s="91">
        <v>1</v>
      </c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>
        <v>69.22</v>
      </c>
      <c r="G12" s="124"/>
      <c r="H12" s="124"/>
      <c r="I12" s="124"/>
      <c r="J12" s="109">
        <v>15026</v>
      </c>
      <c r="K12" s="136">
        <v>43076</v>
      </c>
      <c r="L12" s="136">
        <v>43078</v>
      </c>
      <c r="M12" s="28">
        <v>1</v>
      </c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>
        <v>76.349999999999994</v>
      </c>
      <c r="I13" s="124"/>
      <c r="J13" s="109">
        <v>14996</v>
      </c>
      <c r="K13" s="136">
        <v>43070</v>
      </c>
      <c r="L13" s="136">
        <v>43078</v>
      </c>
      <c r="M13" s="28">
        <v>1</v>
      </c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>
        <v>138.44999999999999</v>
      </c>
      <c r="G15" s="124"/>
      <c r="H15" s="124"/>
      <c r="I15" s="124"/>
      <c r="J15" s="109">
        <v>15030</v>
      </c>
      <c r="K15" s="136">
        <v>43077</v>
      </c>
      <c r="L15" s="136">
        <v>43079</v>
      </c>
      <c r="M15" s="28">
        <v>1</v>
      </c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/>
      <c r="K16" s="136"/>
      <c r="L16" s="136"/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>
        <v>152.69999999999999</v>
      </c>
      <c r="I21" s="124"/>
      <c r="J21" s="109">
        <v>15031</v>
      </c>
      <c r="K21" s="136">
        <v>43077</v>
      </c>
      <c r="L21" s="136">
        <v>43079</v>
      </c>
      <c r="M21" s="28">
        <v>1</v>
      </c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>
        <v>468</v>
      </c>
      <c r="I23" s="124"/>
      <c r="J23" s="109">
        <v>15028</v>
      </c>
      <c r="K23" s="136">
        <v>43077</v>
      </c>
      <c r="L23" s="136">
        <v>43084</v>
      </c>
      <c r="M23" s="28">
        <v>1</v>
      </c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>
        <v>15027</v>
      </c>
      <c r="K24" s="136">
        <v>43076</v>
      </c>
      <c r="L24" s="136">
        <v>43078</v>
      </c>
      <c r="M24" s="28">
        <v>1</v>
      </c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>
        <v>69.22</v>
      </c>
      <c r="F31" s="124"/>
      <c r="G31" s="124"/>
      <c r="H31" s="124"/>
      <c r="I31" s="124"/>
      <c r="J31" s="109">
        <v>15033</v>
      </c>
      <c r="K31" s="136">
        <v>43077</v>
      </c>
      <c r="L31" s="136">
        <v>43078</v>
      </c>
      <c r="M31" s="28">
        <v>1</v>
      </c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>
        <v>84.49</v>
      </c>
      <c r="G32" s="124"/>
      <c r="H32" s="124"/>
      <c r="I32" s="124"/>
      <c r="J32" s="109">
        <v>15023</v>
      </c>
      <c r="K32" s="136">
        <v>43076</v>
      </c>
      <c r="L32" s="136">
        <v>43090</v>
      </c>
      <c r="M32" s="28">
        <v>1</v>
      </c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>
        <v>15022</v>
      </c>
      <c r="K33" s="136">
        <v>43076</v>
      </c>
      <c r="L33" s="136">
        <v>43078</v>
      </c>
      <c r="M33" s="28">
        <v>1</v>
      </c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>
        <v>134.37</v>
      </c>
      <c r="F37" s="124"/>
      <c r="G37" s="124"/>
      <c r="H37" s="124"/>
      <c r="I37" s="124"/>
      <c r="J37" s="109">
        <v>15034</v>
      </c>
      <c r="K37" s="136">
        <v>43077</v>
      </c>
      <c r="L37" s="136">
        <v>43078</v>
      </c>
      <c r="M37" s="28">
        <v>1</v>
      </c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>
        <v>69.22</v>
      </c>
      <c r="F39" s="124"/>
      <c r="G39" s="124"/>
      <c r="H39" s="124"/>
      <c r="I39" s="124"/>
      <c r="J39" s="109">
        <v>15032</v>
      </c>
      <c r="K39" s="136">
        <v>43077</v>
      </c>
      <c r="L39" s="136">
        <v>43078</v>
      </c>
      <c r="M39" s="28">
        <v>1</v>
      </c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/>
      <c r="K45" s="136"/>
      <c r="L45" s="136"/>
      <c r="M45" s="28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08"/>
      <c r="E47" s="124"/>
      <c r="F47" s="124"/>
      <c r="G47" s="124"/>
      <c r="H47" s="124"/>
      <c r="I47" s="124"/>
      <c r="J47" s="109"/>
      <c r="K47" s="136"/>
      <c r="L47" s="136"/>
      <c r="M47" s="28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394.97</v>
      </c>
      <c r="F53" s="145">
        <f>SUM(F3:F52)</f>
        <v>292.15999999999997</v>
      </c>
      <c r="G53" s="145">
        <f>SUM(G3:G52)</f>
        <v>0</v>
      </c>
      <c r="H53" s="145">
        <f>SUM(H3:H52)</f>
        <v>697.05</v>
      </c>
      <c r="I53" s="145">
        <f>SUM(I3:I52)</f>
        <v>0</v>
      </c>
      <c r="J53" s="78"/>
      <c r="K53" s="139" t="s">
        <v>112</v>
      </c>
      <c r="L53" s="197">
        <f>J54*0.01</f>
        <v>13.841799999999999</v>
      </c>
      <c r="M53" s="198"/>
    </row>
    <row r="54" spans="1:20" ht="15" customHeight="1" thickBot="1">
      <c r="A54" s="146" t="s">
        <v>110</v>
      </c>
      <c r="B54" s="202">
        <f>E53+F53+G53</f>
        <v>687.13</v>
      </c>
      <c r="C54" s="202"/>
      <c r="D54" s="100" t="s">
        <v>111</v>
      </c>
      <c r="E54" s="203">
        <f>H53</f>
        <v>697.05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1384.1799999999998</v>
      </c>
      <c r="K54" s="202"/>
      <c r="L54" s="144" t="s">
        <v>73</v>
      </c>
      <c r="M54" s="105">
        <f>SUM(M3:M46)</f>
        <v>14</v>
      </c>
      <c r="N54" s="174">
        <f>B54</f>
        <v>687.13</v>
      </c>
      <c r="O54" s="174">
        <f>E54</f>
        <v>697.05</v>
      </c>
      <c r="P54" s="128">
        <f>H54</f>
        <v>0</v>
      </c>
      <c r="Q54" s="174">
        <f>J54</f>
        <v>1384.1799999999998</v>
      </c>
      <c r="R54" s="174">
        <f>Q54-S54</f>
        <v>1359.2647599999998</v>
      </c>
      <c r="S54" s="174">
        <f>Q54*0.018</f>
        <v>24.915239999999994</v>
      </c>
      <c r="T54" s="7">
        <f>M54</f>
        <v>14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T56"/>
  <sheetViews>
    <sheetView topLeftCell="A31" zoomScale="130" zoomScaleNormal="130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87</v>
      </c>
      <c r="J1" s="96"/>
      <c r="K1" s="4" t="s">
        <v>13</v>
      </c>
      <c r="L1" s="99" t="s">
        <v>74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/>
      <c r="K5" s="136"/>
      <c r="L5" s="136"/>
      <c r="M5" s="28"/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/>
      <c r="K6" s="136"/>
      <c r="L6" s="136"/>
      <c r="M6" s="28"/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/>
      <c r="K7" s="136"/>
      <c r="L7" s="136"/>
      <c r="M7" s="28"/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>
        <v>15005</v>
      </c>
      <c r="K9" s="137">
        <v>43074</v>
      </c>
      <c r="L9" s="137">
        <v>43085</v>
      </c>
      <c r="M9" s="91">
        <v>1</v>
      </c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>
        <v>69.22</v>
      </c>
      <c r="F10" s="123"/>
      <c r="G10" s="123"/>
      <c r="H10" s="123"/>
      <c r="I10" s="123"/>
      <c r="J10" s="107">
        <v>15042</v>
      </c>
      <c r="K10" s="135">
        <v>43078</v>
      </c>
      <c r="L10" s="135">
        <v>43079</v>
      </c>
      <c r="M10" s="52">
        <v>1</v>
      </c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>
        <v>69.22</v>
      </c>
      <c r="F11" s="124"/>
      <c r="G11" s="124"/>
      <c r="H11" s="124"/>
      <c r="I11" s="124"/>
      <c r="J11" s="109">
        <v>15041</v>
      </c>
      <c r="K11" s="136">
        <v>43078</v>
      </c>
      <c r="L11" s="136">
        <v>43079</v>
      </c>
      <c r="M11" s="28">
        <v>1</v>
      </c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>
        <v>76.349999999999994</v>
      </c>
      <c r="I13" s="124"/>
      <c r="J13" s="109">
        <v>14996</v>
      </c>
      <c r="K13" s="136">
        <v>43070</v>
      </c>
      <c r="L13" s="136">
        <v>43079</v>
      </c>
      <c r="M13" s="28">
        <v>1</v>
      </c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>
        <v>15030</v>
      </c>
      <c r="K15" s="136">
        <v>43077</v>
      </c>
      <c r="L15" s="136">
        <v>43079</v>
      </c>
      <c r="M15" s="28">
        <v>1</v>
      </c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/>
      <c r="K16" s="136"/>
      <c r="L16" s="136"/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>
        <v>69</v>
      </c>
      <c r="I17" s="121"/>
      <c r="J17" s="113">
        <v>15044</v>
      </c>
      <c r="K17" s="137">
        <v>43078</v>
      </c>
      <c r="L17" s="137">
        <v>43079</v>
      </c>
      <c r="M17" s="91">
        <v>1</v>
      </c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>
        <v>15031</v>
      </c>
      <c r="K21" s="136">
        <v>43077</v>
      </c>
      <c r="L21" s="136">
        <v>43079</v>
      </c>
      <c r="M21" s="28">
        <v>1</v>
      </c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>
        <v>15028</v>
      </c>
      <c r="K23" s="136">
        <v>43077</v>
      </c>
      <c r="L23" s="136">
        <v>43084</v>
      </c>
      <c r="M23" s="28">
        <v>1</v>
      </c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>
        <v>76.349999999999994</v>
      </c>
      <c r="G25" s="121"/>
      <c r="H25" s="121"/>
      <c r="I25" s="121"/>
      <c r="J25" s="113">
        <v>15039</v>
      </c>
      <c r="K25" s="137">
        <v>43078</v>
      </c>
      <c r="L25" s="137">
        <v>43079</v>
      </c>
      <c r="M25" s="91">
        <v>1</v>
      </c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>
        <v>76.349999999999994</v>
      </c>
      <c r="F29" s="124"/>
      <c r="G29" s="124"/>
      <c r="H29" s="124"/>
      <c r="I29" s="124"/>
      <c r="J29" s="109">
        <v>15037</v>
      </c>
      <c r="K29" s="136">
        <v>43078</v>
      </c>
      <c r="L29" s="136">
        <v>43079</v>
      </c>
      <c r="M29" s="28">
        <v>1</v>
      </c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>
        <v>69.22</v>
      </c>
      <c r="G31" s="124"/>
      <c r="H31" s="124"/>
      <c r="I31" s="124"/>
      <c r="J31" s="109">
        <v>15035</v>
      </c>
      <c r="K31" s="136">
        <v>43078</v>
      </c>
      <c r="L31" s="136">
        <v>43079</v>
      </c>
      <c r="M31" s="28">
        <v>1</v>
      </c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>
        <v>84.49</v>
      </c>
      <c r="G32" s="124"/>
      <c r="H32" s="124"/>
      <c r="I32" s="124"/>
      <c r="J32" s="109">
        <v>15023</v>
      </c>
      <c r="K32" s="136">
        <v>43076</v>
      </c>
      <c r="L32" s="136">
        <v>43090</v>
      </c>
      <c r="M32" s="28">
        <v>1</v>
      </c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>
        <v>69</v>
      </c>
      <c r="I33" s="124"/>
      <c r="J33" s="109">
        <v>15038</v>
      </c>
      <c r="K33" s="136">
        <v>43078</v>
      </c>
      <c r="L33" s="136">
        <v>43079</v>
      </c>
      <c r="M33" s="28">
        <v>1</v>
      </c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>
        <v>69.22</v>
      </c>
      <c r="G38" s="124"/>
      <c r="H38" s="124"/>
      <c r="I38" s="124"/>
      <c r="J38" s="109">
        <v>15043</v>
      </c>
      <c r="K38" s="136">
        <v>43078</v>
      </c>
      <c r="L38" s="136">
        <v>43079</v>
      </c>
      <c r="M38" s="28">
        <v>1</v>
      </c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>
        <v>69.22</v>
      </c>
      <c r="F45" s="124"/>
      <c r="G45" s="124"/>
      <c r="H45" s="124"/>
      <c r="I45" s="124"/>
      <c r="J45" s="109">
        <v>15036</v>
      </c>
      <c r="K45" s="136">
        <v>43078</v>
      </c>
      <c r="L45" s="136">
        <v>43079</v>
      </c>
      <c r="M45" s="28">
        <v>1</v>
      </c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>
        <v>91.62</v>
      </c>
      <c r="F46" s="121"/>
      <c r="G46" s="121"/>
      <c r="H46" s="121"/>
      <c r="I46" s="121"/>
      <c r="J46" s="113">
        <v>15040</v>
      </c>
      <c r="K46" s="137">
        <v>43078</v>
      </c>
      <c r="L46" s="137">
        <v>43079</v>
      </c>
      <c r="M46" s="91">
        <v>1</v>
      </c>
    </row>
    <row r="47" spans="1:13" ht="15" customHeight="1">
      <c r="A47" s="102" t="s">
        <v>70</v>
      </c>
      <c r="B47" s="50"/>
      <c r="C47" s="51"/>
      <c r="D47" s="106"/>
      <c r="E47" s="123"/>
      <c r="F47" s="123"/>
      <c r="G47" s="123"/>
      <c r="H47" s="123"/>
      <c r="I47" s="123"/>
      <c r="J47" s="107"/>
      <c r="K47" s="135"/>
      <c r="L47" s="135"/>
      <c r="M47" s="114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375.63</v>
      </c>
      <c r="F53" s="145">
        <f>SUM(F3:F52)</f>
        <v>299.27999999999997</v>
      </c>
      <c r="G53" s="145">
        <f>SUM(G3:G52)</f>
        <v>0</v>
      </c>
      <c r="H53" s="145">
        <f>SUM(H3:H52)</f>
        <v>214.35</v>
      </c>
      <c r="I53" s="145">
        <f>SUM(I3:I52)</f>
        <v>0</v>
      </c>
      <c r="J53" s="78"/>
      <c r="K53" s="139" t="s">
        <v>112</v>
      </c>
      <c r="L53" s="197">
        <f>J54*0.01</f>
        <v>8.8925999999999998</v>
      </c>
      <c r="M53" s="198"/>
    </row>
    <row r="54" spans="1:20" ht="15" customHeight="1" thickBot="1">
      <c r="A54" s="146" t="s">
        <v>110</v>
      </c>
      <c r="B54" s="202">
        <f>E53+F53+G53</f>
        <v>674.91</v>
      </c>
      <c r="C54" s="202"/>
      <c r="D54" s="100" t="s">
        <v>111</v>
      </c>
      <c r="E54" s="203">
        <f>H53</f>
        <v>214.35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889.26</v>
      </c>
      <c r="K54" s="202"/>
      <c r="L54" s="144" t="s">
        <v>73</v>
      </c>
      <c r="M54" s="105">
        <f>SUM(M3:M46)</f>
        <v>16</v>
      </c>
      <c r="N54" s="174">
        <f>B54</f>
        <v>674.91</v>
      </c>
      <c r="O54" s="174">
        <f>E54</f>
        <v>214.35</v>
      </c>
      <c r="P54" s="128">
        <f>H54</f>
        <v>0</v>
      </c>
      <c r="Q54" s="174">
        <f>J54</f>
        <v>889.26</v>
      </c>
      <c r="R54" s="174">
        <f>Q54-S54</f>
        <v>873.25332000000003</v>
      </c>
      <c r="S54" s="174">
        <f>Q54*0.018</f>
        <v>16.006679999999999</v>
      </c>
      <c r="T54" s="7">
        <f>M54</f>
        <v>16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T56"/>
  <sheetViews>
    <sheetView zoomScale="130" zoomScaleNormal="130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" width="8.85546875" style="7"/>
    <col min="17" max="17" width="10.140625" style="7" customWidth="1"/>
    <col min="18" max="18" width="10.28515625" style="7" customWidth="1"/>
    <col min="19" max="19" width="9.85546875" style="7" customWidth="1"/>
    <col min="20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88</v>
      </c>
      <c r="J1" s="96"/>
      <c r="K1" s="4" t="s">
        <v>13</v>
      </c>
      <c r="L1" s="99" t="s">
        <v>75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/>
      <c r="K5" s="136"/>
      <c r="L5" s="136"/>
      <c r="M5" s="28"/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/>
      <c r="K6" s="136"/>
      <c r="L6" s="136"/>
      <c r="M6" s="28"/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/>
      <c r="K7" s="136"/>
      <c r="L7" s="136"/>
      <c r="M7" s="28"/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>
        <v>244.32</v>
      </c>
      <c r="G9" s="121"/>
      <c r="H9" s="121"/>
      <c r="I9" s="121"/>
      <c r="J9" s="113">
        <v>15005</v>
      </c>
      <c r="K9" s="137">
        <v>43074</v>
      </c>
      <c r="L9" s="137">
        <v>43085</v>
      </c>
      <c r="M9" s="91">
        <v>1</v>
      </c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/>
      <c r="K13" s="136"/>
      <c r="L13" s="136"/>
      <c r="M13" s="28"/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/>
      <c r="K15" s="136"/>
      <c r="L15" s="136"/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/>
      <c r="K16" s="136"/>
      <c r="L16" s="136"/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>
        <v>152.69999999999999</v>
      </c>
      <c r="I18" s="123"/>
      <c r="J18" s="107">
        <v>15046</v>
      </c>
      <c r="K18" s="135">
        <v>43079</v>
      </c>
      <c r="L18" s="135">
        <v>43081</v>
      </c>
      <c r="M18" s="52">
        <v>1</v>
      </c>
    </row>
    <row r="19" spans="1:13" ht="15" customHeight="1">
      <c r="A19" s="41">
        <v>123</v>
      </c>
      <c r="B19" s="26" t="s">
        <v>43</v>
      </c>
      <c r="C19" s="27">
        <v>66</v>
      </c>
      <c r="D19" s="106"/>
      <c r="E19" s="123">
        <v>164.91</v>
      </c>
      <c r="F19" s="123"/>
      <c r="G19" s="123"/>
      <c r="H19" s="123"/>
      <c r="I19" s="123"/>
      <c r="J19" s="107">
        <v>15047</v>
      </c>
      <c r="K19" s="135">
        <v>43079</v>
      </c>
      <c r="L19" s="135">
        <v>43081</v>
      </c>
      <c r="M19" s="52">
        <v>1</v>
      </c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>
        <v>152.69999999999999</v>
      </c>
      <c r="F20" s="124"/>
      <c r="G20" s="124"/>
      <c r="H20" s="124"/>
      <c r="I20" s="124"/>
      <c r="J20" s="109">
        <v>15047</v>
      </c>
      <c r="K20" s="136">
        <v>43079</v>
      </c>
      <c r="L20" s="136">
        <v>43081</v>
      </c>
      <c r="M20" s="28">
        <v>1</v>
      </c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>
        <v>15028</v>
      </c>
      <c r="K23" s="136">
        <v>43077</v>
      </c>
      <c r="L23" s="136">
        <v>43084</v>
      </c>
      <c r="M23" s="28">
        <v>1</v>
      </c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>
        <v>69.22</v>
      </c>
      <c r="F26" s="123"/>
      <c r="G26" s="123"/>
      <c r="H26" s="123"/>
      <c r="I26" s="123"/>
      <c r="J26" s="107">
        <v>15045</v>
      </c>
      <c r="K26" s="135">
        <v>43079</v>
      </c>
      <c r="L26" s="135">
        <v>43080</v>
      </c>
      <c r="M26" s="52">
        <v>1</v>
      </c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>
        <v>69</v>
      </c>
      <c r="I30" s="124"/>
      <c r="J30" s="109">
        <v>15049</v>
      </c>
      <c r="K30" s="136">
        <v>43079</v>
      </c>
      <c r="L30" s="136">
        <v>43080</v>
      </c>
      <c r="M30" s="28">
        <v>1</v>
      </c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>
        <v>84.49</v>
      </c>
      <c r="G32" s="124"/>
      <c r="H32" s="124"/>
      <c r="I32" s="124"/>
      <c r="J32" s="109">
        <v>15023</v>
      </c>
      <c r="K32" s="136">
        <v>43076</v>
      </c>
      <c r="L32" s="136">
        <v>43090</v>
      </c>
      <c r="M32" s="28">
        <v>1</v>
      </c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/>
      <c r="K45" s="136"/>
      <c r="L45" s="136"/>
      <c r="M45" s="28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08" t="s">
        <v>128</v>
      </c>
      <c r="E47" s="124"/>
      <c r="F47" s="124"/>
      <c r="G47" s="124"/>
      <c r="H47" s="124">
        <v>5</v>
      </c>
      <c r="I47" s="124"/>
      <c r="J47" s="109"/>
      <c r="K47" s="136"/>
      <c r="L47" s="136"/>
      <c r="M47" s="28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28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386.83000000000004</v>
      </c>
      <c r="F53" s="145">
        <f>SUM(F3:F52)</f>
        <v>328.81</v>
      </c>
      <c r="G53" s="145">
        <f>SUM(G3:G52)</f>
        <v>0</v>
      </c>
      <c r="H53" s="145">
        <f>SUM(H3:H52)</f>
        <v>226.7</v>
      </c>
      <c r="I53" s="145">
        <f>SUM(I3:I52)</f>
        <v>0</v>
      </c>
      <c r="J53" s="78"/>
      <c r="K53" s="139" t="s">
        <v>112</v>
      </c>
      <c r="L53" s="197">
        <f>J54*0.01</f>
        <v>9.4234000000000009</v>
      </c>
      <c r="M53" s="198"/>
    </row>
    <row r="54" spans="1:20" ht="15" customHeight="1" thickBot="1">
      <c r="A54" s="146" t="s">
        <v>110</v>
      </c>
      <c r="B54" s="202">
        <f>E53+F53+G53</f>
        <v>715.6400000000001</v>
      </c>
      <c r="C54" s="202"/>
      <c r="D54" s="100" t="s">
        <v>111</v>
      </c>
      <c r="E54" s="203">
        <f>H53</f>
        <v>226.7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942.34000000000015</v>
      </c>
      <c r="K54" s="202"/>
      <c r="L54" s="144" t="s">
        <v>73</v>
      </c>
      <c r="M54" s="105">
        <f>SUM(M3:M46)</f>
        <v>8</v>
      </c>
      <c r="N54" s="174">
        <f>B54</f>
        <v>715.6400000000001</v>
      </c>
      <c r="O54" s="174">
        <f>E54</f>
        <v>226.7</v>
      </c>
      <c r="P54" s="128">
        <f>H54</f>
        <v>0</v>
      </c>
      <c r="Q54" s="174">
        <f>J54</f>
        <v>942.34000000000015</v>
      </c>
      <c r="R54" s="174">
        <f>Q54-S54</f>
        <v>925.37788000000012</v>
      </c>
      <c r="S54" s="174">
        <f>Q54*0.018</f>
        <v>16.962120000000002</v>
      </c>
      <c r="T54" s="7">
        <f>M54</f>
        <v>8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  <pageSetup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T56"/>
  <sheetViews>
    <sheetView topLeftCell="A40" zoomScale="130" zoomScaleNormal="130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89</v>
      </c>
      <c r="J1" s="96"/>
      <c r="K1" s="4" t="s">
        <v>13</v>
      </c>
      <c r="L1" s="99" t="s">
        <v>76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>
        <v>61</v>
      </c>
      <c r="I5" s="124"/>
      <c r="J5" s="109">
        <v>15054</v>
      </c>
      <c r="K5" s="136">
        <v>43080</v>
      </c>
      <c r="L5" s="136">
        <v>43081</v>
      </c>
      <c r="M5" s="28">
        <v>1</v>
      </c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/>
      <c r="K6" s="136"/>
      <c r="L6" s="136"/>
      <c r="M6" s="28"/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/>
      <c r="K7" s="136"/>
      <c r="L7" s="136"/>
      <c r="M7" s="28"/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>
        <v>15005</v>
      </c>
      <c r="K9" s="137">
        <v>43074</v>
      </c>
      <c r="L9" s="137">
        <v>43085</v>
      </c>
      <c r="M9" s="91">
        <v>1</v>
      </c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>
        <v>69</v>
      </c>
      <c r="I10" s="123"/>
      <c r="J10" s="107">
        <v>15053</v>
      </c>
      <c r="K10" s="135">
        <v>43080</v>
      </c>
      <c r="L10" s="135">
        <v>43081</v>
      </c>
      <c r="M10" s="52">
        <v>1</v>
      </c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/>
      <c r="K13" s="136"/>
      <c r="L13" s="136"/>
      <c r="M13" s="28"/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>
        <v>69.22</v>
      </c>
      <c r="F15" s="124"/>
      <c r="G15" s="124"/>
      <c r="H15" s="124"/>
      <c r="I15" s="124"/>
      <c r="J15" s="109">
        <v>15055</v>
      </c>
      <c r="K15" s="136">
        <v>43080</v>
      </c>
      <c r="L15" s="136">
        <v>43081</v>
      </c>
      <c r="M15" s="28">
        <v>1</v>
      </c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/>
      <c r="K16" s="136"/>
      <c r="L16" s="136"/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>
        <v>15046</v>
      </c>
      <c r="K18" s="135">
        <v>43079</v>
      </c>
      <c r="L18" s="135">
        <v>43081</v>
      </c>
      <c r="M18" s="52">
        <v>1</v>
      </c>
    </row>
    <row r="19" spans="1:13" ht="15" customHeight="1">
      <c r="A19" s="41">
        <v>123</v>
      </c>
      <c r="B19" s="26" t="s">
        <v>43</v>
      </c>
      <c r="C19" s="27">
        <v>66</v>
      </c>
      <c r="D19" s="106"/>
      <c r="E19" s="123"/>
      <c r="F19" s="123"/>
      <c r="G19" s="123"/>
      <c r="H19" s="123"/>
      <c r="I19" s="123"/>
      <c r="J19" s="107">
        <v>15047</v>
      </c>
      <c r="K19" s="135">
        <v>43079</v>
      </c>
      <c r="L19" s="135">
        <v>43081</v>
      </c>
      <c r="M19" s="52">
        <v>1</v>
      </c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>
        <v>15047</v>
      </c>
      <c r="K20" s="136">
        <v>43079</v>
      </c>
      <c r="L20" s="136">
        <v>43081</v>
      </c>
      <c r="M20" s="28">
        <v>1</v>
      </c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>
        <v>15028</v>
      </c>
      <c r="K23" s="136">
        <v>43077</v>
      </c>
      <c r="L23" s="136">
        <v>43084</v>
      </c>
      <c r="M23" s="28">
        <v>1</v>
      </c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>
        <v>213.78</v>
      </c>
      <c r="F25" s="121"/>
      <c r="G25" s="121"/>
      <c r="H25" s="121"/>
      <c r="I25" s="121"/>
      <c r="J25" s="113">
        <v>15051</v>
      </c>
      <c r="K25" s="137">
        <v>43080</v>
      </c>
      <c r="L25" s="137">
        <v>43083</v>
      </c>
      <c r="M25" s="91">
        <v>1</v>
      </c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>
        <v>76.349999999999994</v>
      </c>
      <c r="F29" s="124"/>
      <c r="G29" s="124"/>
      <c r="H29" s="124"/>
      <c r="I29" s="124"/>
      <c r="J29" s="109">
        <v>15052</v>
      </c>
      <c r="K29" s="136">
        <v>43080</v>
      </c>
      <c r="L29" s="136">
        <v>43081</v>
      </c>
      <c r="M29" s="28">
        <v>1</v>
      </c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>
        <v>84.49</v>
      </c>
      <c r="G32" s="124"/>
      <c r="H32" s="124"/>
      <c r="I32" s="124"/>
      <c r="J32" s="109">
        <v>15023</v>
      </c>
      <c r="K32" s="136">
        <v>43076</v>
      </c>
      <c r="L32" s="136">
        <v>43090</v>
      </c>
      <c r="M32" s="28">
        <v>1</v>
      </c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/>
      <c r="K45" s="136"/>
      <c r="L45" s="136"/>
      <c r="M45" s="28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06"/>
      <c r="E47" s="123"/>
      <c r="F47" s="123"/>
      <c r="G47" s="123"/>
      <c r="H47" s="123"/>
      <c r="I47" s="123"/>
      <c r="J47" s="107"/>
      <c r="K47" s="135"/>
      <c r="L47" s="135"/>
      <c r="M47" s="114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359.35</v>
      </c>
      <c r="F53" s="145">
        <f>SUM(F3:F52)</f>
        <v>84.49</v>
      </c>
      <c r="G53" s="145">
        <f>SUM(G3:G52)</f>
        <v>0</v>
      </c>
      <c r="H53" s="145">
        <f>SUM(H3:H52)</f>
        <v>130</v>
      </c>
      <c r="I53" s="145">
        <f>SUM(I3:I52)</f>
        <v>0</v>
      </c>
      <c r="J53" s="78"/>
      <c r="K53" s="139" t="s">
        <v>112</v>
      </c>
      <c r="L53" s="197">
        <f>J54*0.01</f>
        <v>5.7384000000000004</v>
      </c>
      <c r="M53" s="198"/>
    </row>
    <row r="54" spans="1:20" ht="15" customHeight="1" thickBot="1">
      <c r="A54" s="146" t="s">
        <v>110</v>
      </c>
      <c r="B54" s="202">
        <f>E53+F53+G53</f>
        <v>443.84000000000003</v>
      </c>
      <c r="C54" s="202"/>
      <c r="D54" s="100" t="s">
        <v>111</v>
      </c>
      <c r="E54" s="203">
        <f>H53</f>
        <v>130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573.84</v>
      </c>
      <c r="K54" s="202"/>
      <c r="L54" s="144" t="s">
        <v>73</v>
      </c>
      <c r="M54" s="105">
        <f>SUM(M3:M46)</f>
        <v>11</v>
      </c>
      <c r="N54" s="174">
        <f>B54</f>
        <v>443.84000000000003</v>
      </c>
      <c r="O54" s="174">
        <f>E54</f>
        <v>130</v>
      </c>
      <c r="P54" s="128">
        <f>H54</f>
        <v>0</v>
      </c>
      <c r="Q54" s="174">
        <f>J54</f>
        <v>573.84</v>
      </c>
      <c r="R54" s="174">
        <f>Q54-S54</f>
        <v>563.51088000000004</v>
      </c>
      <c r="S54" s="174">
        <f>Q54*0.018</f>
        <v>10.32912</v>
      </c>
      <c r="T54" s="7">
        <f>M54</f>
        <v>11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  <pageSetup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T56"/>
  <sheetViews>
    <sheetView zoomScale="130" zoomScaleNormal="130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90</v>
      </c>
      <c r="J1" s="96"/>
      <c r="K1" s="4" t="s">
        <v>13</v>
      </c>
      <c r="L1" s="99" t="s">
        <v>77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/>
      <c r="K5" s="136"/>
      <c r="L5" s="136"/>
      <c r="M5" s="28"/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/>
      <c r="K6" s="136"/>
      <c r="L6" s="136"/>
      <c r="M6" s="28"/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/>
      <c r="K7" s="136"/>
      <c r="L7" s="136"/>
      <c r="M7" s="28"/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>
        <v>15005</v>
      </c>
      <c r="K9" s="137">
        <v>43074</v>
      </c>
      <c r="L9" s="137">
        <v>43085</v>
      </c>
      <c r="M9" s="91">
        <v>1</v>
      </c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/>
      <c r="K13" s="136"/>
      <c r="L13" s="136"/>
      <c r="M13" s="28"/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>
        <v>69.22</v>
      </c>
      <c r="F15" s="124"/>
      <c r="G15" s="124"/>
      <c r="H15" s="124"/>
      <c r="I15" s="124"/>
      <c r="J15" s="109">
        <v>15055</v>
      </c>
      <c r="K15" s="136">
        <v>43080</v>
      </c>
      <c r="L15" s="136">
        <v>43082</v>
      </c>
      <c r="M15" s="28">
        <v>1</v>
      </c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/>
      <c r="K16" s="136"/>
      <c r="L16" s="136"/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>
        <v>76.349999999999994</v>
      </c>
      <c r="I19" s="124"/>
      <c r="J19" s="109">
        <v>15058</v>
      </c>
      <c r="K19" s="136">
        <v>43081</v>
      </c>
      <c r="L19" s="136">
        <v>43082</v>
      </c>
      <c r="M19" s="28">
        <v>1</v>
      </c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>
        <v>229.05</v>
      </c>
      <c r="F21" s="124"/>
      <c r="G21" s="124"/>
      <c r="H21" s="178"/>
      <c r="I21" s="124"/>
      <c r="J21" s="109">
        <v>15060</v>
      </c>
      <c r="K21" s="136">
        <v>43081</v>
      </c>
      <c r="L21" s="136">
        <v>43084</v>
      </c>
      <c r="M21" s="28">
        <v>1</v>
      </c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>
        <v>15028</v>
      </c>
      <c r="K23" s="136">
        <v>43077</v>
      </c>
      <c r="L23" s="136">
        <v>43084</v>
      </c>
      <c r="M23" s="28">
        <v>1</v>
      </c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>
        <v>15051</v>
      </c>
      <c r="K25" s="137">
        <v>43080</v>
      </c>
      <c r="L25" s="137">
        <v>43083</v>
      </c>
      <c r="M25" s="91">
        <v>1</v>
      </c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>
        <v>69.22</v>
      </c>
      <c r="F30" s="124"/>
      <c r="G30" s="124"/>
      <c r="H30" s="124"/>
      <c r="I30" s="124"/>
      <c r="J30" s="109">
        <v>15056</v>
      </c>
      <c r="K30" s="136">
        <v>43081</v>
      </c>
      <c r="L30" s="136">
        <v>43082</v>
      </c>
      <c r="M30" s="28">
        <v>1</v>
      </c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>
        <v>84.49</v>
      </c>
      <c r="G32" s="124"/>
      <c r="H32" s="124"/>
      <c r="I32" s="124"/>
      <c r="J32" s="109">
        <v>15023</v>
      </c>
      <c r="K32" s="136">
        <v>43076</v>
      </c>
      <c r="L32" s="136">
        <v>43090</v>
      </c>
      <c r="M32" s="28">
        <v>1</v>
      </c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>
        <v>89.58</v>
      </c>
      <c r="F37" s="124"/>
      <c r="G37" s="124"/>
      <c r="H37" s="124"/>
      <c r="I37" s="124"/>
      <c r="J37" s="109">
        <v>15057</v>
      </c>
      <c r="K37" s="136">
        <v>43081</v>
      </c>
      <c r="L37" s="136">
        <v>43082</v>
      </c>
      <c r="M37" s="28">
        <v>1</v>
      </c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6"/>
      <c r="E42" s="123"/>
      <c r="F42" s="123"/>
      <c r="G42" s="123"/>
      <c r="H42" s="123"/>
      <c r="I42" s="123"/>
      <c r="J42" s="107"/>
      <c r="K42" s="135"/>
      <c r="L42" s="135"/>
      <c r="M42" s="52"/>
    </row>
    <row r="43" spans="1:13" ht="15" customHeight="1">
      <c r="A43" s="41">
        <v>248</v>
      </c>
      <c r="B43" s="26" t="s">
        <v>5</v>
      </c>
      <c r="C43" s="27">
        <v>60</v>
      </c>
      <c r="D43" s="106"/>
      <c r="E43" s="123"/>
      <c r="F43" s="123"/>
      <c r="G43" s="123"/>
      <c r="H43" s="123"/>
      <c r="I43" s="123"/>
      <c r="J43" s="107"/>
      <c r="K43" s="135"/>
      <c r="L43" s="135"/>
      <c r="M43" s="52"/>
    </row>
    <row r="44" spans="1:13" ht="15" customHeight="1" thickBot="1">
      <c r="A44" s="42">
        <v>249</v>
      </c>
      <c r="B44" s="26" t="s">
        <v>10</v>
      </c>
      <c r="C44" s="27">
        <v>60</v>
      </c>
      <c r="D44" s="106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6"/>
      <c r="E45" s="123"/>
      <c r="F45" s="123"/>
      <c r="G45" s="123"/>
      <c r="H45" s="123"/>
      <c r="I45" s="123"/>
      <c r="J45" s="107"/>
      <c r="K45" s="135"/>
      <c r="L45" s="135"/>
      <c r="M45" s="52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>
        <v>86.53</v>
      </c>
      <c r="F46" s="121"/>
      <c r="G46" s="121"/>
      <c r="H46" s="121"/>
      <c r="I46" s="121"/>
      <c r="J46" s="113">
        <v>15059</v>
      </c>
      <c r="K46" s="137">
        <v>43081</v>
      </c>
      <c r="L46" s="137">
        <v>43082</v>
      </c>
      <c r="M46" s="91">
        <v>1</v>
      </c>
    </row>
    <row r="47" spans="1:13" ht="15" customHeight="1">
      <c r="A47" s="102" t="s">
        <v>70</v>
      </c>
      <c r="B47" s="50"/>
      <c r="C47" s="51"/>
      <c r="D47" s="106"/>
      <c r="E47" s="123"/>
      <c r="F47" s="123"/>
      <c r="G47" s="123"/>
      <c r="H47" s="123"/>
      <c r="I47" s="123"/>
      <c r="J47" s="107"/>
      <c r="K47" s="135"/>
      <c r="L47" s="135"/>
      <c r="M47" s="114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543.6</v>
      </c>
      <c r="F53" s="145">
        <f>SUM(F3:F52)</f>
        <v>84.49</v>
      </c>
      <c r="G53" s="145">
        <f>SUM(G3:G52)</f>
        <v>0</v>
      </c>
      <c r="H53" s="145">
        <f>SUM(H3:H52)</f>
        <v>76.349999999999994</v>
      </c>
      <c r="I53" s="145">
        <f>SUM(I3:I52)</f>
        <v>0</v>
      </c>
      <c r="J53" s="78"/>
      <c r="K53" s="139" t="s">
        <v>112</v>
      </c>
      <c r="L53" s="197">
        <f>J54*0.01</f>
        <v>7.0444000000000004</v>
      </c>
      <c r="M53" s="198"/>
    </row>
    <row r="54" spans="1:20" ht="15" customHeight="1" thickBot="1">
      <c r="A54" s="146" t="s">
        <v>110</v>
      </c>
      <c r="B54" s="202">
        <f>E53+F53+G53</f>
        <v>628.09</v>
      </c>
      <c r="C54" s="202"/>
      <c r="D54" s="100" t="s">
        <v>111</v>
      </c>
      <c r="E54" s="203">
        <f>H53</f>
        <v>76.349999999999994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704.44</v>
      </c>
      <c r="K54" s="202"/>
      <c r="L54" s="144" t="s">
        <v>73</v>
      </c>
      <c r="M54" s="105">
        <f>SUM(M3:M46)</f>
        <v>10</v>
      </c>
      <c r="N54" s="174">
        <f>B54</f>
        <v>628.09</v>
      </c>
      <c r="O54" s="174">
        <f>E54</f>
        <v>76.349999999999994</v>
      </c>
      <c r="P54" s="128">
        <f>H54</f>
        <v>0</v>
      </c>
      <c r="Q54" s="174">
        <f>J54</f>
        <v>704.44</v>
      </c>
      <c r="R54" s="174">
        <f>Q54-S54</f>
        <v>691.76008000000002</v>
      </c>
      <c r="S54" s="174">
        <f>Q54*0.018</f>
        <v>12.679919999999999</v>
      </c>
      <c r="T54" s="7">
        <f>M54</f>
        <v>10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  <pageSetup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T56"/>
  <sheetViews>
    <sheetView topLeftCell="A31" zoomScale="130" zoomScaleNormal="130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91</v>
      </c>
      <c r="J1" s="96"/>
      <c r="K1" s="4" t="s">
        <v>13</v>
      </c>
      <c r="L1" s="99" t="s">
        <v>78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/>
      <c r="K5" s="136"/>
      <c r="L5" s="136"/>
      <c r="M5" s="28"/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>
        <v>61.08</v>
      </c>
      <c r="G6" s="124"/>
      <c r="H6" s="124"/>
      <c r="I6" s="124"/>
      <c r="J6" s="109">
        <v>15065</v>
      </c>
      <c r="K6" s="136">
        <v>43082</v>
      </c>
      <c r="L6" s="136">
        <v>43083</v>
      </c>
      <c r="M6" s="28">
        <v>1</v>
      </c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/>
      <c r="K7" s="136"/>
      <c r="L7" s="136"/>
      <c r="M7" s="28"/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>
        <v>120</v>
      </c>
      <c r="G9" s="121"/>
      <c r="H9" s="121"/>
      <c r="I9" s="121"/>
      <c r="J9" s="113">
        <v>15005</v>
      </c>
      <c r="K9" s="137">
        <v>43074</v>
      </c>
      <c r="L9" s="137">
        <v>43085</v>
      </c>
      <c r="M9" s="91">
        <v>1</v>
      </c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>
        <v>138.44999999999999</v>
      </c>
      <c r="F10" s="123"/>
      <c r="G10" s="123"/>
      <c r="H10" s="123"/>
      <c r="I10" s="123"/>
      <c r="J10" s="107">
        <v>15064</v>
      </c>
      <c r="K10" s="135">
        <v>43082</v>
      </c>
      <c r="L10" s="135">
        <v>43084</v>
      </c>
      <c r="M10" s="52">
        <v>1</v>
      </c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/>
      <c r="K13" s="136"/>
      <c r="L13" s="136"/>
      <c r="M13" s="28"/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/>
      <c r="K15" s="136"/>
      <c r="L15" s="136"/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/>
      <c r="K16" s="136"/>
      <c r="L16" s="136"/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>
        <v>152.69999999999999</v>
      </c>
      <c r="F20" s="124"/>
      <c r="G20" s="124"/>
      <c r="H20" s="124"/>
      <c r="I20" s="124"/>
      <c r="J20" s="109">
        <v>15066</v>
      </c>
      <c r="K20" s="136">
        <v>43082</v>
      </c>
      <c r="L20" s="136">
        <v>43084</v>
      </c>
      <c r="M20" s="28">
        <v>1</v>
      </c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>
        <v>15060</v>
      </c>
      <c r="K21" s="136">
        <v>43081</v>
      </c>
      <c r="L21" s="136">
        <v>43084</v>
      </c>
      <c r="M21" s="28">
        <v>1</v>
      </c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>
        <v>15028</v>
      </c>
      <c r="K23" s="136">
        <v>43077</v>
      </c>
      <c r="L23" s="136">
        <v>43084</v>
      </c>
      <c r="M23" s="28">
        <v>1</v>
      </c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>
        <v>15051</v>
      </c>
      <c r="K25" s="137">
        <v>43080</v>
      </c>
      <c r="L25" s="137">
        <v>43083</v>
      </c>
      <c r="M25" s="91">
        <v>1</v>
      </c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>
        <v>76.349999999999994</v>
      </c>
      <c r="F26" s="123"/>
      <c r="G26" s="123"/>
      <c r="H26" s="123"/>
      <c r="I26" s="123"/>
      <c r="J26" s="107">
        <v>15061</v>
      </c>
      <c r="K26" s="135">
        <v>43082</v>
      </c>
      <c r="L26" s="135">
        <v>43083</v>
      </c>
      <c r="M26" s="52">
        <v>1</v>
      </c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>
        <v>84.49</v>
      </c>
      <c r="G32" s="124"/>
      <c r="H32" s="124"/>
      <c r="I32" s="124"/>
      <c r="J32" s="109">
        <v>15023</v>
      </c>
      <c r="K32" s="136">
        <v>43076</v>
      </c>
      <c r="L32" s="136">
        <v>43090</v>
      </c>
      <c r="M32" s="28">
        <v>1</v>
      </c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>
        <v>69.22</v>
      </c>
      <c r="F39" s="124"/>
      <c r="G39" s="124"/>
      <c r="H39" s="124"/>
      <c r="I39" s="124"/>
      <c r="J39" s="109">
        <v>15062</v>
      </c>
      <c r="K39" s="136">
        <v>43082</v>
      </c>
      <c r="L39" s="136">
        <v>43083</v>
      </c>
      <c r="M39" s="28">
        <v>1</v>
      </c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6"/>
      <c r="E42" s="123"/>
      <c r="F42" s="123"/>
      <c r="G42" s="123"/>
      <c r="H42" s="123"/>
      <c r="I42" s="123"/>
      <c r="J42" s="107"/>
      <c r="K42" s="135"/>
      <c r="L42" s="135"/>
      <c r="M42" s="52"/>
    </row>
    <row r="43" spans="1:13" ht="15" customHeight="1">
      <c r="A43" s="41">
        <v>248</v>
      </c>
      <c r="B43" s="26" t="s">
        <v>5</v>
      </c>
      <c r="C43" s="27">
        <v>60</v>
      </c>
      <c r="D43" s="106"/>
      <c r="E43" s="123"/>
      <c r="F43" s="123"/>
      <c r="G43" s="123"/>
      <c r="H43" s="123"/>
      <c r="I43" s="123"/>
      <c r="J43" s="107"/>
      <c r="K43" s="135"/>
      <c r="L43" s="135"/>
      <c r="M43" s="52"/>
    </row>
    <row r="44" spans="1:13" ht="15" customHeight="1" thickBot="1">
      <c r="A44" s="42">
        <v>249</v>
      </c>
      <c r="B44" s="26" t="s">
        <v>10</v>
      </c>
      <c r="C44" s="27">
        <v>60</v>
      </c>
      <c r="D44" s="106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6"/>
      <c r="E45" s="123"/>
      <c r="F45" s="123"/>
      <c r="G45" s="123"/>
      <c r="H45" s="123">
        <v>66.17</v>
      </c>
      <c r="I45" s="123"/>
      <c r="J45" s="107">
        <v>15063</v>
      </c>
      <c r="K45" s="135">
        <v>43082</v>
      </c>
      <c r="L45" s="135">
        <v>43083</v>
      </c>
      <c r="M45" s="52">
        <v>1</v>
      </c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06"/>
      <c r="E47" s="123"/>
      <c r="F47" s="123"/>
      <c r="G47" s="123"/>
      <c r="H47" s="123"/>
      <c r="I47" s="123"/>
      <c r="J47" s="107"/>
      <c r="K47" s="135"/>
      <c r="L47" s="135"/>
      <c r="M47" s="114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436.72</v>
      </c>
      <c r="F53" s="145">
        <f>SUM(F3:F52)</f>
        <v>265.57</v>
      </c>
      <c r="G53" s="145">
        <f>SUM(G3:G52)</f>
        <v>0</v>
      </c>
      <c r="H53" s="145">
        <f>SUM(H3:H52)</f>
        <v>66.17</v>
      </c>
      <c r="I53" s="145">
        <f>SUM(I3:I52)</f>
        <v>0</v>
      </c>
      <c r="J53" s="78"/>
      <c r="K53" s="139" t="s">
        <v>112</v>
      </c>
      <c r="L53" s="197">
        <f>J54*0.01</f>
        <v>7.6845999999999997</v>
      </c>
      <c r="M53" s="198"/>
    </row>
    <row r="54" spans="1:20" ht="15" customHeight="1" thickBot="1">
      <c r="A54" s="146" t="s">
        <v>110</v>
      </c>
      <c r="B54" s="202">
        <f>E53+F53+G53</f>
        <v>702.29</v>
      </c>
      <c r="C54" s="202"/>
      <c r="D54" s="100" t="s">
        <v>111</v>
      </c>
      <c r="E54" s="203">
        <f>H53</f>
        <v>66.17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768.45999999999992</v>
      </c>
      <c r="K54" s="202"/>
      <c r="L54" s="144" t="s">
        <v>73</v>
      </c>
      <c r="M54" s="105">
        <f>SUM(M3:M46)</f>
        <v>11</v>
      </c>
      <c r="N54" s="174">
        <f>B54</f>
        <v>702.29</v>
      </c>
      <c r="O54" s="174">
        <f>E54</f>
        <v>66.17</v>
      </c>
      <c r="P54" s="128">
        <f>H54</f>
        <v>0</v>
      </c>
      <c r="Q54" s="174">
        <f>J54</f>
        <v>768.45999999999992</v>
      </c>
      <c r="R54" s="174">
        <f>Q54-S54</f>
        <v>754.62771999999995</v>
      </c>
      <c r="S54" s="174">
        <f>Q54*0.018</f>
        <v>13.832279999999997</v>
      </c>
      <c r="T54" s="7">
        <f>M54</f>
        <v>11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  <pageSetup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T56"/>
  <sheetViews>
    <sheetView topLeftCell="A31" zoomScale="145" zoomScaleNormal="145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92</v>
      </c>
      <c r="J1" s="96"/>
      <c r="K1" s="4" t="s">
        <v>13</v>
      </c>
      <c r="L1" s="99" t="s">
        <v>79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>
        <v>61.08</v>
      </c>
      <c r="F5" s="124"/>
      <c r="G5" s="124"/>
      <c r="H5" s="124"/>
      <c r="I5" s="124"/>
      <c r="J5" s="109">
        <v>15071</v>
      </c>
      <c r="K5" s="136">
        <v>43083</v>
      </c>
      <c r="L5" s="136">
        <v>43084</v>
      </c>
      <c r="M5" s="28">
        <v>1</v>
      </c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/>
      <c r="K6" s="136"/>
      <c r="L6" s="136"/>
      <c r="M6" s="28"/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/>
      <c r="K7" s="136"/>
      <c r="L7" s="136"/>
      <c r="M7" s="28"/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>
        <v>15005</v>
      </c>
      <c r="K9" s="137">
        <v>43074</v>
      </c>
      <c r="L9" s="137">
        <v>43085</v>
      </c>
      <c r="M9" s="91">
        <v>1</v>
      </c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>
        <v>15064</v>
      </c>
      <c r="K10" s="135">
        <v>43082</v>
      </c>
      <c r="L10" s="135">
        <v>43084</v>
      </c>
      <c r="M10" s="52">
        <v>1</v>
      </c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>
        <v>132.34</v>
      </c>
      <c r="I12" s="124"/>
      <c r="J12" s="109">
        <v>15067</v>
      </c>
      <c r="K12" s="136">
        <v>43083</v>
      </c>
      <c r="L12" s="136">
        <v>43085</v>
      </c>
      <c r="M12" s="28">
        <v>1</v>
      </c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/>
      <c r="K13" s="136"/>
      <c r="L13" s="136"/>
      <c r="M13" s="28"/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/>
      <c r="K15" s="136"/>
      <c r="L15" s="136"/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/>
      <c r="K16" s="136"/>
      <c r="L16" s="136"/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>
        <v>15066</v>
      </c>
      <c r="K20" s="136">
        <v>43082</v>
      </c>
      <c r="L20" s="136">
        <v>43084</v>
      </c>
      <c r="M20" s="28">
        <v>1</v>
      </c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>
        <v>15060</v>
      </c>
      <c r="K21" s="136">
        <v>43081</v>
      </c>
      <c r="L21" s="136">
        <v>43084</v>
      </c>
      <c r="M21" s="28">
        <v>1</v>
      </c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>
        <v>15028</v>
      </c>
      <c r="K23" s="136">
        <v>43077</v>
      </c>
      <c r="L23" s="136">
        <v>43084</v>
      </c>
      <c r="M23" s="28">
        <v>1</v>
      </c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>
        <v>76.349999999999994</v>
      </c>
      <c r="G25" s="121"/>
      <c r="H25" s="121"/>
      <c r="I25" s="121"/>
      <c r="J25" s="113">
        <v>15072</v>
      </c>
      <c r="K25" s="137">
        <v>43083</v>
      </c>
      <c r="L25" s="137">
        <v>43084</v>
      </c>
      <c r="M25" s="91">
        <v>1</v>
      </c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>
        <v>69.22</v>
      </c>
      <c r="F27" s="124"/>
      <c r="G27" s="124"/>
      <c r="H27" s="124"/>
      <c r="I27" s="124"/>
      <c r="J27" s="109">
        <v>15068</v>
      </c>
      <c r="K27" s="136">
        <v>43083</v>
      </c>
      <c r="L27" s="136">
        <v>43084</v>
      </c>
      <c r="M27" s="28">
        <v>1</v>
      </c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>
        <v>84.49</v>
      </c>
      <c r="G32" s="124"/>
      <c r="H32" s="124"/>
      <c r="I32" s="124"/>
      <c r="J32" s="109">
        <v>15023</v>
      </c>
      <c r="K32" s="136">
        <v>43076</v>
      </c>
      <c r="L32" s="136">
        <v>43090</v>
      </c>
      <c r="M32" s="28">
        <v>1</v>
      </c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>
        <v>69.22</v>
      </c>
      <c r="I33" s="124"/>
      <c r="J33" s="109">
        <v>15070</v>
      </c>
      <c r="K33" s="136">
        <v>43083</v>
      </c>
      <c r="L33" s="136">
        <v>43084</v>
      </c>
      <c r="M33" s="28">
        <v>1</v>
      </c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>
        <v>69.22</v>
      </c>
      <c r="F39" s="124"/>
      <c r="G39" s="124"/>
      <c r="H39" s="124"/>
      <c r="I39" s="124"/>
      <c r="J39" s="109">
        <v>15069</v>
      </c>
      <c r="K39" s="136">
        <v>43083</v>
      </c>
      <c r="L39" s="136">
        <v>43084</v>
      </c>
      <c r="M39" s="28">
        <v>1</v>
      </c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/>
      <c r="K45" s="136"/>
      <c r="L45" s="136"/>
      <c r="M45" s="28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06"/>
      <c r="E47" s="123"/>
      <c r="F47" s="123"/>
      <c r="G47" s="123"/>
      <c r="H47" s="123"/>
      <c r="I47" s="123"/>
      <c r="J47" s="107"/>
      <c r="K47" s="135"/>
      <c r="L47" s="135"/>
      <c r="M47" s="114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199.52</v>
      </c>
      <c r="F53" s="145">
        <f>SUM(F3:F52)</f>
        <v>160.83999999999997</v>
      </c>
      <c r="G53" s="145">
        <f>SUM(G3:G52)</f>
        <v>0</v>
      </c>
      <c r="H53" s="145">
        <f>SUM(H3:H52)</f>
        <v>201.56</v>
      </c>
      <c r="I53" s="145">
        <f>SUM(I3:I52)</f>
        <v>0</v>
      </c>
      <c r="J53" s="78"/>
      <c r="K53" s="139" t="s">
        <v>112</v>
      </c>
      <c r="L53" s="197">
        <f>J54*0.01</f>
        <v>5.6192000000000011</v>
      </c>
      <c r="M53" s="198"/>
    </row>
    <row r="54" spans="1:20" ht="15" customHeight="1" thickBot="1">
      <c r="A54" s="146" t="s">
        <v>110</v>
      </c>
      <c r="B54" s="202">
        <f>E53+F53+G53</f>
        <v>360.36</v>
      </c>
      <c r="C54" s="202"/>
      <c r="D54" s="100" t="s">
        <v>111</v>
      </c>
      <c r="E54" s="203">
        <f>H53</f>
        <v>201.56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561.92000000000007</v>
      </c>
      <c r="K54" s="202"/>
      <c r="L54" s="144" t="s">
        <v>73</v>
      </c>
      <c r="M54" s="105">
        <f>SUM(M3:M46)</f>
        <v>12</v>
      </c>
      <c r="N54" s="174">
        <f>B54</f>
        <v>360.36</v>
      </c>
      <c r="O54" s="174">
        <f>E54</f>
        <v>201.56</v>
      </c>
      <c r="P54" s="128">
        <f>H54</f>
        <v>0</v>
      </c>
      <c r="Q54" s="174">
        <f>J54</f>
        <v>561.92000000000007</v>
      </c>
      <c r="R54" s="174">
        <f>Q54-S54</f>
        <v>551.80544000000009</v>
      </c>
      <c r="S54" s="174">
        <f>Q54*0.018</f>
        <v>10.114560000000001</v>
      </c>
      <c r="T54" s="7">
        <f>M54</f>
        <v>12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  <pageSetup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T56"/>
  <sheetViews>
    <sheetView zoomScale="145" zoomScaleNormal="145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93</v>
      </c>
      <c r="J1" s="96"/>
      <c r="K1" s="4" t="s">
        <v>13</v>
      </c>
      <c r="L1" s="99" t="s">
        <v>67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>
        <v>356.3</v>
      </c>
      <c r="I5" s="124"/>
      <c r="J5" s="109">
        <v>15075</v>
      </c>
      <c r="K5" s="136">
        <v>43084</v>
      </c>
      <c r="L5" s="136">
        <v>43098</v>
      </c>
      <c r="M5" s="28">
        <v>1</v>
      </c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/>
      <c r="K6" s="136"/>
      <c r="L6" s="136"/>
      <c r="M6" s="28"/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/>
      <c r="K7" s="136"/>
      <c r="L7" s="136"/>
      <c r="M7" s="28"/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>
        <v>15005</v>
      </c>
      <c r="K9" s="137">
        <v>43074</v>
      </c>
      <c r="L9" s="137">
        <v>43085</v>
      </c>
      <c r="M9" s="91">
        <v>1</v>
      </c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>
        <v>138.44999999999999</v>
      </c>
      <c r="F10" s="123"/>
      <c r="G10" s="123"/>
      <c r="H10" s="123"/>
      <c r="I10" s="123"/>
      <c r="J10" s="107">
        <v>15076</v>
      </c>
      <c r="K10" s="135">
        <v>43084</v>
      </c>
      <c r="L10" s="135">
        <v>43086</v>
      </c>
      <c r="M10" s="52">
        <v>1</v>
      </c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>
        <v>15067</v>
      </c>
      <c r="K12" s="136">
        <v>43083</v>
      </c>
      <c r="L12" s="136">
        <v>43085</v>
      </c>
      <c r="M12" s="28">
        <v>1</v>
      </c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/>
      <c r="K13" s="136"/>
      <c r="L13" s="136"/>
      <c r="M13" s="28"/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>
        <v>85.51</v>
      </c>
      <c r="F14" s="124"/>
      <c r="G14" s="124"/>
      <c r="H14" s="124"/>
      <c r="I14" s="124"/>
      <c r="J14" s="109">
        <v>15077</v>
      </c>
      <c r="K14" s="136">
        <v>43084</v>
      </c>
      <c r="L14" s="136">
        <v>43085</v>
      </c>
      <c r="M14" s="28">
        <v>1</v>
      </c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/>
      <c r="K15" s="136"/>
      <c r="L15" s="136"/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/>
      <c r="K16" s="136"/>
      <c r="L16" s="136"/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>
        <v>81.44</v>
      </c>
      <c r="F28" s="124"/>
      <c r="G28" s="124"/>
      <c r="H28" s="124"/>
      <c r="I28" s="124"/>
      <c r="J28" s="109">
        <v>15073</v>
      </c>
      <c r="K28" s="136">
        <v>43084</v>
      </c>
      <c r="L28" s="136">
        <v>43085</v>
      </c>
      <c r="M28" s="28">
        <v>1</v>
      </c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>
        <v>84.49</v>
      </c>
      <c r="G32" s="124"/>
      <c r="H32" s="124"/>
      <c r="I32" s="124"/>
      <c r="J32" s="109">
        <v>15023</v>
      </c>
      <c r="K32" s="136">
        <v>43076</v>
      </c>
      <c r="L32" s="136">
        <v>43090</v>
      </c>
      <c r="M32" s="28">
        <v>1</v>
      </c>
    </row>
    <row r="33" spans="1:14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4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4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4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  <c r="N36" s="7" t="s">
        <v>124</v>
      </c>
    </row>
    <row r="37" spans="1:14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4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4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4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4" ht="15" customHeight="1">
      <c r="A41" s="45">
        <v>246</v>
      </c>
      <c r="B41" s="26" t="s">
        <v>43</v>
      </c>
      <c r="C41" s="27">
        <v>60</v>
      </c>
      <c r="D41" s="108"/>
      <c r="E41" s="124">
        <v>179.16</v>
      </c>
      <c r="F41" s="124"/>
      <c r="G41" s="124"/>
      <c r="H41" s="124"/>
      <c r="I41" s="124"/>
      <c r="J41" s="109">
        <v>15074</v>
      </c>
      <c r="K41" s="136">
        <v>43084</v>
      </c>
      <c r="L41" s="136">
        <v>43086</v>
      </c>
      <c r="M41" s="28">
        <v>1</v>
      </c>
    </row>
    <row r="42" spans="1:14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4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4" ht="15" customHeight="1" thickBot="1">
      <c r="A44" s="42">
        <v>249</v>
      </c>
      <c r="B44" s="26" t="s">
        <v>10</v>
      </c>
      <c r="C44" s="27">
        <v>60</v>
      </c>
      <c r="D44" s="108"/>
      <c r="E44" s="124">
        <v>132.34</v>
      </c>
      <c r="F44" s="124"/>
      <c r="G44" s="124"/>
      <c r="H44" s="124"/>
      <c r="I44" s="124"/>
      <c r="J44" s="109">
        <v>15078</v>
      </c>
      <c r="K44" s="136">
        <v>43084</v>
      </c>
      <c r="L44" s="136">
        <v>43086</v>
      </c>
      <c r="M44" s="28">
        <v>1</v>
      </c>
    </row>
    <row r="45" spans="1:14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/>
      <c r="K45" s="136"/>
      <c r="L45" s="136"/>
      <c r="M45" s="28"/>
    </row>
    <row r="46" spans="1:14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4" ht="15" customHeight="1">
      <c r="A47" s="102" t="s">
        <v>70</v>
      </c>
      <c r="B47" s="50"/>
      <c r="C47" s="51"/>
      <c r="D47" s="106"/>
      <c r="E47" s="123"/>
      <c r="F47" s="123"/>
      <c r="G47" s="123"/>
      <c r="H47" s="123"/>
      <c r="I47" s="123"/>
      <c r="J47" s="107"/>
      <c r="K47" s="135"/>
      <c r="L47" s="135"/>
      <c r="M47" s="114"/>
    </row>
    <row r="48" spans="1:14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616.9</v>
      </c>
      <c r="F53" s="145">
        <f>SUM(F3:F52)</f>
        <v>84.49</v>
      </c>
      <c r="G53" s="145">
        <f>SUM(G3:G52)</f>
        <v>0</v>
      </c>
      <c r="H53" s="145">
        <f>SUM(H3:H52)</f>
        <v>356.3</v>
      </c>
      <c r="I53" s="145">
        <f>SUM(I3:I52)</f>
        <v>0</v>
      </c>
      <c r="J53" s="78"/>
      <c r="K53" s="139" t="s">
        <v>112</v>
      </c>
      <c r="L53" s="197">
        <f>J54*0.01</f>
        <v>10.5769</v>
      </c>
      <c r="M53" s="198"/>
    </row>
    <row r="54" spans="1:20" ht="15" customHeight="1" thickBot="1">
      <c r="A54" s="146" t="s">
        <v>110</v>
      </c>
      <c r="B54" s="202">
        <f>E53+F53+G53</f>
        <v>701.39</v>
      </c>
      <c r="C54" s="202"/>
      <c r="D54" s="100" t="s">
        <v>111</v>
      </c>
      <c r="E54" s="203">
        <f>H53</f>
        <v>356.3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1057.69</v>
      </c>
      <c r="K54" s="202"/>
      <c r="L54" s="144" t="s">
        <v>73</v>
      </c>
      <c r="M54" s="105">
        <f>SUM(M3:M46)</f>
        <v>9</v>
      </c>
      <c r="N54" s="174">
        <f>B54</f>
        <v>701.39</v>
      </c>
      <c r="O54" s="174">
        <f>E54</f>
        <v>356.3</v>
      </c>
      <c r="P54" s="128">
        <f>H54</f>
        <v>0</v>
      </c>
      <c r="Q54" s="174">
        <f>J54</f>
        <v>1057.69</v>
      </c>
      <c r="R54" s="174">
        <f>Q54-S54</f>
        <v>1038.65158</v>
      </c>
      <c r="S54" s="174">
        <f>Q54*0.018</f>
        <v>19.038419999999999</v>
      </c>
      <c r="T54" s="7">
        <f>M54</f>
        <v>9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  <pageSetup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T56"/>
  <sheetViews>
    <sheetView zoomScale="145" zoomScaleNormal="145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94</v>
      </c>
      <c r="J1" s="96"/>
      <c r="K1" s="4" t="s">
        <v>13</v>
      </c>
      <c r="L1" s="99" t="s">
        <v>74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>
        <v>15075</v>
      </c>
      <c r="K5" s="136">
        <v>43084</v>
      </c>
      <c r="L5" s="136">
        <v>43098</v>
      </c>
      <c r="M5" s="28">
        <v>1</v>
      </c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/>
      <c r="K6" s="136"/>
      <c r="L6" s="136"/>
      <c r="M6" s="28"/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>
        <v>62</v>
      </c>
      <c r="I7" s="124"/>
      <c r="J7" s="109">
        <v>15088</v>
      </c>
      <c r="K7" s="136">
        <v>43085</v>
      </c>
      <c r="L7" s="136">
        <v>43086</v>
      </c>
      <c r="M7" s="28">
        <v>1</v>
      </c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>
        <v>61.08</v>
      </c>
      <c r="F9" s="121"/>
      <c r="G9" s="121"/>
      <c r="H9" s="121"/>
      <c r="I9" s="121"/>
      <c r="J9" s="113">
        <v>15087</v>
      </c>
      <c r="K9" s="137">
        <v>43085</v>
      </c>
      <c r="L9" s="137">
        <v>43086</v>
      </c>
      <c r="M9" s="91">
        <v>1</v>
      </c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>
        <v>15076</v>
      </c>
      <c r="K10" s="135">
        <v>43084</v>
      </c>
      <c r="L10" s="135">
        <v>43086</v>
      </c>
      <c r="M10" s="52">
        <v>1</v>
      </c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>
        <v>138.44999999999999</v>
      </c>
      <c r="F12" s="124"/>
      <c r="G12" s="124"/>
      <c r="H12" s="124"/>
      <c r="I12" s="124"/>
      <c r="J12" s="109">
        <v>15086</v>
      </c>
      <c r="K12" s="136">
        <v>43085</v>
      </c>
      <c r="L12" s="136">
        <v>43087</v>
      </c>
      <c r="M12" s="28">
        <v>1</v>
      </c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>
        <v>154.72</v>
      </c>
      <c r="F13" s="124"/>
      <c r="G13" s="124"/>
      <c r="H13" s="124"/>
      <c r="I13" s="124"/>
      <c r="J13" s="109">
        <v>15082</v>
      </c>
      <c r="K13" s="136">
        <v>43085</v>
      </c>
      <c r="L13" s="136">
        <v>43087</v>
      </c>
      <c r="M13" s="28">
        <v>1</v>
      </c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/>
      <c r="K15" s="136"/>
      <c r="L15" s="136"/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/>
      <c r="K16" s="136"/>
      <c r="L16" s="136"/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8"/>
      <c r="E18" s="124"/>
      <c r="F18" s="124"/>
      <c r="G18" s="124"/>
      <c r="H18" s="124"/>
      <c r="I18" s="124"/>
      <c r="J18" s="109"/>
      <c r="K18" s="136"/>
      <c r="L18" s="136"/>
      <c r="M18" s="28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>
        <v>71.260000000000005</v>
      </c>
      <c r="F19" s="124"/>
      <c r="G19" s="124"/>
      <c r="H19" s="124"/>
      <c r="I19" s="124"/>
      <c r="J19" s="109">
        <v>15089</v>
      </c>
      <c r="K19" s="136">
        <v>43085</v>
      </c>
      <c r="L19" s="136">
        <v>43086</v>
      </c>
      <c r="M19" s="28">
        <v>1</v>
      </c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>
        <v>80.42</v>
      </c>
      <c r="I25" s="121"/>
      <c r="J25" s="113">
        <v>15084</v>
      </c>
      <c r="K25" s="137">
        <v>43085</v>
      </c>
      <c r="L25" s="137">
        <v>43086</v>
      </c>
      <c r="M25" s="91">
        <v>1</v>
      </c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>
        <v>61.08</v>
      </c>
      <c r="F27" s="124"/>
      <c r="G27" s="124"/>
      <c r="H27" s="124"/>
      <c r="I27" s="124"/>
      <c r="J27" s="109">
        <v>15090</v>
      </c>
      <c r="K27" s="136">
        <v>43085</v>
      </c>
      <c r="L27" s="136">
        <v>43086</v>
      </c>
      <c r="M27" s="28">
        <v>1</v>
      </c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>
        <v>88.56</v>
      </c>
      <c r="F29" s="124"/>
      <c r="G29" s="124"/>
      <c r="H29" s="124"/>
      <c r="I29" s="124"/>
      <c r="J29" s="109">
        <v>15079</v>
      </c>
      <c r="K29" s="136">
        <v>43085</v>
      </c>
      <c r="L29" s="136">
        <v>43086</v>
      </c>
      <c r="M29" s="28">
        <v>1</v>
      </c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>
        <v>66.17</v>
      </c>
      <c r="F30" s="124"/>
      <c r="G30" s="124"/>
      <c r="H30" s="124"/>
      <c r="I30" s="124"/>
      <c r="J30" s="109">
        <v>15080</v>
      </c>
      <c r="K30" s="136">
        <v>43085</v>
      </c>
      <c r="L30" s="136">
        <v>43086</v>
      </c>
      <c r="M30" s="28">
        <v>1</v>
      </c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>
        <v>66.17</v>
      </c>
      <c r="F31" s="124"/>
      <c r="G31" s="124"/>
      <c r="H31" s="124"/>
      <c r="I31" s="124"/>
      <c r="J31" s="109">
        <v>15081</v>
      </c>
      <c r="K31" s="136">
        <v>43085</v>
      </c>
      <c r="L31" s="136">
        <v>43086</v>
      </c>
      <c r="M31" s="28">
        <v>1</v>
      </c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>
        <v>84.49</v>
      </c>
      <c r="G32" s="124"/>
      <c r="H32" s="124"/>
      <c r="I32" s="124"/>
      <c r="J32" s="109">
        <v>15023</v>
      </c>
      <c r="K32" s="136">
        <v>43076</v>
      </c>
      <c r="L32" s="136">
        <v>43090</v>
      </c>
      <c r="M32" s="28">
        <v>1</v>
      </c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79"/>
      <c r="E35" s="180"/>
      <c r="F35" s="180"/>
      <c r="G35" s="180"/>
      <c r="H35" s="180"/>
      <c r="I35" s="180"/>
      <c r="J35" s="181"/>
      <c r="K35" s="182"/>
      <c r="L35" s="182"/>
      <c r="M35" s="49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>
        <v>122.16</v>
      </c>
      <c r="F36" s="124"/>
      <c r="G36" s="124"/>
      <c r="H36" s="124"/>
      <c r="I36" s="124"/>
      <c r="J36" s="109">
        <v>15083</v>
      </c>
      <c r="K36" s="136">
        <v>43085</v>
      </c>
      <c r="L36" s="136">
        <v>43086</v>
      </c>
      <c r="M36" s="28">
        <v>1</v>
      </c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>
        <v>228.03</v>
      </c>
      <c r="F37" s="124"/>
      <c r="G37" s="124"/>
      <c r="H37" s="124"/>
      <c r="I37" s="124"/>
      <c r="J37" s="109">
        <v>15085</v>
      </c>
      <c r="K37" s="136">
        <v>43085</v>
      </c>
      <c r="L37" s="136">
        <v>43086</v>
      </c>
      <c r="M37" s="28">
        <v>1</v>
      </c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>
        <v>15085</v>
      </c>
      <c r="K38" s="136">
        <v>43085</v>
      </c>
      <c r="L38" s="136">
        <v>43086</v>
      </c>
      <c r="M38" s="28">
        <v>1</v>
      </c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>
        <v>15085</v>
      </c>
      <c r="K40" s="136">
        <v>43085</v>
      </c>
      <c r="L40" s="136">
        <v>43086</v>
      </c>
      <c r="M40" s="28">
        <v>1</v>
      </c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>
        <v>15074</v>
      </c>
      <c r="K41" s="136">
        <v>43084</v>
      </c>
      <c r="L41" s="136">
        <v>43086</v>
      </c>
      <c r="M41" s="28">
        <v>1</v>
      </c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>
        <v>15078</v>
      </c>
      <c r="K44" s="136">
        <v>43084</v>
      </c>
      <c r="L44" s="136">
        <v>43086</v>
      </c>
      <c r="M44" s="28">
        <v>1</v>
      </c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/>
      <c r="K45" s="136"/>
      <c r="L45" s="136"/>
      <c r="M45" s="28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08"/>
      <c r="E47" s="124"/>
      <c r="F47" s="124"/>
      <c r="G47" s="124"/>
      <c r="H47" s="124"/>
      <c r="I47" s="124"/>
      <c r="J47" s="109"/>
      <c r="K47" s="136"/>
      <c r="L47" s="136"/>
      <c r="M47" s="28"/>
    </row>
    <row r="48" spans="1:13" ht="15" customHeight="1">
      <c r="A48" s="190" t="s">
        <v>36</v>
      </c>
      <c r="B48" s="191"/>
      <c r="C48" s="192"/>
      <c r="D48" s="108"/>
      <c r="E48" s="124" t="s">
        <v>123</v>
      </c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1057.6799999999998</v>
      </c>
      <c r="F53" s="145">
        <f>SUM(F3:F52)</f>
        <v>84.49</v>
      </c>
      <c r="G53" s="145">
        <f>SUM(G3:G52)</f>
        <v>0</v>
      </c>
      <c r="H53" s="145">
        <f>SUM(H3:H52)</f>
        <v>142.42000000000002</v>
      </c>
      <c r="I53" s="145">
        <f>SUM(I3:I52)</f>
        <v>0</v>
      </c>
      <c r="J53" s="78"/>
      <c r="K53" s="139" t="s">
        <v>112</v>
      </c>
      <c r="L53" s="197">
        <f>J54*0.01</f>
        <v>12.8459</v>
      </c>
      <c r="M53" s="198"/>
    </row>
    <row r="54" spans="1:20" ht="15" customHeight="1" thickBot="1">
      <c r="A54" s="146" t="s">
        <v>110</v>
      </c>
      <c r="B54" s="202">
        <f>E53+F53+G53</f>
        <v>1142.1699999999998</v>
      </c>
      <c r="C54" s="202"/>
      <c r="D54" s="100" t="s">
        <v>111</v>
      </c>
      <c r="E54" s="203">
        <f>H53</f>
        <v>142.42000000000002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1284.5899999999999</v>
      </c>
      <c r="K54" s="202"/>
      <c r="L54" s="144" t="s">
        <v>73</v>
      </c>
      <c r="M54" s="105">
        <f>SUM(M3:M46)</f>
        <v>19</v>
      </c>
      <c r="N54" s="174">
        <f>B54</f>
        <v>1142.1699999999998</v>
      </c>
      <c r="O54" s="174">
        <f>E54</f>
        <v>142.42000000000002</v>
      </c>
      <c r="P54" s="128">
        <f>H54</f>
        <v>0</v>
      </c>
      <c r="Q54" s="174">
        <f>J54</f>
        <v>1284.5899999999999</v>
      </c>
      <c r="R54" s="174">
        <f>Q54-S54</f>
        <v>1261.4673799999998</v>
      </c>
      <c r="S54" s="174">
        <f>Q54*0.018</f>
        <v>23.122619999999998</v>
      </c>
      <c r="T54" s="7">
        <f>M54</f>
        <v>19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  <pageSetup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T56"/>
  <sheetViews>
    <sheetView zoomScale="130" zoomScaleNormal="130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4" width="10.7109375" style="7" customWidth="1"/>
    <col min="15" max="16" width="8.85546875" style="7"/>
    <col min="17" max="17" width="11.7109375" style="7" customWidth="1"/>
    <col min="18" max="18" width="10.140625" style="7" customWidth="1"/>
    <col min="19" max="19" width="11" style="7" customWidth="1"/>
    <col min="20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95</v>
      </c>
      <c r="J1" s="96"/>
      <c r="K1" s="4" t="s">
        <v>13</v>
      </c>
      <c r="L1" s="99" t="s">
        <v>75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>
        <v>15075</v>
      </c>
      <c r="K5" s="136">
        <v>43084</v>
      </c>
      <c r="L5" s="136">
        <v>43098</v>
      </c>
      <c r="M5" s="28">
        <v>1</v>
      </c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/>
      <c r="K6" s="136"/>
      <c r="L6" s="136"/>
      <c r="M6" s="28"/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/>
      <c r="K7" s="136"/>
      <c r="L7" s="136"/>
      <c r="M7" s="28"/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/>
      <c r="K9" s="137"/>
      <c r="L9" s="137"/>
      <c r="M9" s="91"/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/>
      <c r="K13" s="136"/>
      <c r="L13" s="136"/>
      <c r="M13" s="28"/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>
        <v>76.349999999999994</v>
      </c>
      <c r="I14" s="124"/>
      <c r="J14" s="109">
        <v>15092</v>
      </c>
      <c r="K14" s="136">
        <v>43086</v>
      </c>
      <c r="L14" s="136">
        <v>43087</v>
      </c>
      <c r="M14" s="28">
        <v>1</v>
      </c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/>
      <c r="K15" s="136"/>
      <c r="L15" s="136"/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/>
      <c r="K16" s="136"/>
      <c r="L16" s="136"/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8"/>
      <c r="E18" s="124"/>
      <c r="F18" s="124"/>
      <c r="G18" s="124"/>
      <c r="H18" s="124"/>
      <c r="I18" s="124"/>
      <c r="J18" s="109"/>
      <c r="K18" s="136"/>
      <c r="L18" s="136"/>
      <c r="M18" s="28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>
        <v>15086</v>
      </c>
      <c r="K24" s="136">
        <v>43085</v>
      </c>
      <c r="L24" s="136">
        <v>43087</v>
      </c>
      <c r="M24" s="28">
        <v>1</v>
      </c>
    </row>
    <row r="25" spans="1:13" ht="15" customHeight="1" thickBot="1">
      <c r="A25" s="43">
        <v>129</v>
      </c>
      <c r="B25" s="44" t="s">
        <v>43</v>
      </c>
      <c r="C25" s="31">
        <v>66</v>
      </c>
      <c r="D25" s="108"/>
      <c r="E25" s="124"/>
      <c r="F25" s="124"/>
      <c r="G25" s="124"/>
      <c r="H25" s="124"/>
      <c r="I25" s="124"/>
      <c r="J25" s="109">
        <v>15082</v>
      </c>
      <c r="K25" s="136">
        <v>43085</v>
      </c>
      <c r="L25" s="136">
        <v>43087</v>
      </c>
      <c r="M25" s="28">
        <v>1</v>
      </c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>
        <v>225.99</v>
      </c>
      <c r="F28" s="124"/>
      <c r="G28" s="124"/>
      <c r="H28" s="124"/>
      <c r="I28" s="124"/>
      <c r="J28" s="109">
        <v>15095</v>
      </c>
      <c r="K28" s="136">
        <v>43086</v>
      </c>
      <c r="L28" s="136">
        <v>43088</v>
      </c>
      <c r="M28" s="28">
        <v>1</v>
      </c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>
        <v>66.17</v>
      </c>
      <c r="F30" s="124"/>
      <c r="G30" s="124"/>
      <c r="H30" s="124"/>
      <c r="I30" s="124"/>
      <c r="J30" s="109">
        <v>15096</v>
      </c>
      <c r="K30" s="136">
        <v>43086</v>
      </c>
      <c r="L30" s="136">
        <v>43087</v>
      </c>
      <c r="M30" s="28">
        <v>1</v>
      </c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>
        <v>84.49</v>
      </c>
      <c r="G32" s="124"/>
      <c r="H32" s="124"/>
      <c r="I32" s="124"/>
      <c r="J32" s="109">
        <v>15023</v>
      </c>
      <c r="K32" s="136">
        <v>43076</v>
      </c>
      <c r="L32" s="136">
        <v>43090</v>
      </c>
      <c r="M32" s="28">
        <v>1</v>
      </c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79"/>
      <c r="E35" s="180"/>
      <c r="F35" s="180"/>
      <c r="G35" s="180"/>
      <c r="H35" s="180"/>
      <c r="I35" s="180"/>
      <c r="J35" s="181"/>
      <c r="K35" s="182"/>
      <c r="L35" s="182"/>
      <c r="M35" s="49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>
        <v>83.43</v>
      </c>
      <c r="F37" s="124"/>
      <c r="G37" s="124"/>
      <c r="H37" s="124"/>
      <c r="I37" s="124"/>
      <c r="J37" s="109">
        <v>15098</v>
      </c>
      <c r="K37" s="136">
        <v>43086</v>
      </c>
      <c r="L37" s="136">
        <v>43087</v>
      </c>
      <c r="M37" s="28">
        <v>1</v>
      </c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>
        <v>69.22</v>
      </c>
      <c r="F39" s="124"/>
      <c r="G39" s="124"/>
      <c r="H39" s="124"/>
      <c r="I39" s="124"/>
      <c r="J39" s="109">
        <v>15094</v>
      </c>
      <c r="K39" s="136">
        <v>43086</v>
      </c>
      <c r="L39" s="136">
        <v>43087</v>
      </c>
      <c r="M39" s="28">
        <v>1</v>
      </c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>
        <v>71.260000000000005</v>
      </c>
      <c r="F41" s="124"/>
      <c r="G41" s="124"/>
      <c r="H41" s="124"/>
      <c r="I41" s="124"/>
      <c r="J41" s="109">
        <v>15097</v>
      </c>
      <c r="K41" s="136">
        <v>43086</v>
      </c>
      <c r="L41" s="136">
        <v>43087</v>
      </c>
      <c r="M41" s="28">
        <v>1</v>
      </c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/>
      <c r="K45" s="136"/>
      <c r="L45" s="136"/>
      <c r="M45" s="28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>
        <v>81.44</v>
      </c>
      <c r="F46" s="121"/>
      <c r="G46" s="121"/>
      <c r="H46" s="121"/>
      <c r="I46" s="121"/>
      <c r="J46" s="113">
        <v>15093</v>
      </c>
      <c r="K46" s="137">
        <v>43086</v>
      </c>
      <c r="L46" s="137">
        <v>43087</v>
      </c>
      <c r="M46" s="91">
        <v>1</v>
      </c>
    </row>
    <row r="47" spans="1:13" ht="15" customHeight="1">
      <c r="A47" s="102" t="s">
        <v>70</v>
      </c>
      <c r="B47" s="50"/>
      <c r="C47" s="51"/>
      <c r="D47" s="108"/>
      <c r="E47" s="124"/>
      <c r="F47" s="124"/>
      <c r="G47" s="124"/>
      <c r="H47" s="124"/>
      <c r="I47" s="124"/>
      <c r="J47" s="109"/>
      <c r="K47" s="136"/>
      <c r="L47" s="136"/>
      <c r="M47" s="28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28"/>
    </row>
    <row r="49" spans="1:20" ht="15" customHeight="1">
      <c r="A49" s="103" t="s">
        <v>71</v>
      </c>
      <c r="B49" s="59"/>
      <c r="C49" s="60"/>
      <c r="D49" s="106"/>
      <c r="E49" s="123"/>
      <c r="F49" s="123"/>
      <c r="G49" s="123"/>
      <c r="H49" s="123"/>
      <c r="I49" s="123"/>
      <c r="J49" s="107"/>
      <c r="K49" s="135"/>
      <c r="L49" s="135"/>
      <c r="M49" s="114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597.51</v>
      </c>
      <c r="F53" s="145">
        <f>SUM(F3:F52)</f>
        <v>84.49</v>
      </c>
      <c r="G53" s="145">
        <f>SUM(G3:G52)</f>
        <v>0</v>
      </c>
      <c r="H53" s="145">
        <f>SUM(H3:H52)</f>
        <v>76.349999999999994</v>
      </c>
      <c r="I53" s="145">
        <f>SUM(I3:I52)</f>
        <v>0</v>
      </c>
      <c r="J53" s="78"/>
      <c r="K53" s="139" t="s">
        <v>112</v>
      </c>
      <c r="L53" s="197">
        <f>J54*0.01</f>
        <v>7.5835000000000008</v>
      </c>
      <c r="M53" s="198"/>
    </row>
    <row r="54" spans="1:20" ht="15" customHeight="1" thickBot="1">
      <c r="A54" s="146" t="s">
        <v>110</v>
      </c>
      <c r="B54" s="202">
        <f>E53+F53+G53</f>
        <v>682</v>
      </c>
      <c r="C54" s="202"/>
      <c r="D54" s="100" t="s">
        <v>111</v>
      </c>
      <c r="E54" s="203">
        <f>H53</f>
        <v>76.349999999999994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758.35</v>
      </c>
      <c r="K54" s="202"/>
      <c r="L54" s="144" t="s">
        <v>73</v>
      </c>
      <c r="M54" s="105">
        <f>SUM(M3:M46)</f>
        <v>11</v>
      </c>
      <c r="N54" s="174">
        <f>B54</f>
        <v>682</v>
      </c>
      <c r="O54" s="174">
        <f>E54</f>
        <v>76.349999999999994</v>
      </c>
      <c r="P54" s="128">
        <f>H54</f>
        <v>0</v>
      </c>
      <c r="Q54" s="174">
        <f>J54</f>
        <v>758.35</v>
      </c>
      <c r="R54" s="174">
        <f>Q54-S54</f>
        <v>744.69970000000001</v>
      </c>
      <c r="S54" s="174">
        <f>Q54*0.018</f>
        <v>13.6503</v>
      </c>
      <c r="T54" s="7">
        <f>M54</f>
        <v>11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T56"/>
  <sheetViews>
    <sheetView zoomScale="145" zoomScaleNormal="145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96</v>
      </c>
      <c r="J1" s="96"/>
      <c r="K1" s="4" t="s">
        <v>13</v>
      </c>
      <c r="L1" s="99" t="s">
        <v>76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>
        <v>15075</v>
      </c>
      <c r="K5" s="136">
        <v>43084</v>
      </c>
      <c r="L5" s="136">
        <v>43098</v>
      </c>
      <c r="M5" s="28">
        <v>1</v>
      </c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/>
      <c r="K6" s="136"/>
      <c r="L6" s="136"/>
      <c r="M6" s="28"/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/>
      <c r="K7" s="136"/>
      <c r="L7" s="136"/>
      <c r="M7" s="28"/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/>
      <c r="K9" s="137"/>
      <c r="L9" s="137"/>
      <c r="M9" s="91"/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/>
      <c r="K13" s="136"/>
      <c r="L13" s="136"/>
      <c r="M13" s="28"/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/>
      <c r="K15" s="136"/>
      <c r="L15" s="136"/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/>
      <c r="K16" s="136"/>
      <c r="L16" s="136"/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>
        <v>84.49</v>
      </c>
      <c r="G32" s="124"/>
      <c r="H32" s="124"/>
      <c r="I32" s="124"/>
      <c r="J32" s="109">
        <v>15023</v>
      </c>
      <c r="K32" s="136">
        <v>43076</v>
      </c>
      <c r="L32" s="136">
        <v>43090</v>
      </c>
      <c r="M32" s="28">
        <v>1</v>
      </c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79"/>
      <c r="E35" s="180"/>
      <c r="F35" s="180"/>
      <c r="G35" s="180"/>
      <c r="H35" s="180"/>
      <c r="I35" s="180"/>
      <c r="J35" s="181"/>
      <c r="K35" s="182"/>
      <c r="L35" s="182"/>
      <c r="M35" s="49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>
        <v>66.17</v>
      </c>
      <c r="F38" s="124"/>
      <c r="G38" s="124"/>
      <c r="H38" s="124"/>
      <c r="I38" s="124"/>
      <c r="J38" s="109">
        <v>15099</v>
      </c>
      <c r="K38" s="136">
        <v>43087</v>
      </c>
      <c r="L38" s="136">
        <v>43088</v>
      </c>
      <c r="M38" s="28">
        <v>1</v>
      </c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/>
      <c r="K45" s="136"/>
      <c r="L45" s="136"/>
      <c r="M45" s="28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08"/>
      <c r="E47" s="124"/>
      <c r="F47" s="124"/>
      <c r="G47" s="124"/>
      <c r="H47" s="124"/>
      <c r="I47" s="124"/>
      <c r="J47" s="109"/>
      <c r="K47" s="136"/>
      <c r="L47" s="136"/>
      <c r="M47" s="28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28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66.17</v>
      </c>
      <c r="F53" s="145">
        <f>SUM(F3:F52)</f>
        <v>84.49</v>
      </c>
      <c r="G53" s="145">
        <f>SUM(G3:G52)</f>
        <v>0</v>
      </c>
      <c r="H53" s="145">
        <f>SUM(H3:H52)</f>
        <v>0</v>
      </c>
      <c r="I53" s="145">
        <f>SUM(I3:I52)</f>
        <v>0</v>
      </c>
      <c r="J53" s="78"/>
      <c r="K53" s="139" t="s">
        <v>112</v>
      </c>
      <c r="L53" s="197">
        <f>J54*0.01</f>
        <v>1.5065999999999999</v>
      </c>
      <c r="M53" s="198"/>
    </row>
    <row r="54" spans="1:20" ht="15" customHeight="1" thickBot="1">
      <c r="A54" s="146" t="s">
        <v>110</v>
      </c>
      <c r="B54" s="202">
        <f>E53+F53+G53</f>
        <v>150.66</v>
      </c>
      <c r="C54" s="202"/>
      <c r="D54" s="100" t="s">
        <v>111</v>
      </c>
      <c r="E54" s="203">
        <f>H53</f>
        <v>0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150.66</v>
      </c>
      <c r="K54" s="202"/>
      <c r="L54" s="144" t="s">
        <v>73</v>
      </c>
      <c r="M54" s="105">
        <f>SUM(M3:M46)</f>
        <v>3</v>
      </c>
      <c r="N54" s="174">
        <f>B54</f>
        <v>150.66</v>
      </c>
      <c r="O54" s="174">
        <f>E54</f>
        <v>0</v>
      </c>
      <c r="P54" s="128">
        <f>H54</f>
        <v>0</v>
      </c>
      <c r="Q54" s="174">
        <f>J54</f>
        <v>150.66</v>
      </c>
      <c r="R54" s="174">
        <f>Q54-S54</f>
        <v>147.94811999999999</v>
      </c>
      <c r="S54" s="174">
        <f>Q54*0.018</f>
        <v>2.7118799999999998</v>
      </c>
      <c r="T54" s="7">
        <f>M54</f>
        <v>3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" right="0" top="0.25" bottom="0.25" header="0.3" footer="0.3"/>
  <pageSetup paperSize="5" orientation="portrait" horizontalDpi="4294967293" verticalDpi="4294967293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T56"/>
  <sheetViews>
    <sheetView topLeftCell="A37" zoomScale="130" zoomScaleNormal="130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6" width="9.140625" style="7" bestFit="1" customWidth="1"/>
    <col min="7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4" width="10.140625" style="7" bestFit="1" customWidth="1"/>
    <col min="15" max="16" width="8.85546875" style="7"/>
    <col min="17" max="18" width="10.140625" style="7" bestFit="1" customWidth="1"/>
    <col min="19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97</v>
      </c>
      <c r="J1" s="96"/>
      <c r="K1" s="4" t="s">
        <v>13</v>
      </c>
      <c r="L1" s="99" t="s">
        <v>77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>
        <v>15075</v>
      </c>
      <c r="K5" s="136">
        <v>43084</v>
      </c>
      <c r="L5" s="136">
        <v>43098</v>
      </c>
      <c r="M5" s="28">
        <v>1</v>
      </c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/>
      <c r="K6" s="136"/>
      <c r="L6" s="136"/>
      <c r="M6" s="28"/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/>
      <c r="K7" s="136"/>
      <c r="L7" s="136"/>
      <c r="M7" s="28"/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/>
      <c r="K9" s="137"/>
      <c r="L9" s="137"/>
      <c r="M9" s="91"/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>
        <v>66.17</v>
      </c>
      <c r="F12" s="124"/>
      <c r="G12" s="124"/>
      <c r="H12" s="124"/>
      <c r="I12" s="124"/>
      <c r="J12" s="109">
        <v>15100</v>
      </c>
      <c r="K12" s="136">
        <v>43088</v>
      </c>
      <c r="L12" s="136">
        <v>43090</v>
      </c>
      <c r="M12" s="28">
        <v>1</v>
      </c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/>
      <c r="K13" s="136"/>
      <c r="L13" s="136"/>
      <c r="M13" s="28"/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>
        <v>1300</v>
      </c>
      <c r="G15" s="124"/>
      <c r="H15" s="124"/>
      <c r="I15" s="124"/>
      <c r="J15" s="109">
        <v>15104</v>
      </c>
      <c r="K15" s="136">
        <v>43088</v>
      </c>
      <c r="L15" s="136">
        <v>42753</v>
      </c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>
        <v>1300</v>
      </c>
      <c r="G16" s="124"/>
      <c r="H16" s="124"/>
      <c r="I16" s="124"/>
      <c r="J16" s="109">
        <v>15104</v>
      </c>
      <c r="K16" s="136">
        <v>43088</v>
      </c>
      <c r="L16" s="136">
        <v>42753</v>
      </c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>
        <v>84.49</v>
      </c>
      <c r="G32" s="124"/>
      <c r="H32" s="124"/>
      <c r="I32" s="124"/>
      <c r="J32" s="109">
        <v>15023</v>
      </c>
      <c r="K32" s="136">
        <v>43076</v>
      </c>
      <c r="L32" s="136">
        <v>43090</v>
      </c>
      <c r="M32" s="28">
        <v>1</v>
      </c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6"/>
      <c r="E42" s="123"/>
      <c r="F42" s="123"/>
      <c r="G42" s="123"/>
      <c r="H42" s="123"/>
      <c r="I42" s="123"/>
      <c r="J42" s="107"/>
      <c r="K42" s="135"/>
      <c r="L42" s="135"/>
      <c r="M42" s="52"/>
    </row>
    <row r="43" spans="1:13" ht="15" customHeight="1">
      <c r="A43" s="41">
        <v>248</v>
      </c>
      <c r="B43" s="26" t="s">
        <v>5</v>
      </c>
      <c r="C43" s="27">
        <v>60</v>
      </c>
      <c r="D43" s="106"/>
      <c r="E43" s="123"/>
      <c r="F43" s="123"/>
      <c r="G43" s="123"/>
      <c r="H43" s="123"/>
      <c r="I43" s="123"/>
      <c r="J43" s="107"/>
      <c r="K43" s="135"/>
      <c r="L43" s="135"/>
      <c r="M43" s="52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>
        <v>1800</v>
      </c>
      <c r="F45" s="124"/>
      <c r="G45" s="124"/>
      <c r="H45" s="124"/>
      <c r="I45" s="124"/>
      <c r="J45" s="109">
        <v>15101</v>
      </c>
      <c r="K45" s="136">
        <v>43088</v>
      </c>
      <c r="L45" s="136">
        <v>42768</v>
      </c>
      <c r="M45" s="28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06"/>
      <c r="E47" s="123"/>
      <c r="F47" s="123"/>
      <c r="G47" s="123"/>
      <c r="H47" s="123"/>
      <c r="I47" s="123"/>
      <c r="J47" s="107"/>
      <c r="K47" s="135"/>
      <c r="L47" s="135"/>
      <c r="M47" s="114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1866.17</v>
      </c>
      <c r="F53" s="145">
        <f>SUM(F3:F52)</f>
        <v>2684.49</v>
      </c>
      <c r="G53" s="145">
        <f>SUM(G3:G52)</f>
        <v>0</v>
      </c>
      <c r="H53" s="145">
        <f>SUM(H3:H52)</f>
        <v>0</v>
      </c>
      <c r="I53" s="145">
        <f>SUM(I3:I52)</f>
        <v>0</v>
      </c>
      <c r="J53" s="78"/>
      <c r="K53" s="139" t="s">
        <v>112</v>
      </c>
      <c r="L53" s="197">
        <f>J54*0.01</f>
        <v>45.506599999999999</v>
      </c>
      <c r="M53" s="198"/>
    </row>
    <row r="54" spans="1:20" ht="15" customHeight="1" thickBot="1">
      <c r="A54" s="146" t="s">
        <v>110</v>
      </c>
      <c r="B54" s="202">
        <f>E53+F53+G53</f>
        <v>4550.66</v>
      </c>
      <c r="C54" s="202"/>
      <c r="D54" s="100" t="s">
        <v>111</v>
      </c>
      <c r="E54" s="203">
        <f>H53</f>
        <v>0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4550.66</v>
      </c>
      <c r="K54" s="202"/>
      <c r="L54" s="144" t="s">
        <v>73</v>
      </c>
      <c r="M54" s="105">
        <f>SUM(M3:M46)</f>
        <v>3</v>
      </c>
      <c r="N54" s="174">
        <f>B54</f>
        <v>4550.66</v>
      </c>
      <c r="O54" s="174">
        <f>E54</f>
        <v>0</v>
      </c>
      <c r="P54" s="128">
        <f>H54</f>
        <v>0</v>
      </c>
      <c r="Q54" s="174">
        <f>J54</f>
        <v>4550.66</v>
      </c>
      <c r="R54" s="174">
        <f>Q54-S54</f>
        <v>4468.7481200000002</v>
      </c>
      <c r="S54" s="174">
        <f>Q54*0.018</f>
        <v>81.911879999999996</v>
      </c>
      <c r="T54" s="7">
        <f>M54</f>
        <v>3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T56"/>
  <sheetViews>
    <sheetView topLeftCell="A10" zoomScale="145" zoomScaleNormal="145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98</v>
      </c>
      <c r="J1" s="96"/>
      <c r="K1" s="4" t="s">
        <v>13</v>
      </c>
      <c r="L1" s="99" t="s">
        <v>78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>
        <v>15075</v>
      </c>
      <c r="K5" s="136">
        <v>43084</v>
      </c>
      <c r="L5" s="136">
        <v>43098</v>
      </c>
      <c r="M5" s="28">
        <v>1</v>
      </c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/>
      <c r="K6" s="136"/>
      <c r="L6" s="136"/>
      <c r="M6" s="28"/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/>
      <c r="K7" s="136"/>
      <c r="L7" s="136"/>
      <c r="M7" s="28"/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/>
      <c r="K9" s="137"/>
      <c r="L9" s="137"/>
      <c r="M9" s="91"/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>
        <v>66.17</v>
      </c>
      <c r="F12" s="124"/>
      <c r="G12" s="124"/>
      <c r="H12" s="124"/>
      <c r="I12" s="124"/>
      <c r="J12" s="109">
        <v>15100</v>
      </c>
      <c r="K12" s="136">
        <v>43088</v>
      </c>
      <c r="L12" s="136">
        <v>43090</v>
      </c>
      <c r="M12" s="28">
        <v>1</v>
      </c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>
        <v>76.349999999999994</v>
      </c>
      <c r="I13" s="124"/>
      <c r="J13" s="109">
        <v>15110</v>
      </c>
      <c r="K13" s="136">
        <v>43089</v>
      </c>
      <c r="L13" s="136">
        <v>43090</v>
      </c>
      <c r="M13" s="28">
        <v>1</v>
      </c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>
        <v>15104</v>
      </c>
      <c r="K15" s="136">
        <v>43088</v>
      </c>
      <c r="L15" s="136">
        <v>42753</v>
      </c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>
        <v>15104</v>
      </c>
      <c r="K16" s="136">
        <v>43088</v>
      </c>
      <c r="L16" s="136">
        <v>42753</v>
      </c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>
        <v>66.17</v>
      </c>
      <c r="I17" s="121"/>
      <c r="J17" s="113">
        <v>15106</v>
      </c>
      <c r="K17" s="137">
        <v>43089</v>
      </c>
      <c r="L17" s="137">
        <v>43090</v>
      </c>
      <c r="M17" s="91">
        <v>1</v>
      </c>
    </row>
    <row r="18" spans="1:13" ht="15" customHeight="1" thickBot="1">
      <c r="A18" s="39">
        <v>122</v>
      </c>
      <c r="B18" s="40" t="s">
        <v>20</v>
      </c>
      <c r="C18" s="20">
        <v>66</v>
      </c>
      <c r="D18" s="108"/>
      <c r="E18" s="124"/>
      <c r="F18" s="124"/>
      <c r="G18" s="124"/>
      <c r="H18" s="124"/>
      <c r="I18" s="124"/>
      <c r="J18" s="109"/>
      <c r="K18" s="136"/>
      <c r="L18" s="136"/>
      <c r="M18" s="28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>
        <v>71.260000000000005</v>
      </c>
      <c r="F29" s="124"/>
      <c r="G29" s="124"/>
      <c r="H29" s="124"/>
      <c r="I29" s="124"/>
      <c r="J29" s="109">
        <v>15109</v>
      </c>
      <c r="K29" s="136">
        <v>43089</v>
      </c>
      <c r="L29" s="136">
        <v>43090</v>
      </c>
      <c r="M29" s="28">
        <v>1</v>
      </c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>
        <v>84.49</v>
      </c>
      <c r="G32" s="124"/>
      <c r="H32" s="124"/>
      <c r="I32" s="124"/>
      <c r="J32" s="109">
        <v>15023</v>
      </c>
      <c r="K32" s="136">
        <v>43076</v>
      </c>
      <c r="L32" s="136">
        <v>43090</v>
      </c>
      <c r="M32" s="28">
        <v>1</v>
      </c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>
        <v>66.17</v>
      </c>
      <c r="F38" s="124"/>
      <c r="G38" s="124"/>
      <c r="H38" s="124"/>
      <c r="I38" s="124"/>
      <c r="J38" s="109">
        <v>15107</v>
      </c>
      <c r="K38" s="136">
        <v>43089</v>
      </c>
      <c r="L38" s="136">
        <v>43090</v>
      </c>
      <c r="M38" s="28">
        <v>1</v>
      </c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>
        <v>66.17</v>
      </c>
      <c r="F43" s="124"/>
      <c r="G43" s="124"/>
      <c r="H43" s="124"/>
      <c r="I43" s="124"/>
      <c r="J43" s="109">
        <v>15108</v>
      </c>
      <c r="K43" s="136">
        <v>43089</v>
      </c>
      <c r="L43" s="136">
        <v>43090</v>
      </c>
      <c r="M43" s="28">
        <v>1</v>
      </c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>
        <v>15101</v>
      </c>
      <c r="K45" s="136">
        <v>43088</v>
      </c>
      <c r="L45" s="136">
        <v>42768</v>
      </c>
      <c r="M45" s="28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06"/>
      <c r="E47" s="123"/>
      <c r="F47" s="123"/>
      <c r="G47" s="123"/>
      <c r="H47" s="123"/>
      <c r="I47" s="123"/>
      <c r="J47" s="107"/>
      <c r="K47" s="135"/>
      <c r="L47" s="135"/>
      <c r="M47" s="114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269.77000000000004</v>
      </c>
      <c r="F53" s="145">
        <f>SUM(F3:F52)</f>
        <v>84.49</v>
      </c>
      <c r="G53" s="145">
        <f>SUM(G3:G52)</f>
        <v>0</v>
      </c>
      <c r="H53" s="145">
        <f>SUM(H3:H52)</f>
        <v>142.51999999999998</v>
      </c>
      <c r="I53" s="145">
        <f>SUM(I3:I52)</f>
        <v>0</v>
      </c>
      <c r="J53" s="78"/>
      <c r="K53" s="139" t="s">
        <v>112</v>
      </c>
      <c r="L53" s="197">
        <f>J54*0.01</f>
        <v>4.9678000000000004</v>
      </c>
      <c r="M53" s="198"/>
    </row>
    <row r="54" spans="1:20" ht="15" customHeight="1" thickBot="1">
      <c r="A54" s="146" t="s">
        <v>110</v>
      </c>
      <c r="B54" s="202">
        <f>E53+F53+G53</f>
        <v>354.26000000000005</v>
      </c>
      <c r="C54" s="202"/>
      <c r="D54" s="100" t="s">
        <v>111</v>
      </c>
      <c r="E54" s="203">
        <f>H53</f>
        <v>142.51999999999998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496.78000000000003</v>
      </c>
      <c r="K54" s="202"/>
      <c r="L54" s="144" t="s">
        <v>73</v>
      </c>
      <c r="M54" s="105">
        <f>SUM(M3:M46)</f>
        <v>8</v>
      </c>
      <c r="N54" s="174">
        <f>B54</f>
        <v>354.26000000000005</v>
      </c>
      <c r="O54" s="174">
        <f>E54</f>
        <v>142.51999999999998</v>
      </c>
      <c r="P54" s="128">
        <f>H54</f>
        <v>0</v>
      </c>
      <c r="Q54" s="174">
        <f>J54</f>
        <v>496.78000000000003</v>
      </c>
      <c r="R54" s="174">
        <f>Q54-S54</f>
        <v>487.83796000000001</v>
      </c>
      <c r="S54" s="174">
        <f>Q54*0.018</f>
        <v>8.9420400000000004</v>
      </c>
      <c r="T54" s="7">
        <f>M54</f>
        <v>8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T56"/>
  <sheetViews>
    <sheetView topLeftCell="A37" zoomScale="145" zoomScaleNormal="145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5" width="7.7109375" style="7" customWidth="1"/>
    <col min="6" max="6" width="8.42578125" style="7" bestFit="1" customWidth="1"/>
    <col min="7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4" width="9.28515625" style="7" bestFit="1" customWidth="1"/>
    <col min="15" max="16" width="8.85546875" style="7"/>
    <col min="17" max="18" width="9.28515625" style="7" bestFit="1" customWidth="1"/>
    <col min="19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99</v>
      </c>
      <c r="J1" s="96"/>
      <c r="K1" s="4" t="s">
        <v>13</v>
      </c>
      <c r="L1" s="99" t="s">
        <v>79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>
        <v>15075</v>
      </c>
      <c r="K5" s="136">
        <v>43084</v>
      </c>
      <c r="L5" s="136">
        <v>43098</v>
      </c>
      <c r="M5" s="28">
        <v>1</v>
      </c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/>
      <c r="K6" s="136"/>
      <c r="L6" s="136"/>
      <c r="M6" s="28"/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>
        <v>356.3</v>
      </c>
      <c r="G7" s="124"/>
      <c r="H7" s="124"/>
      <c r="I7" s="124"/>
      <c r="J7" s="109">
        <v>15114</v>
      </c>
      <c r="K7" s="136">
        <v>43090</v>
      </c>
      <c r="L7" s="136">
        <v>42746</v>
      </c>
      <c r="M7" s="28">
        <v>1</v>
      </c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/>
      <c r="K9" s="137"/>
      <c r="L9" s="137"/>
      <c r="M9" s="91"/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/>
      <c r="K13" s="136"/>
      <c r="L13" s="136"/>
      <c r="M13" s="28"/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>
        <v>15104</v>
      </c>
      <c r="K15" s="136">
        <v>43088</v>
      </c>
      <c r="L15" s="136">
        <v>42753</v>
      </c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>
        <v>15104</v>
      </c>
      <c r="K16" s="136">
        <v>43088</v>
      </c>
      <c r="L16" s="136">
        <v>42753</v>
      </c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>
        <v>89.58</v>
      </c>
      <c r="F19" s="124"/>
      <c r="G19" s="124"/>
      <c r="H19" s="124"/>
      <c r="I19" s="124"/>
      <c r="J19" s="109">
        <v>15113</v>
      </c>
      <c r="K19" s="136">
        <v>43090</v>
      </c>
      <c r="L19" s="136">
        <v>43091</v>
      </c>
      <c r="M19" s="28">
        <v>1</v>
      </c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/>
      <c r="F29" s="124">
        <v>71.260000000000005</v>
      </c>
      <c r="G29" s="124"/>
      <c r="H29" s="124"/>
      <c r="I29" s="124"/>
      <c r="J29" s="109">
        <v>15112</v>
      </c>
      <c r="K29" s="136">
        <v>43090</v>
      </c>
      <c r="L29" s="136">
        <v>43091</v>
      </c>
      <c r="M29" s="28">
        <v>1</v>
      </c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>
        <v>1600</v>
      </c>
      <c r="G32" s="124"/>
      <c r="H32" s="124"/>
      <c r="I32" s="124"/>
      <c r="J32" s="109">
        <v>15103</v>
      </c>
      <c r="K32" s="136">
        <v>43090</v>
      </c>
      <c r="L32" s="136">
        <v>42787</v>
      </c>
      <c r="M32" s="28"/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>
        <v>15101</v>
      </c>
      <c r="K45" s="136">
        <v>43088</v>
      </c>
      <c r="L45" s="136">
        <v>42768</v>
      </c>
      <c r="M45" s="28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06"/>
      <c r="E47" s="123"/>
      <c r="F47" s="123"/>
      <c r="G47" s="123"/>
      <c r="H47" s="123"/>
      <c r="I47" s="123"/>
      <c r="J47" s="107"/>
      <c r="K47" s="135"/>
      <c r="L47" s="135"/>
      <c r="M47" s="114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89.58</v>
      </c>
      <c r="F53" s="145">
        <f>SUM(F3:F52)</f>
        <v>2027.56</v>
      </c>
      <c r="G53" s="145">
        <f>SUM(G3:G52)</f>
        <v>0</v>
      </c>
      <c r="H53" s="145">
        <f>SUM(H3:H52)</f>
        <v>0</v>
      </c>
      <c r="I53" s="145">
        <f>SUM(I3:I52)</f>
        <v>0</v>
      </c>
      <c r="J53" s="78"/>
      <c r="K53" s="139" t="s">
        <v>112</v>
      </c>
      <c r="L53" s="197">
        <f>J54*0.01</f>
        <v>21.171399999999998</v>
      </c>
      <c r="M53" s="198"/>
    </row>
    <row r="54" spans="1:20" ht="15" customHeight="1" thickBot="1">
      <c r="A54" s="146" t="s">
        <v>110</v>
      </c>
      <c r="B54" s="202">
        <f>E53+F53+G53</f>
        <v>2117.14</v>
      </c>
      <c r="C54" s="202"/>
      <c r="D54" s="100" t="s">
        <v>111</v>
      </c>
      <c r="E54" s="203">
        <f>H53</f>
        <v>0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2117.14</v>
      </c>
      <c r="K54" s="202"/>
      <c r="L54" s="144" t="s">
        <v>73</v>
      </c>
      <c r="M54" s="105">
        <f>SUM(M3:M47)</f>
        <v>4</v>
      </c>
      <c r="N54" s="174">
        <f>B54</f>
        <v>2117.14</v>
      </c>
      <c r="O54" s="174">
        <f>E54</f>
        <v>0</v>
      </c>
      <c r="P54" s="128">
        <f>H54</f>
        <v>0</v>
      </c>
      <c r="Q54" s="174">
        <f>J54</f>
        <v>2117.14</v>
      </c>
      <c r="R54" s="174">
        <f>Q54-S54</f>
        <v>2079.0314800000001</v>
      </c>
      <c r="S54" s="174">
        <f>Q54*0.018</f>
        <v>38.108519999999992</v>
      </c>
      <c r="T54" s="7">
        <f>M54</f>
        <v>4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T56"/>
  <sheetViews>
    <sheetView topLeftCell="A31" zoomScale="145" zoomScaleNormal="145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100</v>
      </c>
      <c r="J1" s="96"/>
      <c r="K1" s="4" t="s">
        <v>13</v>
      </c>
      <c r="L1" s="99" t="s">
        <v>67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>
        <v>356.3</v>
      </c>
      <c r="I5" s="124"/>
      <c r="J5" s="109">
        <v>15075</v>
      </c>
      <c r="K5" s="136">
        <v>43084</v>
      </c>
      <c r="L5" s="136">
        <v>43098</v>
      </c>
      <c r="M5" s="28">
        <v>1</v>
      </c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>
        <v>356.3</v>
      </c>
      <c r="F6" s="124"/>
      <c r="G6" s="124"/>
      <c r="H6" s="124"/>
      <c r="I6" s="124"/>
      <c r="J6" s="109">
        <v>15111</v>
      </c>
      <c r="K6" s="136">
        <v>43091</v>
      </c>
      <c r="L6" s="136">
        <v>42746</v>
      </c>
      <c r="M6" s="28">
        <v>1</v>
      </c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>
        <v>15114</v>
      </c>
      <c r="K7" s="136">
        <v>43090</v>
      </c>
      <c r="L7" s="136">
        <v>42746</v>
      </c>
      <c r="M7" s="28">
        <v>1</v>
      </c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/>
      <c r="K9" s="137"/>
      <c r="L9" s="137"/>
      <c r="M9" s="91"/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/>
      <c r="K13" s="136"/>
      <c r="L13" s="136"/>
      <c r="M13" s="28"/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>
        <v>15104</v>
      </c>
      <c r="K15" s="136">
        <v>43088</v>
      </c>
      <c r="L15" s="136">
        <v>42753</v>
      </c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>
        <v>15104</v>
      </c>
      <c r="K16" s="136">
        <v>43088</v>
      </c>
      <c r="L16" s="136">
        <v>42753</v>
      </c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/>
      <c r="G32" s="124"/>
      <c r="H32" s="124"/>
      <c r="I32" s="124"/>
      <c r="J32" s="109">
        <v>15103</v>
      </c>
      <c r="K32" s="136">
        <v>43090</v>
      </c>
      <c r="L32" s="136">
        <v>42787</v>
      </c>
      <c r="M32" s="28"/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>
        <v>15101</v>
      </c>
      <c r="K45" s="136">
        <v>43088</v>
      </c>
      <c r="L45" s="136">
        <v>42768</v>
      </c>
      <c r="M45" s="28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06"/>
      <c r="E47" s="123"/>
      <c r="F47" s="123"/>
      <c r="G47" s="123"/>
      <c r="H47" s="123"/>
      <c r="I47" s="123"/>
      <c r="J47" s="107"/>
      <c r="K47" s="135"/>
      <c r="L47" s="135"/>
      <c r="M47" s="114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356.3</v>
      </c>
      <c r="F53" s="145">
        <f>SUM(F3:F52)</f>
        <v>0</v>
      </c>
      <c r="G53" s="145">
        <f>SUM(G3:G52)</f>
        <v>0</v>
      </c>
      <c r="H53" s="145">
        <f>SUM(H3:H52)</f>
        <v>356.3</v>
      </c>
      <c r="I53" s="145">
        <f>SUM(I3:I52)</f>
        <v>0</v>
      </c>
      <c r="J53" s="78"/>
      <c r="K53" s="139" t="s">
        <v>112</v>
      </c>
      <c r="L53" s="197">
        <f>J54*0.01</f>
        <v>7.1260000000000003</v>
      </c>
      <c r="M53" s="198"/>
    </row>
    <row r="54" spans="1:20" ht="15" customHeight="1" thickBot="1">
      <c r="A54" s="146" t="s">
        <v>110</v>
      </c>
      <c r="B54" s="202">
        <f>E53+F53+G53</f>
        <v>356.3</v>
      </c>
      <c r="C54" s="202"/>
      <c r="D54" s="100" t="s">
        <v>111</v>
      </c>
      <c r="E54" s="203">
        <f>H53</f>
        <v>356.3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712.6</v>
      </c>
      <c r="K54" s="202"/>
      <c r="L54" s="144" t="s">
        <v>73</v>
      </c>
      <c r="M54" s="105">
        <f>SUM(M3:M46)</f>
        <v>3</v>
      </c>
      <c r="N54" s="174">
        <f>B54</f>
        <v>356.3</v>
      </c>
      <c r="O54" s="174">
        <f>E54</f>
        <v>356.3</v>
      </c>
      <c r="P54" s="128">
        <f>H54</f>
        <v>0</v>
      </c>
      <c r="Q54" s="174">
        <f>J54</f>
        <v>712.6</v>
      </c>
      <c r="R54" s="174">
        <f>Q54-S54</f>
        <v>699.77319999999997</v>
      </c>
      <c r="S54" s="174">
        <f>Q54*0.018</f>
        <v>12.826799999999999</v>
      </c>
      <c r="T54" s="7">
        <f>M54</f>
        <v>3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T56"/>
  <sheetViews>
    <sheetView zoomScale="145" zoomScaleNormal="145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101</v>
      </c>
      <c r="J1" s="96"/>
      <c r="K1" s="4" t="s">
        <v>13</v>
      </c>
      <c r="L1" s="99" t="s">
        <v>74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>
        <v>15075</v>
      </c>
      <c r="K5" s="136">
        <v>43084</v>
      </c>
      <c r="L5" s="136">
        <v>43098</v>
      </c>
      <c r="M5" s="28">
        <v>1</v>
      </c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>
        <v>15111</v>
      </c>
      <c r="K6" s="136">
        <v>43091</v>
      </c>
      <c r="L6" s="136">
        <v>42746</v>
      </c>
      <c r="M6" s="28">
        <v>1</v>
      </c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>
        <v>15114</v>
      </c>
      <c r="K7" s="136">
        <v>43090</v>
      </c>
      <c r="L7" s="136">
        <v>42746</v>
      </c>
      <c r="M7" s="28">
        <v>1</v>
      </c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/>
      <c r="K9" s="137"/>
      <c r="L9" s="137"/>
      <c r="M9" s="91"/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/>
      <c r="K13" s="136"/>
      <c r="L13" s="136"/>
      <c r="M13" s="28"/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>
        <v>15104</v>
      </c>
      <c r="K15" s="136">
        <v>43088</v>
      </c>
      <c r="L15" s="136">
        <v>42753</v>
      </c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>
        <v>15104</v>
      </c>
      <c r="K16" s="136">
        <v>43088</v>
      </c>
      <c r="L16" s="136">
        <v>42753</v>
      </c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/>
      <c r="G32" s="124"/>
      <c r="H32" s="124"/>
      <c r="I32" s="124"/>
      <c r="J32" s="109">
        <v>15103</v>
      </c>
      <c r="K32" s="136">
        <v>43090</v>
      </c>
      <c r="L32" s="136">
        <v>42787</v>
      </c>
      <c r="M32" s="28"/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>
        <v>15101</v>
      </c>
      <c r="K45" s="136">
        <v>43088</v>
      </c>
      <c r="L45" s="136">
        <v>42768</v>
      </c>
      <c r="M45" s="28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08"/>
      <c r="E47" s="124"/>
      <c r="F47" s="124"/>
      <c r="G47" s="124"/>
      <c r="H47" s="124"/>
      <c r="I47" s="124"/>
      <c r="J47" s="109"/>
      <c r="K47" s="136"/>
      <c r="L47" s="136"/>
      <c r="M47" s="28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0</v>
      </c>
      <c r="F53" s="145">
        <f>SUM(F3:F52)</f>
        <v>0</v>
      </c>
      <c r="G53" s="145">
        <f>SUM(G3:G52)</f>
        <v>0</v>
      </c>
      <c r="H53" s="145">
        <f>SUM(H3:H52)</f>
        <v>0</v>
      </c>
      <c r="I53" s="145">
        <f>SUM(I3:I52)</f>
        <v>0</v>
      </c>
      <c r="J53" s="78"/>
      <c r="K53" s="139" t="s">
        <v>112</v>
      </c>
      <c r="L53" s="197">
        <f>J54*0.01</f>
        <v>0</v>
      </c>
      <c r="M53" s="198"/>
    </row>
    <row r="54" spans="1:20" ht="15" customHeight="1" thickBot="1">
      <c r="A54" s="146" t="s">
        <v>110</v>
      </c>
      <c r="B54" s="202">
        <f>E53+F53+G53</f>
        <v>0</v>
      </c>
      <c r="C54" s="202"/>
      <c r="D54" s="100" t="s">
        <v>111</v>
      </c>
      <c r="E54" s="203">
        <f>H53</f>
        <v>0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0</v>
      </c>
      <c r="K54" s="202"/>
      <c r="L54" s="144" t="s">
        <v>73</v>
      </c>
      <c r="M54" s="105">
        <f>SUM(M3:M46)</f>
        <v>3</v>
      </c>
      <c r="N54" s="174">
        <f>B54</f>
        <v>0</v>
      </c>
      <c r="O54" s="174">
        <f>E54</f>
        <v>0</v>
      </c>
      <c r="P54" s="128">
        <f>H54</f>
        <v>0</v>
      </c>
      <c r="Q54" s="174">
        <f>J54</f>
        <v>0</v>
      </c>
      <c r="R54" s="174">
        <f>Q54-S54</f>
        <v>0</v>
      </c>
      <c r="S54" s="174">
        <f>Q54*0.018</f>
        <v>0</v>
      </c>
      <c r="T54" s="7">
        <f>M54</f>
        <v>3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X56"/>
  <sheetViews>
    <sheetView topLeftCell="C1" zoomScale="145" zoomScaleNormal="145" workbookViewId="0">
      <selection activeCell="J19" sqref="J19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384" width="8.85546875" style="7"/>
  </cols>
  <sheetData>
    <row r="1" spans="1:24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102</v>
      </c>
      <c r="J1" s="96"/>
      <c r="K1" s="4" t="s">
        <v>13</v>
      </c>
      <c r="L1" s="99" t="s">
        <v>75</v>
      </c>
      <c r="M1" s="104">
        <v>2017</v>
      </c>
    </row>
    <row r="2" spans="1:24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24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24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24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>
        <v>15075</v>
      </c>
      <c r="K5" s="136">
        <v>43084</v>
      </c>
      <c r="L5" s="136">
        <v>43098</v>
      </c>
      <c r="M5" s="28">
        <v>1</v>
      </c>
    </row>
    <row r="6" spans="1:24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>
        <v>15111</v>
      </c>
      <c r="K6" s="136">
        <v>43091</v>
      </c>
      <c r="L6" s="136">
        <v>42746</v>
      </c>
      <c r="M6" s="28">
        <v>1</v>
      </c>
    </row>
    <row r="7" spans="1:24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>
        <v>15114</v>
      </c>
      <c r="K7" s="136">
        <v>43090</v>
      </c>
      <c r="L7" s="136">
        <v>42746</v>
      </c>
      <c r="M7" s="28">
        <v>1</v>
      </c>
    </row>
    <row r="8" spans="1:24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24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/>
      <c r="K9" s="137"/>
      <c r="L9" s="137"/>
      <c r="M9" s="91"/>
      <c r="O9" s="150"/>
      <c r="P9" s="159"/>
      <c r="Q9" s="151"/>
      <c r="R9" s="151"/>
      <c r="S9" s="151"/>
      <c r="T9" s="151"/>
      <c r="U9" s="152"/>
      <c r="V9" s="153"/>
      <c r="W9" s="153"/>
      <c r="X9" s="83"/>
    </row>
    <row r="10" spans="1:24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</row>
    <row r="11" spans="1:24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24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</row>
    <row r="13" spans="1:24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/>
      <c r="K13" s="136"/>
      <c r="L13" s="136"/>
      <c r="M13" s="28"/>
    </row>
    <row r="14" spans="1:24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24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>
        <v>15104</v>
      </c>
      <c r="K15" s="136">
        <v>43088</v>
      </c>
      <c r="L15" s="136">
        <v>42753</v>
      </c>
      <c r="M15" s="28"/>
    </row>
    <row r="16" spans="1:24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>
        <v>15104</v>
      </c>
      <c r="K16" s="136">
        <v>43088</v>
      </c>
      <c r="L16" s="136">
        <v>42753</v>
      </c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/>
      <c r="G32" s="124"/>
      <c r="H32" s="124"/>
      <c r="I32" s="124"/>
      <c r="J32" s="109">
        <v>15103</v>
      </c>
      <c r="K32" s="136">
        <v>43090</v>
      </c>
      <c r="L32" s="136">
        <v>42787</v>
      </c>
      <c r="M32" s="28"/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>
        <v>15101</v>
      </c>
      <c r="K45" s="136">
        <v>43088</v>
      </c>
      <c r="L45" s="136">
        <v>42768</v>
      </c>
      <c r="M45" s="28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06"/>
      <c r="E47" s="123"/>
      <c r="F47" s="123"/>
      <c r="G47" s="123"/>
      <c r="H47" s="123"/>
      <c r="I47" s="123"/>
      <c r="J47" s="107"/>
      <c r="K47" s="135"/>
      <c r="L47" s="135"/>
      <c r="M47" s="114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0</v>
      </c>
      <c r="F53" s="145">
        <f>SUM(F3:F52)</f>
        <v>0</v>
      </c>
      <c r="G53" s="145">
        <f>SUM(G3:G52)</f>
        <v>0</v>
      </c>
      <c r="H53" s="145">
        <f>SUM(H3:H52)</f>
        <v>0</v>
      </c>
      <c r="I53" s="145">
        <f>SUM(I3:I52)</f>
        <v>0</v>
      </c>
      <c r="J53" s="78"/>
      <c r="K53" s="139" t="s">
        <v>112</v>
      </c>
      <c r="L53" s="197">
        <f>J54*0.01</f>
        <v>0</v>
      </c>
      <c r="M53" s="198"/>
    </row>
    <row r="54" spans="1:20" ht="15" customHeight="1" thickBot="1">
      <c r="A54" s="146" t="s">
        <v>110</v>
      </c>
      <c r="B54" s="202">
        <f>E53+F53+G53</f>
        <v>0</v>
      </c>
      <c r="C54" s="202"/>
      <c r="D54" s="100" t="s">
        <v>111</v>
      </c>
      <c r="E54" s="203">
        <f>H53</f>
        <v>0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0</v>
      </c>
      <c r="K54" s="202"/>
      <c r="L54" s="144" t="s">
        <v>73</v>
      </c>
      <c r="M54" s="105">
        <f>SUM(M3:M46)</f>
        <v>3</v>
      </c>
      <c r="N54" s="174">
        <f>B54</f>
        <v>0</v>
      </c>
      <c r="O54" s="174">
        <f>E54</f>
        <v>0</v>
      </c>
      <c r="P54" s="128">
        <f>H54</f>
        <v>0</v>
      </c>
      <c r="Q54" s="174">
        <f>J54</f>
        <v>0</v>
      </c>
      <c r="R54" s="174">
        <f>Q54-S54</f>
        <v>0</v>
      </c>
      <c r="S54" s="174">
        <f>Q54*0.018</f>
        <v>0</v>
      </c>
      <c r="T54" s="7">
        <f>M54</f>
        <v>3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T56"/>
  <sheetViews>
    <sheetView topLeftCell="A6" zoomScale="145" zoomScaleNormal="145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103</v>
      </c>
      <c r="J1" s="96"/>
      <c r="K1" s="4" t="s">
        <v>13</v>
      </c>
      <c r="L1" s="99" t="s">
        <v>76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>
        <v>15075</v>
      </c>
      <c r="K5" s="136">
        <v>43084</v>
      </c>
      <c r="L5" s="136">
        <v>43098</v>
      </c>
      <c r="M5" s="28">
        <v>1</v>
      </c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>
        <v>15111</v>
      </c>
      <c r="K6" s="136">
        <v>43091</v>
      </c>
      <c r="L6" s="136">
        <v>42746</v>
      </c>
      <c r="M6" s="28">
        <v>1</v>
      </c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>
        <v>15114</v>
      </c>
      <c r="K7" s="136">
        <v>43090</v>
      </c>
      <c r="L7" s="136">
        <v>42746</v>
      </c>
      <c r="M7" s="28">
        <v>1</v>
      </c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/>
      <c r="K9" s="137"/>
      <c r="L9" s="137"/>
      <c r="M9" s="91"/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/>
      <c r="K13" s="136"/>
      <c r="L13" s="136"/>
      <c r="M13" s="28"/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>
        <v>15104</v>
      </c>
      <c r="K15" s="136">
        <v>43088</v>
      </c>
      <c r="L15" s="136">
        <v>42753</v>
      </c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>
        <v>15104</v>
      </c>
      <c r="K16" s="136">
        <v>43088</v>
      </c>
      <c r="L16" s="136">
        <v>42753</v>
      </c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/>
      <c r="G32" s="124"/>
      <c r="H32" s="124"/>
      <c r="I32" s="124"/>
      <c r="J32" s="109">
        <v>15103</v>
      </c>
      <c r="K32" s="136">
        <v>43090</v>
      </c>
      <c r="L32" s="136">
        <v>42787</v>
      </c>
      <c r="M32" s="28"/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>
        <v>15101</v>
      </c>
      <c r="K45" s="136">
        <v>43088</v>
      </c>
      <c r="L45" s="136">
        <v>42768</v>
      </c>
      <c r="M45" s="28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79"/>
      <c r="E47" s="180"/>
      <c r="F47" s="180"/>
      <c r="G47" s="180"/>
      <c r="H47" s="180"/>
      <c r="I47" s="180"/>
      <c r="J47" s="181"/>
      <c r="K47" s="182"/>
      <c r="L47" s="182"/>
      <c r="M47" s="49"/>
    </row>
    <row r="48" spans="1:13" ht="15" customHeight="1">
      <c r="A48" s="190" t="s">
        <v>36</v>
      </c>
      <c r="B48" s="191"/>
      <c r="C48" s="192"/>
      <c r="D48" s="106"/>
      <c r="E48" s="123"/>
      <c r="F48" s="123"/>
      <c r="G48" s="123"/>
      <c r="H48" s="123"/>
      <c r="I48" s="123"/>
      <c r="J48" s="107"/>
      <c r="K48" s="135"/>
      <c r="L48" s="135"/>
      <c r="M48" s="114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0</v>
      </c>
      <c r="F53" s="145">
        <f>SUM(F3:F52)</f>
        <v>0</v>
      </c>
      <c r="G53" s="145">
        <f>SUM(G3:G52)</f>
        <v>0</v>
      </c>
      <c r="H53" s="145">
        <f>SUM(H3:H52)</f>
        <v>0</v>
      </c>
      <c r="I53" s="145">
        <f>SUM(I3:I52)</f>
        <v>0</v>
      </c>
      <c r="J53" s="78"/>
      <c r="K53" s="139" t="s">
        <v>112</v>
      </c>
      <c r="L53" s="197">
        <f>J54*0.01</f>
        <v>0</v>
      </c>
      <c r="M53" s="198"/>
    </row>
    <row r="54" spans="1:20" ht="15" customHeight="1" thickBot="1">
      <c r="A54" s="146" t="s">
        <v>110</v>
      </c>
      <c r="B54" s="202">
        <f>E53+F53+G53</f>
        <v>0</v>
      </c>
      <c r="C54" s="202"/>
      <c r="D54" s="100" t="s">
        <v>111</v>
      </c>
      <c r="E54" s="203">
        <f>H53</f>
        <v>0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0</v>
      </c>
      <c r="K54" s="202"/>
      <c r="L54" s="144" t="s">
        <v>73</v>
      </c>
      <c r="M54" s="105">
        <f>SUM(M3:M46)</f>
        <v>3</v>
      </c>
      <c r="N54" s="174">
        <f>B54</f>
        <v>0</v>
      </c>
      <c r="O54" s="174">
        <f>E54</f>
        <v>0</v>
      </c>
      <c r="P54" s="128">
        <f>H54</f>
        <v>0</v>
      </c>
      <c r="Q54" s="174">
        <f>J54</f>
        <v>0</v>
      </c>
      <c r="R54" s="174">
        <f>Q54-S54</f>
        <v>0</v>
      </c>
      <c r="S54" s="174">
        <f>Q54*0.018</f>
        <v>0</v>
      </c>
      <c r="T54" s="7">
        <f>M54</f>
        <v>3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T56"/>
  <sheetViews>
    <sheetView topLeftCell="A43" zoomScale="145" zoomScaleNormal="145" workbookViewId="0">
      <selection activeCell="J47" sqref="J47:L47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104</v>
      </c>
      <c r="J1" s="96"/>
      <c r="K1" s="4" t="s">
        <v>13</v>
      </c>
      <c r="L1" s="99" t="s">
        <v>77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>
        <v>15075</v>
      </c>
      <c r="K5" s="136">
        <v>43084</v>
      </c>
      <c r="L5" s="136">
        <v>43098</v>
      </c>
      <c r="M5" s="28">
        <v>1</v>
      </c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>
        <v>15111</v>
      </c>
      <c r="K6" s="136">
        <v>43091</v>
      </c>
      <c r="L6" s="136">
        <v>42746</v>
      </c>
      <c r="M6" s="28">
        <v>1</v>
      </c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>
        <v>15114</v>
      </c>
      <c r="K7" s="136">
        <v>43090</v>
      </c>
      <c r="L7" s="136">
        <v>42746</v>
      </c>
      <c r="M7" s="28">
        <v>1</v>
      </c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/>
      <c r="K9" s="137"/>
      <c r="L9" s="137"/>
      <c r="M9" s="91"/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/>
      <c r="K13" s="136"/>
      <c r="L13" s="136"/>
      <c r="M13" s="28"/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>
        <v>15104</v>
      </c>
      <c r="K15" s="136">
        <v>43088</v>
      </c>
      <c r="L15" s="136">
        <v>42753</v>
      </c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>
        <v>15104</v>
      </c>
      <c r="K16" s="136">
        <v>43088</v>
      </c>
      <c r="L16" s="136">
        <v>42753</v>
      </c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/>
      <c r="G32" s="124"/>
      <c r="H32" s="124"/>
      <c r="I32" s="124"/>
      <c r="J32" s="109">
        <v>15103</v>
      </c>
      <c r="K32" s="136">
        <v>43090</v>
      </c>
      <c r="L32" s="136">
        <v>42787</v>
      </c>
      <c r="M32" s="28"/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>
        <v>15101</v>
      </c>
      <c r="K45" s="136">
        <v>43088</v>
      </c>
      <c r="L45" s="136">
        <v>42768</v>
      </c>
      <c r="M45" s="28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79"/>
      <c r="E47" s="180"/>
      <c r="F47" s="180"/>
      <c r="G47" s="180"/>
      <c r="H47" s="180"/>
      <c r="I47" s="180"/>
      <c r="J47" s="181"/>
      <c r="K47" s="182"/>
      <c r="L47" s="182"/>
      <c r="M47" s="49"/>
    </row>
    <row r="48" spans="1:13" ht="15" customHeight="1">
      <c r="A48" s="190" t="s">
        <v>36</v>
      </c>
      <c r="B48" s="191"/>
      <c r="C48" s="192"/>
      <c r="D48" s="106"/>
      <c r="E48" s="123"/>
      <c r="F48" s="123"/>
      <c r="G48" s="123"/>
      <c r="H48" s="123"/>
      <c r="I48" s="123"/>
      <c r="J48" s="107"/>
      <c r="K48" s="135"/>
      <c r="L48" s="135"/>
      <c r="M48" s="114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0</v>
      </c>
      <c r="F53" s="145">
        <f>SUM(F3:F52)</f>
        <v>0</v>
      </c>
      <c r="G53" s="145">
        <f>SUM(G3:G52)</f>
        <v>0</v>
      </c>
      <c r="H53" s="145">
        <f>SUM(H3:H52)</f>
        <v>0</v>
      </c>
      <c r="I53" s="145">
        <f>SUM(I3:I52)</f>
        <v>0</v>
      </c>
      <c r="J53" s="78"/>
      <c r="K53" s="139" t="s">
        <v>112</v>
      </c>
      <c r="L53" s="197">
        <f>J54*0.01</f>
        <v>0</v>
      </c>
      <c r="M53" s="198"/>
    </row>
    <row r="54" spans="1:20" ht="15" customHeight="1" thickBot="1">
      <c r="A54" s="146" t="s">
        <v>110</v>
      </c>
      <c r="B54" s="202">
        <f>E53+F53+G53</f>
        <v>0</v>
      </c>
      <c r="C54" s="202"/>
      <c r="D54" s="100" t="s">
        <v>111</v>
      </c>
      <c r="E54" s="203">
        <f>H53</f>
        <v>0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0</v>
      </c>
      <c r="K54" s="202"/>
      <c r="L54" s="144" t="s">
        <v>73</v>
      </c>
      <c r="M54" s="105">
        <f>SUM(M3:M46)</f>
        <v>3</v>
      </c>
      <c r="N54" s="174">
        <f>B54</f>
        <v>0</v>
      </c>
      <c r="O54" s="174">
        <f>E54</f>
        <v>0</v>
      </c>
      <c r="P54" s="128">
        <f>H54</f>
        <v>0</v>
      </c>
      <c r="Q54" s="174">
        <f>J54</f>
        <v>0</v>
      </c>
      <c r="R54" s="174">
        <f>Q54-S54</f>
        <v>0</v>
      </c>
      <c r="S54" s="174">
        <f>Q54*0.018</f>
        <v>0</v>
      </c>
      <c r="T54" s="7">
        <f>M54</f>
        <v>3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T56"/>
  <sheetViews>
    <sheetView topLeftCell="A33" zoomScale="145" zoomScaleNormal="145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105</v>
      </c>
      <c r="J1" s="96"/>
      <c r="K1" s="4" t="s">
        <v>13</v>
      </c>
      <c r="L1" s="99" t="s">
        <v>78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>
        <v>15075</v>
      </c>
      <c r="K5" s="136">
        <v>43084</v>
      </c>
      <c r="L5" s="136">
        <v>43098</v>
      </c>
      <c r="M5" s="28">
        <v>1</v>
      </c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>
        <v>15111</v>
      </c>
      <c r="K6" s="136">
        <v>43091</v>
      </c>
      <c r="L6" s="136">
        <v>42746</v>
      </c>
      <c r="M6" s="28">
        <v>1</v>
      </c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>
        <v>15114</v>
      </c>
      <c r="K7" s="136">
        <v>43090</v>
      </c>
      <c r="L7" s="136">
        <v>42746</v>
      </c>
      <c r="M7" s="28">
        <v>1</v>
      </c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/>
      <c r="K9" s="137"/>
      <c r="L9" s="137"/>
      <c r="M9" s="91"/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/>
      <c r="K13" s="136"/>
      <c r="L13" s="136"/>
      <c r="M13" s="28"/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>
        <v>15104</v>
      </c>
      <c r="K15" s="136">
        <v>43088</v>
      </c>
      <c r="L15" s="136">
        <v>42753</v>
      </c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>
        <v>15104</v>
      </c>
      <c r="K16" s="136">
        <v>43088</v>
      </c>
      <c r="L16" s="136">
        <v>42753</v>
      </c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/>
      <c r="G32" s="124"/>
      <c r="H32" s="124"/>
      <c r="I32" s="124"/>
      <c r="J32" s="109">
        <v>15103</v>
      </c>
      <c r="K32" s="136">
        <v>43090</v>
      </c>
      <c r="L32" s="136">
        <v>42787</v>
      </c>
      <c r="M32" s="28"/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>
        <v>66.17</v>
      </c>
      <c r="F40" s="124"/>
      <c r="G40" s="124"/>
      <c r="H40" s="124"/>
      <c r="I40" s="124"/>
      <c r="J40" s="109">
        <v>12544</v>
      </c>
      <c r="K40" s="136">
        <v>43096</v>
      </c>
      <c r="L40" s="136">
        <v>43097</v>
      </c>
      <c r="M40" s="28">
        <v>1</v>
      </c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>
        <v>15101</v>
      </c>
      <c r="K45" s="136">
        <v>43088</v>
      </c>
      <c r="L45" s="136">
        <v>42768</v>
      </c>
      <c r="M45" s="28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06"/>
      <c r="E47" s="123"/>
      <c r="F47" s="123"/>
      <c r="G47" s="123"/>
      <c r="H47" s="123"/>
      <c r="I47" s="123"/>
      <c r="J47" s="107"/>
      <c r="K47" s="135"/>
      <c r="L47" s="135"/>
      <c r="M47" s="114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66.17</v>
      </c>
      <c r="F53" s="145">
        <f>SUM(F3:F52)</f>
        <v>0</v>
      </c>
      <c r="G53" s="145">
        <f>SUM(G3:G52)</f>
        <v>0</v>
      </c>
      <c r="H53" s="145">
        <f>SUM(H3:H52)</f>
        <v>0</v>
      </c>
      <c r="I53" s="145">
        <f>SUM(I3:I52)</f>
        <v>0</v>
      </c>
      <c r="J53" s="78"/>
      <c r="K53" s="139" t="s">
        <v>112</v>
      </c>
      <c r="L53" s="197">
        <f>J54*0.01</f>
        <v>0.66170000000000007</v>
      </c>
      <c r="M53" s="198"/>
    </row>
    <row r="54" spans="1:20" ht="15" customHeight="1" thickBot="1">
      <c r="A54" s="146" t="s">
        <v>110</v>
      </c>
      <c r="B54" s="202">
        <f>E53+F53+G53</f>
        <v>66.17</v>
      </c>
      <c r="C54" s="202"/>
      <c r="D54" s="100" t="s">
        <v>111</v>
      </c>
      <c r="E54" s="203">
        <f>H53</f>
        <v>0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66.17</v>
      </c>
      <c r="K54" s="202"/>
      <c r="L54" s="144" t="s">
        <v>73</v>
      </c>
      <c r="M54" s="105">
        <f>SUM(M3:M46)</f>
        <v>4</v>
      </c>
      <c r="N54" s="174">
        <f>B54</f>
        <v>66.17</v>
      </c>
      <c r="O54" s="174">
        <f>E54</f>
        <v>0</v>
      </c>
      <c r="P54" s="128">
        <f>H54</f>
        <v>0</v>
      </c>
      <c r="Q54" s="174">
        <f>J54</f>
        <v>66.17</v>
      </c>
      <c r="R54" s="174">
        <f>Q54-S54</f>
        <v>64.978940000000009</v>
      </c>
      <c r="S54" s="174">
        <f>Q54*0.018</f>
        <v>1.19106</v>
      </c>
      <c r="T54" s="7">
        <f>M54</f>
        <v>4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T56"/>
  <sheetViews>
    <sheetView topLeftCell="A46" zoomScale="145" zoomScaleNormal="145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" width="8.85546875" style="7"/>
    <col min="17" max="17" width="10.7109375" style="7" customWidth="1"/>
    <col min="18" max="19" width="10.5703125" style="7" customWidth="1"/>
    <col min="20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106</v>
      </c>
      <c r="J1" s="96"/>
      <c r="K1" s="4" t="s">
        <v>13</v>
      </c>
      <c r="L1" s="99" t="s">
        <v>79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>
        <v>15075</v>
      </c>
      <c r="K5" s="136">
        <v>43084</v>
      </c>
      <c r="L5" s="136">
        <v>43098</v>
      </c>
      <c r="M5" s="28">
        <v>1</v>
      </c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>
        <v>356.3</v>
      </c>
      <c r="G6" s="124"/>
      <c r="H6" s="124"/>
      <c r="I6" s="124"/>
      <c r="J6" s="109">
        <v>15111</v>
      </c>
      <c r="K6" s="136">
        <v>43091</v>
      </c>
      <c r="L6" s="136">
        <v>42746</v>
      </c>
      <c r="M6" s="28">
        <v>1</v>
      </c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>
        <v>356.3</v>
      </c>
      <c r="G7" s="124"/>
      <c r="H7" s="124"/>
      <c r="I7" s="124"/>
      <c r="J7" s="109">
        <v>15114</v>
      </c>
      <c r="K7" s="136">
        <v>43090</v>
      </c>
      <c r="L7" s="136">
        <v>42746</v>
      </c>
      <c r="M7" s="28">
        <v>1</v>
      </c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/>
      <c r="K9" s="137"/>
      <c r="L9" s="137"/>
      <c r="M9" s="91"/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/>
      <c r="K13" s="136"/>
      <c r="L13" s="136"/>
      <c r="M13" s="28"/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>
        <v>15104</v>
      </c>
      <c r="K15" s="136">
        <v>43088</v>
      </c>
      <c r="L15" s="136">
        <v>42753</v>
      </c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>
        <v>15104</v>
      </c>
      <c r="K16" s="136">
        <v>43088</v>
      </c>
      <c r="L16" s="136">
        <v>42753</v>
      </c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/>
      <c r="G32" s="124"/>
      <c r="H32" s="124"/>
      <c r="I32" s="124"/>
      <c r="J32" s="109">
        <v>15103</v>
      </c>
      <c r="K32" s="136">
        <v>43090</v>
      </c>
      <c r="L32" s="136">
        <v>42787</v>
      </c>
      <c r="M32" s="28"/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>
        <v>15101</v>
      </c>
      <c r="K45" s="136">
        <v>43088</v>
      </c>
      <c r="L45" s="136">
        <v>42768</v>
      </c>
      <c r="M45" s="28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06"/>
      <c r="E47" s="123"/>
      <c r="F47" s="123"/>
      <c r="G47" s="123"/>
      <c r="H47" s="123"/>
      <c r="I47" s="123"/>
      <c r="J47" s="107"/>
      <c r="K47" s="135"/>
      <c r="L47" s="135"/>
      <c r="M47" s="114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0</v>
      </c>
      <c r="F53" s="145">
        <f>SUM(F3:F52)</f>
        <v>712.6</v>
      </c>
      <c r="G53" s="145">
        <f>SUM(G3:G52)</f>
        <v>0</v>
      </c>
      <c r="H53" s="145">
        <f>SUM(H3:H52)</f>
        <v>0</v>
      </c>
      <c r="I53" s="145">
        <f>SUM(I3:I52)</f>
        <v>0</v>
      </c>
      <c r="J53" s="78"/>
      <c r="K53" s="139" t="s">
        <v>112</v>
      </c>
      <c r="L53" s="197">
        <f>J54*0.01</f>
        <v>7.1260000000000003</v>
      </c>
      <c r="M53" s="198"/>
    </row>
    <row r="54" spans="1:20" ht="15" customHeight="1" thickBot="1">
      <c r="A54" s="146" t="s">
        <v>110</v>
      </c>
      <c r="B54" s="202">
        <f>E53+F53+G53</f>
        <v>712.6</v>
      </c>
      <c r="C54" s="202"/>
      <c r="D54" s="100" t="s">
        <v>111</v>
      </c>
      <c r="E54" s="203">
        <f>H53</f>
        <v>0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712.6</v>
      </c>
      <c r="K54" s="202"/>
      <c r="L54" s="144" t="s">
        <v>73</v>
      </c>
      <c r="M54" s="105">
        <f>SUM(M3:M46)</f>
        <v>3</v>
      </c>
      <c r="N54" s="174">
        <f>B54</f>
        <v>712.6</v>
      </c>
      <c r="O54" s="174">
        <f>E54</f>
        <v>0</v>
      </c>
      <c r="P54" s="128">
        <f>H54</f>
        <v>0</v>
      </c>
      <c r="Q54" s="174">
        <f>J54</f>
        <v>712.6</v>
      </c>
      <c r="R54" s="174">
        <f>Q54-S54</f>
        <v>699.77319999999997</v>
      </c>
      <c r="S54" s="174">
        <f>Q54*0.018</f>
        <v>12.826799999999999</v>
      </c>
      <c r="T54" s="7">
        <f>M54</f>
        <v>3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  <pageSetup paperSize="5" orientation="portrait" horizontalDpi="4294967293" verticalDpi="4294967293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T56"/>
  <sheetViews>
    <sheetView topLeftCell="A25" zoomScale="145" zoomScaleNormal="145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5" width="8.140625" style="7" bestFit="1" customWidth="1"/>
    <col min="6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4" width="10.5703125" style="7" customWidth="1"/>
    <col min="15" max="16" width="8.85546875" style="7"/>
    <col min="17" max="17" width="10.7109375" style="7" customWidth="1"/>
    <col min="18" max="18" width="10" style="7" customWidth="1"/>
    <col min="19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107</v>
      </c>
      <c r="J1" s="96"/>
      <c r="K1" s="4" t="s">
        <v>13</v>
      </c>
      <c r="L1" s="99" t="s">
        <v>67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/>
      <c r="K5" s="136"/>
      <c r="L5" s="136"/>
      <c r="M5" s="28"/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>
        <v>15111</v>
      </c>
      <c r="K6" s="136">
        <v>43091</v>
      </c>
      <c r="L6" s="136">
        <v>42746</v>
      </c>
      <c r="M6" s="28">
        <v>1</v>
      </c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>
        <v>15114</v>
      </c>
      <c r="K7" s="136">
        <v>43090</v>
      </c>
      <c r="L7" s="136">
        <v>42746</v>
      </c>
      <c r="M7" s="28">
        <v>1</v>
      </c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/>
      <c r="K9" s="137"/>
      <c r="L9" s="137"/>
      <c r="M9" s="91"/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/>
      <c r="K13" s="136"/>
      <c r="L13" s="136"/>
      <c r="M13" s="28"/>
      <c r="N13" s="7" t="s">
        <v>125</v>
      </c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>
        <v>15104</v>
      </c>
      <c r="K15" s="136">
        <v>43088</v>
      </c>
      <c r="L15" s="136">
        <v>42753</v>
      </c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>
        <v>15104</v>
      </c>
      <c r="K16" s="136">
        <v>43088</v>
      </c>
      <c r="L16" s="136">
        <v>42753</v>
      </c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8"/>
      <c r="E18" s="124"/>
      <c r="F18" s="124"/>
      <c r="G18" s="124"/>
      <c r="H18" s="124"/>
      <c r="I18" s="124"/>
      <c r="J18" s="109"/>
      <c r="K18" s="136"/>
      <c r="L18" s="136"/>
      <c r="M18" s="28"/>
    </row>
    <row r="19" spans="1:13" ht="15" customHeight="1">
      <c r="A19" s="41">
        <v>123</v>
      </c>
      <c r="B19" s="26" t="s">
        <v>43</v>
      </c>
      <c r="C19" s="27">
        <v>66</v>
      </c>
      <c r="D19" s="106"/>
      <c r="E19" s="123"/>
      <c r="F19" s="123"/>
      <c r="G19" s="123"/>
      <c r="H19" s="123"/>
      <c r="I19" s="123"/>
      <c r="J19" s="107"/>
      <c r="K19" s="135"/>
      <c r="L19" s="135"/>
      <c r="M19" s="52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/>
      <c r="G32" s="124"/>
      <c r="H32" s="124"/>
      <c r="I32" s="124"/>
      <c r="J32" s="109">
        <v>15103</v>
      </c>
      <c r="K32" s="136">
        <v>43090</v>
      </c>
      <c r="L32" s="136">
        <v>42787</v>
      </c>
      <c r="M32" s="28"/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>
        <v>15101</v>
      </c>
      <c r="K45" s="136">
        <v>43088</v>
      </c>
      <c r="L45" s="136">
        <v>42768</v>
      </c>
      <c r="M45" s="28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08"/>
      <c r="E47" s="124"/>
      <c r="F47" s="124"/>
      <c r="G47" s="124"/>
      <c r="H47" s="124"/>
      <c r="I47" s="124"/>
      <c r="J47" s="109"/>
      <c r="K47" s="136"/>
      <c r="L47" s="136"/>
      <c r="M47" s="28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28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84">
        <f>SUM(E3:E52)</f>
        <v>0</v>
      </c>
      <c r="F53" s="145">
        <f>SUM(F3:F52)</f>
        <v>0</v>
      </c>
      <c r="G53" s="145">
        <f>SUM(G3:G52)</f>
        <v>0</v>
      </c>
      <c r="H53" s="145">
        <f>SUM(H3:H52)</f>
        <v>0</v>
      </c>
      <c r="I53" s="145">
        <f>SUM(I3:I52)</f>
        <v>0</v>
      </c>
      <c r="J53" s="78"/>
      <c r="K53" s="139" t="s">
        <v>112</v>
      </c>
      <c r="L53" s="197">
        <f>J54*0.01</f>
        <v>0</v>
      </c>
      <c r="M53" s="198"/>
    </row>
    <row r="54" spans="1:20" ht="15" customHeight="1" thickBot="1">
      <c r="A54" s="146" t="s">
        <v>110</v>
      </c>
      <c r="B54" s="202">
        <f>E53+F53+G53</f>
        <v>0</v>
      </c>
      <c r="C54" s="202"/>
      <c r="D54" s="100" t="s">
        <v>111</v>
      </c>
      <c r="E54" s="203">
        <f>H53</f>
        <v>0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0</v>
      </c>
      <c r="K54" s="202"/>
      <c r="L54" s="144" t="s">
        <v>73</v>
      </c>
      <c r="M54" s="105">
        <f>SUM(M3:M46)</f>
        <v>2</v>
      </c>
      <c r="N54" s="174">
        <f>B54</f>
        <v>0</v>
      </c>
      <c r="O54" s="174">
        <f>E54</f>
        <v>0</v>
      </c>
      <c r="P54" s="128">
        <f>H54</f>
        <v>0</v>
      </c>
      <c r="Q54" s="174">
        <f>J54</f>
        <v>0</v>
      </c>
      <c r="R54" s="174">
        <f>Q54-S54</f>
        <v>0</v>
      </c>
      <c r="S54" s="174">
        <f>Q54*0.018</f>
        <v>0</v>
      </c>
      <c r="T54" s="7">
        <f>M54</f>
        <v>2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T56"/>
  <sheetViews>
    <sheetView topLeftCell="A26" zoomScale="145" zoomScaleNormal="145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108</v>
      </c>
      <c r="J1" s="96"/>
      <c r="K1" s="4" t="s">
        <v>13</v>
      </c>
      <c r="L1" s="99" t="s">
        <v>74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/>
      <c r="K5" s="136"/>
      <c r="L5" s="136"/>
      <c r="M5" s="28"/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>
        <v>15111</v>
      </c>
      <c r="K6" s="136">
        <v>43091</v>
      </c>
      <c r="L6" s="136">
        <v>42746</v>
      </c>
      <c r="M6" s="28">
        <v>1</v>
      </c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>
        <v>15114</v>
      </c>
      <c r="K7" s="136">
        <v>43090</v>
      </c>
      <c r="L7" s="136">
        <v>42746</v>
      </c>
      <c r="M7" s="28">
        <v>1</v>
      </c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/>
      <c r="K9" s="137"/>
      <c r="L9" s="137"/>
      <c r="M9" s="91"/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/>
      <c r="K13" s="136"/>
      <c r="L13" s="136"/>
      <c r="M13" s="28"/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>
        <v>15104</v>
      </c>
      <c r="K15" s="136">
        <v>43088</v>
      </c>
      <c r="L15" s="136">
        <v>42753</v>
      </c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>
        <v>15104</v>
      </c>
      <c r="K16" s="136">
        <v>43088</v>
      </c>
      <c r="L16" s="136">
        <v>42753</v>
      </c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6"/>
      <c r="E18" s="123"/>
      <c r="F18" s="123"/>
      <c r="G18" s="123"/>
      <c r="H18" s="123"/>
      <c r="I18" s="123"/>
      <c r="J18" s="107"/>
      <c r="K18" s="135"/>
      <c r="L18" s="135"/>
      <c r="M18" s="52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/>
      <c r="G32" s="124"/>
      <c r="H32" s="124"/>
      <c r="I32" s="124"/>
      <c r="J32" s="109">
        <v>15103</v>
      </c>
      <c r="K32" s="136">
        <v>43090</v>
      </c>
      <c r="L32" s="136">
        <v>42787</v>
      </c>
      <c r="M32" s="28"/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8"/>
      <c r="E37" s="124"/>
      <c r="F37" s="124"/>
      <c r="G37" s="124"/>
      <c r="H37" s="124"/>
      <c r="I37" s="124"/>
      <c r="J37" s="109"/>
      <c r="K37" s="136"/>
      <c r="L37" s="136"/>
      <c r="M37" s="28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>
        <v>15101</v>
      </c>
      <c r="K45" s="136">
        <v>43088</v>
      </c>
      <c r="L45" s="136">
        <v>42768</v>
      </c>
      <c r="M45" s="28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08"/>
      <c r="E47" s="124"/>
      <c r="F47" s="124"/>
      <c r="G47" s="124"/>
      <c r="H47" s="124"/>
      <c r="I47" s="124"/>
      <c r="J47" s="109"/>
      <c r="K47" s="136"/>
      <c r="L47" s="136"/>
      <c r="M47" s="28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0</v>
      </c>
      <c r="F53" s="145">
        <f>SUM(F3:F52)</f>
        <v>0</v>
      </c>
      <c r="G53" s="145">
        <f>SUM(G3:G52)</f>
        <v>0</v>
      </c>
      <c r="H53" s="145">
        <f>SUM(H3:H52)</f>
        <v>0</v>
      </c>
      <c r="I53" s="145">
        <f>SUM(I3:I52)</f>
        <v>0</v>
      </c>
      <c r="J53" s="78"/>
      <c r="K53" s="139" t="s">
        <v>112</v>
      </c>
      <c r="L53" s="197">
        <f>J54*0.01</f>
        <v>0</v>
      </c>
      <c r="M53" s="198"/>
    </row>
    <row r="54" spans="1:20" ht="15" customHeight="1" thickBot="1">
      <c r="A54" s="146" t="s">
        <v>110</v>
      </c>
      <c r="B54" s="202">
        <f>E53+F53+G53</f>
        <v>0</v>
      </c>
      <c r="C54" s="202"/>
      <c r="D54" s="100" t="s">
        <v>111</v>
      </c>
      <c r="E54" s="203">
        <f>H53</f>
        <v>0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0</v>
      </c>
      <c r="K54" s="202"/>
      <c r="L54" s="144" t="s">
        <v>73</v>
      </c>
      <c r="M54" s="105">
        <f>SUM(M3:M46)</f>
        <v>2</v>
      </c>
      <c r="N54" s="174">
        <f>B54</f>
        <v>0</v>
      </c>
      <c r="O54" s="174">
        <f>E54</f>
        <v>0</v>
      </c>
      <c r="P54" s="128">
        <f>H54</f>
        <v>0</v>
      </c>
      <c r="Q54" s="174">
        <f>J54</f>
        <v>0</v>
      </c>
      <c r="R54" s="174">
        <f>Q54-S54</f>
        <v>0</v>
      </c>
      <c r="S54" s="174">
        <f>Q54*0.018</f>
        <v>0</v>
      </c>
      <c r="T54" s="7">
        <f>M54</f>
        <v>2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T56"/>
  <sheetViews>
    <sheetView tabSelected="1" zoomScale="145" zoomScaleNormal="145" workbookViewId="0">
      <selection activeCell="H22" sqref="H22"/>
    </sheetView>
  </sheetViews>
  <sheetFormatPr defaultColWidth="8.85546875" defaultRowHeight="12.75"/>
  <cols>
    <col min="1" max="1" width="5.7109375" style="7" customWidth="1"/>
    <col min="2" max="2" width="6.7109375" style="7" customWidth="1"/>
    <col min="3" max="3" width="5.28515625" style="86" customWidth="1"/>
    <col min="4" max="4" width="22.28515625" style="7" customWidth="1"/>
    <col min="5" max="5" width="9.42578125" style="7" customWidth="1"/>
    <col min="6" max="7" width="7.7109375" style="7" customWidth="1"/>
    <col min="8" max="9" width="7.5703125" style="7" customWidth="1"/>
    <col min="10" max="10" width="5.7109375" style="7" customWidth="1"/>
    <col min="11" max="12" width="6.28515625" style="7" customWidth="1"/>
    <col min="13" max="13" width="5" style="7" customWidth="1"/>
    <col min="14" max="14" width="11" style="7" customWidth="1"/>
    <col min="15" max="16" width="8.85546875" style="7"/>
    <col min="17" max="17" width="10.7109375" style="7" customWidth="1"/>
    <col min="18" max="18" width="10.28515625" style="7" customWidth="1"/>
    <col min="19" max="19" width="10.5703125" style="7" customWidth="1"/>
    <col min="20" max="16384" width="8.85546875" style="7"/>
  </cols>
  <sheetData>
    <row r="1" spans="1:17" ht="18" customHeight="1" thickBot="1">
      <c r="A1" s="200"/>
      <c r="B1" s="201"/>
      <c r="C1" s="201"/>
      <c r="D1" s="201"/>
      <c r="E1" s="201"/>
      <c r="F1" s="201"/>
      <c r="G1" s="199" t="s">
        <v>127</v>
      </c>
      <c r="H1" s="199"/>
      <c r="I1" s="98" t="s">
        <v>109</v>
      </c>
      <c r="J1" s="96"/>
      <c r="K1" s="4" t="s">
        <v>13</v>
      </c>
      <c r="L1" s="99" t="s">
        <v>75</v>
      </c>
      <c r="M1" s="104">
        <v>2017</v>
      </c>
    </row>
    <row r="2" spans="1:17" ht="40.15" customHeight="1" thickBot="1">
      <c r="A2" s="12" t="s">
        <v>0</v>
      </c>
      <c r="B2" s="13" t="s">
        <v>1</v>
      </c>
      <c r="C2" s="95" t="s">
        <v>2</v>
      </c>
      <c r="D2" s="15" t="s">
        <v>41</v>
      </c>
      <c r="E2" s="16" t="s">
        <v>49</v>
      </c>
      <c r="F2" s="16" t="s">
        <v>50</v>
      </c>
      <c r="G2" s="97" t="s">
        <v>51</v>
      </c>
      <c r="H2" s="97" t="s">
        <v>52</v>
      </c>
      <c r="I2" s="16" t="s">
        <v>53</v>
      </c>
      <c r="J2" s="16" t="s">
        <v>18</v>
      </c>
      <c r="K2" s="16" t="s">
        <v>14</v>
      </c>
      <c r="L2" s="16" t="s">
        <v>3</v>
      </c>
      <c r="M2" s="17" t="s">
        <v>72</v>
      </c>
    </row>
    <row r="3" spans="1:17" ht="15" customHeight="1">
      <c r="A3" s="18" t="s">
        <v>4</v>
      </c>
      <c r="B3" s="19" t="s">
        <v>42</v>
      </c>
      <c r="C3" s="93">
        <v>130</v>
      </c>
      <c r="D3" s="106"/>
      <c r="E3" s="123"/>
      <c r="F3" s="123"/>
      <c r="G3" s="123"/>
      <c r="H3" s="123"/>
      <c r="I3" s="123"/>
      <c r="J3" s="107"/>
      <c r="K3" s="135"/>
      <c r="L3" s="135"/>
      <c r="M3" s="52"/>
    </row>
    <row r="4" spans="1:17" ht="15" customHeight="1">
      <c r="A4" s="25">
        <v>101</v>
      </c>
      <c r="B4" s="26" t="s">
        <v>24</v>
      </c>
      <c r="C4" s="27">
        <v>60</v>
      </c>
      <c r="D4" s="108"/>
      <c r="E4" s="124"/>
      <c r="F4" s="124"/>
      <c r="G4" s="124"/>
      <c r="H4" s="124"/>
      <c r="I4" s="124"/>
      <c r="J4" s="109"/>
      <c r="K4" s="136"/>
      <c r="L4" s="136"/>
      <c r="M4" s="28"/>
    </row>
    <row r="5" spans="1:17" ht="15" customHeight="1">
      <c r="A5" s="25" t="s">
        <v>56</v>
      </c>
      <c r="B5" s="30" t="s">
        <v>5</v>
      </c>
      <c r="C5" s="27">
        <v>50</v>
      </c>
      <c r="D5" s="108"/>
      <c r="E5" s="124"/>
      <c r="F5" s="124"/>
      <c r="G5" s="124"/>
      <c r="H5" s="124"/>
      <c r="I5" s="124"/>
      <c r="J5" s="109"/>
      <c r="K5" s="136"/>
      <c r="L5" s="136"/>
      <c r="M5" s="28"/>
    </row>
    <row r="6" spans="1:17" ht="15" customHeight="1">
      <c r="A6" s="25" t="s">
        <v>57</v>
      </c>
      <c r="B6" s="30" t="s">
        <v>5</v>
      </c>
      <c r="C6" s="27">
        <v>50</v>
      </c>
      <c r="D6" s="108"/>
      <c r="E6" s="124"/>
      <c r="F6" s="124"/>
      <c r="G6" s="124"/>
      <c r="H6" s="124"/>
      <c r="I6" s="124"/>
      <c r="J6" s="109">
        <v>15111</v>
      </c>
      <c r="K6" s="136">
        <v>43091</v>
      </c>
      <c r="L6" s="136">
        <v>42746</v>
      </c>
      <c r="M6" s="28">
        <v>1</v>
      </c>
    </row>
    <row r="7" spans="1:17" ht="15" customHeight="1">
      <c r="A7" s="25">
        <v>104</v>
      </c>
      <c r="B7" s="30" t="s">
        <v>5</v>
      </c>
      <c r="C7" s="27">
        <v>50</v>
      </c>
      <c r="D7" s="108"/>
      <c r="E7" s="124"/>
      <c r="F7" s="124"/>
      <c r="G7" s="124"/>
      <c r="H7" s="124"/>
      <c r="I7" s="124"/>
      <c r="J7" s="109">
        <v>15114</v>
      </c>
      <c r="K7" s="136">
        <v>43090</v>
      </c>
      <c r="L7" s="136">
        <v>42746</v>
      </c>
      <c r="M7" s="28">
        <v>1</v>
      </c>
    </row>
    <row r="8" spans="1:17" ht="15" customHeight="1">
      <c r="A8" s="25">
        <v>105</v>
      </c>
      <c r="B8" s="30" t="s">
        <v>5</v>
      </c>
      <c r="C8" s="27">
        <v>50</v>
      </c>
      <c r="D8" s="108"/>
      <c r="E8" s="124"/>
      <c r="F8" s="124"/>
      <c r="G8" s="124"/>
      <c r="H8" s="124"/>
      <c r="I8" s="124"/>
      <c r="J8" s="109"/>
      <c r="K8" s="136"/>
      <c r="L8" s="136"/>
      <c r="M8" s="28"/>
    </row>
    <row r="9" spans="1:17" ht="15" customHeight="1" thickBot="1">
      <c r="A9" s="18">
        <v>106</v>
      </c>
      <c r="B9" s="19" t="s">
        <v>5</v>
      </c>
      <c r="C9" s="31">
        <v>50</v>
      </c>
      <c r="D9" s="112"/>
      <c r="E9" s="121"/>
      <c r="F9" s="121"/>
      <c r="G9" s="121"/>
      <c r="H9" s="121"/>
      <c r="I9" s="121"/>
      <c r="J9" s="113"/>
      <c r="K9" s="137"/>
      <c r="L9" s="137"/>
      <c r="M9" s="91"/>
    </row>
    <row r="10" spans="1:17" ht="15" customHeight="1">
      <c r="A10" s="34">
        <v>107</v>
      </c>
      <c r="B10" s="35" t="s">
        <v>5</v>
      </c>
      <c r="C10" s="20">
        <v>60</v>
      </c>
      <c r="D10" s="106"/>
      <c r="E10" s="123"/>
      <c r="F10" s="123"/>
      <c r="G10" s="123"/>
      <c r="H10" s="123"/>
      <c r="I10" s="123"/>
      <c r="J10" s="107"/>
      <c r="K10" s="135"/>
      <c r="L10" s="135"/>
      <c r="M10" s="52"/>
    </row>
    <row r="11" spans="1:17" ht="15" customHeight="1">
      <c r="A11" s="25">
        <v>108</v>
      </c>
      <c r="B11" s="30" t="s">
        <v>5</v>
      </c>
      <c r="C11" s="27">
        <v>60</v>
      </c>
      <c r="D11" s="108"/>
      <c r="E11" s="124"/>
      <c r="F11" s="124"/>
      <c r="G11" s="124"/>
      <c r="H11" s="124"/>
      <c r="I11" s="124"/>
      <c r="J11" s="109"/>
      <c r="K11" s="136"/>
      <c r="L11" s="136"/>
      <c r="M11" s="28"/>
    </row>
    <row r="12" spans="1:17" ht="15" customHeight="1">
      <c r="A12" s="25">
        <v>109</v>
      </c>
      <c r="B12" s="30" t="s">
        <v>5</v>
      </c>
      <c r="C12" s="27">
        <v>60</v>
      </c>
      <c r="D12" s="108"/>
      <c r="E12" s="124"/>
      <c r="F12" s="124"/>
      <c r="G12" s="124"/>
      <c r="H12" s="124"/>
      <c r="I12" s="124"/>
      <c r="J12" s="109"/>
      <c r="K12" s="136"/>
      <c r="L12" s="136"/>
      <c r="M12" s="28"/>
    </row>
    <row r="13" spans="1:17" ht="15" customHeight="1">
      <c r="A13" s="25">
        <v>110</v>
      </c>
      <c r="B13" s="30" t="s">
        <v>6</v>
      </c>
      <c r="C13" s="27">
        <v>66</v>
      </c>
      <c r="D13" s="108"/>
      <c r="E13" s="124"/>
      <c r="F13" s="124"/>
      <c r="G13" s="124"/>
      <c r="H13" s="124"/>
      <c r="I13" s="124"/>
      <c r="J13" s="109"/>
      <c r="K13" s="136"/>
      <c r="L13" s="136"/>
      <c r="M13" s="28"/>
    </row>
    <row r="14" spans="1:17" ht="15" customHeight="1">
      <c r="A14" s="25" t="s">
        <v>58</v>
      </c>
      <c r="B14" s="30" t="s">
        <v>6</v>
      </c>
      <c r="C14" s="27">
        <v>66</v>
      </c>
      <c r="D14" s="108"/>
      <c r="E14" s="124"/>
      <c r="F14" s="124"/>
      <c r="G14" s="124"/>
      <c r="H14" s="124"/>
      <c r="I14" s="124"/>
      <c r="J14" s="109"/>
      <c r="K14" s="136"/>
      <c r="L14" s="136"/>
      <c r="M14" s="28"/>
      <c r="Q14" s="7" t="s">
        <v>113</v>
      </c>
    </row>
    <row r="15" spans="1:17" ht="15" customHeight="1">
      <c r="A15" s="25" t="s">
        <v>59</v>
      </c>
      <c r="B15" s="30" t="s">
        <v>5</v>
      </c>
      <c r="C15" s="27">
        <v>60</v>
      </c>
      <c r="D15" s="108"/>
      <c r="E15" s="124"/>
      <c r="F15" s="124"/>
      <c r="G15" s="124"/>
      <c r="H15" s="124"/>
      <c r="I15" s="124"/>
      <c r="J15" s="109">
        <v>15104</v>
      </c>
      <c r="K15" s="136">
        <v>43088</v>
      </c>
      <c r="L15" s="136">
        <v>42753</v>
      </c>
      <c r="M15" s="28"/>
    </row>
    <row r="16" spans="1:17" ht="15" customHeight="1">
      <c r="A16" s="25" t="s">
        <v>60</v>
      </c>
      <c r="B16" s="30" t="s">
        <v>5</v>
      </c>
      <c r="C16" s="27">
        <v>60</v>
      </c>
      <c r="D16" s="108"/>
      <c r="E16" s="124"/>
      <c r="F16" s="124"/>
      <c r="G16" s="124"/>
      <c r="H16" s="124"/>
      <c r="I16" s="124"/>
      <c r="J16" s="109">
        <v>15104</v>
      </c>
      <c r="K16" s="136">
        <v>43088</v>
      </c>
      <c r="L16" s="136">
        <v>42753</v>
      </c>
      <c r="M16" s="28"/>
    </row>
    <row r="17" spans="1:13" ht="15" customHeight="1" thickBot="1">
      <c r="A17" s="18" t="s">
        <v>61</v>
      </c>
      <c r="B17" s="19" t="s">
        <v>5</v>
      </c>
      <c r="C17" s="31">
        <v>60</v>
      </c>
      <c r="D17" s="112"/>
      <c r="E17" s="121"/>
      <c r="F17" s="121"/>
      <c r="G17" s="121"/>
      <c r="H17" s="121"/>
      <c r="I17" s="121"/>
      <c r="J17" s="113"/>
      <c r="K17" s="137"/>
      <c r="L17" s="137"/>
      <c r="M17" s="91"/>
    </row>
    <row r="18" spans="1:13" ht="15" customHeight="1" thickBot="1">
      <c r="A18" s="39">
        <v>122</v>
      </c>
      <c r="B18" s="40" t="s">
        <v>20</v>
      </c>
      <c r="C18" s="20">
        <v>66</v>
      </c>
      <c r="D18" s="108"/>
      <c r="E18" s="124"/>
      <c r="F18" s="124"/>
      <c r="G18" s="124"/>
      <c r="H18" s="124"/>
      <c r="I18" s="124"/>
      <c r="J18" s="109"/>
      <c r="K18" s="136"/>
      <c r="L18" s="136"/>
      <c r="M18" s="28"/>
    </row>
    <row r="19" spans="1:13" ht="15" customHeight="1">
      <c r="A19" s="41">
        <v>123</v>
      </c>
      <c r="B19" s="26" t="s">
        <v>43</v>
      </c>
      <c r="C19" s="27">
        <v>66</v>
      </c>
      <c r="D19" s="108"/>
      <c r="E19" s="124"/>
      <c r="F19" s="124"/>
      <c r="G19" s="124"/>
      <c r="H19" s="124"/>
      <c r="I19" s="124"/>
      <c r="J19" s="109"/>
      <c r="K19" s="136"/>
      <c r="L19" s="136"/>
      <c r="M19" s="28"/>
    </row>
    <row r="20" spans="1:13" ht="15" customHeight="1" thickBot="1">
      <c r="A20" s="42">
        <v>124</v>
      </c>
      <c r="B20" s="26" t="s">
        <v>20</v>
      </c>
      <c r="C20" s="27">
        <v>66</v>
      </c>
      <c r="D20" s="108"/>
      <c r="E20" s="124"/>
      <c r="F20" s="124"/>
      <c r="G20" s="124"/>
      <c r="H20" s="124"/>
      <c r="I20" s="124"/>
      <c r="J20" s="109"/>
      <c r="K20" s="136"/>
      <c r="L20" s="136"/>
      <c r="M20" s="28"/>
    </row>
    <row r="21" spans="1:13" ht="15" customHeight="1">
      <c r="A21" s="41">
        <v>125</v>
      </c>
      <c r="B21" s="26" t="s">
        <v>43</v>
      </c>
      <c r="C21" s="27">
        <v>66</v>
      </c>
      <c r="D21" s="108"/>
      <c r="E21" s="124"/>
      <c r="F21" s="124"/>
      <c r="G21" s="124"/>
      <c r="H21" s="178"/>
      <c r="I21" s="124"/>
      <c r="J21" s="109"/>
      <c r="K21" s="136"/>
      <c r="L21" s="136"/>
      <c r="M21" s="28"/>
    </row>
    <row r="22" spans="1:13" ht="15" customHeight="1" thickBot="1">
      <c r="A22" s="42" t="s">
        <v>62</v>
      </c>
      <c r="B22" s="26" t="s">
        <v>6</v>
      </c>
      <c r="C22" s="27">
        <v>66</v>
      </c>
      <c r="D22" s="108"/>
      <c r="E22" s="124"/>
      <c r="F22" s="124"/>
      <c r="G22" s="124"/>
      <c r="H22" s="124"/>
      <c r="I22" s="124"/>
      <c r="J22" s="109"/>
      <c r="K22" s="136"/>
      <c r="L22" s="136"/>
      <c r="M22" s="28"/>
    </row>
    <row r="23" spans="1:13" ht="15" customHeight="1">
      <c r="A23" s="41" t="s">
        <v>63</v>
      </c>
      <c r="B23" s="26" t="s">
        <v>44</v>
      </c>
      <c r="C23" s="27">
        <v>66</v>
      </c>
      <c r="D23" s="108"/>
      <c r="E23" s="124"/>
      <c r="F23" s="124"/>
      <c r="G23" s="124"/>
      <c r="H23" s="124"/>
      <c r="I23" s="124"/>
      <c r="J23" s="109"/>
      <c r="K23" s="136"/>
      <c r="L23" s="136"/>
      <c r="M23" s="28"/>
    </row>
    <row r="24" spans="1:13" ht="15" customHeight="1" thickBot="1">
      <c r="A24" s="42">
        <v>128</v>
      </c>
      <c r="B24" s="26" t="s">
        <v>54</v>
      </c>
      <c r="C24" s="27">
        <v>66</v>
      </c>
      <c r="D24" s="108"/>
      <c r="E24" s="124"/>
      <c r="F24" s="124"/>
      <c r="G24" s="124"/>
      <c r="H24" s="124"/>
      <c r="I24" s="124"/>
      <c r="J24" s="109"/>
      <c r="K24" s="136"/>
      <c r="L24" s="136"/>
      <c r="M24" s="28"/>
    </row>
    <row r="25" spans="1:13" ht="15" customHeight="1" thickBot="1">
      <c r="A25" s="43">
        <v>129</v>
      </c>
      <c r="B25" s="44" t="s">
        <v>43</v>
      </c>
      <c r="C25" s="31">
        <v>66</v>
      </c>
      <c r="D25" s="112"/>
      <c r="E25" s="121"/>
      <c r="F25" s="121"/>
      <c r="G25" s="121"/>
      <c r="H25" s="121"/>
      <c r="I25" s="121"/>
      <c r="J25" s="113"/>
      <c r="K25" s="137"/>
      <c r="L25" s="137"/>
      <c r="M25" s="91"/>
    </row>
    <row r="26" spans="1:13" ht="15" customHeight="1" thickBot="1">
      <c r="A26" s="34">
        <v>131</v>
      </c>
      <c r="B26" s="40" t="s">
        <v>7</v>
      </c>
      <c r="C26" s="20">
        <v>60</v>
      </c>
      <c r="D26" s="106"/>
      <c r="E26" s="123"/>
      <c r="F26" s="123"/>
      <c r="G26" s="123"/>
      <c r="H26" s="123"/>
      <c r="I26" s="123"/>
      <c r="J26" s="107"/>
      <c r="K26" s="135"/>
      <c r="L26" s="135"/>
      <c r="M26" s="52"/>
    </row>
    <row r="27" spans="1:13" ht="15" customHeight="1">
      <c r="A27" s="41">
        <v>132</v>
      </c>
      <c r="B27" s="26" t="s">
        <v>5</v>
      </c>
      <c r="C27" s="27">
        <v>60</v>
      </c>
      <c r="D27" s="108"/>
      <c r="E27" s="124"/>
      <c r="F27" s="124"/>
      <c r="G27" s="124"/>
      <c r="H27" s="124"/>
      <c r="I27" s="124"/>
      <c r="J27" s="109"/>
      <c r="K27" s="136"/>
      <c r="L27" s="136"/>
      <c r="M27" s="28"/>
    </row>
    <row r="28" spans="1:13" ht="15" customHeight="1">
      <c r="A28" s="45">
        <v>133</v>
      </c>
      <c r="B28" s="26" t="s">
        <v>45</v>
      </c>
      <c r="C28" s="27">
        <v>85</v>
      </c>
      <c r="D28" s="108"/>
      <c r="E28" s="124"/>
      <c r="F28" s="124"/>
      <c r="G28" s="124"/>
      <c r="H28" s="124"/>
      <c r="I28" s="124"/>
      <c r="J28" s="109"/>
      <c r="K28" s="136"/>
      <c r="L28" s="136"/>
      <c r="M28" s="28"/>
    </row>
    <row r="29" spans="1:13" ht="15" customHeight="1">
      <c r="A29" s="45">
        <v>134</v>
      </c>
      <c r="B29" s="26" t="s">
        <v>8</v>
      </c>
      <c r="C29" s="27">
        <v>66</v>
      </c>
      <c r="D29" s="108"/>
      <c r="E29" s="124"/>
      <c r="F29" s="124"/>
      <c r="G29" s="124"/>
      <c r="H29" s="124"/>
      <c r="I29" s="124"/>
      <c r="J29" s="109"/>
      <c r="K29" s="136"/>
      <c r="L29" s="136"/>
      <c r="M29" s="28"/>
    </row>
    <row r="30" spans="1:13" ht="15" customHeight="1" thickBot="1">
      <c r="A30" s="18">
        <v>135</v>
      </c>
      <c r="B30" s="26" t="s">
        <v>7</v>
      </c>
      <c r="C30" s="27">
        <v>60</v>
      </c>
      <c r="D30" s="108"/>
      <c r="E30" s="124"/>
      <c r="F30" s="124"/>
      <c r="G30" s="124"/>
      <c r="H30" s="124"/>
      <c r="I30" s="124"/>
      <c r="J30" s="109"/>
      <c r="K30" s="136"/>
      <c r="L30" s="136"/>
      <c r="M30" s="28"/>
    </row>
    <row r="31" spans="1:13" ht="15" customHeight="1">
      <c r="A31" s="41">
        <v>136</v>
      </c>
      <c r="B31" s="26" t="s">
        <v>5</v>
      </c>
      <c r="C31" s="27">
        <v>60</v>
      </c>
      <c r="D31" s="108"/>
      <c r="E31" s="124"/>
      <c r="F31" s="124"/>
      <c r="G31" s="124"/>
      <c r="H31" s="124"/>
      <c r="I31" s="124"/>
      <c r="J31" s="109"/>
      <c r="K31" s="136"/>
      <c r="L31" s="136"/>
      <c r="M31" s="28"/>
    </row>
    <row r="32" spans="1:13" ht="15" customHeight="1" thickBot="1">
      <c r="A32" s="18" t="s">
        <v>64</v>
      </c>
      <c r="B32" s="26" t="s">
        <v>7</v>
      </c>
      <c r="C32" s="27">
        <v>60</v>
      </c>
      <c r="D32" s="108"/>
      <c r="E32" s="124"/>
      <c r="F32" s="124"/>
      <c r="G32" s="124"/>
      <c r="H32" s="124"/>
      <c r="I32" s="124"/>
      <c r="J32" s="109">
        <v>15103</v>
      </c>
      <c r="K32" s="136">
        <v>43090</v>
      </c>
      <c r="L32" s="136">
        <v>42787</v>
      </c>
      <c r="M32" s="28"/>
    </row>
    <row r="33" spans="1:13" ht="15" customHeight="1">
      <c r="A33" s="41" t="s">
        <v>65</v>
      </c>
      <c r="B33" s="26" t="s">
        <v>5</v>
      </c>
      <c r="C33" s="27">
        <v>60</v>
      </c>
      <c r="D33" s="108"/>
      <c r="E33" s="124"/>
      <c r="F33" s="124"/>
      <c r="G33" s="124"/>
      <c r="H33" s="124"/>
      <c r="I33" s="124"/>
      <c r="J33" s="109"/>
      <c r="K33" s="136"/>
      <c r="L33" s="136"/>
      <c r="M33" s="28"/>
    </row>
    <row r="34" spans="1:13" ht="15" customHeight="1" thickBot="1">
      <c r="A34" s="46" t="s">
        <v>66</v>
      </c>
      <c r="B34" s="44" t="s">
        <v>9</v>
      </c>
      <c r="C34" s="31">
        <v>75</v>
      </c>
      <c r="D34" s="112"/>
      <c r="E34" s="121"/>
      <c r="F34" s="121"/>
      <c r="G34" s="121"/>
      <c r="H34" s="121"/>
      <c r="I34" s="121"/>
      <c r="J34" s="113"/>
      <c r="K34" s="137"/>
      <c r="L34" s="137"/>
      <c r="M34" s="91"/>
    </row>
    <row r="35" spans="1:13" ht="15" customHeight="1" thickBot="1">
      <c r="A35" s="34">
        <v>240</v>
      </c>
      <c r="B35" s="40" t="s">
        <v>10</v>
      </c>
      <c r="C35" s="20">
        <v>60</v>
      </c>
      <c r="D35" s="106"/>
      <c r="E35" s="123"/>
      <c r="F35" s="123"/>
      <c r="G35" s="123"/>
      <c r="H35" s="123"/>
      <c r="I35" s="123"/>
      <c r="J35" s="107"/>
      <c r="K35" s="135"/>
      <c r="L35" s="135"/>
      <c r="M35" s="52"/>
    </row>
    <row r="36" spans="1:13" ht="15" customHeight="1">
      <c r="A36" s="41">
        <v>241</v>
      </c>
      <c r="B36" s="26" t="s">
        <v>5</v>
      </c>
      <c r="C36" s="27">
        <v>60</v>
      </c>
      <c r="D36" s="108"/>
      <c r="E36" s="124"/>
      <c r="F36" s="124"/>
      <c r="G36" s="124"/>
      <c r="H36" s="124"/>
      <c r="I36" s="124"/>
      <c r="J36" s="109"/>
      <c r="K36" s="136"/>
      <c r="L36" s="136"/>
      <c r="M36" s="28"/>
    </row>
    <row r="37" spans="1:13" ht="15" customHeight="1">
      <c r="A37" s="45">
        <v>242</v>
      </c>
      <c r="B37" s="26" t="s">
        <v>20</v>
      </c>
      <c r="C37" s="27">
        <v>66</v>
      </c>
      <c r="D37" s="106"/>
      <c r="E37" s="123"/>
      <c r="F37" s="123"/>
      <c r="G37" s="123"/>
      <c r="H37" s="123"/>
      <c r="I37" s="123"/>
      <c r="J37" s="107"/>
      <c r="K37" s="135"/>
      <c r="L37" s="135"/>
      <c r="M37" s="52"/>
    </row>
    <row r="38" spans="1:13" ht="15" customHeight="1" thickBot="1">
      <c r="A38" s="47">
        <v>243</v>
      </c>
      <c r="B38" s="26" t="s">
        <v>10</v>
      </c>
      <c r="C38" s="27">
        <v>60</v>
      </c>
      <c r="D38" s="108"/>
      <c r="E38" s="124"/>
      <c r="F38" s="124"/>
      <c r="G38" s="124"/>
      <c r="H38" s="124"/>
      <c r="I38" s="124"/>
      <c r="J38" s="109"/>
      <c r="K38" s="136"/>
      <c r="L38" s="136"/>
      <c r="M38" s="28"/>
    </row>
    <row r="39" spans="1:13" ht="15" customHeight="1">
      <c r="A39" s="41">
        <v>244</v>
      </c>
      <c r="B39" s="26" t="s">
        <v>5</v>
      </c>
      <c r="C39" s="27">
        <v>66</v>
      </c>
      <c r="D39" s="108"/>
      <c r="E39" s="124"/>
      <c r="F39" s="124"/>
      <c r="G39" s="124"/>
      <c r="H39" s="124"/>
      <c r="I39" s="124"/>
      <c r="J39" s="109"/>
      <c r="K39" s="136"/>
      <c r="L39" s="136"/>
      <c r="M39" s="28"/>
    </row>
    <row r="40" spans="1:13" ht="15" customHeight="1">
      <c r="A40" s="45">
        <v>245</v>
      </c>
      <c r="B40" s="26" t="s">
        <v>20</v>
      </c>
      <c r="C40" s="27">
        <v>66</v>
      </c>
      <c r="D40" s="108"/>
      <c r="E40" s="124"/>
      <c r="F40" s="124"/>
      <c r="G40" s="124"/>
      <c r="H40" s="124"/>
      <c r="I40" s="124"/>
      <c r="J40" s="109"/>
      <c r="K40" s="136"/>
      <c r="L40" s="136"/>
      <c r="M40" s="28"/>
    </row>
    <row r="41" spans="1:13" ht="15" customHeight="1">
      <c r="A41" s="45">
        <v>246</v>
      </c>
      <c r="B41" s="26" t="s">
        <v>43</v>
      </c>
      <c r="C41" s="27">
        <v>60</v>
      </c>
      <c r="D41" s="108"/>
      <c r="E41" s="124"/>
      <c r="F41" s="124"/>
      <c r="G41" s="124"/>
      <c r="H41" s="124"/>
      <c r="I41" s="124"/>
      <c r="J41" s="109"/>
      <c r="K41" s="136"/>
      <c r="L41" s="136"/>
      <c r="M41" s="28"/>
    </row>
    <row r="42" spans="1:13" ht="15" customHeight="1" thickBot="1">
      <c r="A42" s="18">
        <v>247</v>
      </c>
      <c r="B42" s="26" t="s">
        <v>10</v>
      </c>
      <c r="C42" s="27">
        <v>60</v>
      </c>
      <c r="D42" s="108"/>
      <c r="E42" s="124"/>
      <c r="F42" s="124"/>
      <c r="G42" s="124"/>
      <c r="H42" s="124"/>
      <c r="I42" s="124"/>
      <c r="J42" s="109"/>
      <c r="K42" s="136"/>
      <c r="L42" s="136"/>
      <c r="M42" s="28"/>
    </row>
    <row r="43" spans="1:13" ht="15" customHeight="1">
      <c r="A43" s="41">
        <v>248</v>
      </c>
      <c r="B43" s="26" t="s">
        <v>5</v>
      </c>
      <c r="C43" s="27">
        <v>60</v>
      </c>
      <c r="D43" s="108"/>
      <c r="E43" s="124"/>
      <c r="F43" s="124"/>
      <c r="G43" s="124"/>
      <c r="H43" s="124"/>
      <c r="I43" s="124"/>
      <c r="J43" s="109"/>
      <c r="K43" s="136"/>
      <c r="L43" s="136"/>
      <c r="M43" s="28"/>
    </row>
    <row r="44" spans="1:13" ht="15" customHeight="1" thickBot="1">
      <c r="A44" s="42">
        <v>249</v>
      </c>
      <c r="B44" s="26" t="s">
        <v>10</v>
      </c>
      <c r="C44" s="27">
        <v>60</v>
      </c>
      <c r="D44" s="108"/>
      <c r="E44" s="124"/>
      <c r="F44" s="124"/>
      <c r="G44" s="124"/>
      <c r="H44" s="124"/>
      <c r="I44" s="124"/>
      <c r="J44" s="109"/>
      <c r="K44" s="136"/>
      <c r="L44" s="136"/>
      <c r="M44" s="28"/>
    </row>
    <row r="45" spans="1:13" ht="15" customHeight="1">
      <c r="A45" s="41">
        <v>250</v>
      </c>
      <c r="B45" s="26" t="s">
        <v>5</v>
      </c>
      <c r="C45" s="27">
        <v>60</v>
      </c>
      <c r="D45" s="108"/>
      <c r="E45" s="124"/>
      <c r="F45" s="124"/>
      <c r="G45" s="124"/>
      <c r="H45" s="124"/>
      <c r="I45" s="124"/>
      <c r="J45" s="109">
        <v>15101</v>
      </c>
      <c r="K45" s="136">
        <v>43088</v>
      </c>
      <c r="L45" s="136">
        <v>42768</v>
      </c>
      <c r="M45" s="28"/>
    </row>
    <row r="46" spans="1:13" ht="15" customHeight="1" thickBot="1">
      <c r="A46" s="46">
        <v>251</v>
      </c>
      <c r="B46" s="90" t="s">
        <v>9</v>
      </c>
      <c r="C46" s="31">
        <v>75</v>
      </c>
      <c r="D46" s="112"/>
      <c r="E46" s="121"/>
      <c r="F46" s="121"/>
      <c r="G46" s="121"/>
      <c r="H46" s="121"/>
      <c r="I46" s="121"/>
      <c r="J46" s="113"/>
      <c r="K46" s="137"/>
      <c r="L46" s="137"/>
      <c r="M46" s="91"/>
    </row>
    <row r="47" spans="1:13" ht="15" customHeight="1">
      <c r="A47" s="102" t="s">
        <v>70</v>
      </c>
      <c r="B47" s="50"/>
      <c r="C47" s="51"/>
      <c r="D47" s="106"/>
      <c r="E47" s="123"/>
      <c r="F47" s="123"/>
      <c r="G47" s="123"/>
      <c r="H47" s="123"/>
      <c r="I47" s="123"/>
      <c r="J47" s="107"/>
      <c r="K47" s="135"/>
      <c r="L47" s="135"/>
      <c r="M47" s="114"/>
    </row>
    <row r="48" spans="1:13" ht="15" customHeight="1">
      <c r="A48" s="190" t="s">
        <v>36</v>
      </c>
      <c r="B48" s="191"/>
      <c r="C48" s="192"/>
      <c r="D48" s="108"/>
      <c r="E48" s="124"/>
      <c r="F48" s="124"/>
      <c r="G48" s="124"/>
      <c r="H48" s="124"/>
      <c r="I48" s="124"/>
      <c r="J48" s="109"/>
      <c r="K48" s="136"/>
      <c r="L48" s="136"/>
      <c r="M48" s="110"/>
    </row>
    <row r="49" spans="1:20" ht="15" customHeight="1">
      <c r="A49" s="103" t="s">
        <v>71</v>
      </c>
      <c r="B49" s="59"/>
      <c r="C49" s="60"/>
      <c r="D49" s="108"/>
      <c r="E49" s="124"/>
      <c r="F49" s="124"/>
      <c r="G49" s="124"/>
      <c r="H49" s="124"/>
      <c r="I49" s="124"/>
      <c r="J49" s="109"/>
      <c r="K49" s="136"/>
      <c r="L49" s="136"/>
      <c r="M49" s="110"/>
    </row>
    <row r="50" spans="1:20" ht="15" customHeight="1">
      <c r="A50" s="94" t="s">
        <v>55</v>
      </c>
      <c r="B50" s="101"/>
      <c r="C50" s="68"/>
      <c r="D50" s="108"/>
      <c r="E50" s="124"/>
      <c r="F50" s="124"/>
      <c r="G50" s="124"/>
      <c r="H50" s="124"/>
      <c r="I50" s="124"/>
      <c r="J50" s="109"/>
      <c r="K50" s="136"/>
      <c r="L50" s="136"/>
      <c r="M50" s="110"/>
    </row>
    <row r="51" spans="1:20" ht="15" customHeight="1">
      <c r="A51" s="70" t="s">
        <v>11</v>
      </c>
      <c r="B51" s="71"/>
      <c r="C51" s="72"/>
      <c r="D51" s="108"/>
      <c r="E51" s="124"/>
      <c r="F51" s="124"/>
      <c r="G51" s="124"/>
      <c r="H51" s="124"/>
      <c r="I51" s="124"/>
      <c r="J51" s="109"/>
      <c r="K51" s="136"/>
      <c r="L51" s="136"/>
      <c r="M51" s="110"/>
    </row>
    <row r="52" spans="1:20" ht="15.6" customHeight="1" thickBot="1">
      <c r="A52" s="75" t="s">
        <v>21</v>
      </c>
      <c r="B52" s="87" t="s">
        <v>39</v>
      </c>
      <c r="C52" s="76"/>
      <c r="D52" s="115"/>
      <c r="E52" s="130"/>
      <c r="F52" s="125"/>
      <c r="G52" s="125"/>
      <c r="H52" s="130"/>
      <c r="I52" s="125"/>
      <c r="J52" s="116"/>
      <c r="K52" s="138"/>
      <c r="L52" s="143"/>
      <c r="M52" s="81"/>
    </row>
    <row r="53" spans="1:20" ht="15" customHeight="1" thickBot="1">
      <c r="A53" s="75"/>
      <c r="B53" s="87"/>
      <c r="C53" s="76"/>
      <c r="D53" s="92"/>
      <c r="E53" s="145">
        <f>SUM(E3:E52)</f>
        <v>0</v>
      </c>
      <c r="F53" s="145">
        <f>SUM(F3:F52)</f>
        <v>0</v>
      </c>
      <c r="G53" s="145">
        <f>SUM(G3:G52)</f>
        <v>0</v>
      </c>
      <c r="H53" s="145">
        <f>SUM(H3:H52)</f>
        <v>0</v>
      </c>
      <c r="I53" s="145">
        <f>SUM(I3:I52)</f>
        <v>0</v>
      </c>
      <c r="J53" s="78"/>
      <c r="K53" s="139" t="s">
        <v>112</v>
      </c>
      <c r="L53" s="197">
        <f>J54*0.01</f>
        <v>0</v>
      </c>
      <c r="M53" s="198"/>
    </row>
    <row r="54" spans="1:20" ht="15" customHeight="1" thickBot="1">
      <c r="A54" s="146" t="s">
        <v>110</v>
      </c>
      <c r="B54" s="202">
        <f>E53+F53+G53</f>
        <v>0</v>
      </c>
      <c r="C54" s="202"/>
      <c r="D54" s="100" t="s">
        <v>111</v>
      </c>
      <c r="E54" s="203">
        <f>H53</f>
        <v>0</v>
      </c>
      <c r="F54" s="203"/>
      <c r="G54" s="147" t="s">
        <v>114</v>
      </c>
      <c r="H54" s="126">
        <f>I53</f>
        <v>0</v>
      </c>
      <c r="I54" s="132" t="s">
        <v>69</v>
      </c>
      <c r="J54" s="202">
        <f>B54+E54+H54</f>
        <v>0</v>
      </c>
      <c r="K54" s="202"/>
      <c r="L54" s="144" t="s">
        <v>73</v>
      </c>
      <c r="M54" s="105">
        <f>SUM(M3:M46)</f>
        <v>2</v>
      </c>
      <c r="N54" s="174">
        <f>B54</f>
        <v>0</v>
      </c>
      <c r="O54" s="174">
        <f>E54</f>
        <v>0</v>
      </c>
      <c r="P54" s="128">
        <f>H54</f>
        <v>0</v>
      </c>
      <c r="Q54" s="174">
        <f>J54</f>
        <v>0</v>
      </c>
      <c r="R54" s="174">
        <f>Q54-S54</f>
        <v>0</v>
      </c>
      <c r="S54" s="174">
        <f>Q54*0.018</f>
        <v>0</v>
      </c>
      <c r="T54" s="7">
        <f>M54</f>
        <v>2</v>
      </c>
    </row>
    <row r="55" spans="1:20">
      <c r="A55" s="83"/>
      <c r="B55" s="84"/>
      <c r="C55" s="85"/>
      <c r="D55" s="83"/>
      <c r="E55" s="83"/>
      <c r="F55" s="83"/>
      <c r="G55" s="83"/>
      <c r="H55" s="83"/>
      <c r="I55" s="83"/>
      <c r="J55" s="83"/>
      <c r="K55" s="83"/>
      <c r="L55" s="83"/>
      <c r="M55" s="83"/>
    </row>
    <row r="56" spans="1:20">
      <c r="D56" s="83"/>
    </row>
  </sheetData>
  <mergeCells count="7">
    <mergeCell ref="L53:M53"/>
    <mergeCell ref="A1:F1"/>
    <mergeCell ref="G1:H1"/>
    <mergeCell ref="A48:C48"/>
    <mergeCell ref="B54:C54"/>
    <mergeCell ref="J54:K54"/>
    <mergeCell ref="E54:F54"/>
  </mergeCells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33</vt:i4>
      </vt:variant>
    </vt:vector>
  </HeadingPairs>
  <TitlesOfParts>
    <vt:vector size="33" baseType="lpstr">
      <vt:lpstr>2017</vt:lpstr>
      <vt:lpstr>Report</vt:lpstr>
      <vt:lpstr>Dec. 1</vt:lpstr>
      <vt:lpstr>Dec. 2</vt:lpstr>
      <vt:lpstr>Dec. 3</vt:lpstr>
      <vt:lpstr>Dec. 4</vt:lpstr>
      <vt:lpstr>Dec. 5</vt:lpstr>
      <vt:lpstr>Dec. 6</vt:lpstr>
      <vt:lpstr>Dec. 7</vt:lpstr>
      <vt:lpstr>Dec. 8</vt:lpstr>
      <vt:lpstr>Dec. 9</vt:lpstr>
      <vt:lpstr>Dec. 10</vt:lpstr>
      <vt:lpstr>Dec. 11</vt:lpstr>
      <vt:lpstr>Dec. 12</vt:lpstr>
      <vt:lpstr>Dec. 13</vt:lpstr>
      <vt:lpstr>Dec. 14</vt:lpstr>
      <vt:lpstr>Dec. 15</vt:lpstr>
      <vt:lpstr>Dec. 16</vt:lpstr>
      <vt:lpstr>Dec. 17</vt:lpstr>
      <vt:lpstr>Dec. 18</vt:lpstr>
      <vt:lpstr>Dec. 19</vt:lpstr>
      <vt:lpstr>Dec. 20</vt:lpstr>
      <vt:lpstr>Dec. 21</vt:lpstr>
      <vt:lpstr>Dec. 22</vt:lpstr>
      <vt:lpstr>Dec. 23</vt:lpstr>
      <vt:lpstr>Dec. 24</vt:lpstr>
      <vt:lpstr>Dec. 25</vt:lpstr>
      <vt:lpstr>Dec. 26</vt:lpstr>
      <vt:lpstr>Dec. 27</vt:lpstr>
      <vt:lpstr>Dec. 28</vt:lpstr>
      <vt:lpstr>Dec. 29</vt:lpstr>
      <vt:lpstr>Dec. 30</vt:lpstr>
      <vt:lpstr>Dec. 31</vt:lpstr>
    </vt:vector>
  </TitlesOfParts>
  <Company>Captain Johns Motel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 Drozdowicz</dc:creator>
  <cp:lastModifiedBy>Captain Johns</cp:lastModifiedBy>
  <cp:lastPrinted>2017-12-24T19:09:53Z</cp:lastPrinted>
  <dcterms:created xsi:type="dcterms:W3CDTF">2003-09-13T05:01:25Z</dcterms:created>
  <dcterms:modified xsi:type="dcterms:W3CDTF">2017-12-27T03:07:06Z</dcterms:modified>
</cp:coreProperties>
</file>