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201" codeName="{21656B06-1B9B-AA78-C99D-37B55691406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R:\Bureau\Code FLOTTE\Automatisation Code flotte\"/>
    </mc:Choice>
  </mc:AlternateContent>
  <bookViews>
    <workbookView xWindow="0" yWindow="0" windowWidth="15330" windowHeight="6480"/>
  </bookViews>
  <sheets>
    <sheet name="Base de données" sheetId="1" r:id="rId1"/>
    <sheet name="Feuil1" sheetId="2" r:id="rId2"/>
  </sheets>
  <definedNames>
    <definedName name="_xlnm._FilterDatabase" localSheetId="0" hidden="1">'Base de données'!$A$2:$D$11</definedName>
    <definedName name="_xlnm._FilterDatabase" localSheetId="1" hidden="1">Feuil1!$A$1:$L$21</definedName>
  </definedNames>
  <calcPr calcId="171027"/>
</workbook>
</file>

<file path=xl/calcChain.xml><?xml version="1.0" encoding="utf-8"?>
<calcChain xmlns="http://schemas.openxmlformats.org/spreadsheetml/2006/main">
  <c r="H13" i="2" l="1"/>
  <c r="H14" i="2"/>
  <c r="H15" i="2"/>
  <c r="H16" i="2"/>
  <c r="H17" i="2"/>
  <c r="H18" i="2"/>
  <c r="H19" i="2"/>
  <c r="H20" i="2"/>
  <c r="H12" i="2"/>
  <c r="H31" i="2"/>
  <c r="J31" i="2" s="1"/>
  <c r="F31" i="2" s="1"/>
  <c r="J30" i="2"/>
  <c r="E30" i="2" s="1"/>
  <c r="H30" i="2"/>
  <c r="H29" i="2"/>
  <c r="J29" i="2" s="1"/>
  <c r="E29" i="2" s="1"/>
  <c r="H28" i="2"/>
  <c r="J28" i="2" s="1"/>
  <c r="F28" i="2" s="1"/>
  <c r="H27" i="2"/>
  <c r="J27" i="2" s="1"/>
  <c r="E27" i="2" s="1"/>
  <c r="H26" i="2"/>
  <c r="J26" i="2" s="1"/>
  <c r="H25" i="2"/>
  <c r="J25" i="2" s="1"/>
  <c r="F25" i="2" s="1"/>
  <c r="H24" i="2"/>
  <c r="J24" i="2" s="1"/>
  <c r="E24" i="2" s="1"/>
  <c r="H23" i="2"/>
  <c r="J23" i="2" s="1"/>
  <c r="F23" i="2" s="1"/>
  <c r="H22" i="2"/>
  <c r="J22" i="2" s="1"/>
  <c r="F30" i="2" l="1"/>
  <c r="E31" i="2"/>
  <c r="E26" i="2"/>
  <c r="F26" i="2"/>
  <c r="E23" i="2"/>
  <c r="F29" i="2"/>
  <c r="E28" i="2"/>
  <c r="E25" i="2"/>
  <c r="F27" i="2"/>
  <c r="F24" i="2"/>
  <c r="H3" i="2" l="1"/>
  <c r="H4" i="2"/>
  <c r="H5" i="2"/>
  <c r="H6" i="2"/>
  <c r="H7" i="2"/>
  <c r="H8" i="2"/>
  <c r="H9" i="2"/>
  <c r="H10" i="2"/>
  <c r="H2" i="2"/>
  <c r="H21" i="2" l="1"/>
  <c r="J21" i="2" s="1"/>
  <c r="J20" i="2"/>
  <c r="J19" i="2"/>
  <c r="J18" i="2"/>
  <c r="J17" i="2"/>
  <c r="J16" i="2"/>
  <c r="J15" i="2"/>
  <c r="J14" i="2"/>
  <c r="J13" i="2"/>
  <c r="F13" i="2" s="1"/>
  <c r="J12" i="2"/>
  <c r="E20" i="2" l="1"/>
  <c r="F20" i="2"/>
  <c r="E21" i="2"/>
  <c r="F21" i="2"/>
  <c r="F16" i="2"/>
  <c r="E16" i="2"/>
  <c r="F19" i="2"/>
  <c r="E19" i="2"/>
  <c r="E14" i="2"/>
  <c r="F14" i="2"/>
  <c r="E17" i="2"/>
  <c r="F17" i="2"/>
  <c r="F15" i="2"/>
  <c r="E15" i="2"/>
  <c r="F18" i="2"/>
  <c r="E18" i="2"/>
  <c r="E13" i="2"/>
  <c r="J11" i="2" l="1"/>
  <c r="J10" i="2"/>
  <c r="J9" i="2"/>
  <c r="J8" i="2"/>
  <c r="J7" i="2"/>
  <c r="J6" i="2"/>
  <c r="J5" i="2"/>
  <c r="J4" i="2"/>
  <c r="J3" i="2"/>
  <c r="J2" i="2"/>
  <c r="F10" i="2" l="1"/>
  <c r="E10" i="2"/>
  <c r="E11" i="2"/>
  <c r="F11" i="2"/>
  <c r="E9" i="2"/>
  <c r="F9" i="2"/>
  <c r="E8" i="2"/>
  <c r="F8" i="2"/>
  <c r="E7" i="2"/>
  <c r="F7" i="2"/>
  <c r="E6" i="2"/>
  <c r="F6" i="2"/>
  <c r="E5" i="2"/>
  <c r="F5" i="2"/>
  <c r="E4" i="2"/>
  <c r="F4" i="2"/>
  <c r="E3" i="2"/>
  <c r="F3" i="2"/>
</calcChain>
</file>

<file path=xl/sharedStrings.xml><?xml version="1.0" encoding="utf-8"?>
<sst xmlns="http://schemas.openxmlformats.org/spreadsheetml/2006/main" count="133" uniqueCount="38">
  <si>
    <t>MODELE</t>
  </si>
  <si>
    <t>V.I.N.</t>
  </si>
  <si>
    <t xml:space="preserve"> DATE D'ENLEVEMENT</t>
  </si>
  <si>
    <t>CLIO</t>
  </si>
  <si>
    <t>CLIO 4</t>
  </si>
  <si>
    <t>CAPTUR</t>
  </si>
  <si>
    <t>AKIDIS</t>
  </si>
  <si>
    <t>Handling</t>
  </si>
  <si>
    <t>Service</t>
  </si>
  <si>
    <t>Centre de coût</t>
  </si>
  <si>
    <t>Flux</t>
  </si>
  <si>
    <t>Libéllé Propriétaire</t>
  </si>
  <si>
    <t>code propriétaire</t>
  </si>
  <si>
    <t>Châssis VIN</t>
  </si>
  <si>
    <t>Type véhicule</t>
  </si>
  <si>
    <t>Désignation Prestation</t>
  </si>
  <si>
    <t xml:space="preserve">Quantité commandée </t>
  </si>
  <si>
    <t>Prix unitaire</t>
  </si>
  <si>
    <t>Prix net</t>
  </si>
  <si>
    <t>Date début prestation</t>
  </si>
  <si>
    <t>Date fin  prestation</t>
  </si>
  <si>
    <t>CODE FLOTTE</t>
  </si>
  <si>
    <t>handling</t>
  </si>
  <si>
    <t>frais de passage code flotte</t>
  </si>
  <si>
    <t>pose plaque</t>
  </si>
  <si>
    <t>preparation complete</t>
  </si>
  <si>
    <t>gravage</t>
  </si>
  <si>
    <t>carburant</t>
  </si>
  <si>
    <t>mise en carburant</t>
  </si>
  <si>
    <t>mise en main</t>
  </si>
  <si>
    <t>Access-Divers</t>
  </si>
  <si>
    <t>stockage</t>
  </si>
  <si>
    <t>Carburant</t>
  </si>
  <si>
    <t>Gravage</t>
  </si>
  <si>
    <t>AAA1</t>
  </si>
  <si>
    <t>CAPTURE</t>
  </si>
  <si>
    <t>AAA2</t>
  </si>
  <si>
    <t>AAA3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</si>
</sst>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indexed="8"/>
      <name val="Arial"/>
      <family val="2"/>
    </font>
    <font>
      <b/>
      <sz val="10"/>
      <color theme="0"/>
      <name val="Arial"/>
      <family val="2"/>
    </font>
    <font>
      <b/>
      <sz val="10"/>
      <color theme="0"/>
      <name val="Verdana"/>
      <family val="2"/>
    </font>
    <font>
      <sz val="10"/>
      <name val="Arial"/>
      <family val="2"/>
    </font>
    <font>
      <sz val="11"/>
      <color rgb="FF000000"/>
      <name val="Calibri"/>
      <family val="2"/>
    </font>
  </fonts>
  <fills count="37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4" tint="-0.49998474074526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</fills>
  <borders count="1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43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8" fillId="0" borderId="0" applyFill="0" applyProtection="0"/>
  </cellStyleXfs>
  <cellXfs count="16">
    <xf numFmtId="0" fontId="0" fillId="0" borderId="0" xfId="0"/>
    <xf numFmtId="22" fontId="0" fillId="0" borderId="0" xfId="0" applyNumberFormat="1"/>
    <xf numFmtId="0" fontId="19" fillId="33" borderId="10" xfId="42" applyFont="1" applyFill="1" applyBorder="1" applyAlignment="1" applyProtection="1">
      <alignment horizontal="center" vertical="center" wrapText="1"/>
    </xf>
    <xf numFmtId="0" fontId="20" fillId="33" borderId="10" xfId="42" applyFont="1" applyFill="1" applyBorder="1" applyAlignment="1" applyProtection="1">
      <alignment horizontal="center" vertical="center" wrapText="1"/>
    </xf>
    <xf numFmtId="0" fontId="0" fillId="0" borderId="0" xfId="0" applyFill="1"/>
    <xf numFmtId="0" fontId="0" fillId="34" borderId="0" xfId="0" applyFill="1"/>
    <xf numFmtId="0" fontId="21" fillId="0" borderId="0" xfId="0" applyFont="1" applyFill="1"/>
    <xf numFmtId="14" fontId="0" fillId="0" borderId="0" xfId="0" applyNumberFormat="1" applyFont="1" applyFill="1"/>
    <xf numFmtId="0" fontId="0" fillId="0" borderId="0" xfId="0" applyFill="1" applyAlignment="1">
      <alignment horizontal="right"/>
    </xf>
    <xf numFmtId="1" fontId="0" fillId="0" borderId="0" xfId="0" applyNumberFormat="1"/>
    <xf numFmtId="14" fontId="0" fillId="0" borderId="0" xfId="0" applyNumberFormat="1" applyFill="1"/>
    <xf numFmtId="0" fontId="0" fillId="35" borderId="0" xfId="0" applyFill="1"/>
    <xf numFmtId="14" fontId="0" fillId="35" borderId="0" xfId="0" applyNumberFormat="1" applyFill="1"/>
    <xf numFmtId="0" fontId="0" fillId="36" borderId="0" xfId="0" applyFill="1"/>
    <xf numFmtId="14" fontId="0" fillId="36" borderId="0" xfId="0" applyNumberFormat="1" applyFill="1"/>
    <xf numFmtId="2" fontId="21" fillId="0" borderId="0" xfId="0" applyNumberFormat="1" applyFont="1" applyFill="1"/>
  </cellXfs>
  <cellStyles count="43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rmal_Feuil1" xfId="42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95250</xdr:colOff>
          <xdr:row>0</xdr:row>
          <xdr:rowOff>9525</xdr:rowOff>
        </xdr:from>
        <xdr:to>
          <xdr:col>5</xdr:col>
          <xdr:colOff>152400</xdr:colOff>
          <xdr:row>1</xdr:row>
          <xdr:rowOff>19050</xdr:rowOff>
        </xdr:to>
        <xdr:sp macro="" textlink="">
          <xdr:nvSpPr>
            <xdr:cNvPr id="1026" name="Bou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1:D11" totalsRowShown="0">
  <sortState ref="A2:D11">
    <sortCondition ref="A1:A11"/>
  </sortState>
  <tableColumns count="4">
    <tableColumn id="1" name="V.I.N."/>
    <tableColumn id="2" name="MODELE"/>
    <tableColumn id="3" name="Service"/>
    <tableColumn id="4" name=" DATE D'ENLEVEMENT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D11"/>
  <sheetViews>
    <sheetView tabSelected="1" workbookViewId="0">
      <selection activeCell="D14" sqref="D14"/>
    </sheetView>
  </sheetViews>
  <sheetFormatPr baseColWidth="10" defaultRowHeight="15" x14ac:dyDescent="0.25"/>
  <cols>
    <col min="1" max="1" width="19.85546875" customWidth="1"/>
    <col min="3" max="3" width="34.140625" bestFit="1" customWidth="1"/>
    <col min="4" max="4" width="22" customWidth="1"/>
  </cols>
  <sheetData>
    <row r="1" spans="1:4" x14ac:dyDescent="0.25">
      <c r="A1" t="s">
        <v>1</v>
      </c>
      <c r="B1" t="s">
        <v>0</v>
      </c>
      <c r="C1" t="s">
        <v>8</v>
      </c>
      <c r="D1" t="s">
        <v>2</v>
      </c>
    </row>
    <row r="2" spans="1:4" x14ac:dyDescent="0.25">
      <c r="A2" s="11" t="s">
        <v>34</v>
      </c>
      <c r="B2" s="11" t="s">
        <v>5</v>
      </c>
      <c r="C2" t="s">
        <v>7</v>
      </c>
      <c r="D2" s="1">
        <v>43025.520138888889</v>
      </c>
    </row>
    <row r="3" spans="1:4" x14ac:dyDescent="0.25">
      <c r="A3" t="s">
        <v>34</v>
      </c>
      <c r="C3" t="s">
        <v>25</v>
      </c>
    </row>
    <row r="4" spans="1:4" x14ac:dyDescent="0.25">
      <c r="A4" t="s">
        <v>34</v>
      </c>
      <c r="C4" t="s">
        <v>32</v>
      </c>
    </row>
    <row r="5" spans="1:4" x14ac:dyDescent="0.25">
      <c r="A5" s="13" t="s">
        <v>36</v>
      </c>
      <c r="B5" s="13" t="s">
        <v>3</v>
      </c>
      <c r="C5" t="s">
        <v>7</v>
      </c>
      <c r="D5" s="1">
        <v>43034.390972222223</v>
      </c>
    </row>
    <row r="6" spans="1:4" x14ac:dyDescent="0.25">
      <c r="A6" t="s">
        <v>36</v>
      </c>
      <c r="C6" t="s">
        <v>25</v>
      </c>
    </row>
    <row r="7" spans="1:4" x14ac:dyDescent="0.25">
      <c r="A7" t="s">
        <v>36</v>
      </c>
      <c r="C7" t="s">
        <v>33</v>
      </c>
    </row>
    <row r="8" spans="1:4" x14ac:dyDescent="0.25">
      <c r="A8" t="s">
        <v>36</v>
      </c>
      <c r="C8" t="s">
        <v>32</v>
      </c>
    </row>
    <row r="9" spans="1:4" x14ac:dyDescent="0.25">
      <c r="A9" s="5" t="s">
        <v>37</v>
      </c>
      <c r="B9" s="5" t="s">
        <v>4</v>
      </c>
      <c r="C9" t="s">
        <v>7</v>
      </c>
      <c r="D9" s="1">
        <v>43019.623611111114</v>
      </c>
    </row>
    <row r="10" spans="1:4" x14ac:dyDescent="0.25">
      <c r="A10" t="s">
        <v>37</v>
      </c>
      <c r="C10" t="s">
        <v>25</v>
      </c>
    </row>
    <row r="11" spans="1:4" x14ac:dyDescent="0.25">
      <c r="A11" t="s">
        <v>37</v>
      </c>
      <c r="C11" t="s">
        <v>32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3" name="Button 2">
              <controlPr defaultSize="0" print="0" autoFill="0" autoPict="0" macro="[0]!Macro6">
                <anchor moveWithCells="1" sizeWithCells="1">
                  <from>
                    <xdr:col>4</xdr:col>
                    <xdr:colOff>95250</xdr:colOff>
                    <xdr:row>0</xdr:row>
                    <xdr:rowOff>9525</xdr:rowOff>
                  </from>
                  <to>
                    <xdr:col>5</xdr:col>
                    <xdr:colOff>152400</xdr:colOff>
                    <xdr:row>1</xdr:row>
                    <xdr:rowOff>19050</xdr:rowOff>
                  </to>
                </anchor>
              </controlPr>
            </control>
          </mc:Choice>
        </mc:AlternateContent>
      </controls>
    </mc:Choice>
  </mc:AlternateContent>
  <tableParts count="1"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L31"/>
  <sheetViews>
    <sheetView topLeftCell="A7" workbookViewId="0">
      <selection activeCell="D10" sqref="D10"/>
    </sheetView>
  </sheetViews>
  <sheetFormatPr baseColWidth="10" defaultRowHeight="15" x14ac:dyDescent="0.25"/>
  <cols>
    <col min="5" max="5" width="18.5703125" bestFit="1" customWidth="1"/>
    <col min="7" max="7" width="25.42578125" bestFit="1" customWidth="1"/>
    <col min="8" max="8" width="11.140625" bestFit="1" customWidth="1"/>
  </cols>
  <sheetData>
    <row r="1" spans="1:12" ht="38.25" x14ac:dyDescent="0.25">
      <c r="A1" s="2" t="s">
        <v>9</v>
      </c>
      <c r="B1" s="2" t="s">
        <v>10</v>
      </c>
      <c r="C1" s="2" t="s">
        <v>11</v>
      </c>
      <c r="D1" s="2" t="s">
        <v>12</v>
      </c>
      <c r="E1" s="3" t="s">
        <v>13</v>
      </c>
      <c r="F1" s="3" t="s">
        <v>14</v>
      </c>
      <c r="G1" s="2" t="s">
        <v>15</v>
      </c>
      <c r="H1" s="2" t="s">
        <v>16</v>
      </c>
      <c r="I1" s="2" t="s">
        <v>17</v>
      </c>
      <c r="J1" s="2" t="s">
        <v>18</v>
      </c>
      <c r="K1" s="2" t="s">
        <v>19</v>
      </c>
      <c r="L1" s="2" t="s">
        <v>20</v>
      </c>
    </row>
    <row r="2" spans="1:12" x14ac:dyDescent="0.25">
      <c r="A2" s="4" t="s">
        <v>6</v>
      </c>
      <c r="B2" s="4" t="s">
        <v>21</v>
      </c>
      <c r="C2" s="4"/>
      <c r="D2" s="4"/>
      <c r="E2" s="11" t="s">
        <v>34</v>
      </c>
      <c r="F2" s="11" t="s">
        <v>35</v>
      </c>
      <c r="G2" s="4" t="s">
        <v>22</v>
      </c>
      <c r="H2" s="8">
        <f>COUNTIFS('Base de données'!C:C,Feuil1!G2,'Base de données'!A:A,Feuil1!E$2)</f>
        <v>1</v>
      </c>
      <c r="I2" s="5"/>
      <c r="J2" s="6">
        <f t="shared" ref="J2:J7" si="0">H2*I2</f>
        <v>0</v>
      </c>
      <c r="K2" s="4"/>
      <c r="L2" s="7"/>
    </row>
    <row r="3" spans="1:12" x14ac:dyDescent="0.25">
      <c r="A3" s="4" t="s">
        <v>6</v>
      </c>
      <c r="B3" s="4" t="s">
        <v>21</v>
      </c>
      <c r="C3" s="4"/>
      <c r="D3" s="4"/>
      <c r="E3" s="4" t="str">
        <f>IF($J3=0,"",E$2)</f>
        <v/>
      </c>
      <c r="F3" s="4" t="str">
        <f>IF($J3=0,"",F$2)</f>
        <v/>
      </c>
      <c r="G3" s="4" t="s">
        <v>23</v>
      </c>
      <c r="H3" s="8">
        <f>COUNTIFS('Base de données'!C:C,Feuil1!G3,'Base de données'!A:A,Feuil1!E$2)</f>
        <v>0</v>
      </c>
      <c r="I3" s="5"/>
      <c r="J3" s="6">
        <f t="shared" si="0"/>
        <v>0</v>
      </c>
      <c r="K3" s="4"/>
      <c r="L3" s="7"/>
    </row>
    <row r="4" spans="1:12" x14ac:dyDescent="0.25">
      <c r="A4" s="4" t="s">
        <v>6</v>
      </c>
      <c r="B4" s="4" t="s">
        <v>21</v>
      </c>
      <c r="E4" s="4" t="str">
        <f t="shared" ref="E4:E10" si="1">IF(J4=0,"",E$2)</f>
        <v/>
      </c>
      <c r="F4" s="4" t="str">
        <f t="shared" ref="F4:F11" si="2">IF($J4=0,"",F$2)</f>
        <v/>
      </c>
      <c r="G4" t="s">
        <v>24</v>
      </c>
      <c r="H4" s="8">
        <f>COUNTIFS('Base de données'!C:C,Feuil1!G4,'Base de données'!A:A,Feuil1!E$2)</f>
        <v>0</v>
      </c>
      <c r="I4" s="5"/>
      <c r="J4" s="6">
        <f t="shared" si="0"/>
        <v>0</v>
      </c>
      <c r="K4" s="4"/>
      <c r="L4" s="7"/>
    </row>
    <row r="5" spans="1:12" x14ac:dyDescent="0.25">
      <c r="A5" s="4" t="s">
        <v>6</v>
      </c>
      <c r="B5" s="4" t="s">
        <v>21</v>
      </c>
      <c r="E5" s="4" t="str">
        <f t="shared" si="1"/>
        <v/>
      </c>
      <c r="F5" s="4" t="str">
        <f t="shared" si="2"/>
        <v/>
      </c>
      <c r="G5" t="s">
        <v>25</v>
      </c>
      <c r="H5" s="8">
        <f>COUNTIFS('Base de données'!C:C,Feuil1!G5,'Base de données'!A:A,Feuil1!E$2)</f>
        <v>1</v>
      </c>
      <c r="I5" s="5"/>
      <c r="J5" s="6">
        <f t="shared" si="0"/>
        <v>0</v>
      </c>
      <c r="K5" s="4"/>
      <c r="L5" s="7"/>
    </row>
    <row r="6" spans="1:12" x14ac:dyDescent="0.25">
      <c r="A6" s="4" t="s">
        <v>6</v>
      </c>
      <c r="B6" s="4" t="s">
        <v>21</v>
      </c>
      <c r="E6" s="4" t="str">
        <f t="shared" si="1"/>
        <v/>
      </c>
      <c r="F6" s="4" t="str">
        <f t="shared" si="2"/>
        <v/>
      </c>
      <c r="G6" t="s">
        <v>26</v>
      </c>
      <c r="H6" s="8">
        <f>COUNTIFS('Base de données'!C:C,Feuil1!G6,'Base de données'!A:A,Feuil1!E$2)</f>
        <v>0</v>
      </c>
      <c r="I6" s="5"/>
      <c r="J6" s="6">
        <f t="shared" si="0"/>
        <v>0</v>
      </c>
      <c r="K6" s="4"/>
      <c r="L6" s="7"/>
    </row>
    <row r="7" spans="1:12" x14ac:dyDescent="0.25">
      <c r="A7" s="4" t="s">
        <v>6</v>
      </c>
      <c r="B7" s="4" t="s">
        <v>21</v>
      </c>
      <c r="E7" s="4" t="str">
        <f t="shared" si="1"/>
        <v/>
      </c>
      <c r="F7" s="4" t="str">
        <f t="shared" si="2"/>
        <v/>
      </c>
      <c r="G7" t="s">
        <v>27</v>
      </c>
      <c r="H7" s="8">
        <f>COUNTIFS('Base de données'!C:C,Feuil1!G7,'Base de données'!A:A,Feuil1!E$2)</f>
        <v>1</v>
      </c>
      <c r="I7" s="5"/>
      <c r="J7" s="6">
        <f t="shared" si="0"/>
        <v>0</v>
      </c>
      <c r="K7" s="4"/>
      <c r="L7" s="7"/>
    </row>
    <row r="8" spans="1:12" x14ac:dyDescent="0.25">
      <c r="A8" s="4" t="s">
        <v>6</v>
      </c>
      <c r="B8" s="4" t="s">
        <v>21</v>
      </c>
      <c r="E8" s="4" t="str">
        <f t="shared" si="1"/>
        <v/>
      </c>
      <c r="F8" s="4" t="str">
        <f t="shared" si="2"/>
        <v/>
      </c>
      <c r="G8" t="s">
        <v>28</v>
      </c>
      <c r="H8" s="8">
        <f>COUNTIFS('Base de données'!C:C,Feuil1!G8,'Base de données'!A:A,Feuil1!E$2)</f>
        <v>0</v>
      </c>
      <c r="I8" s="5"/>
      <c r="J8" s="6">
        <f>I8*H8</f>
        <v>0</v>
      </c>
      <c r="K8" s="4"/>
      <c r="L8" s="7"/>
    </row>
    <row r="9" spans="1:12" x14ac:dyDescent="0.25">
      <c r="A9" s="4" t="s">
        <v>6</v>
      </c>
      <c r="B9" s="4" t="s">
        <v>21</v>
      </c>
      <c r="E9" s="4" t="str">
        <f t="shared" si="1"/>
        <v/>
      </c>
      <c r="F9" s="4" t="str">
        <f t="shared" si="2"/>
        <v/>
      </c>
      <c r="G9" t="s">
        <v>29</v>
      </c>
      <c r="H9" s="8">
        <f>COUNTIFS('Base de données'!C:C,Feuil1!G9,'Base de données'!A:A,Feuil1!E$2)</f>
        <v>0</v>
      </c>
      <c r="I9" s="5"/>
      <c r="J9" s="6">
        <f>H9*I9</f>
        <v>0</v>
      </c>
      <c r="K9" s="4"/>
      <c r="L9" s="7"/>
    </row>
    <row r="10" spans="1:12" x14ac:dyDescent="0.25">
      <c r="A10" s="4" t="s">
        <v>6</v>
      </c>
      <c r="B10" s="4" t="s">
        <v>21</v>
      </c>
      <c r="E10" s="4" t="str">
        <f t="shared" si="1"/>
        <v/>
      </c>
      <c r="F10" s="4" t="str">
        <f t="shared" si="2"/>
        <v/>
      </c>
      <c r="G10" t="s">
        <v>30</v>
      </c>
      <c r="H10" s="8">
        <f>COUNTIFS('Base de données'!C:C,Feuil1!G10,'Base de données'!A:A,Feuil1!E$2)</f>
        <v>0</v>
      </c>
      <c r="I10" s="5"/>
      <c r="J10" s="6">
        <f>I10</f>
        <v>0</v>
      </c>
      <c r="K10" s="4"/>
      <c r="L10" s="7"/>
    </row>
    <row r="11" spans="1:12" x14ac:dyDescent="0.25">
      <c r="A11" s="4" t="s">
        <v>6</v>
      </c>
      <c r="B11" s="4" t="s">
        <v>21</v>
      </c>
      <c r="E11" s="4" t="str">
        <f t="shared" ref="E11" si="3">IF(J11=0,"",E$2)</f>
        <v/>
      </c>
      <c r="F11" s="4" t="str">
        <f t="shared" si="2"/>
        <v/>
      </c>
      <c r="G11" t="s">
        <v>31</v>
      </c>
      <c r="H11" s="9">
        <v>1</v>
      </c>
      <c r="I11" s="5"/>
      <c r="J11" s="6">
        <f t="shared" ref="J11:J17" si="4">H11*I11</f>
        <v>0</v>
      </c>
      <c r="K11" s="10">
        <v>43009</v>
      </c>
      <c r="L11" s="12">
        <v>43025.520138888889</v>
      </c>
    </row>
    <row r="12" spans="1:12" x14ac:dyDescent="0.25">
      <c r="A12" s="4" t="s">
        <v>6</v>
      </c>
      <c r="B12" s="4" t="s">
        <v>21</v>
      </c>
      <c r="C12" s="4"/>
      <c r="D12" s="4"/>
      <c r="E12" s="13" t="s">
        <v>36</v>
      </c>
      <c r="F12" s="13" t="s">
        <v>3</v>
      </c>
      <c r="G12" s="4" t="s">
        <v>22</v>
      </c>
      <c r="H12" s="8">
        <f>COUNTIFS('Base de données'!C:C,Feuil1!G12,'Base de données'!A:A,Feuil1!E$12)</f>
        <v>1</v>
      </c>
      <c r="I12" s="5"/>
      <c r="J12" s="6">
        <f t="shared" si="4"/>
        <v>0</v>
      </c>
      <c r="K12" s="4"/>
      <c r="L12" s="7"/>
    </row>
    <row r="13" spans="1:12" x14ac:dyDescent="0.25">
      <c r="A13" s="4" t="s">
        <v>6</v>
      </c>
      <c r="B13" s="4" t="s">
        <v>21</v>
      </c>
      <c r="C13" s="4"/>
      <c r="D13" s="4"/>
      <c r="E13" s="4" t="str">
        <f>IF($J13=0,"",E$12)</f>
        <v/>
      </c>
      <c r="F13" s="4" t="str">
        <f>IF($J13=0,"",F$12)</f>
        <v/>
      </c>
      <c r="G13" s="4" t="s">
        <v>23</v>
      </c>
      <c r="H13" s="8">
        <f>COUNTIFS('Base de données'!C:C,Feuil1!G13,'Base de données'!A:A,Feuil1!E$12)</f>
        <v>0</v>
      </c>
      <c r="I13" s="5"/>
      <c r="J13" s="6">
        <f t="shared" si="4"/>
        <v>0</v>
      </c>
      <c r="K13" s="4"/>
      <c r="L13" s="7"/>
    </row>
    <row r="14" spans="1:12" x14ac:dyDescent="0.25">
      <c r="A14" s="4" t="s">
        <v>6</v>
      </c>
      <c r="B14" s="4" t="s">
        <v>21</v>
      </c>
      <c r="E14" s="4" t="str">
        <f t="shared" ref="E14:E21" si="5">IF($J14=0,"",E$12)</f>
        <v/>
      </c>
      <c r="F14" s="4" t="str">
        <f t="shared" ref="F14:F21" si="6">IF($J14=0,"",F$12)</f>
        <v/>
      </c>
      <c r="G14" t="s">
        <v>24</v>
      </c>
      <c r="H14" s="8">
        <f>COUNTIFS('Base de données'!C:C,Feuil1!G14,'Base de données'!A:A,Feuil1!E$12)</f>
        <v>0</v>
      </c>
      <c r="I14" s="5"/>
      <c r="J14" s="6">
        <f t="shared" si="4"/>
        <v>0</v>
      </c>
      <c r="K14" s="4"/>
      <c r="L14" s="7"/>
    </row>
    <row r="15" spans="1:12" x14ac:dyDescent="0.25">
      <c r="A15" s="4" t="s">
        <v>6</v>
      </c>
      <c r="B15" s="4" t="s">
        <v>21</v>
      </c>
      <c r="E15" s="4" t="str">
        <f t="shared" si="5"/>
        <v/>
      </c>
      <c r="F15" s="4" t="str">
        <f t="shared" si="6"/>
        <v/>
      </c>
      <c r="G15" t="s">
        <v>25</v>
      </c>
      <c r="H15" s="8">
        <f>COUNTIFS('Base de données'!C:C,Feuil1!G15,'Base de données'!A:A,Feuil1!E$12)</f>
        <v>1</v>
      </c>
      <c r="I15" s="5"/>
      <c r="J15" s="6">
        <f t="shared" si="4"/>
        <v>0</v>
      </c>
      <c r="K15" s="4"/>
      <c r="L15" s="7"/>
    </row>
    <row r="16" spans="1:12" x14ac:dyDescent="0.25">
      <c r="A16" s="4" t="s">
        <v>6</v>
      </c>
      <c r="B16" s="4" t="s">
        <v>21</v>
      </c>
      <c r="E16" s="4" t="str">
        <f t="shared" si="5"/>
        <v/>
      </c>
      <c r="F16" s="4" t="str">
        <f t="shared" si="6"/>
        <v/>
      </c>
      <c r="G16" t="s">
        <v>26</v>
      </c>
      <c r="H16" s="8">
        <f>COUNTIFS('Base de données'!C:C,Feuil1!G16,'Base de données'!A:A,Feuil1!E$12)</f>
        <v>1</v>
      </c>
      <c r="I16" s="5"/>
      <c r="J16" s="6">
        <f t="shared" si="4"/>
        <v>0</v>
      </c>
      <c r="K16" s="4"/>
      <c r="L16" s="7"/>
    </row>
    <row r="17" spans="1:12" x14ac:dyDescent="0.25">
      <c r="A17" s="4" t="s">
        <v>6</v>
      </c>
      <c r="B17" s="4" t="s">
        <v>21</v>
      </c>
      <c r="E17" s="4" t="str">
        <f t="shared" si="5"/>
        <v/>
      </c>
      <c r="F17" s="4" t="str">
        <f t="shared" si="6"/>
        <v/>
      </c>
      <c r="G17" t="s">
        <v>27</v>
      </c>
      <c r="H17" s="8">
        <f>COUNTIFS('Base de données'!C:C,Feuil1!G17,'Base de données'!A:A,Feuil1!E$12)</f>
        <v>1</v>
      </c>
      <c r="I17" s="5"/>
      <c r="J17" s="6">
        <f t="shared" si="4"/>
        <v>0</v>
      </c>
      <c r="K17" s="4"/>
      <c r="L17" s="7"/>
    </row>
    <row r="18" spans="1:12" x14ac:dyDescent="0.25">
      <c r="A18" s="4" t="s">
        <v>6</v>
      </c>
      <c r="B18" s="4" t="s">
        <v>21</v>
      </c>
      <c r="E18" s="4" t="str">
        <f t="shared" si="5"/>
        <v/>
      </c>
      <c r="F18" s="4" t="str">
        <f t="shared" si="6"/>
        <v/>
      </c>
      <c r="G18" t="s">
        <v>28</v>
      </c>
      <c r="H18" s="8">
        <f>COUNTIFS('Base de données'!C:C,Feuil1!G18,'Base de données'!A:A,Feuil1!E$12)</f>
        <v>0</v>
      </c>
      <c r="I18" s="5"/>
      <c r="J18" s="6">
        <f>I18*H18</f>
        <v>0</v>
      </c>
      <c r="K18" s="4"/>
      <c r="L18" s="7"/>
    </row>
    <row r="19" spans="1:12" x14ac:dyDescent="0.25">
      <c r="A19" s="4" t="s">
        <v>6</v>
      </c>
      <c r="B19" s="4" t="s">
        <v>21</v>
      </c>
      <c r="E19" s="4" t="str">
        <f t="shared" si="5"/>
        <v/>
      </c>
      <c r="F19" s="4" t="str">
        <f t="shared" si="6"/>
        <v/>
      </c>
      <c r="G19" t="s">
        <v>29</v>
      </c>
      <c r="H19" s="8">
        <f>COUNTIFS('Base de données'!C:C,Feuil1!G19,'Base de données'!A:A,Feuil1!E$12)</f>
        <v>0</v>
      </c>
      <c r="I19" s="5"/>
      <c r="J19" s="6">
        <f>H19*I19</f>
        <v>0</v>
      </c>
      <c r="K19" s="4"/>
      <c r="L19" s="7"/>
    </row>
    <row r="20" spans="1:12" x14ac:dyDescent="0.25">
      <c r="A20" s="4" t="s">
        <v>6</v>
      </c>
      <c r="B20" s="4" t="s">
        <v>21</v>
      </c>
      <c r="E20" s="4" t="str">
        <f t="shared" si="5"/>
        <v/>
      </c>
      <c r="F20" s="4" t="str">
        <f t="shared" si="6"/>
        <v/>
      </c>
      <c r="G20" t="s">
        <v>30</v>
      </c>
      <c r="H20" s="8">
        <f>COUNTIFS('Base de données'!C:C,Feuil1!G20,'Base de données'!A:A,Feuil1!E$12)</f>
        <v>0</v>
      </c>
      <c r="I20" s="5"/>
      <c r="J20" s="6">
        <f>I20</f>
        <v>0</v>
      </c>
      <c r="K20" s="4"/>
      <c r="L20" s="7"/>
    </row>
    <row r="21" spans="1:12" x14ac:dyDescent="0.25">
      <c r="A21" s="4" t="s">
        <v>6</v>
      </c>
      <c r="B21" s="4" t="s">
        <v>21</v>
      </c>
      <c r="E21" s="4" t="str">
        <f t="shared" si="5"/>
        <v/>
      </c>
      <c r="F21" s="4" t="str">
        <f t="shared" si="6"/>
        <v/>
      </c>
      <c r="G21" t="s">
        <v>31</v>
      </c>
      <c r="H21" s="9">
        <f>L21-K21+1</f>
        <v>17.520138888889051</v>
      </c>
      <c r="I21" s="5"/>
      <c r="J21" s="15">
        <f>I21*H21</f>
        <v>0</v>
      </c>
      <c r="K21" s="10">
        <v>43009</v>
      </c>
      <c r="L21" s="14">
        <v>43025.520138888889</v>
      </c>
    </row>
    <row r="22" spans="1:12" x14ac:dyDescent="0.25">
      <c r="A22" s="4" t="s">
        <v>6</v>
      </c>
      <c r="B22" s="4" t="s">
        <v>21</v>
      </c>
      <c r="C22" s="4"/>
      <c r="D22" s="4"/>
      <c r="E22" s="5"/>
      <c r="F22" s="5"/>
      <c r="G22" s="4" t="s">
        <v>22</v>
      </c>
      <c r="H22" s="8">
        <f>COUNTIFS('Base de données'!C:C,Feuil1!G22,'Base de données'!A:A,Feuil1!E$2)</f>
        <v>1</v>
      </c>
      <c r="I22" s="5"/>
      <c r="J22" s="6">
        <f t="shared" ref="J22:J27" si="7">H22*I22</f>
        <v>0</v>
      </c>
      <c r="K22" s="4"/>
      <c r="L22" s="7"/>
    </row>
    <row r="23" spans="1:12" x14ac:dyDescent="0.25">
      <c r="A23" s="4" t="s">
        <v>6</v>
      </c>
      <c r="B23" s="4" t="s">
        <v>21</v>
      </c>
      <c r="C23" s="4"/>
      <c r="D23" s="4"/>
      <c r="E23" s="4" t="str">
        <f>IF($J23=0,"",E$22)</f>
        <v/>
      </c>
      <c r="F23" s="4" t="str">
        <f>IF($J23=0,"",F$22)</f>
        <v/>
      </c>
      <c r="G23" s="4" t="s">
        <v>23</v>
      </c>
      <c r="H23" s="8">
        <f>COUNTIFS('Base de données'!C:C,Feuil1!G23,'Base de données'!A:A,Feuil1!E$2)</f>
        <v>0</v>
      </c>
      <c r="I23" s="5"/>
      <c r="J23" s="6">
        <f t="shared" si="7"/>
        <v>0</v>
      </c>
      <c r="K23" s="4"/>
      <c r="L23" s="7"/>
    </row>
    <row r="24" spans="1:12" x14ac:dyDescent="0.25">
      <c r="A24" s="4" t="s">
        <v>6</v>
      </c>
      <c r="B24" s="4" t="s">
        <v>21</v>
      </c>
      <c r="E24" s="4" t="str">
        <f t="shared" ref="E24:F31" si="8">IF($J24=0,"",E$22)</f>
        <v/>
      </c>
      <c r="F24" s="4" t="str">
        <f t="shared" si="8"/>
        <v/>
      </c>
      <c r="G24" t="s">
        <v>24</v>
      </c>
      <c r="H24" s="8">
        <f>COUNTIFS('Base de données'!C:C,Feuil1!G24,'Base de données'!A:A,Feuil1!E$2)</f>
        <v>0</v>
      </c>
      <c r="I24" s="5"/>
      <c r="J24" s="6">
        <f t="shared" si="7"/>
        <v>0</v>
      </c>
      <c r="K24" s="4"/>
      <c r="L24" s="7"/>
    </row>
    <row r="25" spans="1:12" x14ac:dyDescent="0.25">
      <c r="A25" s="4" t="s">
        <v>6</v>
      </c>
      <c r="B25" s="4" t="s">
        <v>21</v>
      </c>
      <c r="E25" s="4" t="str">
        <f t="shared" si="8"/>
        <v/>
      </c>
      <c r="F25" s="4" t="str">
        <f t="shared" si="8"/>
        <v/>
      </c>
      <c r="G25" t="s">
        <v>25</v>
      </c>
      <c r="H25" s="8">
        <f>COUNTIFS('Base de données'!C:C,Feuil1!G25,'Base de données'!A:A,Feuil1!E$2)</f>
        <v>1</v>
      </c>
      <c r="I25" s="5"/>
      <c r="J25" s="6">
        <f t="shared" si="7"/>
        <v>0</v>
      </c>
      <c r="K25" s="4"/>
      <c r="L25" s="7"/>
    </row>
    <row r="26" spans="1:12" x14ac:dyDescent="0.25">
      <c r="A26" s="4" t="s">
        <v>6</v>
      </c>
      <c r="B26" s="4" t="s">
        <v>21</v>
      </c>
      <c r="E26" s="4" t="str">
        <f t="shared" si="8"/>
        <v/>
      </c>
      <c r="F26" s="4" t="str">
        <f t="shared" si="8"/>
        <v/>
      </c>
      <c r="G26" t="s">
        <v>26</v>
      </c>
      <c r="H26" s="8">
        <f>COUNTIFS('Base de données'!C:C,Feuil1!G26,'Base de données'!A:A,Feuil1!E$2)</f>
        <v>0</v>
      </c>
      <c r="I26" s="5"/>
      <c r="J26" s="6">
        <f t="shared" si="7"/>
        <v>0</v>
      </c>
      <c r="K26" s="4"/>
      <c r="L26" s="7"/>
    </row>
    <row r="27" spans="1:12" x14ac:dyDescent="0.25">
      <c r="A27" s="4" t="s">
        <v>6</v>
      </c>
      <c r="B27" s="4" t="s">
        <v>21</v>
      </c>
      <c r="E27" s="4" t="str">
        <f t="shared" si="8"/>
        <v/>
      </c>
      <c r="F27" s="4" t="str">
        <f t="shared" si="8"/>
        <v/>
      </c>
      <c r="G27" t="s">
        <v>27</v>
      </c>
      <c r="H27" s="8">
        <f>COUNTIFS('Base de données'!C:C,Feuil1!G27,'Base de données'!A:A,Feuil1!E$2)</f>
        <v>1</v>
      </c>
      <c r="I27" s="5"/>
      <c r="J27" s="6">
        <f t="shared" si="7"/>
        <v>0</v>
      </c>
      <c r="K27" s="4"/>
      <c r="L27" s="7"/>
    </row>
    <row r="28" spans="1:12" x14ac:dyDescent="0.25">
      <c r="A28" s="4" t="s">
        <v>6</v>
      </c>
      <c r="B28" s="4" t="s">
        <v>21</v>
      </c>
      <c r="E28" s="4" t="str">
        <f t="shared" si="8"/>
        <v/>
      </c>
      <c r="F28" s="4" t="str">
        <f t="shared" si="8"/>
        <v/>
      </c>
      <c r="G28" t="s">
        <v>28</v>
      </c>
      <c r="H28" s="8">
        <f>COUNTIFS('Base de données'!C:C,Feuil1!G28,'Base de données'!A:A,Feuil1!E$2)</f>
        <v>0</v>
      </c>
      <c r="I28" s="5"/>
      <c r="J28" s="6">
        <f>I28*H28</f>
        <v>0</v>
      </c>
      <c r="K28" s="4"/>
      <c r="L28" s="7"/>
    </row>
    <row r="29" spans="1:12" x14ac:dyDescent="0.25">
      <c r="A29" s="4" t="s">
        <v>6</v>
      </c>
      <c r="B29" s="4" t="s">
        <v>21</v>
      </c>
      <c r="E29" s="4" t="str">
        <f t="shared" si="8"/>
        <v/>
      </c>
      <c r="F29" s="4" t="str">
        <f t="shared" si="8"/>
        <v/>
      </c>
      <c r="G29" t="s">
        <v>29</v>
      </c>
      <c r="H29" s="8">
        <f>COUNTIFS('Base de données'!C:C,Feuil1!G29,'Base de données'!A:A,Feuil1!E$2)</f>
        <v>0</v>
      </c>
      <c r="I29" s="5"/>
      <c r="J29" s="6">
        <f>H29*I29</f>
        <v>0</v>
      </c>
      <c r="K29" s="4"/>
      <c r="L29" s="7"/>
    </row>
    <row r="30" spans="1:12" x14ac:dyDescent="0.25">
      <c r="A30" s="4" t="s">
        <v>6</v>
      </c>
      <c r="B30" s="4" t="s">
        <v>21</v>
      </c>
      <c r="E30" s="4" t="str">
        <f t="shared" si="8"/>
        <v/>
      </c>
      <c r="F30" s="4" t="str">
        <f t="shared" si="8"/>
        <v/>
      </c>
      <c r="G30" t="s">
        <v>30</v>
      </c>
      <c r="H30" s="8">
        <f>COUNTIFS('Base de données'!C:C,Feuil1!G30,'Base de données'!A:A,Feuil1!E$2)</f>
        <v>0</v>
      </c>
      <c r="I30" s="5"/>
      <c r="J30" s="6">
        <f>I30</f>
        <v>0</v>
      </c>
      <c r="K30" s="4"/>
      <c r="L30" s="7"/>
    </row>
    <row r="31" spans="1:12" x14ac:dyDescent="0.25">
      <c r="A31" s="4" t="s">
        <v>6</v>
      </c>
      <c r="B31" s="4" t="s">
        <v>21</v>
      </c>
      <c r="E31" s="4" t="str">
        <f t="shared" si="8"/>
        <v/>
      </c>
      <c r="F31" s="4" t="str">
        <f t="shared" si="8"/>
        <v/>
      </c>
      <c r="G31" t="s">
        <v>31</v>
      </c>
      <c r="H31" s="9">
        <f>L31-K31+1</f>
        <v>17.520138888889051</v>
      </c>
      <c r="I31" s="5"/>
      <c r="J31" s="15">
        <f>I31*H31</f>
        <v>0</v>
      </c>
      <c r="K31" s="10">
        <v>43009</v>
      </c>
      <c r="L31" s="14">
        <v>43025.520138888889</v>
      </c>
    </row>
  </sheetData>
  <autoFilter ref="A1:L21"/>
  <pageMargins left="0.7" right="0.7" top="0.75" bottom="0.75" header="0.3" footer="0.3"/>
  <pageSetup paperSize="9" orientation="portrait" horizontalDpi="90" verticalDpi="9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 de données</vt:lpstr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Guillaume NORMAND</dc:creator>
  <cp:lastModifiedBy>Guillaume NORMAND</cp:lastModifiedBy>
  <dcterms:created xsi:type="dcterms:W3CDTF">2017-12-28T11:06:43Z</dcterms:created>
  <dcterms:modified xsi:type="dcterms:W3CDTF">2017-12-28T14:20:52Z</dcterms:modified>
</cp:coreProperties>
</file>