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udget\"/>
    </mc:Choice>
  </mc:AlternateContent>
  <bookViews>
    <workbookView xWindow="0" yWindow="0" windowWidth="23040" windowHeight="9384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" i="1" l="1"/>
  <c r="U8" i="1"/>
  <c r="S7" i="1"/>
  <c r="U7" i="1"/>
  <c r="S10" i="1"/>
  <c r="I23" i="1"/>
  <c r="I24" i="1"/>
  <c r="S8" i="1"/>
  <c r="Q7" i="1"/>
  <c r="Q8" i="1"/>
  <c r="M7" i="1"/>
  <c r="M15" i="1"/>
  <c r="M16" i="1" s="1"/>
  <c r="M17" i="1" s="1"/>
  <c r="M11" i="1"/>
  <c r="M12" i="1" s="1"/>
  <c r="M13" i="1" s="1"/>
  <c r="U10" i="1" l="1"/>
  <c r="Q10" i="1"/>
  <c r="M8" i="1" l="1"/>
  <c r="M9" i="1" s="1"/>
</calcChain>
</file>

<file path=xl/sharedStrings.xml><?xml version="1.0" encoding="utf-8"?>
<sst xmlns="http://schemas.openxmlformats.org/spreadsheetml/2006/main" count="42" uniqueCount="20">
  <si>
    <t>Date</t>
  </si>
  <si>
    <t>Dépôts</t>
  </si>
  <si>
    <t>Soldes</t>
  </si>
  <si>
    <t>Retrait</t>
  </si>
  <si>
    <t>Noms</t>
  </si>
  <si>
    <t>Catégories</t>
  </si>
  <si>
    <t>Guy</t>
  </si>
  <si>
    <t>Jacques</t>
  </si>
  <si>
    <t>Claude</t>
  </si>
  <si>
    <t>Armand</t>
  </si>
  <si>
    <t>Paiement</t>
  </si>
  <si>
    <t>Remboursement</t>
  </si>
  <si>
    <t>Descriptions</t>
  </si>
  <si>
    <t>Montants</t>
  </si>
  <si>
    <t>Total</t>
  </si>
  <si>
    <t>Montants du :</t>
  </si>
  <si>
    <t>1er au 15</t>
  </si>
  <si>
    <t>16 au 31</t>
  </si>
  <si>
    <t>SOMME.SI</t>
  </si>
  <si>
    <t>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</si>
</sst>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E8A52E"/>
        <bgColor indexed="64"/>
      </patternFill>
    </fill>
    <fill>
      <patternFill patternType="solid">
        <fgColor rgb="FFFCFAF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4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5" borderId="5" xfId="0" applyNumberFormat="1" applyFont="1" applyFill="1" applyBorder="1" applyAlignment="1">
      <alignment horizontal="center" vertical="center" wrapText="1"/>
    </xf>
    <xf numFmtId="164" fontId="1" fillId="6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0" xfId="0" applyFont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W24"/>
  <sheetViews>
    <sheetView tabSelected="1" topLeftCell="B1" workbookViewId="0">
      <selection activeCell="N22" sqref="N22"/>
    </sheetView>
  </sheetViews>
  <sheetFormatPr baseColWidth="10" defaultRowHeight="15.6" x14ac:dyDescent="0.3"/>
  <cols>
    <col min="1" max="2" width="2.77734375" style="16" customWidth="1"/>
    <col min="3" max="3" width="8.77734375" style="16" customWidth="1"/>
    <col min="4" max="4" width="2.77734375" style="16" customWidth="1"/>
    <col min="5" max="5" width="15.77734375" style="16" customWidth="1"/>
    <col min="6" max="6" width="2.77734375" style="16" customWidth="1"/>
    <col min="7" max="7" width="25.77734375" style="16" customWidth="1"/>
    <col min="8" max="8" width="2.77734375" style="16" customWidth="1"/>
    <col min="9" max="9" width="11.5546875" style="16"/>
    <col min="10" max="10" width="2.77734375" style="16" customWidth="1"/>
    <col min="11" max="11" width="11.5546875" style="16"/>
    <col min="12" max="12" width="2.77734375" style="16" customWidth="1"/>
    <col min="13" max="13" width="14.44140625" style="16" customWidth="1"/>
    <col min="14" max="14" width="2.77734375" style="16" customWidth="1"/>
    <col min="15" max="15" width="16.109375" style="16" customWidth="1"/>
    <col min="16" max="16" width="2.77734375" style="16" customWidth="1"/>
    <col min="17" max="17" width="16.6640625" style="16" customWidth="1"/>
    <col min="18" max="18" width="2.77734375" style="16" customWidth="1"/>
    <col min="19" max="19" width="15.33203125" style="16" customWidth="1"/>
    <col min="20" max="20" width="2.77734375" style="16" customWidth="1"/>
    <col min="21" max="21" width="14.33203125" style="16" customWidth="1"/>
    <col min="22" max="22" width="2.77734375" style="16" customWidth="1"/>
    <col min="23" max="16384" width="11.5546875" style="16"/>
  </cols>
  <sheetData>
    <row r="2" spans="3:23" x14ac:dyDescent="0.3">
      <c r="Q2" s="40" t="s">
        <v>19</v>
      </c>
      <c r="R2" s="40"/>
      <c r="S2" s="40" t="s">
        <v>18</v>
      </c>
      <c r="T2" s="40"/>
      <c r="U2" s="40" t="s">
        <v>19</v>
      </c>
      <c r="V2" s="39"/>
      <c r="W2" s="40"/>
    </row>
    <row r="3" spans="3:23" ht="16.2" thickBot="1" x14ac:dyDescent="0.35"/>
    <row r="4" spans="3:23" ht="16.2" thickBot="1" x14ac:dyDescent="0.35">
      <c r="C4" s="1" t="s">
        <v>0</v>
      </c>
      <c r="D4" s="2"/>
      <c r="E4" s="1" t="s">
        <v>5</v>
      </c>
      <c r="F4" s="2"/>
      <c r="G4" s="1" t="s">
        <v>4</v>
      </c>
      <c r="I4" s="1" t="s">
        <v>3</v>
      </c>
      <c r="J4" s="2"/>
      <c r="K4" s="1" t="s">
        <v>1</v>
      </c>
      <c r="L4" s="2"/>
      <c r="M4" s="1" t="s">
        <v>2</v>
      </c>
      <c r="O4" s="1" t="s">
        <v>12</v>
      </c>
      <c r="Q4" s="1" t="s">
        <v>13</v>
      </c>
      <c r="S4" s="1" t="s">
        <v>13</v>
      </c>
      <c r="U4" s="32" t="s">
        <v>15</v>
      </c>
      <c r="V4" s="31"/>
      <c r="W4" s="33"/>
    </row>
    <row r="5" spans="3:23" ht="16.2" thickBot="1" x14ac:dyDescent="0.35">
      <c r="U5" s="30" t="s">
        <v>16</v>
      </c>
      <c r="V5" s="35"/>
      <c r="W5" s="30" t="s">
        <v>17</v>
      </c>
    </row>
    <row r="6" spans="3:23" ht="16.2" thickBot="1" x14ac:dyDescent="0.35">
      <c r="C6" s="3">
        <v>1</v>
      </c>
      <c r="D6" s="4"/>
      <c r="E6" s="22" t="s">
        <v>10</v>
      </c>
      <c r="F6" s="4"/>
      <c r="G6" s="5" t="s">
        <v>6</v>
      </c>
      <c r="H6" s="4"/>
      <c r="I6" s="6">
        <v>452</v>
      </c>
      <c r="J6" s="4"/>
      <c r="K6" s="6">
        <v>0</v>
      </c>
      <c r="L6" s="4"/>
      <c r="M6" s="6">
        <v>956.78</v>
      </c>
    </row>
    <row r="7" spans="3:23" x14ac:dyDescent="0.3">
      <c r="C7" s="7">
        <v>3</v>
      </c>
      <c r="D7" s="4"/>
      <c r="E7" s="23" t="s">
        <v>11</v>
      </c>
      <c r="F7" s="4"/>
      <c r="G7" s="8" t="s">
        <v>7</v>
      </c>
      <c r="H7" s="4"/>
      <c r="I7" s="9">
        <v>0</v>
      </c>
      <c r="J7" s="4"/>
      <c r="K7" s="9">
        <v>122.21</v>
      </c>
      <c r="L7" s="4"/>
      <c r="M7" s="10">
        <f>SUM(M6-I7+K7)</f>
        <v>1078.99</v>
      </c>
      <c r="O7" s="22" t="s">
        <v>10</v>
      </c>
      <c r="Q7" s="6">
        <f>SUMPRODUCT((E6:E17="Paiement")*(I6:I17))</f>
        <v>764.42000000000007</v>
      </c>
      <c r="S7" s="6">
        <f>SUMIF(E6:E17,"Paiement",I6:I17)</f>
        <v>764.42000000000007</v>
      </c>
      <c r="U7" s="6">
        <f>SUMPRODUCT(C6:C17&lt;=15)*(E6:E17="Paiement")*(I6:I17)</f>
        <v>0</v>
      </c>
      <c r="W7" s="6"/>
    </row>
    <row r="8" spans="3:23" ht="16.2" thickBot="1" x14ac:dyDescent="0.35">
      <c r="C8" s="11">
        <v>5</v>
      </c>
      <c r="D8" s="4"/>
      <c r="E8" s="24" t="s">
        <v>10</v>
      </c>
      <c r="F8" s="4"/>
      <c r="G8" s="12" t="s">
        <v>8</v>
      </c>
      <c r="H8" s="4"/>
      <c r="I8" s="13">
        <v>38.5</v>
      </c>
      <c r="J8" s="4"/>
      <c r="K8" s="13">
        <v>0</v>
      </c>
      <c r="L8" s="4"/>
      <c r="M8" s="14">
        <f>SUM(M7-I8)</f>
        <v>1040.49</v>
      </c>
      <c r="O8" s="26" t="s">
        <v>11</v>
      </c>
      <c r="Q8" s="27">
        <f>SUMPRODUCT((E6:E17="Remboursement")*(K6:K17))</f>
        <v>687.21</v>
      </c>
      <c r="S8" s="27">
        <f>SUMIF(E6:E17,"Remboursement",K6:K17)</f>
        <v>687.21</v>
      </c>
      <c r="U8" s="27">
        <f>SUMPRODUCT((E6:E17="Remboursement")*(K6:K17))</f>
        <v>687.21</v>
      </c>
      <c r="W8" s="27"/>
    </row>
    <row r="9" spans="3:23" ht="16.2" thickBot="1" x14ac:dyDescent="0.35">
      <c r="C9" s="7">
        <v>8</v>
      </c>
      <c r="D9" s="4"/>
      <c r="E9" s="23" t="s">
        <v>10</v>
      </c>
      <c r="F9" s="4"/>
      <c r="G9" s="8" t="s">
        <v>9</v>
      </c>
      <c r="H9" s="4"/>
      <c r="I9" s="15">
        <v>125</v>
      </c>
      <c r="J9" s="4"/>
      <c r="K9" s="15">
        <v>0</v>
      </c>
      <c r="L9" s="4"/>
      <c r="M9" s="10">
        <f>SUM(M8-I9)</f>
        <v>915.49</v>
      </c>
    </row>
    <row r="10" spans="3:23" ht="16.2" thickBot="1" x14ac:dyDescent="0.35">
      <c r="C10" s="19">
        <v>10</v>
      </c>
      <c r="D10" s="4"/>
      <c r="E10" s="25" t="s">
        <v>11</v>
      </c>
      <c r="F10" s="4"/>
      <c r="G10" s="17" t="s">
        <v>9</v>
      </c>
      <c r="H10" s="4"/>
      <c r="I10" s="21">
        <v>0</v>
      </c>
      <c r="J10" s="4"/>
      <c r="K10" s="21">
        <v>125</v>
      </c>
      <c r="L10" s="4"/>
      <c r="M10" s="21">
        <v>956.78</v>
      </c>
      <c r="O10" s="1" t="s">
        <v>14</v>
      </c>
      <c r="Q10" s="29">
        <f>SUM(Q7:Q8)</f>
        <v>1451.63</v>
      </c>
      <c r="S10" s="29">
        <f>SUM(S7:S8)</f>
        <v>1451.63</v>
      </c>
      <c r="U10" s="29">
        <f>SUM(U7:U8)</f>
        <v>687.21</v>
      </c>
      <c r="W10" s="29">
        <f>SUM(W7:W8)</f>
        <v>0</v>
      </c>
    </row>
    <row r="11" spans="3:23" x14ac:dyDescent="0.3">
      <c r="C11" s="7">
        <v>15</v>
      </c>
      <c r="D11" s="4"/>
      <c r="E11" s="23" t="s">
        <v>10</v>
      </c>
      <c r="F11" s="4"/>
      <c r="G11" s="8" t="s">
        <v>8</v>
      </c>
      <c r="H11" s="4"/>
      <c r="I11" s="9">
        <v>35.96</v>
      </c>
      <c r="J11" s="4"/>
      <c r="K11" s="9">
        <v>0</v>
      </c>
      <c r="L11" s="4"/>
      <c r="M11" s="10">
        <f>SUM(M10-I11)</f>
        <v>920.81999999999994</v>
      </c>
    </row>
    <row r="12" spans="3:23" x14ac:dyDescent="0.3">
      <c r="C12" s="11">
        <v>17</v>
      </c>
      <c r="D12" s="4"/>
      <c r="E12" s="24" t="s">
        <v>10</v>
      </c>
      <c r="F12" s="4"/>
      <c r="G12" s="12" t="s">
        <v>9</v>
      </c>
      <c r="H12" s="4"/>
      <c r="I12" s="13">
        <v>38.5</v>
      </c>
      <c r="J12" s="4"/>
      <c r="K12" s="13">
        <v>0</v>
      </c>
      <c r="L12" s="4"/>
      <c r="M12" s="14">
        <f>SUM(M11-I12)</f>
        <v>882.31999999999994</v>
      </c>
      <c r="O12" s="36"/>
    </row>
    <row r="13" spans="3:23" x14ac:dyDescent="0.3">
      <c r="C13" s="7">
        <v>20</v>
      </c>
      <c r="D13" s="4"/>
      <c r="E13" s="23" t="s">
        <v>11</v>
      </c>
      <c r="F13" s="4"/>
      <c r="G13" s="8" t="s">
        <v>6</v>
      </c>
      <c r="H13" s="4"/>
      <c r="I13" s="15">
        <v>0</v>
      </c>
      <c r="J13" s="4"/>
      <c r="K13" s="15">
        <v>200</v>
      </c>
      <c r="L13" s="4"/>
      <c r="M13" s="10">
        <f>SUM(M12-I13)</f>
        <v>882.31999999999994</v>
      </c>
      <c r="O13" s="37"/>
    </row>
    <row r="14" spans="3:23" x14ac:dyDescent="0.3">
      <c r="C14" s="19">
        <v>21</v>
      </c>
      <c r="D14" s="4"/>
      <c r="E14" s="25" t="s">
        <v>11</v>
      </c>
      <c r="F14" s="4"/>
      <c r="G14" s="17" t="s">
        <v>6</v>
      </c>
      <c r="H14" s="4"/>
      <c r="I14" s="21">
        <v>0</v>
      </c>
      <c r="J14" s="4"/>
      <c r="K14" s="21">
        <v>165</v>
      </c>
      <c r="L14" s="4"/>
      <c r="M14" s="21">
        <v>956.78</v>
      </c>
      <c r="O14" s="37"/>
    </row>
    <row r="15" spans="3:23" x14ac:dyDescent="0.3">
      <c r="C15" s="7">
        <v>26</v>
      </c>
      <c r="D15" s="4"/>
      <c r="E15" s="23" t="s">
        <v>10</v>
      </c>
      <c r="F15" s="4"/>
      <c r="G15" s="8" t="s">
        <v>7</v>
      </c>
      <c r="H15" s="4"/>
      <c r="I15" s="9">
        <v>35.96</v>
      </c>
      <c r="J15" s="4"/>
      <c r="K15" s="9">
        <v>0</v>
      </c>
      <c r="L15" s="4"/>
      <c r="M15" s="10">
        <f>SUM(M14-I15)</f>
        <v>920.81999999999994</v>
      </c>
      <c r="O15" s="38"/>
    </row>
    <row r="16" spans="3:23" x14ac:dyDescent="0.3">
      <c r="C16" s="11">
        <v>29</v>
      </c>
      <c r="D16" s="4"/>
      <c r="E16" s="24" t="s">
        <v>10</v>
      </c>
      <c r="F16" s="4"/>
      <c r="G16" s="12" t="s">
        <v>9</v>
      </c>
      <c r="H16" s="4"/>
      <c r="I16" s="13">
        <v>38.5</v>
      </c>
      <c r="J16" s="4"/>
      <c r="K16" s="13">
        <v>0</v>
      </c>
      <c r="L16" s="4"/>
      <c r="M16" s="14">
        <f>SUM(M15-I16)</f>
        <v>882.31999999999994</v>
      </c>
      <c r="O16" s="38"/>
    </row>
    <row r="17" spans="3:15" ht="16.2" thickBot="1" x14ac:dyDescent="0.35">
      <c r="C17" s="20">
        <v>29</v>
      </c>
      <c r="D17" s="4"/>
      <c r="E17" s="26" t="s">
        <v>11</v>
      </c>
      <c r="F17" s="4"/>
      <c r="G17" s="18" t="s">
        <v>9</v>
      </c>
      <c r="H17" s="4"/>
      <c r="I17" s="27">
        <v>0</v>
      </c>
      <c r="J17" s="4"/>
      <c r="K17" s="27">
        <v>75</v>
      </c>
      <c r="L17" s="4"/>
      <c r="M17" s="28">
        <f>SUM(M16-I17)</f>
        <v>882.31999999999994</v>
      </c>
      <c r="O17" s="37"/>
    </row>
    <row r="18" spans="3:15" x14ac:dyDescent="0.3">
      <c r="O18" s="36"/>
    </row>
    <row r="23" spans="3:15" x14ac:dyDescent="0.3">
      <c r="I23" s="34">
        <f>SUMIF(B:B,B4,C:C)</f>
        <v>0</v>
      </c>
    </row>
    <row r="24" spans="3:15" x14ac:dyDescent="0.3">
      <c r="I24" t="e">
        <f>SUM((A3:A6&gt;=2)*(A3:A6&lt;4)*B3:B6)</f>
        <v>#VALUE!</v>
      </c>
    </row>
  </sheetData>
  <mergeCells count="1">
    <mergeCell ref="U4:W4"/>
  </mergeCells>
  <pageMargins left="0.7" right="0.7" top="0.75" bottom="0.75" header="0.3" footer="0.3"/>
  <pageSetup paperSize="51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2018-01-15T02:16:12Z</dcterms:created>
  <dcterms:modified xsi:type="dcterms:W3CDTF">2018-01-16T00:38:18Z</dcterms:modified>
</cp:coreProperties>
</file>