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39.xml" ContentType="application/vnd.ms-excel.controlproperties+xml"/>
  <Override PartName="/xl/ctrlProps/ctrlProp29.xml" ContentType="application/vnd.ms-excel.controlproperties+xml"/>
  <Override PartName="/xl/ctrlProps/ctrlProp28.xml" ContentType="application/vnd.ms-excel.controlproperties+xml"/>
  <Override PartName="/xl/ctrlProps/ctrlProp38.xml" ContentType="application/vnd.ms-excel.controlproperties+xml"/>
  <Default Extension="emf" ContentType="image/x-emf"/>
  <Override PartName="/xl/ctrlProps/ctrlProp36.xml" ContentType="application/vnd.ms-excel.controlproperties+xml"/>
  <Override PartName="/xl/ctrlProps/ctrlProp46.xml" ContentType="application/vnd.ms-excel.controlproperties+xml"/>
  <Override PartName="/xl/ctrlProps/ctrlProp27.xml" ContentType="application/vnd.ms-excel.controlproperties+xml"/>
  <Override PartName="/xl/ctrlProps/ctrlProp37.xml" ContentType="application/vnd.ms-excel.controlproperties+xml"/>
  <Override PartName="/xl/ctrlProps/ctrlProp45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44.xml" ContentType="application/vnd.ms-excel.controlproperties+xml"/>
  <Override PartName="/xl/ctrlProps/ctrlProp35.xml" ContentType="application/vnd.ms-excel.controlproperties+xml"/>
  <Override PartName="/xl/ctrlProps/ctrlProp43.xml" ContentType="application/vnd.ms-excel.controlproperties+xml"/>
  <Override PartName="/xl/ctrlProps/ctrlProp34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41.xml" ContentType="application/vnd.ms-excel.controlproperties+xml"/>
  <Override PartName="/xl/ctrlProps/ctrlProp33.xml" ContentType="application/vnd.ms-excel.controlproperties+xml"/>
  <Override PartName="/xl/ctrlProps/ctrlProp42.xml" ContentType="application/vnd.ms-excel.controlproperties+xml"/>
  <Override PartName="/xl/ctrlProps/ctrlProp32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31.xml" ContentType="application/vnd.ms-excel.controlproperties+xml"/>
  <Override PartName="/xl/ctrlProps/ctrlProp30.xml" ContentType="application/vnd.ms-excel.controlproperties+xml"/>
  <Override PartName="/xl/ctrlProps/ctrlProp40.xml" ContentType="application/vnd.ms-excel.control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585" windowWidth="28800" windowHeight="16125" tabRatio="785" activeTab="1"/>
  </bookViews>
  <sheets>
    <sheet name="Page de garde" sheetId="23" r:id="rId1"/>
    <sheet name="Check List" sheetId="21" r:id="rId2"/>
  </sheets>
  <externalReferences>
    <externalReference r:id="rId3"/>
  </externalReferences>
  <definedNames>
    <definedName name="_xlnm.Print_Area" localSheetId="1">'Check List'!$B$2:$S$21</definedName>
    <definedName name="_xlnm.Print_Area" localSheetId="0">'Page de garde'!$B$2:$AB$42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U17" i="21"/>
  <c r="U11"/>
  <c r="G2"/>
  <c r="D2"/>
  <c r="N21"/>
  <c r="B21" s="1"/>
  <c r="I6" i="23" s="1"/>
  <c r="M21" i="21"/>
  <c r="L21"/>
  <c r="K21"/>
  <c r="Q20"/>
  <c r="Q19"/>
  <c r="S18"/>
  <c r="Q18"/>
  <c r="Q17"/>
  <c r="Q15"/>
  <c r="Q14"/>
  <c r="D6" i="23"/>
  <c r="D40" s="1"/>
  <c r="J6"/>
  <c r="I40" s="1"/>
  <c r="M41" s="1"/>
  <c r="K6"/>
  <c r="D7"/>
  <c r="I7"/>
  <c r="J7"/>
  <c r="K7"/>
  <c r="L7"/>
  <c r="S7"/>
  <c r="D8"/>
  <c r="I8"/>
  <c r="J8"/>
  <c r="K8"/>
  <c r="L8"/>
  <c r="D9"/>
  <c r="I9"/>
  <c r="J9"/>
  <c r="K9"/>
  <c r="L9"/>
  <c r="I10"/>
  <c r="I11"/>
  <c r="I12"/>
  <c r="I13"/>
  <c r="I14"/>
  <c r="I15"/>
  <c r="I16"/>
  <c r="I17"/>
  <c r="I18"/>
  <c r="M18"/>
  <c r="I19"/>
  <c r="M19"/>
  <c r="I20"/>
  <c r="M20"/>
  <c r="I21"/>
  <c r="M21"/>
  <c r="D22"/>
  <c r="I22"/>
  <c r="J22"/>
  <c r="K22"/>
  <c r="M22"/>
  <c r="L22" s="1"/>
  <c r="D23"/>
  <c r="I23"/>
  <c r="J23"/>
  <c r="K23"/>
  <c r="M23"/>
  <c r="L23" s="1"/>
  <c r="D24"/>
  <c r="I24"/>
  <c r="J24"/>
  <c r="K24"/>
  <c r="M24"/>
  <c r="L24" s="1"/>
  <c r="D25"/>
  <c r="I25"/>
  <c r="J25"/>
  <c r="K25"/>
  <c r="M25"/>
  <c r="L25" s="1"/>
  <c r="D26"/>
  <c r="I26"/>
  <c r="J26"/>
  <c r="K26"/>
  <c r="M26"/>
  <c r="L26" s="1"/>
  <c r="D27"/>
  <c r="I27"/>
  <c r="J27"/>
  <c r="K27"/>
  <c r="M27"/>
  <c r="L27" s="1"/>
  <c r="D28"/>
  <c r="I28"/>
  <c r="J28"/>
  <c r="K28"/>
  <c r="M28"/>
  <c r="L28" s="1"/>
  <c r="D29"/>
  <c r="I29"/>
  <c r="J29"/>
  <c r="K29"/>
  <c r="M29"/>
  <c r="L29" s="1"/>
  <c r="D30"/>
  <c r="I30"/>
  <c r="J30"/>
  <c r="K30"/>
  <c r="M30"/>
  <c r="L30" s="1"/>
  <c r="D31"/>
  <c r="I31"/>
  <c r="J31"/>
  <c r="K31"/>
  <c r="M31"/>
  <c r="L31" s="1"/>
  <c r="I32"/>
  <c r="M32"/>
  <c r="I33"/>
  <c r="M33"/>
  <c r="I34"/>
  <c r="M34"/>
  <c r="I35"/>
  <c r="M35"/>
  <c r="D36"/>
  <c r="I36"/>
  <c r="J36"/>
  <c r="K36"/>
  <c r="M36"/>
  <c r="L36" s="1"/>
  <c r="D37"/>
  <c r="I37"/>
  <c r="J37"/>
  <c r="K37"/>
  <c r="M37"/>
  <c r="L37" s="1"/>
  <c r="D38"/>
  <c r="I38"/>
  <c r="J38"/>
  <c r="K38"/>
  <c r="M38"/>
  <c r="L38" s="1"/>
  <c r="V11" i="21" l="1"/>
  <c r="J21" s="1"/>
  <c r="M6" i="23" s="1"/>
  <c r="Q12" i="21"/>
  <c r="Q13"/>
  <c r="Q11"/>
  <c r="L6" i="23" l="1"/>
  <c r="M40"/>
  <c r="S12" i="21"/>
  <c r="C12"/>
  <c r="C11"/>
</calcChain>
</file>

<file path=xl/sharedStrings.xml><?xml version="1.0" encoding="utf-8"?>
<sst xmlns="http://schemas.openxmlformats.org/spreadsheetml/2006/main" count="160" uniqueCount="75">
  <si>
    <t>%</t>
  </si>
  <si>
    <t>OUI</t>
  </si>
  <si>
    <t>NON</t>
  </si>
  <si>
    <t>COMPLEMENT D'INFORMATION</t>
  </si>
  <si>
    <t xml:space="preserve"> </t>
  </si>
  <si>
    <t>En Ordre</t>
  </si>
  <si>
    <t>Non concerné</t>
  </si>
  <si>
    <t>Part.</t>
  </si>
  <si>
    <t>Hebdomadaire</t>
  </si>
  <si>
    <t>Mensuel</t>
  </si>
  <si>
    <t>Trimestriel</t>
  </si>
  <si>
    <t>Semestriel</t>
  </si>
  <si>
    <t>Annuel</t>
  </si>
  <si>
    <t>Description - Points à contrôler</t>
  </si>
  <si>
    <t>Le bord supérieur de la clôture ou du mur est-il dépourvu d’arête vive pouvant blesser une personne ?</t>
  </si>
  <si>
    <t>Extérieur</t>
  </si>
  <si>
    <t>La clôture et le mur sont-ils construits de telle sorte qu'ils n'offrent aucune possibilité d'escalade ?</t>
  </si>
  <si>
    <t>Partiellement</t>
  </si>
  <si>
    <t>Liste de contrôle</t>
  </si>
  <si>
    <t xml:space="preserve">Date : </t>
  </si>
  <si>
    <t>Sans suite</t>
  </si>
  <si>
    <t>Mesure à appliquer</t>
  </si>
  <si>
    <t>Rapport n° RA ...</t>
  </si>
  <si>
    <t>RA 2018-001</t>
  </si>
  <si>
    <t>Contrôlé par :</t>
  </si>
  <si>
    <t>Secteur(s) analysé(s) :</t>
  </si>
  <si>
    <t>Nom de l'établissement :</t>
  </si>
  <si>
    <t>Date du contrôle</t>
  </si>
  <si>
    <t>Les entrées sont-elles suffisamment éclairées par un éclairage extérieur ?</t>
  </si>
  <si>
    <t>Les robinets d'eau se trouvant à l'extérieur peuvent-ils être fermés par un robinet intérieur afin d'éviter des actes de malveillance ?</t>
  </si>
  <si>
    <t>Mettre un robinet intérieur</t>
  </si>
  <si>
    <t>Outillage</t>
  </si>
  <si>
    <t>Véhicule</t>
  </si>
  <si>
    <t>Feu annuel</t>
  </si>
  <si>
    <t>Feu semestriel  2</t>
  </si>
  <si>
    <t>Feu semestriel  1</t>
  </si>
  <si>
    <t>Quai de chargement</t>
  </si>
  <si>
    <t>Voies d'accès</t>
  </si>
  <si>
    <t>Feu   JANVIER</t>
  </si>
  <si>
    <t>Feu   FEVRIER</t>
  </si>
  <si>
    <t>Feu   MARS</t>
  </si>
  <si>
    <t>Feu   AVRIL</t>
  </si>
  <si>
    <t>Feu   MAI</t>
  </si>
  <si>
    <t>Feu   JUIN</t>
  </si>
  <si>
    <t>Feu   JUILLET</t>
  </si>
  <si>
    <t>Feu   AOUT</t>
  </si>
  <si>
    <t>Feu   SEPTEMBRE</t>
  </si>
  <si>
    <t>Feu   OCTOBRE</t>
  </si>
  <si>
    <t>Feu   NOVEMBRE</t>
  </si>
  <si>
    <t>Feu   DECEMBRE</t>
  </si>
  <si>
    <t>Totaux</t>
  </si>
  <si>
    <t>Comment améliorer la situation ?</t>
  </si>
  <si>
    <t>V</t>
  </si>
  <si>
    <t>W</t>
  </si>
  <si>
    <t>X</t>
  </si>
  <si>
    <t>Y</t>
  </si>
  <si>
    <t>afdàlkjjfasifhasoidéfh</t>
  </si>
  <si>
    <t>Comment faire pour y remédier ?</t>
  </si>
  <si>
    <t>Total des questions max. 273</t>
  </si>
  <si>
    <t>Chambre</t>
  </si>
  <si>
    <t xml:space="preserve">Année </t>
  </si>
  <si>
    <t xml:space="preserve">Synthèse des listes de contrôles pour gestion de la sécurité     </t>
  </si>
  <si>
    <t xml:space="preserve">Home Le Chanet  -  La Chaux-de-Fonds      </t>
  </si>
  <si>
    <t>Questions</t>
  </si>
  <si>
    <t>Les Figuiers</t>
  </si>
  <si>
    <t>Tout le home sauf les chambres</t>
  </si>
  <si>
    <t>F. Maurer</t>
  </si>
  <si>
    <t>Intérieur</t>
  </si>
  <si>
    <t>vav</t>
  </si>
  <si>
    <t>adffdbgdab</t>
  </si>
  <si>
    <t>dfbgdfbgsdbhgdssjngfjhs</t>
  </si>
  <si>
    <t>fghsfhgsfhsgfh</t>
  </si>
  <si>
    <t>na</t>
  </si>
  <si>
    <t xml:space="preserve">Total  </t>
  </si>
  <si>
    <t>Test de liste</t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</si>
</sst>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64" formatCode="0.0"/>
  </numFmts>
  <fonts count="54">
    <font>
      <sz val="11"/>
      <color theme="1"/>
      <name val="Calibri"/>
      <family val="2"/>
      <scheme val="minor"/>
    </font>
    <font>
      <sz val="10"/>
      <color theme="1"/>
      <name val="MS Sans Serif"/>
      <family val="2"/>
    </font>
    <font>
      <sz val="10"/>
      <color theme="1"/>
      <name val="MS Sans Serif"/>
      <family val="2"/>
    </font>
    <font>
      <sz val="10"/>
      <color theme="1"/>
      <name val="MS Sans Serif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1"/>
      <name val="Arial"/>
      <family val="2"/>
    </font>
    <font>
      <u/>
      <sz val="11"/>
      <color theme="10"/>
      <name val="Calibri"/>
      <family val="2"/>
    </font>
    <font>
      <sz val="10"/>
      <color theme="1"/>
      <name val="Tahoma"/>
      <family val="2"/>
    </font>
    <font>
      <b/>
      <sz val="10"/>
      <name val="MS Sans Serif"/>
      <family val="2"/>
    </font>
    <font>
      <b/>
      <sz val="12"/>
      <name val="MS Sans Serif"/>
      <family val="2"/>
    </font>
    <font>
      <sz val="10"/>
      <color theme="0"/>
      <name val="MS Sans Serif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b/>
      <sz val="10"/>
      <color rgb="FFFFFFFF"/>
      <name val="Arial"/>
      <family val="2"/>
    </font>
    <font>
      <sz val="10"/>
      <color rgb="FFC00000"/>
      <name val="Arial"/>
      <family val="2"/>
    </font>
    <font>
      <b/>
      <sz val="10"/>
      <name val="Arial"/>
      <family val="2"/>
    </font>
    <font>
      <b/>
      <sz val="12"/>
      <color rgb="FFC00000"/>
      <name val="Arial"/>
      <family val="2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sz val="12"/>
      <name val="MS Sans Serif"/>
      <family val="2"/>
    </font>
    <font>
      <sz val="12"/>
      <color theme="0"/>
      <name val="MS Sans Serif"/>
      <family val="2"/>
    </font>
    <font>
      <b/>
      <sz val="10"/>
      <color rgb="FFC00000"/>
      <name val="MS Sans Serif"/>
      <family val="2"/>
    </font>
    <font>
      <u/>
      <sz val="16.5"/>
      <color theme="10"/>
      <name val="Calibri"/>
      <family val="2"/>
    </font>
    <font>
      <b/>
      <sz val="10"/>
      <color rgb="FFFF0000"/>
      <name val="MS Sans Serif"/>
      <family val="2"/>
    </font>
    <font>
      <sz val="10"/>
      <color rgb="FF0000FF"/>
      <name val="MS Sans Serif"/>
      <family val="2"/>
    </font>
    <font>
      <b/>
      <sz val="12"/>
      <color rgb="FF0000FF"/>
      <name val="MS Sans Serif"/>
      <family val="2"/>
    </font>
    <font>
      <b/>
      <sz val="12"/>
      <name val="Arial"/>
      <family val="2"/>
    </font>
    <font>
      <b/>
      <sz val="11"/>
      <color rgb="FF0000FF"/>
      <name val="Arial"/>
      <family val="2"/>
    </font>
    <font>
      <b/>
      <sz val="8.5"/>
      <name val="MS Sans Serif"/>
      <family val="2"/>
    </font>
    <font>
      <b/>
      <sz val="16"/>
      <name val="Arial"/>
      <family val="2"/>
    </font>
    <font>
      <b/>
      <sz val="10"/>
      <color rgb="FFC00000"/>
      <name val="Arial"/>
      <family val="2"/>
    </font>
    <font>
      <b/>
      <sz val="10"/>
      <name val="Microsoft Sans Serif"/>
      <family val="2"/>
    </font>
    <font>
      <b/>
      <sz val="8"/>
      <name val="Arial"/>
      <family val="2"/>
    </font>
    <font>
      <sz val="16"/>
      <name val="Arial"/>
      <family val="2"/>
    </font>
    <font>
      <b/>
      <sz val="18"/>
      <color rgb="FFC00000"/>
      <name val="Arial"/>
      <family val="2"/>
    </font>
    <font>
      <b/>
      <i/>
      <sz val="16"/>
      <color theme="1"/>
      <name val="Arial"/>
      <family val="2"/>
    </font>
    <font>
      <b/>
      <sz val="18"/>
      <name val="Arial"/>
      <family val="2"/>
    </font>
    <font>
      <b/>
      <u/>
      <sz val="10"/>
      <name val="Microsoft Sans Serif"/>
      <family val="2"/>
    </font>
    <font>
      <b/>
      <u val="double"/>
      <sz val="14"/>
      <color rgb="FFC00000"/>
      <name val="Microsoft Sans Serif"/>
      <family val="2"/>
    </font>
    <font>
      <sz val="10"/>
      <color rgb="FFFF0000"/>
      <name val="Arial"/>
      <family val="2"/>
    </font>
    <font>
      <b/>
      <sz val="16"/>
      <name val="Arial Black"/>
      <family val="2"/>
    </font>
    <font>
      <b/>
      <sz val="12"/>
      <name val="Arial Black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b/>
      <i/>
      <sz val="11"/>
      <name val="MS Reference Sans Serif"/>
      <family val="2"/>
    </font>
    <font>
      <b/>
      <sz val="10"/>
      <color theme="0"/>
      <name val="ADMUI3Lg"/>
    </font>
    <font>
      <sz val="7"/>
      <color theme="0"/>
      <name val="Arial"/>
      <family val="2"/>
    </font>
    <font>
      <b/>
      <sz val="10"/>
      <color theme="1"/>
      <name val="ADMUI3Lg"/>
    </font>
    <font>
      <sz val="10"/>
      <color theme="1"/>
      <name val="ADMUI3Lg"/>
    </font>
    <font>
      <b/>
      <sz val="10"/>
      <color theme="1"/>
      <name val="MS Sans Serif"/>
      <family val="2"/>
    </font>
    <font>
      <sz val="10"/>
      <color theme="1"/>
      <name val="Tunga"/>
      <family val="2"/>
    </font>
    <font>
      <sz val="1"/>
      <color theme="1"/>
      <name val="Tunga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theme="1" tint="0.4999847407452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</borders>
  <cellStyleXfs count="135">
    <xf numFmtId="0" fontId="0" fillId="0" borderId="0"/>
    <xf numFmtId="0" fontId="5" fillId="0" borderId="0"/>
    <xf numFmtId="0" fontId="7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5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2" fillId="0" borderId="0"/>
    <xf numFmtId="0" fontId="5" fillId="0" borderId="0" applyProtection="0"/>
    <xf numFmtId="0" fontId="1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191">
    <xf numFmtId="0" fontId="0" fillId="0" borderId="0" xfId="0"/>
    <xf numFmtId="0" fontId="13" fillId="0" borderId="0" xfId="4" applyFont="1" applyAlignment="1">
      <alignment vertical="center"/>
    </xf>
    <xf numFmtId="0" fontId="14" fillId="0" borderId="0" xfId="4" applyFont="1" applyAlignment="1">
      <alignment vertical="center"/>
    </xf>
    <xf numFmtId="1" fontId="15" fillId="0" borderId="0" xfId="4" applyNumberFormat="1" applyFont="1" applyAlignment="1">
      <alignment vertical="center"/>
    </xf>
    <xf numFmtId="0" fontId="13" fillId="0" borderId="0" xfId="4" applyFont="1" applyAlignment="1">
      <alignment horizontal="right" vertical="center"/>
    </xf>
    <xf numFmtId="0" fontId="13" fillId="0" borderId="0" xfId="4" applyFont="1" applyAlignment="1">
      <alignment horizontal="left" vertical="center"/>
    </xf>
    <xf numFmtId="164" fontId="17" fillId="0" borderId="0" xfId="4" applyNumberFormat="1" applyFont="1" applyAlignment="1">
      <alignment horizontal="center" vertical="center"/>
    </xf>
    <xf numFmtId="0" fontId="13" fillId="2" borderId="7" xfId="4" applyFont="1" applyFill="1" applyBorder="1" applyAlignment="1">
      <alignment vertical="center"/>
    </xf>
    <xf numFmtId="0" fontId="13" fillId="2" borderId="0" xfId="4" applyFont="1" applyFill="1" applyBorder="1" applyAlignment="1">
      <alignment vertical="center"/>
    </xf>
    <xf numFmtId="0" fontId="13" fillId="2" borderId="0" xfId="4" applyFont="1" applyFill="1" applyBorder="1" applyAlignment="1">
      <alignment horizontal="right" vertical="center"/>
    </xf>
    <xf numFmtId="0" fontId="13" fillId="2" borderId="0" xfId="4" applyFont="1" applyFill="1" applyBorder="1" applyAlignment="1">
      <alignment horizontal="left" vertical="center"/>
    </xf>
    <xf numFmtId="164" fontId="17" fillId="2" borderId="0" xfId="4" applyNumberFormat="1" applyFont="1" applyFill="1" applyBorder="1" applyAlignment="1">
      <alignment horizontal="center" vertical="center"/>
    </xf>
    <xf numFmtId="0" fontId="14" fillId="2" borderId="0" xfId="4" applyFont="1" applyFill="1" applyBorder="1" applyAlignment="1">
      <alignment vertical="center"/>
    </xf>
    <xf numFmtId="1" fontId="15" fillId="2" borderId="0" xfId="4" applyNumberFormat="1" applyFont="1" applyFill="1" applyBorder="1" applyAlignment="1">
      <alignment vertical="center"/>
    </xf>
    <xf numFmtId="1" fontId="13" fillId="0" borderId="0" xfId="4" applyNumberFormat="1" applyFont="1" applyAlignment="1">
      <alignment vertical="center"/>
    </xf>
    <xf numFmtId="0" fontId="7" fillId="0" borderId="0" xfId="4" applyAlignment="1"/>
    <xf numFmtId="0" fontId="6" fillId="0" borderId="0" xfId="4" applyFont="1" applyFill="1" applyBorder="1" applyAlignment="1" applyProtection="1">
      <alignment vertical="center"/>
      <protection hidden="1"/>
    </xf>
    <xf numFmtId="0" fontId="6" fillId="0" borderId="0" xfId="4" applyFont="1" applyFill="1" applyBorder="1" applyAlignment="1" applyProtection="1">
      <alignment vertical="center" wrapText="1" shrinkToFit="1"/>
      <protection hidden="1"/>
    </xf>
    <xf numFmtId="0" fontId="6" fillId="0" borderId="0" xfId="132" applyFont="1" applyFill="1" applyBorder="1" applyAlignment="1" applyProtection="1">
      <alignment horizontal="left" vertical="center" wrapText="1"/>
      <protection hidden="1"/>
    </xf>
    <xf numFmtId="0" fontId="6" fillId="0" borderId="0" xfId="4" applyFont="1" applyFill="1" applyBorder="1" applyAlignment="1" applyProtection="1">
      <alignment vertical="center" wrapText="1"/>
      <protection hidden="1"/>
    </xf>
    <xf numFmtId="0" fontId="21" fillId="0" borderId="0" xfId="4" applyFont="1" applyFill="1" applyBorder="1" applyAlignment="1" applyProtection="1">
      <alignment vertical="center"/>
      <protection hidden="1"/>
    </xf>
    <xf numFmtId="0" fontId="6" fillId="0" borderId="0" xfId="4" applyFont="1" applyFill="1" applyBorder="1" applyAlignment="1">
      <alignment vertical="center" wrapText="1" shrinkToFit="1"/>
    </xf>
    <xf numFmtId="0" fontId="12" fillId="0" borderId="0" xfId="4" applyFont="1" applyFill="1" applyBorder="1" applyAlignment="1" applyProtection="1">
      <alignment horizontal="right" vertical="center"/>
      <protection hidden="1"/>
    </xf>
    <xf numFmtId="0" fontId="22" fillId="0" borderId="0" xfId="4" applyFont="1" applyFill="1" applyBorder="1" applyAlignment="1" applyProtection="1">
      <alignment horizontal="right" vertical="center"/>
      <protection hidden="1"/>
    </xf>
    <xf numFmtId="0" fontId="6" fillId="0" borderId="0" xfId="4" applyFont="1" applyFill="1" applyBorder="1" applyAlignment="1">
      <alignment vertical="center" wrapText="1"/>
    </xf>
    <xf numFmtId="0" fontId="6" fillId="0" borderId="0" xfId="132" applyFont="1" applyFill="1" applyBorder="1" applyAlignment="1" applyProtection="1">
      <alignment horizontal="left" vertical="center" wrapText="1" shrinkToFit="1"/>
      <protection hidden="1"/>
    </xf>
    <xf numFmtId="1" fontId="17" fillId="0" borderId="0" xfId="4" applyNumberFormat="1" applyFont="1" applyAlignment="1">
      <alignment horizontal="center" vertical="center"/>
    </xf>
    <xf numFmtId="0" fontId="6" fillId="0" borderId="0" xfId="4" applyFont="1" applyFill="1" applyBorder="1" applyAlignment="1">
      <alignment horizontal="center" vertical="center" wrapText="1" shrinkToFit="1"/>
    </xf>
    <xf numFmtId="0" fontId="6" fillId="0" borderId="0" xfId="4" applyFont="1" applyFill="1" applyBorder="1" applyAlignment="1">
      <alignment horizontal="left" vertical="center" wrapText="1" shrinkToFit="1"/>
    </xf>
    <xf numFmtId="0" fontId="6" fillId="0" borderId="0" xfId="87" applyFont="1" applyFill="1" applyBorder="1" applyAlignment="1">
      <alignment horizontal="center" vertical="center"/>
    </xf>
    <xf numFmtId="0" fontId="6" fillId="0" borderId="0" xfId="28" applyFont="1" applyFill="1" applyBorder="1" applyAlignment="1">
      <alignment vertical="center" wrapText="1"/>
    </xf>
    <xf numFmtId="0" fontId="6" fillId="0" borderId="0" xfId="11" applyFont="1" applyFill="1" applyBorder="1" applyAlignment="1" applyProtection="1">
      <alignment vertical="center" wrapText="1"/>
      <protection hidden="1"/>
    </xf>
    <xf numFmtId="0" fontId="6" fillId="0" borderId="0" xfId="87" applyFont="1" applyFill="1" applyBorder="1" applyAlignment="1">
      <alignment horizontal="center" vertical="center" wrapText="1"/>
    </xf>
    <xf numFmtId="0" fontId="6" fillId="0" borderId="0" xfId="4" applyFont="1" applyFill="1" applyBorder="1" applyAlignment="1" applyProtection="1">
      <alignment horizontal="center" vertical="center"/>
      <protection hidden="1"/>
    </xf>
    <xf numFmtId="43" fontId="6" fillId="0" borderId="1" xfId="4" applyNumberFormat="1" applyFont="1" applyFill="1" applyBorder="1" applyAlignment="1" applyProtection="1">
      <alignment horizontal="left" vertical="center" wrapText="1"/>
      <protection hidden="1"/>
    </xf>
    <xf numFmtId="0" fontId="6" fillId="0" borderId="0" xfId="4" applyFont="1" applyFill="1" applyBorder="1" applyAlignment="1" applyProtection="1">
      <alignment horizontal="left" vertical="center"/>
      <protection hidden="1"/>
    </xf>
    <xf numFmtId="14" fontId="6" fillId="0" borderId="0" xfId="4" applyNumberFormat="1" applyFont="1" applyFill="1" applyBorder="1" applyAlignment="1" applyProtection="1">
      <alignment horizontal="left" vertical="center"/>
      <protection hidden="1"/>
    </xf>
    <xf numFmtId="0" fontId="6" fillId="0" borderId="1" xfId="4" applyFont="1" applyFill="1" applyBorder="1" applyAlignment="1" applyProtection="1">
      <alignment horizontal="center" vertical="center"/>
      <protection hidden="1"/>
    </xf>
    <xf numFmtId="0" fontId="13" fillId="0" borderId="0" xfId="4" applyFont="1" applyAlignment="1">
      <alignment horizontal="center" vertical="center"/>
    </xf>
    <xf numFmtId="0" fontId="13" fillId="2" borderId="0" xfId="4" applyFont="1" applyFill="1" applyBorder="1" applyAlignment="1">
      <alignment horizontal="center" vertical="center"/>
    </xf>
    <xf numFmtId="0" fontId="14" fillId="0" borderId="0" xfId="4" applyFont="1" applyAlignment="1">
      <alignment horizontal="left" vertical="center"/>
    </xf>
    <xf numFmtId="0" fontId="14" fillId="2" borderId="0" xfId="4" applyFont="1" applyFill="1" applyBorder="1" applyAlignment="1">
      <alignment horizontal="left" vertical="center"/>
    </xf>
    <xf numFmtId="0" fontId="14" fillId="0" borderId="0" xfId="87" applyFont="1" applyAlignment="1">
      <alignment horizontal="left" vertical="center" wrapText="1"/>
    </xf>
    <xf numFmtId="0" fontId="26" fillId="0" borderId="0" xfId="4" applyFont="1" applyFill="1" applyBorder="1" applyAlignment="1" applyProtection="1">
      <alignment vertical="center"/>
      <protection hidden="1"/>
    </xf>
    <xf numFmtId="0" fontId="25" fillId="0" borderId="0" xfId="4" applyFont="1" applyFill="1" applyBorder="1" applyAlignment="1" applyProtection="1">
      <alignment horizontal="center" vertical="center" wrapText="1" shrinkToFit="1"/>
      <protection hidden="1"/>
    </xf>
    <xf numFmtId="0" fontId="11" fillId="0" borderId="0" xfId="4" applyFont="1" applyFill="1" applyBorder="1" applyAlignment="1" applyProtection="1">
      <alignment horizontal="center" vertical="center"/>
      <protection hidden="1"/>
    </xf>
    <xf numFmtId="0" fontId="23" fillId="0" borderId="16" xfId="4" applyFont="1" applyFill="1" applyBorder="1" applyAlignment="1" applyProtection="1">
      <alignment horizontal="center" vertical="center"/>
      <protection hidden="1"/>
    </xf>
    <xf numFmtId="0" fontId="6" fillId="0" borderId="0" xfId="4" applyFont="1" applyFill="1" applyBorder="1" applyAlignment="1">
      <alignment horizontal="right" vertical="center" wrapText="1" shrinkToFit="1"/>
    </xf>
    <xf numFmtId="0" fontId="10" fillId="0" borderId="0" xfId="4" applyFont="1" applyFill="1" applyBorder="1" applyAlignment="1" applyProtection="1">
      <alignment horizontal="left" vertical="center"/>
      <protection hidden="1"/>
    </xf>
    <xf numFmtId="0" fontId="6" fillId="0" borderId="0" xfId="4" applyFont="1" applyFill="1" applyBorder="1" applyAlignment="1">
      <alignment horizontal="right" vertical="center"/>
    </xf>
    <xf numFmtId="0" fontId="30" fillId="0" borderId="0" xfId="4" applyFont="1" applyFill="1" applyBorder="1" applyAlignment="1">
      <alignment horizontal="center" vertical="center"/>
    </xf>
    <xf numFmtId="0" fontId="30" fillId="5" borderId="0" xfId="4" applyFont="1" applyFill="1" applyBorder="1" applyAlignment="1">
      <alignment horizontal="center" vertical="center" wrapText="1" shrinkToFit="1"/>
    </xf>
    <xf numFmtId="0" fontId="30" fillId="3" borderId="0" xfId="4" applyFont="1" applyFill="1" applyBorder="1" applyAlignment="1">
      <alignment horizontal="center" vertical="center" wrapText="1" shrinkToFit="1"/>
    </xf>
    <xf numFmtId="0" fontId="30" fillId="6" borderId="0" xfId="4" applyFont="1" applyFill="1" applyBorder="1" applyAlignment="1">
      <alignment horizontal="center" vertical="center" wrapText="1" shrinkToFit="1"/>
    </xf>
    <xf numFmtId="0" fontId="30" fillId="4" borderId="0" xfId="4" applyFont="1" applyFill="1" applyBorder="1" applyAlignment="1">
      <alignment horizontal="center" vertical="center" wrapText="1" shrinkToFit="1"/>
    </xf>
    <xf numFmtId="0" fontId="6" fillId="0" borderId="0" xfId="4" applyFont="1" applyFill="1" applyBorder="1" applyAlignment="1">
      <alignment horizontal="right" vertical="center" wrapText="1" shrinkToFit="1"/>
    </xf>
    <xf numFmtId="0" fontId="29" fillId="2" borderId="8" xfId="4" applyFont="1" applyFill="1" applyBorder="1" applyAlignment="1">
      <alignment vertical="center"/>
    </xf>
    <xf numFmtId="1" fontId="31" fillId="2" borderId="0" xfId="4" applyNumberFormat="1" applyFont="1" applyFill="1" applyBorder="1" applyAlignment="1">
      <alignment horizontal="center" vertical="center"/>
    </xf>
    <xf numFmtId="0" fontId="7" fillId="2" borderId="0" xfId="4" applyFill="1" applyBorder="1" applyAlignment="1">
      <alignment vertical="center"/>
    </xf>
    <xf numFmtId="1" fontId="7" fillId="2" borderId="0" xfId="4" applyNumberFormat="1" applyFill="1" applyBorder="1" applyAlignment="1">
      <alignment vertical="center"/>
    </xf>
    <xf numFmtId="1" fontId="13" fillId="2" borderId="0" xfId="4" applyNumberFormat="1" applyFont="1" applyFill="1" applyBorder="1" applyAlignment="1">
      <alignment horizontal="center" vertical="center"/>
    </xf>
    <xf numFmtId="0" fontId="14" fillId="2" borderId="0" xfId="87" applyFont="1" applyFill="1" applyBorder="1" applyAlignment="1">
      <alignment horizontal="left" vertical="center" wrapText="1"/>
    </xf>
    <xf numFmtId="1" fontId="17" fillId="2" borderId="0" xfId="4" applyNumberFormat="1" applyFont="1" applyFill="1" applyBorder="1" applyAlignment="1">
      <alignment vertical="center"/>
    </xf>
    <xf numFmtId="0" fontId="14" fillId="2" borderId="8" xfId="4" applyFont="1" applyFill="1" applyBorder="1" applyAlignment="1">
      <alignment vertical="center"/>
    </xf>
    <xf numFmtId="0" fontId="32" fillId="2" borderId="0" xfId="4" applyFont="1" applyFill="1" applyBorder="1" applyAlignment="1">
      <alignment vertical="center"/>
    </xf>
    <xf numFmtId="1" fontId="17" fillId="2" borderId="1" xfId="4" applyNumberFormat="1" applyFont="1" applyFill="1" applyBorder="1" applyAlignment="1">
      <alignment horizontal="center" vertical="center"/>
    </xf>
    <xf numFmtId="1" fontId="5" fillId="2" borderId="3" xfId="4" applyNumberFormat="1" applyFont="1" applyFill="1" applyBorder="1" applyAlignment="1">
      <alignment horizontal="left" vertical="center"/>
    </xf>
    <xf numFmtId="1" fontId="5" fillId="2" borderId="3" xfId="4" applyNumberFormat="1" applyFont="1" applyFill="1" applyBorder="1" applyAlignment="1">
      <alignment horizontal="right" vertical="center"/>
    </xf>
    <xf numFmtId="1" fontId="13" fillId="2" borderId="9" xfId="4" applyNumberFormat="1" applyFont="1" applyFill="1" applyBorder="1" applyAlignment="1">
      <alignment horizontal="center" vertical="center"/>
    </xf>
    <xf numFmtId="0" fontId="13" fillId="2" borderId="10" xfId="4" applyFont="1" applyFill="1" applyBorder="1" applyAlignment="1">
      <alignment vertical="center"/>
    </xf>
    <xf numFmtId="0" fontId="33" fillId="2" borderId="10" xfId="4" applyFont="1" applyFill="1" applyBorder="1" applyAlignment="1">
      <alignment horizontal="left" vertical="center"/>
    </xf>
    <xf numFmtId="1" fontId="6" fillId="2" borderId="10" xfId="4" applyNumberFormat="1" applyFont="1" applyFill="1" applyBorder="1" applyAlignment="1" applyProtection="1">
      <alignment horizontal="left" vertical="center" wrapText="1"/>
      <protection hidden="1"/>
    </xf>
    <xf numFmtId="0" fontId="18" fillId="2" borderId="10" xfId="4" applyFont="1" applyFill="1" applyBorder="1" applyAlignment="1">
      <alignment vertical="center"/>
    </xf>
    <xf numFmtId="0" fontId="34" fillId="2" borderId="7" xfId="4" applyNumberFormat="1" applyFont="1" applyFill="1" applyBorder="1" applyAlignment="1">
      <alignment horizontal="center" vertical="center"/>
    </xf>
    <xf numFmtId="0" fontId="33" fillId="2" borderId="10" xfId="87" applyFont="1" applyFill="1" applyBorder="1" applyAlignment="1">
      <alignment horizontal="left" vertical="center" wrapText="1"/>
    </xf>
    <xf numFmtId="2" fontId="34" fillId="2" borderId="0" xfId="4" applyNumberFormat="1" applyFont="1" applyFill="1" applyBorder="1" applyAlignment="1">
      <alignment horizontal="center" vertical="center"/>
    </xf>
    <xf numFmtId="0" fontId="35" fillId="0" borderId="0" xfId="4" applyFont="1" applyAlignment="1">
      <alignment vertical="center"/>
    </xf>
    <xf numFmtId="0" fontId="13" fillId="2" borderId="2" xfId="4" applyFont="1" applyFill="1" applyBorder="1" applyAlignment="1">
      <alignment vertical="center"/>
    </xf>
    <xf numFmtId="0" fontId="33" fillId="2" borderId="2" xfId="87" applyFont="1" applyFill="1" applyBorder="1" applyAlignment="1">
      <alignment horizontal="left" vertical="center" wrapText="1"/>
    </xf>
    <xf numFmtId="1" fontId="6" fillId="2" borderId="2" xfId="4" applyNumberFormat="1" applyFont="1" applyFill="1" applyBorder="1" applyAlignment="1" applyProtection="1">
      <alignment horizontal="left" vertical="center" wrapText="1"/>
      <protection hidden="1"/>
    </xf>
    <xf numFmtId="0" fontId="13" fillId="2" borderId="8" xfId="4" applyFont="1" applyFill="1" applyBorder="1" applyAlignment="1">
      <alignment vertical="center"/>
    </xf>
    <xf numFmtId="0" fontId="39" fillId="2" borderId="0" xfId="4" applyFont="1" applyFill="1" applyBorder="1" applyAlignment="1">
      <alignment horizontal="left" vertical="center"/>
    </xf>
    <xf numFmtId="0" fontId="39" fillId="2" borderId="0" xfId="4" applyFont="1" applyFill="1" applyBorder="1" applyAlignment="1">
      <alignment vertical="center"/>
    </xf>
    <xf numFmtId="0" fontId="13" fillId="2" borderId="6" xfId="4" applyFont="1" applyFill="1" applyBorder="1" applyAlignment="1">
      <alignment vertical="center"/>
    </xf>
    <xf numFmtId="164" fontId="17" fillId="2" borderId="5" xfId="4" applyNumberFormat="1" applyFont="1" applyFill="1" applyBorder="1" applyAlignment="1">
      <alignment horizontal="center" vertical="center"/>
    </xf>
    <xf numFmtId="0" fontId="13" fillId="2" borderId="5" xfId="4" applyFont="1" applyFill="1" applyBorder="1" applyAlignment="1">
      <alignment horizontal="left" vertical="center"/>
    </xf>
    <xf numFmtId="0" fontId="13" fillId="2" borderId="5" xfId="4" applyFont="1" applyFill="1" applyBorder="1" applyAlignment="1">
      <alignment horizontal="right" vertical="center"/>
    </xf>
    <xf numFmtId="0" fontId="13" fillId="2" borderId="5" xfId="4" applyFont="1" applyFill="1" applyBorder="1" applyAlignment="1">
      <alignment horizontal="center" vertical="center"/>
    </xf>
    <xf numFmtId="0" fontId="13" fillId="2" borderId="5" xfId="4" applyFont="1" applyFill="1" applyBorder="1" applyAlignment="1">
      <alignment vertical="center"/>
    </xf>
    <xf numFmtId="0" fontId="41" fillId="2" borderId="5" xfId="4" applyFont="1" applyFill="1" applyBorder="1" applyAlignment="1">
      <alignment vertical="center"/>
    </xf>
    <xf numFmtId="0" fontId="14" fillId="2" borderId="5" xfId="4" applyFont="1" applyFill="1" applyBorder="1" applyAlignment="1">
      <alignment horizontal="left" vertical="center"/>
    </xf>
    <xf numFmtId="1" fontId="15" fillId="2" borderId="5" xfId="4" applyNumberFormat="1" applyFont="1" applyFill="1" applyBorder="1" applyAlignment="1">
      <alignment vertical="center"/>
    </xf>
    <xf numFmtId="0" fontId="6" fillId="0" borderId="0" xfId="132" applyFont="1" applyFill="1" applyBorder="1" applyAlignment="1" applyProtection="1">
      <alignment horizontal="right" vertical="center" wrapText="1"/>
      <protection hidden="1"/>
    </xf>
    <xf numFmtId="0" fontId="10" fillId="0" borderId="0" xfId="4" applyFont="1" applyFill="1" applyBorder="1" applyAlignment="1" applyProtection="1">
      <alignment vertical="center"/>
      <protection hidden="1"/>
    </xf>
    <xf numFmtId="0" fontId="10" fillId="0" borderId="11" xfId="4" applyFont="1" applyFill="1" applyBorder="1" applyAlignment="1" applyProtection="1">
      <alignment vertical="center"/>
      <protection hidden="1"/>
    </xf>
    <xf numFmtId="0" fontId="6" fillId="0" borderId="11" xfId="4" applyFont="1" applyFill="1" applyBorder="1" applyAlignment="1" applyProtection="1">
      <alignment horizontal="left" vertical="center"/>
      <protection hidden="1"/>
    </xf>
    <xf numFmtId="0" fontId="10" fillId="0" borderId="3" xfId="4" applyFont="1" applyFill="1" applyBorder="1" applyAlignment="1" applyProtection="1">
      <alignment vertical="center"/>
      <protection hidden="1"/>
    </xf>
    <xf numFmtId="0" fontId="6" fillId="0" borderId="3" xfId="4" applyFont="1" applyFill="1" applyBorder="1" applyAlignment="1" applyProtection="1">
      <alignment horizontal="left" vertical="center"/>
      <protection hidden="1"/>
    </xf>
    <xf numFmtId="14" fontId="6" fillId="0" borderId="11" xfId="4" applyNumberFormat="1" applyFont="1" applyFill="1" applyBorder="1" applyAlignment="1" applyProtection="1">
      <alignment horizontal="left" vertical="center"/>
      <protection hidden="1"/>
    </xf>
    <xf numFmtId="0" fontId="27" fillId="0" borderId="24" xfId="4" applyFont="1" applyFill="1" applyBorder="1" applyAlignment="1" applyProtection="1">
      <alignment horizontal="left" vertical="center" wrapText="1" shrinkToFit="1"/>
      <protection hidden="1"/>
    </xf>
    <xf numFmtId="0" fontId="10" fillId="0" borderId="0" xfId="4" applyFont="1" applyFill="1" applyBorder="1" applyAlignment="1" applyProtection="1">
      <alignment horizontal="center" vertical="center" wrapText="1" shrinkToFit="1"/>
      <protection hidden="1"/>
    </xf>
    <xf numFmtId="0" fontId="6" fillId="0" borderId="29" xfId="4" applyFont="1" applyFill="1" applyBorder="1" applyAlignment="1" applyProtection="1">
      <alignment vertical="center"/>
      <protection hidden="1"/>
    </xf>
    <xf numFmtId="2" fontId="43" fillId="0" borderId="0" xfId="4" applyNumberFormat="1" applyFont="1" applyFill="1" applyBorder="1" applyAlignment="1" applyProtection="1">
      <alignment vertical="center" wrapText="1"/>
      <protection hidden="1"/>
    </xf>
    <xf numFmtId="0" fontId="6" fillId="0" borderId="0" xfId="4" applyFont="1" applyFill="1" applyBorder="1" applyAlignment="1" applyProtection="1">
      <alignment horizontal="left" vertical="center" wrapText="1" shrinkToFit="1"/>
      <protection locked="0" hidden="1"/>
    </xf>
    <xf numFmtId="0" fontId="6" fillId="0" borderId="0" xfId="4" quotePrefix="1" applyFont="1" applyFill="1" applyBorder="1" applyAlignment="1" applyProtection="1">
      <alignment horizontal="left" vertical="center" wrapText="1" shrinkToFit="1"/>
      <protection locked="0" hidden="1"/>
    </xf>
    <xf numFmtId="0" fontId="34" fillId="0" borderId="0" xfId="4" applyFont="1" applyFill="1" applyBorder="1" applyAlignment="1" applyProtection="1">
      <alignment horizontal="center" vertical="center" wrapText="1" shrinkToFit="1"/>
      <protection hidden="1"/>
    </xf>
    <xf numFmtId="0" fontId="45" fillId="0" borderId="0" xfId="4" applyFont="1" applyFill="1" applyBorder="1" applyAlignment="1" applyProtection="1">
      <alignment horizontal="center" vertical="center" wrapText="1" shrinkToFit="1"/>
      <protection hidden="1"/>
    </xf>
    <xf numFmtId="0" fontId="44" fillId="0" borderId="0" xfId="132" applyFont="1" applyFill="1" applyBorder="1" applyAlignment="1" applyProtection="1">
      <alignment horizontal="center" vertical="center" wrapText="1" shrinkToFit="1"/>
      <protection hidden="1"/>
    </xf>
    <xf numFmtId="0" fontId="44" fillId="0" borderId="0" xfId="4" applyFont="1" applyFill="1" applyBorder="1" applyAlignment="1" applyProtection="1">
      <alignment horizontal="center" vertical="center"/>
      <protection hidden="1"/>
    </xf>
    <xf numFmtId="14" fontId="44" fillId="0" borderId="0" xfId="4" applyNumberFormat="1" applyFont="1" applyFill="1" applyBorder="1" applyAlignment="1" applyProtection="1">
      <alignment horizontal="center" vertical="center"/>
      <protection hidden="1"/>
    </xf>
    <xf numFmtId="0" fontId="26" fillId="3" borderId="0" xfId="4" applyFont="1" applyFill="1" applyBorder="1" applyAlignment="1" applyProtection="1">
      <alignment horizontal="right" vertical="center"/>
      <protection hidden="1"/>
    </xf>
    <xf numFmtId="0" fontId="26" fillId="3" borderId="0" xfId="4" applyFont="1" applyFill="1" applyBorder="1" applyAlignment="1" applyProtection="1">
      <alignment horizontal="left" vertical="center" wrapText="1"/>
      <protection hidden="1"/>
    </xf>
    <xf numFmtId="0" fontId="45" fillId="3" borderId="0" xfId="4" applyFont="1" applyFill="1" applyBorder="1" applyAlignment="1" applyProtection="1">
      <alignment horizontal="center" vertical="center" wrapText="1" shrinkToFit="1"/>
      <protection hidden="1"/>
    </xf>
    <xf numFmtId="0" fontId="45" fillId="3" borderId="23" xfId="4" applyFont="1" applyFill="1" applyBorder="1" applyAlignment="1" applyProtection="1">
      <alignment horizontal="center" vertical="center" wrapText="1" shrinkToFit="1"/>
      <protection hidden="1"/>
    </xf>
    <xf numFmtId="0" fontId="6" fillId="0" borderId="0" xfId="4" applyFont="1" applyFill="1" applyBorder="1" applyAlignment="1" applyProtection="1">
      <alignment horizontal="right" vertical="center"/>
      <protection hidden="1"/>
    </xf>
    <xf numFmtId="0" fontId="16" fillId="0" borderId="0" xfId="4" applyFont="1" applyAlignment="1">
      <alignment horizontal="center" vertical="center"/>
    </xf>
    <xf numFmtId="0" fontId="16" fillId="2" borderId="5" xfId="4" applyFont="1" applyFill="1" applyBorder="1" applyAlignment="1">
      <alignment horizontal="center" vertical="center"/>
    </xf>
    <xf numFmtId="0" fontId="16" fillId="2" borderId="0" xfId="4" applyFont="1" applyFill="1" applyBorder="1" applyAlignment="1">
      <alignment horizontal="center" vertical="center" wrapText="1"/>
    </xf>
    <xf numFmtId="0" fontId="16" fillId="2" borderId="0" xfId="4" applyFont="1" applyFill="1" applyBorder="1" applyAlignment="1">
      <alignment horizontal="center" vertical="center"/>
    </xf>
    <xf numFmtId="14" fontId="16" fillId="2" borderId="18" xfId="4" applyNumberFormat="1" applyFont="1" applyFill="1" applyBorder="1" applyAlignment="1">
      <alignment horizontal="center" vertical="center"/>
    </xf>
    <xf numFmtId="0" fontId="16" fillId="2" borderId="18" xfId="4" applyFont="1" applyFill="1" applyBorder="1" applyAlignment="1">
      <alignment horizontal="center" vertical="center"/>
    </xf>
    <xf numFmtId="0" fontId="12" fillId="0" borderId="0" xfId="4" applyFont="1" applyFill="1" applyBorder="1" applyAlignment="1" applyProtection="1">
      <alignment vertical="center"/>
      <protection hidden="1"/>
    </xf>
    <xf numFmtId="0" fontId="47" fillId="0" borderId="0" xfId="4" applyFont="1" applyFill="1" applyBorder="1" applyAlignment="1" applyProtection="1">
      <alignment wrapText="1"/>
      <protection hidden="1"/>
    </xf>
    <xf numFmtId="0" fontId="22" fillId="0" borderId="0" xfId="4" applyFont="1" applyFill="1" applyBorder="1" applyAlignment="1" applyProtection="1">
      <alignment vertical="center"/>
      <protection hidden="1"/>
    </xf>
    <xf numFmtId="0" fontId="48" fillId="0" borderId="0" xfId="4" applyFont="1" applyFill="1" applyBorder="1" applyAlignment="1" applyProtection="1">
      <alignment horizontal="center" vertical="center"/>
      <protection hidden="1"/>
    </xf>
    <xf numFmtId="0" fontId="1" fillId="0" borderId="0" xfId="4" applyFont="1" applyFill="1" applyBorder="1" applyAlignment="1" applyProtection="1">
      <alignment horizontal="center" vertical="center"/>
      <protection locked="0" hidden="1"/>
    </xf>
    <xf numFmtId="0" fontId="1" fillId="0" borderId="3" xfId="4" applyFont="1" applyFill="1" applyBorder="1" applyAlignment="1" applyProtection="1">
      <alignment horizontal="left" vertical="center"/>
      <protection locked="0" hidden="1"/>
    </xf>
    <xf numFmtId="0" fontId="1" fillId="0" borderId="0" xfId="4" applyFont="1" applyFill="1" applyBorder="1" applyAlignment="1" applyProtection="1">
      <alignment horizontal="left" vertical="center"/>
      <protection locked="0" hidden="1"/>
    </xf>
    <xf numFmtId="0" fontId="49" fillId="0" borderId="13" xfId="4" applyFont="1" applyFill="1" applyBorder="1" applyAlignment="1" applyProtection="1">
      <alignment horizontal="center" vertical="center" wrapText="1"/>
      <protection hidden="1"/>
    </xf>
    <xf numFmtId="0" fontId="49" fillId="0" borderId="14" xfId="4" applyFont="1" applyFill="1" applyBorder="1" applyAlignment="1" applyProtection="1">
      <alignment horizontal="center" vertical="center" wrapText="1"/>
      <protection hidden="1"/>
    </xf>
    <xf numFmtId="0" fontId="49" fillId="0" borderId="15" xfId="4" applyFont="1" applyFill="1" applyBorder="1" applyAlignment="1" applyProtection="1">
      <alignment horizontal="center" vertical="center" wrapText="1"/>
      <protection hidden="1"/>
    </xf>
    <xf numFmtId="0" fontId="50" fillId="3" borderId="19" xfId="4" applyFont="1" applyFill="1" applyBorder="1" applyAlignment="1" applyProtection="1">
      <alignment horizontal="center" vertical="center" wrapText="1"/>
      <protection hidden="1"/>
    </xf>
    <xf numFmtId="0" fontId="50" fillId="3" borderId="0" xfId="4" applyFont="1" applyFill="1" applyBorder="1" applyAlignment="1" applyProtection="1">
      <alignment horizontal="center" vertical="center" wrapText="1"/>
      <protection hidden="1"/>
    </xf>
    <xf numFmtId="0" fontId="50" fillId="3" borderId="20" xfId="4" applyFont="1" applyFill="1" applyBorder="1" applyAlignment="1" applyProtection="1">
      <alignment horizontal="center" vertical="center" wrapText="1"/>
      <protection hidden="1"/>
    </xf>
    <xf numFmtId="0" fontId="1" fillId="0" borderId="1" xfId="4" applyFont="1" applyFill="1" applyBorder="1" applyAlignment="1" applyProtection="1">
      <alignment vertical="center"/>
      <protection locked="0" hidden="1"/>
    </xf>
    <xf numFmtId="0" fontId="51" fillId="0" borderId="12" xfId="4" applyFont="1" applyFill="1" applyBorder="1" applyAlignment="1" applyProtection="1">
      <alignment horizontal="center" vertical="center"/>
      <protection locked="0" hidden="1"/>
    </xf>
    <xf numFmtId="0" fontId="12" fillId="0" borderId="0" xfId="4" applyFont="1" applyFill="1" applyBorder="1" applyAlignment="1" applyProtection="1">
      <alignment horizontal="center" vertical="center"/>
      <protection locked="0" hidden="1"/>
    </xf>
    <xf numFmtId="0" fontId="12" fillId="0" borderId="9" xfId="4" applyFont="1" applyFill="1" applyBorder="1" applyAlignment="1" applyProtection="1">
      <alignment vertical="center"/>
      <protection locked="0" hidden="1"/>
    </xf>
    <xf numFmtId="0" fontId="22" fillId="0" borderId="9" xfId="4" applyFont="1" applyFill="1" applyBorder="1" applyAlignment="1" applyProtection="1">
      <alignment horizontal="center" vertical="center"/>
      <protection hidden="1"/>
    </xf>
    <xf numFmtId="0" fontId="22" fillId="0" borderId="0" xfId="4" applyFont="1" applyFill="1" applyBorder="1" applyAlignment="1" applyProtection="1">
      <alignment horizontal="center" vertical="center"/>
      <protection hidden="1"/>
    </xf>
    <xf numFmtId="0" fontId="50" fillId="3" borderId="30" xfId="4" applyFont="1" applyFill="1" applyBorder="1" applyAlignment="1" applyProtection="1">
      <alignment horizontal="center" vertical="center" wrapText="1"/>
      <protection hidden="1"/>
    </xf>
    <xf numFmtId="0" fontId="50" fillId="3" borderId="29" xfId="4" applyFont="1" applyFill="1" applyBorder="1" applyAlignment="1" applyProtection="1">
      <alignment horizontal="center" vertical="center" wrapText="1"/>
      <protection hidden="1"/>
    </xf>
    <xf numFmtId="0" fontId="1" fillId="0" borderId="31" xfId="4" applyFont="1" applyFill="1" applyBorder="1" applyAlignment="1" applyProtection="1">
      <alignment vertical="center"/>
      <protection locked="0" hidden="1"/>
    </xf>
    <xf numFmtId="0" fontId="1" fillId="0" borderId="22" xfId="4" applyFont="1" applyFill="1" applyBorder="1" applyAlignment="1" applyProtection="1">
      <alignment vertical="center"/>
      <protection locked="0" hidden="1"/>
    </xf>
    <xf numFmtId="0" fontId="1" fillId="0" borderId="32" xfId="4" applyFont="1" applyFill="1" applyBorder="1" applyAlignment="1" applyProtection="1">
      <alignment vertical="center"/>
      <protection locked="0" hidden="1"/>
    </xf>
    <xf numFmtId="0" fontId="1" fillId="0" borderId="33" xfId="4" applyFont="1" applyFill="1" applyBorder="1" applyAlignment="1" applyProtection="1">
      <alignment vertical="center"/>
      <protection locked="0" hidden="1"/>
    </xf>
    <xf numFmtId="0" fontId="1" fillId="0" borderId="34" xfId="4" applyFont="1" applyFill="1" applyBorder="1" applyAlignment="1" applyProtection="1">
      <alignment vertical="center"/>
      <protection locked="0" hidden="1"/>
    </xf>
    <xf numFmtId="0" fontId="1" fillId="0" borderId="35" xfId="4" applyFont="1" applyFill="1" applyBorder="1" applyAlignment="1" applyProtection="1">
      <alignment vertical="center"/>
      <protection locked="0" hidden="1"/>
    </xf>
    <xf numFmtId="0" fontId="1" fillId="0" borderId="21" xfId="4" applyFont="1" applyFill="1" applyBorder="1" applyAlignment="1" applyProtection="1">
      <alignment vertical="center"/>
      <protection locked="0" hidden="1"/>
    </xf>
    <xf numFmtId="0" fontId="1" fillId="0" borderId="36" xfId="4" applyFont="1" applyFill="1" applyBorder="1" applyAlignment="1" applyProtection="1">
      <alignment vertical="center"/>
      <protection locked="0" hidden="1"/>
    </xf>
    <xf numFmtId="0" fontId="52" fillId="0" borderId="0" xfId="4" applyFont="1" applyFill="1" applyBorder="1" applyAlignment="1" applyProtection="1">
      <alignment horizontal="right" vertical="center"/>
      <protection hidden="1"/>
    </xf>
    <xf numFmtId="0" fontId="52" fillId="0" borderId="23" xfId="4" applyFont="1" applyFill="1" applyBorder="1" applyAlignment="1" applyProtection="1">
      <alignment horizontal="left" vertical="center"/>
      <protection locked="0" hidden="1"/>
    </xf>
    <xf numFmtId="0" fontId="52" fillId="0" borderId="0" xfId="4" applyFont="1" applyFill="1" applyBorder="1" applyAlignment="1" applyProtection="1">
      <alignment horizontal="left" vertical="center"/>
      <protection locked="0" hidden="1"/>
    </xf>
    <xf numFmtId="0" fontId="53" fillId="0" borderId="0" xfId="4" applyFont="1" applyFill="1" applyBorder="1" applyAlignment="1" applyProtection="1">
      <alignment horizontal="right" vertical="center"/>
      <protection hidden="1"/>
    </xf>
    <xf numFmtId="0" fontId="53" fillId="3" borderId="0" xfId="4" applyFont="1" applyFill="1" applyBorder="1" applyAlignment="1" applyProtection="1">
      <alignment horizontal="right" vertical="center"/>
      <protection hidden="1"/>
    </xf>
    <xf numFmtId="0" fontId="38" fillId="0" borderId="0" xfId="4" applyFont="1" applyAlignment="1">
      <alignment horizontal="center" vertical="center"/>
    </xf>
    <xf numFmtId="0" fontId="28" fillId="2" borderId="0" xfId="4" applyFont="1" applyFill="1" applyBorder="1" applyAlignment="1">
      <alignment horizontal="right" vertical="center"/>
    </xf>
    <xf numFmtId="0" fontId="19" fillId="0" borderId="0" xfId="4" applyFont="1" applyFill="1" applyAlignment="1" applyProtection="1">
      <alignment vertical="top"/>
      <protection hidden="1"/>
    </xf>
    <xf numFmtId="0" fontId="7" fillId="0" borderId="0" xfId="4" applyFill="1" applyAlignment="1"/>
    <xf numFmtId="0" fontId="20" fillId="0" borderId="0" xfId="4" applyFont="1" applyFill="1" applyAlignment="1" applyProtection="1">
      <alignment vertical="top" wrapText="1" shrinkToFit="1"/>
      <protection hidden="1"/>
    </xf>
    <xf numFmtId="0" fontId="40" fillId="2" borderId="4" xfId="4" applyFont="1" applyFill="1" applyBorder="1" applyAlignment="1">
      <alignment horizontal="left" vertical="center"/>
    </xf>
    <xf numFmtId="0" fontId="40" fillId="2" borderId="5" xfId="4" applyFont="1" applyFill="1" applyBorder="1" applyAlignment="1">
      <alignment horizontal="left" vertical="center"/>
    </xf>
    <xf numFmtId="0" fontId="40" fillId="2" borderId="7" xfId="4" applyFont="1" applyFill="1" applyBorder="1" applyAlignment="1">
      <alignment horizontal="left" vertical="center"/>
    </xf>
    <xf numFmtId="0" fontId="40" fillId="2" borderId="0" xfId="4" applyFont="1" applyFill="1" applyBorder="1" applyAlignment="1">
      <alignment horizontal="left" vertical="center"/>
    </xf>
    <xf numFmtId="0" fontId="36" fillId="0" borderId="0" xfId="4" applyFont="1" applyAlignment="1">
      <alignment horizontal="center" vertical="center"/>
    </xf>
    <xf numFmtId="0" fontId="37" fillId="0" borderId="0" xfId="4" applyFont="1" applyAlignment="1">
      <alignment horizontal="center" vertical="center"/>
    </xf>
    <xf numFmtId="0" fontId="46" fillId="0" borderId="0" xfId="4" applyFont="1" applyFill="1" applyBorder="1" applyAlignment="1" applyProtection="1">
      <alignment horizontal="center" vertical="center" wrapText="1"/>
      <protection locked="0" hidden="1"/>
    </xf>
    <xf numFmtId="0" fontId="10" fillId="0" borderId="0" xfId="4" applyFont="1" applyFill="1" applyBorder="1" applyAlignment="1" applyProtection="1">
      <alignment horizontal="center" vertical="center" wrapText="1" shrinkToFit="1"/>
      <protection hidden="1"/>
    </xf>
    <xf numFmtId="0" fontId="6" fillId="0" borderId="9" xfId="4" applyFont="1" applyFill="1" applyBorder="1" applyAlignment="1" applyProtection="1">
      <alignment vertical="center" wrapText="1" shrinkToFit="1"/>
      <protection hidden="1"/>
    </xf>
    <xf numFmtId="0" fontId="6" fillId="0" borderId="3" xfId="4" applyFont="1" applyFill="1" applyBorder="1" applyAlignment="1" applyProtection="1">
      <alignment vertical="center" wrapText="1" shrinkToFit="1"/>
      <protection hidden="1"/>
    </xf>
    <xf numFmtId="0" fontId="44" fillId="7" borderId="1" xfId="4" applyFont="1" applyFill="1" applyBorder="1" applyAlignment="1" applyProtection="1">
      <alignment horizontal="center" vertical="center" wrapText="1" shrinkToFit="1"/>
      <protection locked="0" hidden="1"/>
    </xf>
    <xf numFmtId="0" fontId="44" fillId="2" borderId="1" xfId="4" applyFont="1" applyFill="1" applyBorder="1" applyAlignment="1" applyProtection="1">
      <alignment horizontal="center" vertical="center" wrapText="1" shrinkToFit="1"/>
      <protection locked="0" hidden="1"/>
    </xf>
    <xf numFmtId="0" fontId="1" fillId="0" borderId="3" xfId="4" applyFont="1" applyFill="1" applyBorder="1" applyAlignment="1" applyProtection="1">
      <alignment horizontal="left" vertical="center"/>
      <protection locked="0" hidden="1"/>
    </xf>
    <xf numFmtId="0" fontId="1" fillId="0" borderId="23" xfId="4" applyFont="1" applyFill="1" applyBorder="1" applyAlignment="1" applyProtection="1">
      <alignment horizontal="left" vertical="center"/>
      <protection locked="0" hidden="1"/>
    </xf>
    <xf numFmtId="0" fontId="10" fillId="0" borderId="0" xfId="4" applyFont="1" applyFill="1" applyBorder="1" applyAlignment="1" applyProtection="1">
      <alignment horizontal="left" vertical="center"/>
      <protection hidden="1"/>
    </xf>
    <xf numFmtId="0" fontId="11" fillId="0" borderId="0" xfId="4" applyFont="1" applyFill="1" applyBorder="1" applyAlignment="1" applyProtection="1">
      <alignment horizontal="center" vertical="center" wrapText="1" shrinkToFit="1"/>
      <protection hidden="1"/>
    </xf>
    <xf numFmtId="0" fontId="11" fillId="0" borderId="17" xfId="4" applyFont="1" applyFill="1" applyBorder="1" applyAlignment="1" applyProtection="1">
      <alignment horizontal="center" vertical="center" wrapText="1" shrinkToFit="1"/>
      <protection hidden="1"/>
    </xf>
    <xf numFmtId="0" fontId="42" fillId="0" borderId="0" xfId="4" applyFont="1" applyFill="1" applyBorder="1" applyAlignment="1" applyProtection="1">
      <alignment horizontal="center" vertical="center" wrapText="1"/>
      <protection hidden="1"/>
    </xf>
    <xf numFmtId="2" fontId="42" fillId="0" borderId="0" xfId="4" applyNumberFormat="1" applyFont="1" applyFill="1" applyBorder="1" applyAlignment="1" applyProtection="1">
      <alignment horizontal="center" vertical="center" wrapText="1"/>
      <protection hidden="1"/>
    </xf>
    <xf numFmtId="0" fontId="11" fillId="3" borderId="0" xfId="4" applyFont="1" applyFill="1" applyBorder="1" applyAlignment="1" applyProtection="1">
      <alignment horizontal="center" vertical="center" wrapText="1" shrinkToFit="1"/>
      <protection hidden="1"/>
    </xf>
    <xf numFmtId="0" fontId="6" fillId="0" borderId="1" xfId="4" applyFont="1" applyFill="1" applyBorder="1" applyAlignment="1" applyProtection="1">
      <alignment vertical="center" wrapText="1" shrinkToFit="1"/>
      <protection hidden="1"/>
    </xf>
    <xf numFmtId="0" fontId="27" fillId="0" borderId="26" xfId="4" applyFont="1" applyFill="1" applyBorder="1" applyAlignment="1" applyProtection="1">
      <alignment horizontal="right" vertical="center" wrapText="1" shrinkToFit="1"/>
      <protection hidden="1"/>
    </xf>
    <xf numFmtId="0" fontId="27" fillId="0" borderId="25" xfId="4" applyFont="1" applyFill="1" applyBorder="1" applyAlignment="1" applyProtection="1">
      <alignment horizontal="right" vertical="center" wrapText="1" shrinkToFit="1"/>
      <protection hidden="1"/>
    </xf>
    <xf numFmtId="0" fontId="6" fillId="0" borderId="28" xfId="4" applyFont="1" applyFill="1" applyBorder="1" applyAlignment="1" applyProtection="1">
      <alignment vertical="center" wrapText="1" shrinkToFit="1"/>
      <protection hidden="1"/>
    </xf>
    <xf numFmtId="0" fontId="6" fillId="0" borderId="27" xfId="4" applyFont="1" applyFill="1" applyBorder="1" applyAlignment="1" applyProtection="1">
      <alignment vertical="center" wrapText="1" shrinkToFit="1"/>
      <protection hidden="1"/>
    </xf>
    <xf numFmtId="0" fontId="44" fillId="8" borderId="3" xfId="4" applyFont="1" applyFill="1" applyBorder="1" applyAlignment="1" applyProtection="1">
      <alignment horizontal="center" vertical="center" wrapText="1" shrinkToFit="1"/>
      <protection locked="0" hidden="1"/>
    </xf>
    <xf numFmtId="0" fontId="44" fillId="8" borderId="3" xfId="4" quotePrefix="1" applyFont="1" applyFill="1" applyBorder="1" applyAlignment="1" applyProtection="1">
      <alignment horizontal="center" vertical="center" wrapText="1" shrinkToFit="1"/>
      <protection locked="0" hidden="1"/>
    </xf>
    <xf numFmtId="0" fontId="25" fillId="3" borderId="29" xfId="4" applyFont="1" applyFill="1" applyBorder="1" applyAlignment="1" applyProtection="1">
      <alignment horizontal="center" vertical="center" wrapText="1" shrinkToFit="1"/>
      <protection hidden="1"/>
    </xf>
    <xf numFmtId="0" fontId="6" fillId="0" borderId="37" xfId="4" applyFont="1" applyFill="1" applyBorder="1" applyAlignment="1" applyProtection="1">
      <alignment horizontal="left" vertical="center" wrapText="1" shrinkToFit="1"/>
      <protection locked="0" hidden="1"/>
    </xf>
    <xf numFmtId="0" fontId="6" fillId="0" borderId="38" xfId="4" quotePrefix="1" applyFont="1" applyFill="1" applyBorder="1" applyAlignment="1" applyProtection="1">
      <alignment horizontal="left" vertical="center" wrapText="1" shrinkToFit="1"/>
      <protection locked="0" hidden="1"/>
    </xf>
    <xf numFmtId="0" fontId="6" fillId="0" borderId="38" xfId="4" applyFont="1" applyFill="1" applyBorder="1" applyAlignment="1" applyProtection="1">
      <alignment horizontal="left" vertical="center" wrapText="1" shrinkToFit="1"/>
      <protection locked="0" hidden="1"/>
    </xf>
  </cellXfs>
  <cellStyles count="135">
    <cellStyle name="Lien hypertexte 2" xfId="3"/>
    <cellStyle name="Lien hypertexte 3" xfId="134"/>
    <cellStyle name="Normal" xfId="0" builtinId="0"/>
    <cellStyle name="Normal 10" xfId="4"/>
    <cellStyle name="Normal 10 2" xfId="5"/>
    <cellStyle name="Normal 11" xfId="6"/>
    <cellStyle name="Normal 11 2" xfId="7"/>
    <cellStyle name="Normal 12" xfId="8"/>
    <cellStyle name="Normal 12 2" xfId="9"/>
    <cellStyle name="Normal 13" xfId="10"/>
    <cellStyle name="Normal 13 2" xfId="11"/>
    <cellStyle name="Normal 14" xfId="12"/>
    <cellStyle name="Normal 14 2" xfId="13"/>
    <cellStyle name="Normal 15" xfId="14"/>
    <cellStyle name="Normal 15 2" xfId="15"/>
    <cellStyle name="Normal 16" xfId="16"/>
    <cellStyle name="Normal 16 2" xfId="17"/>
    <cellStyle name="Normal 17" xfId="18"/>
    <cellStyle name="Normal 17 2" xfId="19"/>
    <cellStyle name="Normal 18" xfId="20"/>
    <cellStyle name="Normal 18 2" xfId="21"/>
    <cellStyle name="Normal 19" xfId="22"/>
    <cellStyle name="Normal 19 2" xfId="23"/>
    <cellStyle name="Normal 2" xfId="24"/>
    <cellStyle name="Normal 2 2" xfId="25"/>
    <cellStyle name="Normal 2 2 2" xfId="26"/>
    <cellStyle name="Normal 2 2 3" xfId="27"/>
    <cellStyle name="Normal 2 3" xfId="28"/>
    <cellStyle name="Normal 20" xfId="29"/>
    <cellStyle name="Normal 20 2" xfId="30"/>
    <cellStyle name="Normal 21" xfId="31"/>
    <cellStyle name="Normal 21 2" xfId="32"/>
    <cellStyle name="Normal 22" xfId="33"/>
    <cellStyle name="Normal 22 2" xfId="34"/>
    <cellStyle name="Normal 23" xfId="35"/>
    <cellStyle name="Normal 23 2" xfId="36"/>
    <cellStyle name="Normal 24" xfId="37"/>
    <cellStyle name="Normal 24 2" xfId="38"/>
    <cellStyle name="Normal 25" xfId="39"/>
    <cellStyle name="Normal 25 2" xfId="40"/>
    <cellStyle name="Normal 26" xfId="41"/>
    <cellStyle name="Normal 26 2" xfId="42"/>
    <cellStyle name="Normal 27" xfId="43"/>
    <cellStyle name="Normal 27 2" xfId="44"/>
    <cellStyle name="Normal 28" xfId="45"/>
    <cellStyle name="Normal 28 2" xfId="46"/>
    <cellStyle name="Normal 29" xfId="47"/>
    <cellStyle name="Normal 29 2" xfId="48"/>
    <cellStyle name="Normal 3" xfId="49"/>
    <cellStyle name="Normal 3 10" xfId="50"/>
    <cellStyle name="Normal 3 11" xfId="51"/>
    <cellStyle name="Normal 3 12" xfId="52"/>
    <cellStyle name="Normal 3 13" xfId="53"/>
    <cellStyle name="Normal 3 14" xfId="54"/>
    <cellStyle name="Normal 3 15" xfId="55"/>
    <cellStyle name="Normal 3 16" xfId="56"/>
    <cellStyle name="Normal 3 17" xfId="57"/>
    <cellStyle name="Normal 3 18" xfId="58"/>
    <cellStyle name="Normal 3 19" xfId="59"/>
    <cellStyle name="Normal 3 2" xfId="60"/>
    <cellStyle name="Normal 3 20" xfId="61"/>
    <cellStyle name="Normal 3 21" xfId="62"/>
    <cellStyle name="Normal 3 22" xfId="63"/>
    <cellStyle name="Normal 3 23" xfId="64"/>
    <cellStyle name="Normal 3 24" xfId="65"/>
    <cellStyle name="Normal 3 25" xfId="66"/>
    <cellStyle name="Normal 3 26" xfId="67"/>
    <cellStyle name="Normal 3 27" xfId="68"/>
    <cellStyle name="Normal 3 28" xfId="69"/>
    <cellStyle name="Normal 3 3" xfId="70"/>
    <cellStyle name="Normal 3 4" xfId="71"/>
    <cellStyle name="Normal 3 5" xfId="72"/>
    <cellStyle name="Normal 3 6" xfId="73"/>
    <cellStyle name="Normal 3 7" xfId="74"/>
    <cellStyle name="Normal 3 8" xfId="75"/>
    <cellStyle name="Normal 3 9" xfId="76"/>
    <cellStyle name="Normal 30" xfId="77"/>
    <cellStyle name="Normal 30 2" xfId="78"/>
    <cellStyle name="Normal 31" xfId="79"/>
    <cellStyle name="Normal 31 2" xfId="80"/>
    <cellStyle name="Normal 32" xfId="81"/>
    <cellStyle name="Normal 32 2" xfId="82"/>
    <cellStyle name="Normal 33" xfId="83"/>
    <cellStyle name="Normal 33 2" xfId="84"/>
    <cellStyle name="Normal 34" xfId="85"/>
    <cellStyle name="Normal 34 2" xfId="86"/>
    <cellStyle name="Normal 35" xfId="87"/>
    <cellStyle name="Normal 36" xfId="2"/>
    <cellStyle name="Normal 37" xfId="1"/>
    <cellStyle name="Normal 38" xfId="130"/>
    <cellStyle name="Normal 39" xfId="131"/>
    <cellStyle name="Normal 4" xfId="88"/>
    <cellStyle name="Normal 4 10" xfId="89"/>
    <cellStyle name="Normal 4 11" xfId="90"/>
    <cellStyle name="Normal 4 12" xfId="91"/>
    <cellStyle name="Normal 4 13" xfId="92"/>
    <cellStyle name="Normal 4 14" xfId="93"/>
    <cellStyle name="Normal 4 15" xfId="94"/>
    <cellStyle name="Normal 4 16" xfId="95"/>
    <cellStyle name="Normal 4 17" xfId="96"/>
    <cellStyle name="Normal 4 18" xfId="97"/>
    <cellStyle name="Normal 4 19" xfId="98"/>
    <cellStyle name="Normal 4 2" xfId="99"/>
    <cellStyle name="Normal 4 20" xfId="100"/>
    <cellStyle name="Normal 4 21" xfId="101"/>
    <cellStyle name="Normal 4 22" xfId="102"/>
    <cellStyle name="Normal 4 23" xfId="103"/>
    <cellStyle name="Normal 4 24" xfId="104"/>
    <cellStyle name="Normal 4 25" xfId="105"/>
    <cellStyle name="Normal 4 26" xfId="106"/>
    <cellStyle name="Normal 4 27" xfId="107"/>
    <cellStyle name="Normal 4 28" xfId="108"/>
    <cellStyle name="Normal 4 3" xfId="109"/>
    <cellStyle name="Normal 4 4" xfId="110"/>
    <cellStyle name="Normal 4 5" xfId="111"/>
    <cellStyle name="Normal 4 6" xfId="112"/>
    <cellStyle name="Normal 4 7" xfId="113"/>
    <cellStyle name="Normal 4 8" xfId="114"/>
    <cellStyle name="Normal 4 9" xfId="115"/>
    <cellStyle name="Normal 40" xfId="133"/>
    <cellStyle name="Normal 5" xfId="116"/>
    <cellStyle name="Normal 6" xfId="117"/>
    <cellStyle name="Normal 7" xfId="118"/>
    <cellStyle name="Normal 8" xfId="119"/>
    <cellStyle name="Normal 9" xfId="120"/>
    <cellStyle name="Normal 9 2" xfId="121"/>
    <cellStyle name="Normal 9 2 2" xfId="122"/>
    <cellStyle name="Normal 9 3" xfId="123"/>
    <cellStyle name="Normal 9 3 2" xfId="124"/>
    <cellStyle name="Normal 9 4" xfId="125"/>
    <cellStyle name="Normal 9 4 2" xfId="126"/>
    <cellStyle name="Normal 9 5" xfId="127"/>
    <cellStyle name="Normal 9 5 2" xfId="128"/>
    <cellStyle name="Normal 9 6" xfId="129"/>
    <cellStyle name="Normal_Girardet 2005" xfId="132"/>
  </cellStyles>
  <dxfs count="18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numFmt numFmtId="30" formatCode="@"/>
    </dxf>
    <dxf>
      <font>
        <b/>
        <i val="0"/>
        <color rgb="FFFF0000"/>
      </font>
    </dxf>
    <dxf>
      <font>
        <b/>
        <i val="0"/>
        <color rgb="FFE88D06"/>
      </font>
    </dxf>
    <dxf>
      <font>
        <b/>
        <i val="0"/>
        <color rgb="FF00CC66"/>
      </font>
    </dxf>
    <dxf>
      <font>
        <color theme="0"/>
      </font>
    </dxf>
    <dxf>
      <font>
        <b/>
        <i val="0"/>
        <color rgb="FFFF0000"/>
      </font>
    </dxf>
    <dxf>
      <font>
        <b/>
        <i val="0"/>
        <color rgb="FFE88D06"/>
      </font>
    </dxf>
    <dxf>
      <font>
        <b/>
        <i val="0"/>
        <color rgb="FF00B050"/>
      </font>
    </dxf>
  </dxfs>
  <tableStyles count="0" defaultTableStyle="TableStyleMedium9" defaultPivotStyle="PivotStyleLight16"/>
  <colors>
    <mruColors>
      <color rgb="FF0000FF"/>
      <color rgb="FF00AAE6"/>
      <color rgb="FFF5770F"/>
      <color rgb="FFFCDBC0"/>
      <color rgb="FFB2B2B2"/>
      <color rgb="FF0033CC"/>
      <color rgb="FF0067B4"/>
      <color rgb="FF00A4DE"/>
      <color rgb="FFFDEDDF"/>
      <color rgb="FFB3EB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plotArea>
      <c:layout>
        <c:manualLayout>
          <c:layoutTarget val="inner"/>
          <c:xMode val="edge"/>
          <c:yMode val="edge"/>
          <c:x val="6.3539146021381471E-2"/>
          <c:y val="4.8907164940107023E-2"/>
          <c:w val="0.91385666730683068"/>
          <c:h val="0.86010039275936989"/>
        </c:manualLayout>
      </c:layout>
      <c:radarChart>
        <c:radarStyle val="marker"/>
        <c:ser>
          <c:idx val="0"/>
          <c:order val="0"/>
          <c:spPr>
            <a:ln>
              <a:solidFill>
                <a:srgbClr val="0000FF"/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4.4134718989141571E-2"/>
                  <c:y val="1.2987012987013002E-2"/>
                </c:manualLayout>
              </c:layout>
              <c:showVal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9517460229689841E-4"/>
                  <c:y val="-9.7836353266085568E-3"/>
                </c:manualLayout>
              </c:layout>
              <c:showVal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6.9686398403907114E-3"/>
                  <c:y val="-4.1125541125541107E-2"/>
                </c:manualLayout>
              </c:layout>
              <c:showVal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6.9686398403907114E-3"/>
                  <c:y val="-3.8961038961038995E-2"/>
                </c:manualLayout>
              </c:layout>
              <c:showVal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solidFill>
                  <a:srgbClr val="FFFF00"/>
                </a:solidFill>
              </a:ln>
            </c:spPr>
            <c:txPr>
              <a:bodyPr/>
              <a:lstStyle/>
              <a:p>
                <a:pPr>
                  <a:defRPr>
                    <a:ln>
                      <a:solidFill>
                        <a:srgbClr val="FFFF00"/>
                      </a:solidFill>
                    </a:ln>
                    <a:solidFill>
                      <a:srgbClr val="FFFF00"/>
                    </a:solidFill>
                  </a:defRPr>
                </a:pPr>
                <a:endParaRPr lang="fr-FR"/>
              </a:p>
            </c:txPr>
            <c:showVal val="1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'Page de garde'!$M$6:$M$38</c:f>
              <c:numCache>
                <c:formatCode>0</c:formatCode>
                <c:ptCount val="33"/>
                <c:pt idx="0">
                  <c:v>56.25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</c:numRef>
          </c:val>
        </c:ser>
        <c:axId val="80188928"/>
        <c:axId val="80190464"/>
      </c:radarChart>
      <c:catAx>
        <c:axId val="80188928"/>
        <c:scaling>
          <c:orientation val="minMax"/>
        </c:scaling>
        <c:axPos val="b"/>
        <c:majorGridlines/>
        <c:tickLblPos val="nextTo"/>
        <c:crossAx val="80190464"/>
        <c:crosses val="autoZero"/>
        <c:auto val="1"/>
        <c:lblAlgn val="ctr"/>
        <c:lblOffset val="100"/>
      </c:catAx>
      <c:valAx>
        <c:axId val="80190464"/>
        <c:scaling>
          <c:orientation val="minMax"/>
          <c:max val="100"/>
        </c:scaling>
        <c:axPos val="l"/>
        <c:majorGridlines/>
        <c:numFmt formatCode="0" sourceLinked="1"/>
        <c:majorTickMark val="cross"/>
        <c:tickLblPos val="low"/>
        <c:crossAx val="80188928"/>
        <c:crosses val="autoZero"/>
        <c:crossBetween val="between"/>
      </c:valAx>
      <c:spPr>
        <a:gradFill flip="none" rotWithShape="1">
          <a:gsLst>
            <a:gs pos="0">
              <a:srgbClr val="FF0000"/>
            </a:gs>
            <a:gs pos="39000">
              <a:srgbClr val="FFC000"/>
            </a:gs>
            <a:gs pos="53000">
              <a:srgbClr val="9BBB59"/>
            </a:gs>
            <a:gs pos="66000">
              <a:srgbClr val="00B050"/>
            </a:gs>
          </a:gsLst>
          <a:path path="circle">
            <a:fillToRect l="50000" t="50000" r="50000" b="50000"/>
          </a:path>
          <a:tileRect/>
        </a:gradFill>
      </c:spPr>
    </c:plotArea>
    <c:plotVisOnly val="1"/>
    <c:dispBlanksAs val="gap"/>
  </c:chart>
  <c:spPr>
    <a:solidFill>
      <a:srgbClr val="00B050"/>
    </a:solidFill>
  </c:spPr>
  <c:printSettings>
    <c:headerFooter/>
    <c:pageMargins b="0.75000000000001565" l="0.70000000000000162" r="0.70000000000000162" t="0.75000000000001565" header="0.30000000000000032" footer="0.30000000000000032"/>
    <c:pageSetup orientation="landscape"/>
  </c:printSettings>
</c:chartSpace>
</file>

<file path=xl/ctrlProps/ctrlProp27.xml><?xml version="1.0" encoding="utf-8"?>
<formControlPr xmlns="http://schemas.microsoft.com/office/spreadsheetml/2009/9/main" objectType="GBox" noThreeD="1"/>
</file>

<file path=xl/ctrlProps/ctrlProp28.xml><?xml version="1.0" encoding="utf-8"?>
<formControlPr xmlns="http://schemas.microsoft.com/office/spreadsheetml/2009/9/main" objectType="Radio" checked="Checked" firstButton="1" fmlaLink="O10" lockText="1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Radio" lockText="1" noThreeD="1"/>
</file>

<file path=xl/ctrlProps/ctrlProp31.xml><?xml version="1.0" encoding="utf-8"?>
<formControlPr xmlns="http://schemas.microsoft.com/office/spreadsheetml/2009/9/main" objectType="Radio" lockText="1" noThreeD="1"/>
</file>

<file path=xl/ctrlProps/ctrlProp32.xml><?xml version="1.0" encoding="utf-8"?>
<formControlPr xmlns="http://schemas.microsoft.com/office/spreadsheetml/2009/9/main" objectType="Radio" firstButton="1" fmlaLink="O11" lockText="1" noThreeD="1"/>
</file>

<file path=xl/ctrlProps/ctrlProp33.xml><?xml version="1.0" encoding="utf-8"?>
<formControlPr xmlns="http://schemas.microsoft.com/office/spreadsheetml/2009/9/main" objectType="Radio" checked="Checked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GBox" noThreeD="1"/>
</file>

<file path=xl/ctrlProps/ctrlProp37.xml><?xml version="1.0" encoding="utf-8"?>
<formControlPr xmlns="http://schemas.microsoft.com/office/spreadsheetml/2009/9/main" objectType="GBox" noThreeD="1"/>
</file>

<file path=xl/ctrlProps/ctrlProp38.xml><?xml version="1.0" encoding="utf-8"?>
<formControlPr xmlns="http://schemas.microsoft.com/office/spreadsheetml/2009/9/main" objectType="GBox" noThreeD="1"/>
</file>

<file path=xl/ctrlProps/ctrlProp39.xml><?xml version="1.0" encoding="utf-8"?>
<formControlPr xmlns="http://schemas.microsoft.com/office/spreadsheetml/2009/9/main" objectType="Radio" firstButton="1" fmlaLink="O12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Radio" checked="Checked" lockText="1" noThreeD="1"/>
</file>

<file path=xl/ctrlProps/ctrlProp42.xml><?xml version="1.0" encoding="utf-8"?>
<formControlPr xmlns="http://schemas.microsoft.com/office/spreadsheetml/2009/9/main" objectType="Radio" lockText="1" noThreeD="1"/>
</file>

<file path=xl/ctrlProps/ctrlProp43.xml><?xml version="1.0" encoding="utf-8"?>
<formControlPr xmlns="http://schemas.microsoft.com/office/spreadsheetml/2009/9/main" objectType="Radio" firstButton="1" fmlaLink="O13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9. Appareil locomoteur'!Zone_d_impression"/><Relationship Id="rId13" Type="http://schemas.openxmlformats.org/officeDocument/2006/relationships/hyperlink" Target="#'15. Hygi&#232;ne'!Zone_d_impression"/><Relationship Id="rId18" Type="http://schemas.openxmlformats.org/officeDocument/2006/relationships/hyperlink" Target="#'15. Hygi&#232;ne'!Zone_d_impression"/><Relationship Id="rId26" Type="http://schemas.openxmlformats.org/officeDocument/2006/relationships/hyperlink" Target="#'4. Chimiques-biologiques'!Zone_d_impression"/><Relationship Id="rId3" Type="http://schemas.openxmlformats.org/officeDocument/2006/relationships/hyperlink" Target="#'4. Chimiques-biologiques'!Zone_d_impression"/><Relationship Id="rId21" Type="http://schemas.openxmlformats.org/officeDocument/2006/relationships/hyperlink" Target="#'15. Hygi&#232;ne'!Zone_d_impression"/><Relationship Id="rId34" Type="http://schemas.openxmlformats.org/officeDocument/2006/relationships/hyperlink" Target="#'4. Chimiques-biologiques'!Zone_d_impression"/><Relationship Id="rId7" Type="http://schemas.openxmlformats.org/officeDocument/2006/relationships/hyperlink" Target="#'8. Environnement de travail'!Zone_d_impression"/><Relationship Id="rId12" Type="http://schemas.openxmlformats.org/officeDocument/2006/relationships/hyperlink" Target="#'14. Femmes enceintes et jeunes'!Zone_d_impression"/><Relationship Id="rId17" Type="http://schemas.openxmlformats.org/officeDocument/2006/relationships/chart" Target="../charts/chart1.xml"/><Relationship Id="rId25" Type="http://schemas.openxmlformats.org/officeDocument/2006/relationships/hyperlink" Target="#'4. Chimiques-biologiques'!Zone_d_impression"/><Relationship Id="rId33" Type="http://schemas.openxmlformats.org/officeDocument/2006/relationships/hyperlink" Target="#'4. Chimiques-biologiques'!Zone_d_impression"/><Relationship Id="rId2" Type="http://schemas.openxmlformats.org/officeDocument/2006/relationships/hyperlink" Target="#'3. Electriques'!Zone_d_impression"/><Relationship Id="rId16" Type="http://schemas.openxmlformats.org/officeDocument/2006/relationships/hyperlink" Target="#'Check List'!A1"/><Relationship Id="rId20" Type="http://schemas.openxmlformats.org/officeDocument/2006/relationships/hyperlink" Target="#'15. Hygi&#232;ne'!Zone_d_impression"/><Relationship Id="rId29" Type="http://schemas.openxmlformats.org/officeDocument/2006/relationships/hyperlink" Target="#'4. Chimiques-biologiques'!Zone_d_impression"/><Relationship Id="rId1" Type="http://schemas.openxmlformats.org/officeDocument/2006/relationships/hyperlink" Target="#'2. Chute'!Zone_d_impression"/><Relationship Id="rId6" Type="http://schemas.openxmlformats.org/officeDocument/2006/relationships/hyperlink" Target="#'7.Contraintes physiques partic'!Zone_d_impression"/><Relationship Id="rId11" Type="http://schemas.openxmlformats.org/officeDocument/2006/relationships/hyperlink" Target="#'13. Organisation de travail'!Zone_d_impression"/><Relationship Id="rId24" Type="http://schemas.openxmlformats.org/officeDocument/2006/relationships/hyperlink" Target="#'4. Chimiques-biologiques'!Zone_d_impression"/><Relationship Id="rId32" Type="http://schemas.openxmlformats.org/officeDocument/2006/relationships/hyperlink" Target="#'4. Chimiques-biologiques'!Zone_d_impression"/><Relationship Id="rId5" Type="http://schemas.openxmlformats.org/officeDocument/2006/relationships/hyperlink" Target="#'6. Thermiques'!Zone_d_impression"/><Relationship Id="rId15" Type="http://schemas.openxmlformats.org/officeDocument/2006/relationships/hyperlink" Target="#'16. V&#233;hicules'!Zone_d_impression"/><Relationship Id="rId23" Type="http://schemas.openxmlformats.org/officeDocument/2006/relationships/hyperlink" Target="#'4. Chimiques-biologiques'!Zone_d_impression"/><Relationship Id="rId28" Type="http://schemas.openxmlformats.org/officeDocument/2006/relationships/hyperlink" Target="#'4. Chimiques-biologiques'!Zone_d_impression"/><Relationship Id="rId36" Type="http://schemas.openxmlformats.org/officeDocument/2006/relationships/hyperlink" Target="#'16. Secours'!Zone_d_impression"/><Relationship Id="rId10" Type="http://schemas.openxmlformats.org/officeDocument/2006/relationships/hyperlink" Target="#'11. Action inattendu_Ali &#233;nergi'!Zone_d_impression"/><Relationship Id="rId19" Type="http://schemas.openxmlformats.org/officeDocument/2006/relationships/hyperlink" Target="#'15. Hygi&#232;ne'!Zone_d_impression"/><Relationship Id="rId31" Type="http://schemas.openxmlformats.org/officeDocument/2006/relationships/hyperlink" Target="#'4. Chimiques-biologiques'!Zone_d_impression"/><Relationship Id="rId4" Type="http://schemas.openxmlformats.org/officeDocument/2006/relationships/hyperlink" Target="#'5. Inflammables-explosifs'!Zone_d_impression"/><Relationship Id="rId9" Type="http://schemas.openxmlformats.org/officeDocument/2006/relationships/hyperlink" Target="#'10. Psychiques'!Zone_d_impression"/><Relationship Id="rId14" Type="http://schemas.openxmlformats.org/officeDocument/2006/relationships/hyperlink" Target="#'16. Secours'!Zone_d_impression"/><Relationship Id="rId22" Type="http://schemas.openxmlformats.org/officeDocument/2006/relationships/hyperlink" Target="#'5. Inflammables-explosifs'!Zone_d_impression"/><Relationship Id="rId27" Type="http://schemas.openxmlformats.org/officeDocument/2006/relationships/hyperlink" Target="#'4. Chimiques-biologiques'!Zone_d_impression"/><Relationship Id="rId30" Type="http://schemas.openxmlformats.org/officeDocument/2006/relationships/hyperlink" Target="#'4. Chimiques-biologiques'!Zone_d_impression"/><Relationship Id="rId35" Type="http://schemas.openxmlformats.org/officeDocument/2006/relationships/hyperlink" Target="#'4. Chimiques-biologiques'!Zone_d_impression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hyperlink" Target="#'Page de gard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6</xdr:row>
      <xdr:rowOff>19050</xdr:rowOff>
    </xdr:from>
    <xdr:to>
      <xdr:col>7</xdr:col>
      <xdr:colOff>28575</xdr:colOff>
      <xdr:row>6</xdr:row>
      <xdr:rowOff>271050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 bwMode="auto">
        <a:xfrm>
          <a:off x="4448175" y="1162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7</xdr:row>
      <xdr:rowOff>19050</xdr:rowOff>
    </xdr:from>
    <xdr:to>
      <xdr:col>7</xdr:col>
      <xdr:colOff>28575</xdr:colOff>
      <xdr:row>7</xdr:row>
      <xdr:rowOff>271050</xdr:rowOff>
    </xdr:to>
    <xdr:sp macro="" textlink="">
      <xdr:nvSpPr>
        <xdr:cNvPr id="3" name="Flèche droite 2">
          <a:hlinkClick xmlns:r="http://schemas.openxmlformats.org/officeDocument/2006/relationships" r:id="rId2"/>
        </xdr:cNvPr>
        <xdr:cNvSpPr/>
      </xdr:nvSpPr>
      <xdr:spPr bwMode="auto">
        <a:xfrm>
          <a:off x="4448175" y="1352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8</xdr:row>
      <xdr:rowOff>19050</xdr:rowOff>
    </xdr:from>
    <xdr:to>
      <xdr:col>7</xdr:col>
      <xdr:colOff>28575</xdr:colOff>
      <xdr:row>8</xdr:row>
      <xdr:rowOff>271050</xdr:rowOff>
    </xdr:to>
    <xdr:sp macro="" textlink="">
      <xdr:nvSpPr>
        <xdr:cNvPr id="4" name="Flèche droite 3">
          <a:hlinkClick xmlns:r="http://schemas.openxmlformats.org/officeDocument/2006/relationships" r:id="rId3"/>
        </xdr:cNvPr>
        <xdr:cNvSpPr/>
      </xdr:nvSpPr>
      <xdr:spPr bwMode="auto">
        <a:xfrm>
          <a:off x="4448175" y="1543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21</xdr:row>
      <xdr:rowOff>19050</xdr:rowOff>
    </xdr:from>
    <xdr:to>
      <xdr:col>7</xdr:col>
      <xdr:colOff>28575</xdr:colOff>
      <xdr:row>21</xdr:row>
      <xdr:rowOff>271050</xdr:rowOff>
    </xdr:to>
    <xdr:sp macro="" textlink="">
      <xdr:nvSpPr>
        <xdr:cNvPr id="5" name="Flèche droite 4">
          <a:hlinkClick xmlns:r="http://schemas.openxmlformats.org/officeDocument/2006/relationships" r:id="rId4"/>
        </xdr:cNvPr>
        <xdr:cNvSpPr/>
      </xdr:nvSpPr>
      <xdr:spPr bwMode="auto">
        <a:xfrm>
          <a:off x="4448175" y="4019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22</xdr:row>
      <xdr:rowOff>19050</xdr:rowOff>
    </xdr:from>
    <xdr:to>
      <xdr:col>7</xdr:col>
      <xdr:colOff>28575</xdr:colOff>
      <xdr:row>22</xdr:row>
      <xdr:rowOff>271050</xdr:rowOff>
    </xdr:to>
    <xdr:sp macro="" textlink="">
      <xdr:nvSpPr>
        <xdr:cNvPr id="6" name="Flèche droite 5">
          <a:hlinkClick xmlns:r="http://schemas.openxmlformats.org/officeDocument/2006/relationships" r:id="rId5"/>
        </xdr:cNvPr>
        <xdr:cNvSpPr/>
      </xdr:nvSpPr>
      <xdr:spPr bwMode="auto">
        <a:xfrm>
          <a:off x="4448175" y="4210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23</xdr:row>
      <xdr:rowOff>19050</xdr:rowOff>
    </xdr:from>
    <xdr:to>
      <xdr:col>7</xdr:col>
      <xdr:colOff>28575</xdr:colOff>
      <xdr:row>23</xdr:row>
      <xdr:rowOff>271050</xdr:rowOff>
    </xdr:to>
    <xdr:sp macro="" textlink="">
      <xdr:nvSpPr>
        <xdr:cNvPr id="7" name="Flèche droite 6">
          <a:hlinkClick xmlns:r="http://schemas.openxmlformats.org/officeDocument/2006/relationships" r:id="rId6"/>
        </xdr:cNvPr>
        <xdr:cNvSpPr/>
      </xdr:nvSpPr>
      <xdr:spPr bwMode="auto">
        <a:xfrm>
          <a:off x="4448175" y="4400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24</xdr:row>
      <xdr:rowOff>19050</xdr:rowOff>
    </xdr:from>
    <xdr:to>
      <xdr:col>7</xdr:col>
      <xdr:colOff>28575</xdr:colOff>
      <xdr:row>24</xdr:row>
      <xdr:rowOff>271050</xdr:rowOff>
    </xdr:to>
    <xdr:sp macro="" textlink="">
      <xdr:nvSpPr>
        <xdr:cNvPr id="8" name="Flèche droite 7">
          <a:hlinkClick xmlns:r="http://schemas.openxmlformats.org/officeDocument/2006/relationships" r:id="rId7"/>
        </xdr:cNvPr>
        <xdr:cNvSpPr/>
      </xdr:nvSpPr>
      <xdr:spPr bwMode="auto">
        <a:xfrm>
          <a:off x="4448175" y="4591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25</xdr:row>
      <xdr:rowOff>19050</xdr:rowOff>
    </xdr:from>
    <xdr:to>
      <xdr:col>7</xdr:col>
      <xdr:colOff>28575</xdr:colOff>
      <xdr:row>25</xdr:row>
      <xdr:rowOff>271050</xdr:rowOff>
    </xdr:to>
    <xdr:sp macro="" textlink="">
      <xdr:nvSpPr>
        <xdr:cNvPr id="9" name="Flèche droite 8">
          <a:hlinkClick xmlns:r="http://schemas.openxmlformats.org/officeDocument/2006/relationships" r:id="rId8"/>
        </xdr:cNvPr>
        <xdr:cNvSpPr/>
      </xdr:nvSpPr>
      <xdr:spPr bwMode="auto">
        <a:xfrm>
          <a:off x="4448175" y="4781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26</xdr:row>
      <xdr:rowOff>19050</xdr:rowOff>
    </xdr:from>
    <xdr:to>
      <xdr:col>7</xdr:col>
      <xdr:colOff>28575</xdr:colOff>
      <xdr:row>26</xdr:row>
      <xdr:rowOff>271050</xdr:rowOff>
    </xdr:to>
    <xdr:sp macro="" textlink="">
      <xdr:nvSpPr>
        <xdr:cNvPr id="10" name="Flèche droite 9">
          <a:hlinkClick xmlns:r="http://schemas.openxmlformats.org/officeDocument/2006/relationships" r:id="rId9"/>
        </xdr:cNvPr>
        <xdr:cNvSpPr/>
      </xdr:nvSpPr>
      <xdr:spPr bwMode="auto">
        <a:xfrm>
          <a:off x="4448175" y="4972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27</xdr:row>
      <xdr:rowOff>19050</xdr:rowOff>
    </xdr:from>
    <xdr:to>
      <xdr:col>7</xdr:col>
      <xdr:colOff>28575</xdr:colOff>
      <xdr:row>27</xdr:row>
      <xdr:rowOff>271050</xdr:rowOff>
    </xdr:to>
    <xdr:sp macro="" textlink="">
      <xdr:nvSpPr>
        <xdr:cNvPr id="11" name="Flèche droite 10">
          <a:hlinkClick xmlns:r="http://schemas.openxmlformats.org/officeDocument/2006/relationships" r:id="rId10"/>
        </xdr:cNvPr>
        <xdr:cNvSpPr/>
      </xdr:nvSpPr>
      <xdr:spPr bwMode="auto">
        <a:xfrm>
          <a:off x="4448175" y="5162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28</xdr:row>
      <xdr:rowOff>19050</xdr:rowOff>
    </xdr:from>
    <xdr:to>
      <xdr:col>7</xdr:col>
      <xdr:colOff>28575</xdr:colOff>
      <xdr:row>28</xdr:row>
      <xdr:rowOff>271050</xdr:rowOff>
    </xdr:to>
    <xdr:sp macro="" textlink="">
      <xdr:nvSpPr>
        <xdr:cNvPr id="12" name="Flèche droite 11">
          <a:hlinkClick xmlns:r="http://schemas.openxmlformats.org/officeDocument/2006/relationships" r:id="rId11"/>
        </xdr:cNvPr>
        <xdr:cNvSpPr/>
      </xdr:nvSpPr>
      <xdr:spPr bwMode="auto">
        <a:xfrm>
          <a:off x="4448175" y="5353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29</xdr:row>
      <xdr:rowOff>19050</xdr:rowOff>
    </xdr:from>
    <xdr:to>
      <xdr:col>7</xdr:col>
      <xdr:colOff>28575</xdr:colOff>
      <xdr:row>29</xdr:row>
      <xdr:rowOff>271050</xdr:rowOff>
    </xdr:to>
    <xdr:sp macro="" textlink="">
      <xdr:nvSpPr>
        <xdr:cNvPr id="13" name="Flèche droite 12">
          <a:hlinkClick xmlns:r="http://schemas.openxmlformats.org/officeDocument/2006/relationships" r:id="rId12"/>
        </xdr:cNvPr>
        <xdr:cNvSpPr/>
      </xdr:nvSpPr>
      <xdr:spPr bwMode="auto">
        <a:xfrm>
          <a:off x="4448175" y="5543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30</xdr:row>
      <xdr:rowOff>19050</xdr:rowOff>
    </xdr:from>
    <xdr:to>
      <xdr:col>7</xdr:col>
      <xdr:colOff>28575</xdr:colOff>
      <xdr:row>30</xdr:row>
      <xdr:rowOff>271050</xdr:rowOff>
    </xdr:to>
    <xdr:sp macro="" textlink="">
      <xdr:nvSpPr>
        <xdr:cNvPr id="14" name="Flèche droite 13">
          <a:hlinkClick xmlns:r="http://schemas.openxmlformats.org/officeDocument/2006/relationships" r:id="rId13"/>
        </xdr:cNvPr>
        <xdr:cNvSpPr/>
      </xdr:nvSpPr>
      <xdr:spPr bwMode="auto">
        <a:xfrm>
          <a:off x="4448175" y="5734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36</xdr:row>
      <xdr:rowOff>19050</xdr:rowOff>
    </xdr:from>
    <xdr:to>
      <xdr:col>7</xdr:col>
      <xdr:colOff>28575</xdr:colOff>
      <xdr:row>36</xdr:row>
      <xdr:rowOff>271050</xdr:rowOff>
    </xdr:to>
    <xdr:sp macro="" textlink="">
      <xdr:nvSpPr>
        <xdr:cNvPr id="15" name="Flèche droite 14">
          <a:hlinkClick xmlns:r="http://schemas.openxmlformats.org/officeDocument/2006/relationships" r:id="rId14"/>
        </xdr:cNvPr>
        <xdr:cNvSpPr/>
      </xdr:nvSpPr>
      <xdr:spPr bwMode="auto">
        <a:xfrm>
          <a:off x="4448175" y="6877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37</xdr:row>
      <xdr:rowOff>19050</xdr:rowOff>
    </xdr:from>
    <xdr:to>
      <xdr:col>7</xdr:col>
      <xdr:colOff>28575</xdr:colOff>
      <xdr:row>37</xdr:row>
      <xdr:rowOff>271050</xdr:rowOff>
    </xdr:to>
    <xdr:sp macro="" textlink="">
      <xdr:nvSpPr>
        <xdr:cNvPr id="16" name="Flèche droite 15">
          <a:hlinkClick xmlns:r="http://schemas.openxmlformats.org/officeDocument/2006/relationships" r:id="rId15"/>
        </xdr:cNvPr>
        <xdr:cNvSpPr/>
      </xdr:nvSpPr>
      <xdr:spPr bwMode="auto">
        <a:xfrm>
          <a:off x="4448175" y="7067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95250</xdr:colOff>
      <xdr:row>5</xdr:row>
      <xdr:rowOff>9525</xdr:rowOff>
    </xdr:from>
    <xdr:to>
      <xdr:col>7</xdr:col>
      <xdr:colOff>19050</xdr:colOff>
      <xdr:row>5</xdr:row>
      <xdr:rowOff>261525</xdr:rowOff>
    </xdr:to>
    <xdr:sp macro="" textlink="">
      <xdr:nvSpPr>
        <xdr:cNvPr id="17" name="Flèche droite 16">
          <a:hlinkClick xmlns:r="http://schemas.openxmlformats.org/officeDocument/2006/relationships" r:id="rId16"/>
        </xdr:cNvPr>
        <xdr:cNvSpPr/>
      </xdr:nvSpPr>
      <xdr:spPr bwMode="auto">
        <a:xfrm>
          <a:off x="4438650" y="962025"/>
          <a:ext cx="647700" cy="185325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19</xdr:col>
      <xdr:colOff>171450</xdr:colOff>
      <xdr:row>8</xdr:row>
      <xdr:rowOff>66674</xdr:rowOff>
    </xdr:from>
    <xdr:to>
      <xdr:col>27</xdr:col>
      <xdr:colOff>590550</xdr:colOff>
      <xdr:row>29</xdr:row>
      <xdr:rowOff>228599</xdr:rowOff>
    </xdr:to>
    <xdr:graphicFrame macro="">
      <xdr:nvGraphicFramePr>
        <xdr:cNvPr id="18" name="Graphique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104775</xdr:colOff>
      <xdr:row>31</xdr:row>
      <xdr:rowOff>19050</xdr:rowOff>
    </xdr:from>
    <xdr:to>
      <xdr:col>7</xdr:col>
      <xdr:colOff>28575</xdr:colOff>
      <xdr:row>31</xdr:row>
      <xdr:rowOff>271050</xdr:rowOff>
    </xdr:to>
    <xdr:sp macro="" textlink="">
      <xdr:nvSpPr>
        <xdr:cNvPr id="19" name="Flèche droite 18">
          <a:hlinkClick xmlns:r="http://schemas.openxmlformats.org/officeDocument/2006/relationships" r:id="rId18"/>
        </xdr:cNvPr>
        <xdr:cNvSpPr/>
      </xdr:nvSpPr>
      <xdr:spPr bwMode="auto">
        <a:xfrm>
          <a:off x="4448175" y="5924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32</xdr:row>
      <xdr:rowOff>19050</xdr:rowOff>
    </xdr:from>
    <xdr:to>
      <xdr:col>7</xdr:col>
      <xdr:colOff>28575</xdr:colOff>
      <xdr:row>32</xdr:row>
      <xdr:rowOff>271050</xdr:rowOff>
    </xdr:to>
    <xdr:sp macro="" textlink="">
      <xdr:nvSpPr>
        <xdr:cNvPr id="20" name="Flèche droite 19">
          <a:hlinkClick xmlns:r="http://schemas.openxmlformats.org/officeDocument/2006/relationships" r:id="rId19"/>
        </xdr:cNvPr>
        <xdr:cNvSpPr/>
      </xdr:nvSpPr>
      <xdr:spPr bwMode="auto">
        <a:xfrm>
          <a:off x="4448175" y="6115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33</xdr:row>
      <xdr:rowOff>19050</xdr:rowOff>
    </xdr:from>
    <xdr:to>
      <xdr:col>7</xdr:col>
      <xdr:colOff>28575</xdr:colOff>
      <xdr:row>33</xdr:row>
      <xdr:rowOff>271050</xdr:rowOff>
    </xdr:to>
    <xdr:sp macro="" textlink="">
      <xdr:nvSpPr>
        <xdr:cNvPr id="21" name="Flèche droite 20">
          <a:hlinkClick xmlns:r="http://schemas.openxmlformats.org/officeDocument/2006/relationships" r:id="rId20"/>
        </xdr:cNvPr>
        <xdr:cNvSpPr/>
      </xdr:nvSpPr>
      <xdr:spPr bwMode="auto">
        <a:xfrm>
          <a:off x="4448175" y="6305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34</xdr:row>
      <xdr:rowOff>19050</xdr:rowOff>
    </xdr:from>
    <xdr:to>
      <xdr:col>7</xdr:col>
      <xdr:colOff>28575</xdr:colOff>
      <xdr:row>34</xdr:row>
      <xdr:rowOff>271050</xdr:rowOff>
    </xdr:to>
    <xdr:sp macro="" textlink="">
      <xdr:nvSpPr>
        <xdr:cNvPr id="22" name="Flèche droite 21">
          <a:hlinkClick xmlns:r="http://schemas.openxmlformats.org/officeDocument/2006/relationships" r:id="rId21"/>
        </xdr:cNvPr>
        <xdr:cNvSpPr/>
      </xdr:nvSpPr>
      <xdr:spPr bwMode="auto">
        <a:xfrm>
          <a:off x="4448175" y="6496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21</xdr:row>
      <xdr:rowOff>19050</xdr:rowOff>
    </xdr:from>
    <xdr:to>
      <xdr:col>7</xdr:col>
      <xdr:colOff>28575</xdr:colOff>
      <xdr:row>21</xdr:row>
      <xdr:rowOff>271050</xdr:rowOff>
    </xdr:to>
    <xdr:sp macro="" textlink="">
      <xdr:nvSpPr>
        <xdr:cNvPr id="23" name="Flèche droite 22">
          <a:hlinkClick xmlns:r="http://schemas.openxmlformats.org/officeDocument/2006/relationships" r:id="rId22"/>
        </xdr:cNvPr>
        <xdr:cNvSpPr/>
      </xdr:nvSpPr>
      <xdr:spPr bwMode="auto">
        <a:xfrm>
          <a:off x="4448175" y="4019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9</xdr:row>
      <xdr:rowOff>19050</xdr:rowOff>
    </xdr:from>
    <xdr:to>
      <xdr:col>7</xdr:col>
      <xdr:colOff>28575</xdr:colOff>
      <xdr:row>9</xdr:row>
      <xdr:rowOff>271050</xdr:rowOff>
    </xdr:to>
    <xdr:sp macro="" textlink="">
      <xdr:nvSpPr>
        <xdr:cNvPr id="24" name="Flèche droite 23">
          <a:hlinkClick xmlns:r="http://schemas.openxmlformats.org/officeDocument/2006/relationships" r:id="rId23"/>
        </xdr:cNvPr>
        <xdr:cNvSpPr/>
      </xdr:nvSpPr>
      <xdr:spPr bwMode="auto">
        <a:xfrm>
          <a:off x="4448175" y="1733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10</xdr:row>
      <xdr:rowOff>19050</xdr:rowOff>
    </xdr:from>
    <xdr:to>
      <xdr:col>7</xdr:col>
      <xdr:colOff>28575</xdr:colOff>
      <xdr:row>10</xdr:row>
      <xdr:rowOff>271050</xdr:rowOff>
    </xdr:to>
    <xdr:sp macro="" textlink="">
      <xdr:nvSpPr>
        <xdr:cNvPr id="25" name="Flèche droite 24">
          <a:hlinkClick xmlns:r="http://schemas.openxmlformats.org/officeDocument/2006/relationships" r:id="rId24"/>
        </xdr:cNvPr>
        <xdr:cNvSpPr/>
      </xdr:nvSpPr>
      <xdr:spPr bwMode="auto">
        <a:xfrm>
          <a:off x="4448175" y="1924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7</xdr:col>
      <xdr:colOff>104775</xdr:colOff>
      <xdr:row>12</xdr:row>
      <xdr:rowOff>19050</xdr:rowOff>
    </xdr:from>
    <xdr:to>
      <xdr:col>8</xdr:col>
      <xdr:colOff>28575</xdr:colOff>
      <xdr:row>12</xdr:row>
      <xdr:rowOff>271050</xdr:rowOff>
    </xdr:to>
    <xdr:sp macro="" textlink="">
      <xdr:nvSpPr>
        <xdr:cNvPr id="26" name="Flèche droite 25">
          <a:hlinkClick xmlns:r="http://schemas.openxmlformats.org/officeDocument/2006/relationships" r:id="rId25"/>
        </xdr:cNvPr>
        <xdr:cNvSpPr/>
      </xdr:nvSpPr>
      <xdr:spPr bwMode="auto">
        <a:xfrm>
          <a:off x="5172075" y="2305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11</xdr:row>
      <xdr:rowOff>19050</xdr:rowOff>
    </xdr:from>
    <xdr:to>
      <xdr:col>7</xdr:col>
      <xdr:colOff>28575</xdr:colOff>
      <xdr:row>11</xdr:row>
      <xdr:rowOff>271050</xdr:rowOff>
    </xdr:to>
    <xdr:sp macro="" textlink="">
      <xdr:nvSpPr>
        <xdr:cNvPr id="27" name="Flèche droite 26">
          <a:hlinkClick xmlns:r="http://schemas.openxmlformats.org/officeDocument/2006/relationships" r:id="rId26"/>
        </xdr:cNvPr>
        <xdr:cNvSpPr/>
      </xdr:nvSpPr>
      <xdr:spPr bwMode="auto">
        <a:xfrm>
          <a:off x="4448175" y="2114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12</xdr:row>
      <xdr:rowOff>19050</xdr:rowOff>
    </xdr:from>
    <xdr:to>
      <xdr:col>7</xdr:col>
      <xdr:colOff>28575</xdr:colOff>
      <xdr:row>12</xdr:row>
      <xdr:rowOff>271050</xdr:rowOff>
    </xdr:to>
    <xdr:sp macro="" textlink="">
      <xdr:nvSpPr>
        <xdr:cNvPr id="28" name="Flèche droite 27">
          <a:hlinkClick xmlns:r="http://schemas.openxmlformats.org/officeDocument/2006/relationships" r:id="rId27"/>
        </xdr:cNvPr>
        <xdr:cNvSpPr/>
      </xdr:nvSpPr>
      <xdr:spPr bwMode="auto">
        <a:xfrm>
          <a:off x="4448175" y="2305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13</xdr:row>
      <xdr:rowOff>19050</xdr:rowOff>
    </xdr:from>
    <xdr:to>
      <xdr:col>7</xdr:col>
      <xdr:colOff>28575</xdr:colOff>
      <xdr:row>13</xdr:row>
      <xdr:rowOff>271050</xdr:rowOff>
    </xdr:to>
    <xdr:sp macro="" textlink="">
      <xdr:nvSpPr>
        <xdr:cNvPr id="29" name="Flèche droite 28">
          <a:hlinkClick xmlns:r="http://schemas.openxmlformats.org/officeDocument/2006/relationships" r:id="rId28"/>
        </xdr:cNvPr>
        <xdr:cNvSpPr/>
      </xdr:nvSpPr>
      <xdr:spPr bwMode="auto">
        <a:xfrm>
          <a:off x="4448175" y="2495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14</xdr:row>
      <xdr:rowOff>19050</xdr:rowOff>
    </xdr:from>
    <xdr:to>
      <xdr:col>7</xdr:col>
      <xdr:colOff>28575</xdr:colOff>
      <xdr:row>14</xdr:row>
      <xdr:rowOff>271050</xdr:rowOff>
    </xdr:to>
    <xdr:sp macro="" textlink="">
      <xdr:nvSpPr>
        <xdr:cNvPr id="30" name="Flèche droite 29">
          <a:hlinkClick xmlns:r="http://schemas.openxmlformats.org/officeDocument/2006/relationships" r:id="rId29"/>
        </xdr:cNvPr>
        <xdr:cNvSpPr/>
      </xdr:nvSpPr>
      <xdr:spPr bwMode="auto">
        <a:xfrm>
          <a:off x="4448175" y="2686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15</xdr:row>
      <xdr:rowOff>19050</xdr:rowOff>
    </xdr:from>
    <xdr:to>
      <xdr:col>7</xdr:col>
      <xdr:colOff>28575</xdr:colOff>
      <xdr:row>15</xdr:row>
      <xdr:rowOff>271050</xdr:rowOff>
    </xdr:to>
    <xdr:sp macro="" textlink="">
      <xdr:nvSpPr>
        <xdr:cNvPr id="31" name="Flèche droite 30">
          <a:hlinkClick xmlns:r="http://schemas.openxmlformats.org/officeDocument/2006/relationships" r:id="rId30"/>
        </xdr:cNvPr>
        <xdr:cNvSpPr/>
      </xdr:nvSpPr>
      <xdr:spPr bwMode="auto">
        <a:xfrm>
          <a:off x="4448175" y="2876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16</xdr:row>
      <xdr:rowOff>19050</xdr:rowOff>
    </xdr:from>
    <xdr:to>
      <xdr:col>7</xdr:col>
      <xdr:colOff>28575</xdr:colOff>
      <xdr:row>16</xdr:row>
      <xdr:rowOff>271050</xdr:rowOff>
    </xdr:to>
    <xdr:sp macro="" textlink="">
      <xdr:nvSpPr>
        <xdr:cNvPr id="32" name="Flèche droite 31">
          <a:hlinkClick xmlns:r="http://schemas.openxmlformats.org/officeDocument/2006/relationships" r:id="rId31"/>
        </xdr:cNvPr>
        <xdr:cNvSpPr/>
      </xdr:nvSpPr>
      <xdr:spPr bwMode="auto">
        <a:xfrm>
          <a:off x="4448175" y="3067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17</xdr:row>
      <xdr:rowOff>19050</xdr:rowOff>
    </xdr:from>
    <xdr:to>
      <xdr:col>7</xdr:col>
      <xdr:colOff>28575</xdr:colOff>
      <xdr:row>17</xdr:row>
      <xdr:rowOff>271050</xdr:rowOff>
    </xdr:to>
    <xdr:sp macro="" textlink="">
      <xdr:nvSpPr>
        <xdr:cNvPr id="33" name="Flèche droite 32">
          <a:hlinkClick xmlns:r="http://schemas.openxmlformats.org/officeDocument/2006/relationships" r:id="rId32"/>
        </xdr:cNvPr>
        <xdr:cNvSpPr/>
      </xdr:nvSpPr>
      <xdr:spPr bwMode="auto">
        <a:xfrm>
          <a:off x="4448175" y="3257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18</xdr:row>
      <xdr:rowOff>19050</xdr:rowOff>
    </xdr:from>
    <xdr:to>
      <xdr:col>7</xdr:col>
      <xdr:colOff>28575</xdr:colOff>
      <xdr:row>18</xdr:row>
      <xdr:rowOff>271050</xdr:rowOff>
    </xdr:to>
    <xdr:sp macro="" textlink="">
      <xdr:nvSpPr>
        <xdr:cNvPr id="34" name="Flèche droite 33">
          <a:hlinkClick xmlns:r="http://schemas.openxmlformats.org/officeDocument/2006/relationships" r:id="rId33"/>
        </xdr:cNvPr>
        <xdr:cNvSpPr/>
      </xdr:nvSpPr>
      <xdr:spPr bwMode="auto">
        <a:xfrm>
          <a:off x="4448175" y="3448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19</xdr:row>
      <xdr:rowOff>19050</xdr:rowOff>
    </xdr:from>
    <xdr:to>
      <xdr:col>7</xdr:col>
      <xdr:colOff>28575</xdr:colOff>
      <xdr:row>19</xdr:row>
      <xdr:rowOff>271050</xdr:rowOff>
    </xdr:to>
    <xdr:sp macro="" textlink="">
      <xdr:nvSpPr>
        <xdr:cNvPr id="35" name="Flèche droite 34">
          <a:hlinkClick xmlns:r="http://schemas.openxmlformats.org/officeDocument/2006/relationships" r:id="rId34"/>
        </xdr:cNvPr>
        <xdr:cNvSpPr/>
      </xdr:nvSpPr>
      <xdr:spPr bwMode="auto">
        <a:xfrm>
          <a:off x="4448175" y="3638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20</xdr:row>
      <xdr:rowOff>19050</xdr:rowOff>
    </xdr:from>
    <xdr:to>
      <xdr:col>7</xdr:col>
      <xdr:colOff>28575</xdr:colOff>
      <xdr:row>20</xdr:row>
      <xdr:rowOff>271050</xdr:rowOff>
    </xdr:to>
    <xdr:sp macro="" textlink="">
      <xdr:nvSpPr>
        <xdr:cNvPr id="36" name="Flèche droite 35">
          <a:hlinkClick xmlns:r="http://schemas.openxmlformats.org/officeDocument/2006/relationships" r:id="rId35"/>
        </xdr:cNvPr>
        <xdr:cNvSpPr/>
      </xdr:nvSpPr>
      <xdr:spPr bwMode="auto">
        <a:xfrm>
          <a:off x="4448175" y="38290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  <xdr:twoCellAnchor>
    <xdr:from>
      <xdr:col>6</xdr:col>
      <xdr:colOff>104775</xdr:colOff>
      <xdr:row>35</xdr:row>
      <xdr:rowOff>19050</xdr:rowOff>
    </xdr:from>
    <xdr:to>
      <xdr:col>7</xdr:col>
      <xdr:colOff>28575</xdr:colOff>
      <xdr:row>35</xdr:row>
      <xdr:rowOff>271050</xdr:rowOff>
    </xdr:to>
    <xdr:sp macro="" textlink="">
      <xdr:nvSpPr>
        <xdr:cNvPr id="37" name="Flèche droite 36">
          <a:hlinkClick xmlns:r="http://schemas.openxmlformats.org/officeDocument/2006/relationships" r:id="rId36"/>
        </xdr:cNvPr>
        <xdr:cNvSpPr/>
      </xdr:nvSpPr>
      <xdr:spPr bwMode="auto">
        <a:xfrm>
          <a:off x="4448175" y="6686550"/>
          <a:ext cx="647700" cy="175800"/>
        </a:xfrm>
        <a:prstGeom prst="righ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10800000" scaled="0"/>
          <a:tileRect/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21167</xdr:colOff>
      <xdr:row>1</xdr:row>
      <xdr:rowOff>28575</xdr:rowOff>
    </xdr:from>
    <xdr:to>
      <xdr:col>2</xdr:col>
      <xdr:colOff>208491</xdr:colOff>
      <xdr:row>2</xdr:row>
      <xdr:rowOff>28575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 bwMode="auto">
        <a:xfrm rot="10800000">
          <a:off x="87842" y="152400"/>
          <a:ext cx="473074" cy="228600"/>
        </a:xfrm>
        <a:prstGeom prst="rightArrow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CH" sz="1100"/>
        </a:p>
      </xdr:txBody>
    </xdr:sp>
    <xdr:clientData fPrintsWithSheet="0"/>
  </xdr:twoCellAnchor>
  <xdr:twoCellAnchor editAs="oneCell">
    <xdr:from>
      <xdr:col>16</xdr:col>
      <xdr:colOff>428625</xdr:colOff>
      <xdr:row>2</xdr:row>
      <xdr:rowOff>47623</xdr:rowOff>
    </xdr:from>
    <xdr:to>
      <xdr:col>16</xdr:col>
      <xdr:colOff>1364625</xdr:colOff>
      <xdr:row>6</xdr:row>
      <xdr:rowOff>59698</xdr:rowOff>
    </xdr:to>
    <xdr:pic>
      <xdr:nvPicPr>
        <xdr:cNvPr id="3" name="Image 2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96125" y="400048"/>
          <a:ext cx="936000" cy="936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18</xdr:col>
      <xdr:colOff>4000499</xdr:colOff>
      <xdr:row>4</xdr:row>
      <xdr:rowOff>19050</xdr:rowOff>
    </xdr:from>
    <xdr:to>
      <xdr:col>20</xdr:col>
      <xdr:colOff>295274</xdr:colOff>
      <xdr:row>7</xdr:row>
      <xdr:rowOff>200025</xdr:rowOff>
    </xdr:to>
    <xdr:sp macro="" textlink="">
      <xdr:nvSpPr>
        <xdr:cNvPr id="4" name="ZoneTexte 3"/>
        <xdr:cNvSpPr txBox="1"/>
      </xdr:nvSpPr>
      <xdr:spPr>
        <a:xfrm>
          <a:off x="14477999" y="828675"/>
          <a:ext cx="1609725" cy="8858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accent4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 b="1"/>
            <a:t>si case OUI    = 100</a:t>
          </a:r>
        </a:p>
        <a:p>
          <a:r>
            <a:rPr lang="fr-FR" sz="1200" b="1"/>
            <a:t>Si case Part.  = 50</a:t>
          </a:r>
        </a:p>
        <a:p>
          <a:r>
            <a:rPr lang="fr-FR" sz="1200" b="1"/>
            <a:t>Si case NON </a:t>
          </a:r>
          <a:r>
            <a:rPr lang="fr-FR" sz="1200" b="1" baseline="0"/>
            <a:t> = 0</a:t>
          </a:r>
        </a:p>
        <a:p>
          <a:r>
            <a:rPr lang="fr-FR" sz="1200" b="1" baseline="0"/>
            <a:t>Si case na       = na</a:t>
          </a:r>
          <a:endParaRPr lang="fr-FR" sz="1200" b="1"/>
        </a:p>
      </xdr:txBody>
    </xdr:sp>
    <xdr:clientData/>
  </xdr:twoCellAnchor>
  <xdr:twoCellAnchor>
    <xdr:from>
      <xdr:col>18</xdr:col>
      <xdr:colOff>4805362</xdr:colOff>
      <xdr:row>7</xdr:row>
      <xdr:rowOff>200025</xdr:rowOff>
    </xdr:from>
    <xdr:to>
      <xdr:col>19</xdr:col>
      <xdr:colOff>180977</xdr:colOff>
      <xdr:row>9</xdr:row>
      <xdr:rowOff>9526</xdr:rowOff>
    </xdr:to>
    <xdr:cxnSp macro="">
      <xdr:nvCxnSpPr>
        <xdr:cNvPr id="5" name="Connecteur droit avec flèche 4"/>
        <xdr:cNvCxnSpPr>
          <a:stCxn id="4" idx="2"/>
        </xdr:cNvCxnSpPr>
      </xdr:nvCxnSpPr>
      <xdr:spPr>
        <a:xfrm>
          <a:off x="15282862" y="1714500"/>
          <a:ext cx="376240" cy="304801"/>
        </a:xfrm>
        <a:prstGeom prst="straightConnector1">
          <a:avLst/>
        </a:prstGeom>
        <a:ln w="38100">
          <a:solidFill>
            <a:schemeClr val="accent3">
              <a:lumMod val="60000"/>
              <a:lumOff val="40000"/>
            </a:schemeClr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152400</xdr:colOff>
      <xdr:row>0</xdr:row>
      <xdr:rowOff>85725</xdr:rowOff>
    </xdr:from>
    <xdr:to>
      <xdr:col>24</xdr:col>
      <xdr:colOff>114300</xdr:colOff>
      <xdr:row>3</xdr:row>
      <xdr:rowOff>19051</xdr:rowOff>
    </xdr:to>
    <xdr:sp macro="" textlink="">
      <xdr:nvSpPr>
        <xdr:cNvPr id="6" name="ZoneTexte 5"/>
        <xdr:cNvSpPr txBox="1"/>
      </xdr:nvSpPr>
      <xdr:spPr>
        <a:xfrm>
          <a:off x="15944850" y="85725"/>
          <a:ext cx="1219200" cy="51435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 b="1"/>
            <a:t>moyenne</a:t>
          </a:r>
          <a:r>
            <a:rPr lang="fr-FR" sz="1200" b="1" baseline="0"/>
            <a:t> des colonne T</a:t>
          </a:r>
          <a:endParaRPr lang="fr-FR" sz="1200" b="1"/>
        </a:p>
      </xdr:txBody>
    </xdr:sp>
    <xdr:clientData/>
  </xdr:twoCellAnchor>
  <xdr:twoCellAnchor>
    <xdr:from>
      <xdr:col>23</xdr:col>
      <xdr:colOff>180975</xdr:colOff>
      <xdr:row>3</xdr:row>
      <xdr:rowOff>190500</xdr:rowOff>
    </xdr:from>
    <xdr:to>
      <xdr:col>25</xdr:col>
      <xdr:colOff>771525</xdr:colOff>
      <xdr:row>6</xdr:row>
      <xdr:rowOff>9526</xdr:rowOff>
    </xdr:to>
    <xdr:sp macro="" textlink="">
      <xdr:nvSpPr>
        <xdr:cNvPr id="7" name="ZoneTexte 6"/>
        <xdr:cNvSpPr txBox="1"/>
      </xdr:nvSpPr>
      <xdr:spPr>
        <a:xfrm>
          <a:off x="16916400" y="771525"/>
          <a:ext cx="1219200" cy="514351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 b="1"/>
            <a:t>moyenne</a:t>
          </a:r>
          <a:r>
            <a:rPr lang="fr-FR" sz="1200" b="1" baseline="0"/>
            <a:t> des colonnes U</a:t>
          </a:r>
          <a:endParaRPr lang="fr-FR" sz="1200" b="1"/>
        </a:p>
      </xdr:txBody>
    </xdr:sp>
    <xdr:clientData/>
  </xdr:twoCellAnchor>
  <xdr:twoCellAnchor>
    <xdr:from>
      <xdr:col>22</xdr:col>
      <xdr:colOff>190500</xdr:colOff>
      <xdr:row>6</xdr:row>
      <xdr:rowOff>9526</xdr:rowOff>
    </xdr:from>
    <xdr:to>
      <xdr:col>25</xdr:col>
      <xdr:colOff>161925</xdr:colOff>
      <xdr:row>9</xdr:row>
      <xdr:rowOff>85726</xdr:rowOff>
    </xdr:to>
    <xdr:cxnSp macro="">
      <xdr:nvCxnSpPr>
        <xdr:cNvPr id="8" name="Connecteur droit avec flèche 7"/>
        <xdr:cNvCxnSpPr>
          <a:stCxn id="7" idx="2"/>
        </xdr:cNvCxnSpPr>
      </xdr:nvCxnSpPr>
      <xdr:spPr>
        <a:xfrm flipH="1">
          <a:off x="16611600" y="1285876"/>
          <a:ext cx="914400" cy="809625"/>
        </a:xfrm>
        <a:prstGeom prst="straightConnector1">
          <a:avLst/>
        </a:prstGeom>
        <a:ln w="38100">
          <a:solidFill>
            <a:schemeClr val="accent6">
              <a:lumMod val="40000"/>
              <a:lumOff val="60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190501</xdr:colOff>
      <xdr:row>3</xdr:row>
      <xdr:rowOff>19051</xdr:rowOff>
    </xdr:from>
    <xdr:to>
      <xdr:col>22</xdr:col>
      <xdr:colOff>133350</xdr:colOff>
      <xdr:row>9</xdr:row>
      <xdr:rowOff>85726</xdr:rowOff>
    </xdr:to>
    <xdr:cxnSp macro="">
      <xdr:nvCxnSpPr>
        <xdr:cNvPr id="9" name="Connecteur droit avec flèche 8"/>
        <xdr:cNvCxnSpPr>
          <a:stCxn id="6" idx="2"/>
        </xdr:cNvCxnSpPr>
      </xdr:nvCxnSpPr>
      <xdr:spPr>
        <a:xfrm flipH="1">
          <a:off x="15982951" y="600076"/>
          <a:ext cx="571499" cy="1495425"/>
        </a:xfrm>
        <a:prstGeom prst="straightConnector1">
          <a:avLst/>
        </a:prstGeom>
        <a:ln w="38100">
          <a:solidFill>
            <a:schemeClr val="accent4">
              <a:lumMod val="60000"/>
              <a:lumOff val="40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123823</xdr:colOff>
      <xdr:row>23</xdr:row>
      <xdr:rowOff>47624</xdr:rowOff>
    </xdr:from>
    <xdr:to>
      <xdr:col>18</xdr:col>
      <xdr:colOff>4295774</xdr:colOff>
      <xdr:row>27</xdr:row>
      <xdr:rowOff>228599</xdr:rowOff>
    </xdr:to>
    <xdr:sp macro="" textlink="">
      <xdr:nvSpPr>
        <xdr:cNvPr id="14" name="ZoneTexte 13"/>
        <xdr:cNvSpPr txBox="1"/>
      </xdr:nvSpPr>
      <xdr:spPr>
        <a:xfrm>
          <a:off x="6962773" y="8124824"/>
          <a:ext cx="7810501" cy="1704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En fait, je ne sait pas trop comment faire....  </a:t>
          </a:r>
        </a:p>
        <a:p>
          <a:endParaRPr lang="fr-FR" sz="1100" b="1">
            <a:solidFill>
              <a:schemeClr val="bg1"/>
            </a:solidFill>
          </a:endParaRPr>
        </a:p>
        <a:p>
          <a:r>
            <a:rPr lang="fr-FR" sz="1100" b="1">
              <a:solidFill>
                <a:schemeClr val="bg1"/>
              </a:solidFill>
            </a:rPr>
            <a:t>	Soit :- je demande le coup de main pour dire qu'en activant une case, la valeur change sur la droite du tableau (colonne verte) et ensuite j'en fait la moyenne </a:t>
          </a:r>
        </a:p>
        <a:p>
          <a:r>
            <a:rPr lang="fr-FR" sz="1100" b="1">
              <a:solidFill>
                <a:schemeClr val="bg1"/>
              </a:solidFill>
            </a:rPr>
            <a:t>	ou alors</a:t>
          </a:r>
        </a:p>
        <a:p>
          <a:r>
            <a:rPr lang="fr-FR" sz="1100" b="1">
              <a:solidFill>
                <a:schemeClr val="bg1"/>
              </a:solidFill>
            </a:rPr>
            <a:t>- je cherche une espèce de formule genre règle de 3 avec les résultats en-dessous des colonnes. </a:t>
          </a:r>
        </a:p>
        <a:p>
          <a:endParaRPr lang="fr-FR" sz="1100" b="1">
            <a:solidFill>
              <a:schemeClr val="bg1"/>
            </a:solidFill>
          </a:endParaRPr>
        </a:p>
        <a:p>
          <a:r>
            <a:rPr lang="fr-FR" sz="1100" b="1">
              <a:solidFill>
                <a:schemeClr val="bg1"/>
              </a:solidFill>
            </a:rPr>
            <a:t>	Tu en connais quelque chose ???</a:t>
          </a:r>
        </a:p>
      </xdr:txBody>
    </xdr:sp>
    <xdr:clientData/>
  </xdr:twoCellAnchor>
  <xdr:twoCellAnchor>
    <xdr:from>
      <xdr:col>9</xdr:col>
      <xdr:colOff>1143000</xdr:colOff>
      <xdr:row>15</xdr:row>
      <xdr:rowOff>38100</xdr:rowOff>
    </xdr:from>
    <xdr:to>
      <xdr:col>21</xdr:col>
      <xdr:colOff>187325</xdr:colOff>
      <xdr:row>20</xdr:row>
      <xdr:rowOff>295275</xdr:rowOff>
    </xdr:to>
    <xdr:sp macro="" textlink="">
      <xdr:nvSpPr>
        <xdr:cNvPr id="17" name="Forme libre 16"/>
        <xdr:cNvSpPr/>
      </xdr:nvSpPr>
      <xdr:spPr>
        <a:xfrm>
          <a:off x="3771900" y="4762500"/>
          <a:ext cx="12522200" cy="2466975"/>
        </a:xfrm>
        <a:custGeom>
          <a:avLst/>
          <a:gdLst>
            <a:gd name="connsiteX0" fmla="*/ 12506325 w 12522200"/>
            <a:gd name="connsiteY0" fmla="*/ 0 h 2466975"/>
            <a:gd name="connsiteX1" fmla="*/ 12515850 w 12522200"/>
            <a:gd name="connsiteY1" fmla="*/ 1485900 h 2466975"/>
            <a:gd name="connsiteX2" fmla="*/ 12506325 w 12522200"/>
            <a:gd name="connsiteY2" fmla="*/ 2028825 h 2466975"/>
            <a:gd name="connsiteX3" fmla="*/ 12420600 w 12522200"/>
            <a:gd name="connsiteY3" fmla="*/ 2286000 h 2466975"/>
            <a:gd name="connsiteX4" fmla="*/ 12058650 w 12522200"/>
            <a:gd name="connsiteY4" fmla="*/ 2371725 h 2466975"/>
            <a:gd name="connsiteX5" fmla="*/ 11534775 w 12522200"/>
            <a:gd name="connsiteY5" fmla="*/ 2390775 h 2466975"/>
            <a:gd name="connsiteX6" fmla="*/ 0 w 12522200"/>
            <a:gd name="connsiteY6" fmla="*/ 2466975 h 2466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522200" h="2466975">
              <a:moveTo>
                <a:pt x="12506325" y="0"/>
              </a:moveTo>
              <a:cubicBezTo>
                <a:pt x="12511087" y="573881"/>
                <a:pt x="12515850" y="1147763"/>
                <a:pt x="12515850" y="1485900"/>
              </a:cubicBezTo>
              <a:cubicBezTo>
                <a:pt x="12515850" y="1824037"/>
                <a:pt x="12522200" y="1895475"/>
                <a:pt x="12506325" y="2028825"/>
              </a:cubicBezTo>
              <a:cubicBezTo>
                <a:pt x="12490450" y="2162175"/>
                <a:pt x="12495213" y="2228850"/>
                <a:pt x="12420600" y="2286000"/>
              </a:cubicBezTo>
              <a:cubicBezTo>
                <a:pt x="12345988" y="2343150"/>
                <a:pt x="12206287" y="2354263"/>
                <a:pt x="12058650" y="2371725"/>
              </a:cubicBezTo>
              <a:cubicBezTo>
                <a:pt x="11911013" y="2389187"/>
                <a:pt x="11534775" y="2390775"/>
                <a:pt x="11534775" y="2390775"/>
              </a:cubicBezTo>
              <a:lnTo>
                <a:pt x="0" y="2466975"/>
              </a:lnTo>
            </a:path>
          </a:pathLst>
        </a:custGeom>
        <a:ln w="38100"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%20checklist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st CheckList"/>
    </sheetNames>
    <sheetDataSet>
      <sheetData sheetId="0">
        <row r="2">
          <cell r="D2" t="str">
            <v>test Check List</v>
          </cell>
        </row>
        <row r="14">
          <cell r="M14" t="b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1.xml"/><Relationship Id="rId13" Type="http://schemas.openxmlformats.org/officeDocument/2006/relationships/ctrlProp" Target="../ctrlProps/ctrlProp36.xml"/><Relationship Id="rId18" Type="http://schemas.openxmlformats.org/officeDocument/2006/relationships/ctrlProp" Target="../ctrlProps/ctrlProp41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44.xml"/><Relationship Id="rId7" Type="http://schemas.openxmlformats.org/officeDocument/2006/relationships/ctrlProp" Target="../ctrlProps/ctrlProp30.xml"/><Relationship Id="rId12" Type="http://schemas.openxmlformats.org/officeDocument/2006/relationships/ctrlProp" Target="../ctrlProps/ctrlProp35.xml"/><Relationship Id="rId17" Type="http://schemas.openxmlformats.org/officeDocument/2006/relationships/ctrlProp" Target="../ctrlProps/ctrlProp40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39.xml"/><Relationship Id="rId20" Type="http://schemas.openxmlformats.org/officeDocument/2006/relationships/ctrlProp" Target="../ctrlProps/ctrlProp4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9.xml"/><Relationship Id="rId11" Type="http://schemas.openxmlformats.org/officeDocument/2006/relationships/ctrlProp" Target="../ctrlProps/ctrlProp34.xml"/><Relationship Id="rId5" Type="http://schemas.openxmlformats.org/officeDocument/2006/relationships/ctrlProp" Target="../ctrlProps/ctrlProp28.xml"/><Relationship Id="rId15" Type="http://schemas.openxmlformats.org/officeDocument/2006/relationships/ctrlProp" Target="../ctrlProps/ctrlProp38.xml"/><Relationship Id="rId23" Type="http://schemas.openxmlformats.org/officeDocument/2006/relationships/ctrlProp" Target="../ctrlProps/ctrlProp46.xml"/><Relationship Id="rId10" Type="http://schemas.openxmlformats.org/officeDocument/2006/relationships/ctrlProp" Target="../ctrlProps/ctrlProp33.xml"/><Relationship Id="rId19" Type="http://schemas.openxmlformats.org/officeDocument/2006/relationships/ctrlProp" Target="../ctrlProps/ctrlProp42.xml"/><Relationship Id="rId4" Type="http://schemas.openxmlformats.org/officeDocument/2006/relationships/ctrlProp" Target="../ctrlProps/ctrlProp27.xml"/><Relationship Id="rId9" Type="http://schemas.openxmlformats.org/officeDocument/2006/relationships/ctrlProp" Target="../ctrlProps/ctrlProp32.xml"/><Relationship Id="rId14" Type="http://schemas.openxmlformats.org/officeDocument/2006/relationships/ctrlProp" Target="../ctrlProps/ctrlProp37.xml"/><Relationship Id="rId22" Type="http://schemas.openxmlformats.org/officeDocument/2006/relationships/ctrlProp" Target="../ctrlProps/ctrlProp45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B2:EB47"/>
  <sheetViews>
    <sheetView showGridLines="0" zoomScaleNormal="100" zoomScaleSheetLayoutView="100" workbookViewId="0"/>
  </sheetViews>
  <sheetFormatPr baseColWidth="10" defaultColWidth="10.85546875" defaultRowHeight="12.75"/>
  <cols>
    <col min="1" max="1" width="1.85546875" style="1" customWidth="1"/>
    <col min="2" max="2" width="2.85546875" style="1" customWidth="1"/>
    <col min="3" max="3" width="9.5703125" style="2" customWidth="1"/>
    <col min="4" max="4" width="29.28515625" style="3" hidden="1" customWidth="1"/>
    <col min="5" max="5" width="24.28515625" style="40" customWidth="1"/>
    <col min="6" max="6" width="13.42578125" style="115" customWidth="1"/>
    <col min="7" max="7" width="7.85546875" style="1" customWidth="1"/>
    <col min="8" max="8" width="1.85546875" style="1" customWidth="1"/>
    <col min="9" max="9" width="4.140625" style="38" customWidth="1"/>
    <col min="10" max="10" width="5.28515625" style="4" hidden="1" customWidth="1"/>
    <col min="11" max="12" width="5.28515625" style="5" hidden="1" customWidth="1"/>
    <col min="13" max="13" width="8.42578125" style="6" customWidth="1"/>
    <col min="14" max="14" width="2.42578125" style="1" bestFit="1" customWidth="1"/>
    <col min="15" max="15" width="10.7109375" style="1" customWidth="1"/>
    <col min="16" max="16" width="12.140625" style="1" hidden="1" customWidth="1"/>
    <col min="17" max="24" width="10.7109375" style="1" customWidth="1"/>
    <col min="25" max="16384" width="10.85546875" style="1"/>
  </cols>
  <sheetData>
    <row r="2" spans="2:25" ht="9.9499999999999993" customHeight="1"/>
    <row r="3" spans="2:25" ht="6" customHeight="1">
      <c r="B3" s="160">
        <v>2018</v>
      </c>
      <c r="C3" s="161"/>
      <c r="D3" s="91"/>
      <c r="E3" s="90"/>
      <c r="F3" s="116"/>
      <c r="G3" s="89"/>
      <c r="H3" s="88"/>
      <c r="I3" s="87"/>
      <c r="J3" s="86"/>
      <c r="K3" s="85"/>
      <c r="L3" s="85"/>
      <c r="M3" s="84"/>
      <c r="N3" s="83"/>
    </row>
    <row r="4" spans="2:25" ht="27.75" customHeight="1">
      <c r="B4" s="162"/>
      <c r="C4" s="163"/>
      <c r="D4" s="82"/>
      <c r="E4" s="81" t="s">
        <v>18</v>
      </c>
      <c r="F4" s="117" t="s">
        <v>27</v>
      </c>
      <c r="G4" s="8"/>
      <c r="H4" s="9"/>
      <c r="I4" s="39" t="s">
        <v>63</v>
      </c>
      <c r="J4" s="9"/>
      <c r="K4" s="10"/>
      <c r="L4" s="10"/>
      <c r="M4" s="11"/>
      <c r="N4" s="80"/>
      <c r="Q4" s="155" t="s">
        <v>62</v>
      </c>
      <c r="R4" s="155"/>
      <c r="S4" s="155"/>
      <c r="T4" s="155"/>
      <c r="U4" s="155"/>
      <c r="V4" s="155"/>
      <c r="W4" s="155"/>
      <c r="X4" s="155"/>
    </row>
    <row r="5" spans="2:25" ht="8.25" customHeight="1">
      <c r="B5" s="7"/>
      <c r="C5" s="12"/>
      <c r="D5" s="13"/>
      <c r="E5" s="41"/>
      <c r="F5" s="118"/>
      <c r="G5" s="8"/>
      <c r="H5" s="8"/>
      <c r="I5" s="39"/>
      <c r="J5" s="9"/>
      <c r="K5" s="10"/>
      <c r="L5" s="10"/>
      <c r="M5" s="11"/>
      <c r="N5" s="80"/>
      <c r="Q5" s="165" t="s">
        <v>61</v>
      </c>
      <c r="R5" s="165"/>
      <c r="S5" s="165"/>
      <c r="T5" s="165"/>
      <c r="U5" s="165"/>
      <c r="V5" s="165"/>
      <c r="W5" s="165"/>
      <c r="X5" s="165"/>
    </row>
    <row r="6" spans="2:25" ht="24" customHeight="1">
      <c r="B6" s="73">
        <v>1</v>
      </c>
      <c r="C6" s="75">
        <v>12.11</v>
      </c>
      <c r="D6" s="79" t="e">
        <f>IF('Page de garde'!#REF!=TRUE,P6,"")</f>
        <v>#REF!</v>
      </c>
      <c r="E6" s="78" t="s">
        <v>74</v>
      </c>
      <c r="F6" s="119">
        <v>43175</v>
      </c>
      <c r="G6" s="77"/>
      <c r="H6" s="8"/>
      <c r="I6" s="68">
        <f>'Check List'!B21</f>
        <v>7</v>
      </c>
      <c r="J6" s="67" t="e">
        <f>IF('Page de garde'!#REF!=TRUE,I6,"")</f>
        <v>#REF!</v>
      </c>
      <c r="K6" s="66" t="e">
        <f>IF('Page de garde'!#REF!=TRUE,#REF!,"")</f>
        <v>#REF!</v>
      </c>
      <c r="L6" s="66">
        <f>M6</f>
        <v>56.25</v>
      </c>
      <c r="M6" s="65">
        <f>'Check List'!J21</f>
        <v>56.25</v>
      </c>
      <c r="N6" s="63" t="s">
        <v>0</v>
      </c>
      <c r="P6" s="1">
        <v>1</v>
      </c>
      <c r="Q6" s="165"/>
      <c r="R6" s="165"/>
      <c r="S6" s="165"/>
      <c r="T6" s="165"/>
      <c r="U6" s="165"/>
      <c r="V6" s="165"/>
      <c r="W6" s="165"/>
      <c r="X6" s="165"/>
    </row>
    <row r="7" spans="2:25" ht="24" customHeight="1">
      <c r="B7" s="73">
        <v>2</v>
      </c>
      <c r="C7" s="75">
        <v>12.12</v>
      </c>
      <c r="D7" s="71" t="e">
        <f>IF('Page de garde'!#REF!=TRUE,P7,"")</f>
        <v>#REF!</v>
      </c>
      <c r="E7" s="70" t="s">
        <v>31</v>
      </c>
      <c r="F7" s="120"/>
      <c r="G7" s="69"/>
      <c r="H7" s="8"/>
      <c r="I7" s="68" t="e">
        <f>#REF!</f>
        <v>#REF!</v>
      </c>
      <c r="J7" s="67" t="e">
        <f>IF('Page de garde'!#REF!=TRUE,I7,"")</f>
        <v>#REF!</v>
      </c>
      <c r="K7" s="66" t="e">
        <f>IF('Page de garde'!#REF!=TRUE,#REF!,"")</f>
        <v>#REF!</v>
      </c>
      <c r="L7" s="66">
        <f>M7</f>
        <v>0</v>
      </c>
      <c r="M7" s="65"/>
      <c r="N7" s="63" t="s">
        <v>0</v>
      </c>
      <c r="P7" s="1">
        <v>1</v>
      </c>
      <c r="R7" s="76" t="s">
        <v>60</v>
      </c>
      <c r="S7" s="164">
        <f>B3</f>
        <v>2018</v>
      </c>
      <c r="T7" s="164"/>
      <c r="U7" s="76"/>
      <c r="V7" s="76"/>
      <c r="W7" s="76"/>
      <c r="X7" s="76"/>
      <c r="Y7" s="76"/>
    </row>
    <row r="8" spans="2:25" ht="24" customHeight="1">
      <c r="B8" s="73">
        <v>3</v>
      </c>
      <c r="C8" s="75">
        <v>12.13</v>
      </c>
      <c r="D8" s="71" t="e">
        <f>IF('Page de garde'!#REF!=TRUE,P8,"")</f>
        <v>#REF!</v>
      </c>
      <c r="E8" s="70" t="s">
        <v>32</v>
      </c>
      <c r="F8" s="120"/>
      <c r="G8" s="69"/>
      <c r="H8" s="8"/>
      <c r="I8" s="68" t="e">
        <f>#REF!</f>
        <v>#REF!</v>
      </c>
      <c r="J8" s="67" t="e">
        <f>IF('Page de garde'!#REF!=TRUE,I8,"")</f>
        <v>#REF!</v>
      </c>
      <c r="K8" s="66" t="e">
        <f>IF('Page de garde'!#REF!=TRUE,#REF!,"")</f>
        <v>#REF!</v>
      </c>
      <c r="L8" s="66">
        <f>M8</f>
        <v>0</v>
      </c>
      <c r="M8" s="65"/>
      <c r="N8" s="63" t="s">
        <v>0</v>
      </c>
      <c r="P8" s="1">
        <v>1</v>
      </c>
    </row>
    <row r="9" spans="2:25" ht="24" customHeight="1">
      <c r="B9" s="73">
        <v>4</v>
      </c>
      <c r="C9" s="75">
        <v>12.14</v>
      </c>
      <c r="D9" s="71" t="e">
        <f>IF('Page de garde'!#REF!=TRUE,P9,"")</f>
        <v>#REF!</v>
      </c>
      <c r="E9" s="74" t="s">
        <v>59</v>
      </c>
      <c r="F9" s="120"/>
      <c r="G9" s="69"/>
      <c r="H9" s="8"/>
      <c r="I9" s="68" t="e">
        <f>#REF!</f>
        <v>#REF!</v>
      </c>
      <c r="J9" s="67" t="e">
        <f>IF('Page de garde'!#REF!=TRUE,I9,"")</f>
        <v>#REF!</v>
      </c>
      <c r="K9" s="66" t="e">
        <f>IF('Page de garde'!#REF!=TRUE,#REF!,"")</f>
        <v>#REF!</v>
      </c>
      <c r="L9" s="66">
        <f>M9</f>
        <v>0</v>
      </c>
      <c r="M9" s="65"/>
      <c r="N9" s="63" t="s">
        <v>0</v>
      </c>
      <c r="P9" s="1">
        <v>1</v>
      </c>
    </row>
    <row r="10" spans="2:25" ht="24" customHeight="1">
      <c r="B10" s="73">
        <v>5</v>
      </c>
      <c r="C10" s="75">
        <v>12.15</v>
      </c>
      <c r="D10" s="71"/>
      <c r="E10" s="74" t="s">
        <v>36</v>
      </c>
      <c r="F10" s="120"/>
      <c r="G10" s="69"/>
      <c r="H10" s="8"/>
      <c r="I10" s="68" t="e">
        <f>#REF!</f>
        <v>#REF!</v>
      </c>
      <c r="J10" s="67"/>
      <c r="K10" s="66"/>
      <c r="L10" s="66"/>
      <c r="M10" s="65"/>
      <c r="N10" s="63" t="s">
        <v>0</v>
      </c>
    </row>
    <row r="11" spans="2:25" ht="24" customHeight="1">
      <c r="B11" s="73">
        <v>6</v>
      </c>
      <c r="C11" s="75">
        <v>12.16</v>
      </c>
      <c r="D11" s="71"/>
      <c r="E11" s="74" t="s">
        <v>37</v>
      </c>
      <c r="F11" s="120"/>
      <c r="G11" s="69"/>
      <c r="H11" s="8"/>
      <c r="I11" s="68" t="e">
        <f>#REF!</f>
        <v>#REF!</v>
      </c>
      <c r="J11" s="67"/>
      <c r="K11" s="66"/>
      <c r="L11" s="66"/>
      <c r="M11" s="65"/>
      <c r="N11" s="63" t="s">
        <v>0</v>
      </c>
    </row>
    <row r="12" spans="2:25" ht="24" customHeight="1">
      <c r="B12" s="73">
        <v>7</v>
      </c>
      <c r="C12" s="72"/>
      <c r="D12" s="71"/>
      <c r="E12" s="74"/>
      <c r="F12" s="120"/>
      <c r="G12" s="69"/>
      <c r="H12" s="8"/>
      <c r="I12" s="68" t="e">
        <f>#REF!</f>
        <v>#REF!</v>
      </c>
      <c r="J12" s="67"/>
      <c r="K12" s="66"/>
      <c r="L12" s="66"/>
      <c r="M12" s="65"/>
      <c r="N12" s="63" t="s">
        <v>0</v>
      </c>
    </row>
    <row r="13" spans="2:25" ht="24" customHeight="1">
      <c r="B13" s="73">
        <v>8</v>
      </c>
      <c r="C13" s="72"/>
      <c r="D13" s="71"/>
      <c r="E13" s="74"/>
      <c r="F13" s="120"/>
      <c r="G13" s="69"/>
      <c r="H13" s="69"/>
      <c r="I13" s="68" t="e">
        <f>#REF!</f>
        <v>#REF!</v>
      </c>
      <c r="J13" s="67"/>
      <c r="K13" s="66"/>
      <c r="L13" s="66"/>
      <c r="M13" s="65"/>
      <c r="N13" s="63" t="s">
        <v>0</v>
      </c>
    </row>
    <row r="14" spans="2:25" ht="24" customHeight="1">
      <c r="B14" s="73">
        <v>9</v>
      </c>
      <c r="C14" s="72"/>
      <c r="D14" s="71"/>
      <c r="E14" s="74"/>
      <c r="F14" s="120"/>
      <c r="G14" s="69"/>
      <c r="H14" s="8"/>
      <c r="I14" s="68" t="e">
        <f>#REF!</f>
        <v>#REF!</v>
      </c>
      <c r="J14" s="67"/>
      <c r="K14" s="66"/>
      <c r="L14" s="66"/>
      <c r="M14" s="65"/>
      <c r="N14" s="63" t="s">
        <v>0</v>
      </c>
    </row>
    <row r="15" spans="2:25" ht="24" customHeight="1">
      <c r="B15" s="73">
        <v>10</v>
      </c>
      <c r="C15" s="72"/>
      <c r="D15" s="71"/>
      <c r="E15" s="74"/>
      <c r="F15" s="120"/>
      <c r="G15" s="69"/>
      <c r="H15" s="8"/>
      <c r="I15" s="68" t="e">
        <f>#REF!</f>
        <v>#REF!</v>
      </c>
      <c r="J15" s="67"/>
      <c r="K15" s="66"/>
      <c r="L15" s="66"/>
      <c r="M15" s="65"/>
      <c r="N15" s="63" t="s">
        <v>0</v>
      </c>
    </row>
    <row r="16" spans="2:25" ht="24" customHeight="1">
      <c r="B16" s="73">
        <v>11</v>
      </c>
      <c r="C16" s="72"/>
      <c r="D16" s="71"/>
      <c r="E16" s="74"/>
      <c r="F16" s="120"/>
      <c r="G16" s="69"/>
      <c r="H16" s="8"/>
      <c r="I16" s="68" t="e">
        <f>#REF!</f>
        <v>#REF!</v>
      </c>
      <c r="J16" s="67"/>
      <c r="K16" s="66"/>
      <c r="L16" s="66"/>
      <c r="M16" s="65"/>
      <c r="N16" s="63" t="s">
        <v>0</v>
      </c>
    </row>
    <row r="17" spans="2:132" ht="24" customHeight="1">
      <c r="B17" s="73">
        <v>12</v>
      </c>
      <c r="C17" s="72"/>
      <c r="D17" s="71"/>
      <c r="E17" s="74"/>
      <c r="F17" s="120"/>
      <c r="G17" s="69"/>
      <c r="H17" s="8"/>
      <c r="I17" s="68" t="e">
        <f>#REF!</f>
        <v>#REF!</v>
      </c>
      <c r="J17" s="67"/>
      <c r="K17" s="66"/>
      <c r="L17" s="66"/>
      <c r="M17" s="65"/>
      <c r="N17" s="63" t="s">
        <v>0</v>
      </c>
    </row>
    <row r="18" spans="2:132" ht="24" customHeight="1">
      <c r="B18" s="73">
        <v>13</v>
      </c>
      <c r="C18" s="72"/>
      <c r="D18" s="71"/>
      <c r="E18" s="74"/>
      <c r="F18" s="120"/>
      <c r="G18" s="69"/>
      <c r="H18" s="8"/>
      <c r="I18" s="68" t="e">
        <f>#REF!</f>
        <v>#REF!</v>
      </c>
      <c r="J18" s="67"/>
      <c r="K18" s="66"/>
      <c r="L18" s="66"/>
      <c r="M18" s="65" t="e">
        <f>#REF!</f>
        <v>#REF!</v>
      </c>
      <c r="N18" s="63" t="s">
        <v>0</v>
      </c>
    </row>
    <row r="19" spans="2:132" ht="24" customHeight="1">
      <c r="B19" s="73">
        <v>14</v>
      </c>
      <c r="C19" s="72"/>
      <c r="D19" s="71"/>
      <c r="E19" s="74"/>
      <c r="F19" s="120"/>
      <c r="G19" s="69"/>
      <c r="H19" s="8"/>
      <c r="I19" s="68" t="e">
        <f>#REF!</f>
        <v>#REF!</v>
      </c>
      <c r="J19" s="67"/>
      <c r="K19" s="66"/>
      <c r="L19" s="66"/>
      <c r="M19" s="65" t="e">
        <f>#REF!</f>
        <v>#REF!</v>
      </c>
      <c r="N19" s="63" t="s">
        <v>0</v>
      </c>
    </row>
    <row r="20" spans="2:132" ht="24" customHeight="1">
      <c r="B20" s="73">
        <v>15</v>
      </c>
      <c r="C20" s="72"/>
      <c r="D20" s="71"/>
      <c r="E20" s="74"/>
      <c r="F20" s="120"/>
      <c r="G20" s="69"/>
      <c r="H20" s="8"/>
      <c r="I20" s="68" t="e">
        <f>#REF!</f>
        <v>#REF!</v>
      </c>
      <c r="J20" s="67"/>
      <c r="K20" s="66"/>
      <c r="L20" s="66"/>
      <c r="M20" s="65" t="e">
        <f>#REF!</f>
        <v>#REF!</v>
      </c>
      <c r="N20" s="63" t="s">
        <v>0</v>
      </c>
    </row>
    <row r="21" spans="2:132" ht="24" customHeight="1">
      <c r="B21" s="73">
        <v>16</v>
      </c>
      <c r="C21" s="72"/>
      <c r="D21" s="71"/>
      <c r="E21" s="74"/>
      <c r="F21" s="120"/>
      <c r="G21" s="69"/>
      <c r="H21" s="8"/>
      <c r="I21" s="68" t="e">
        <f>#REF!</f>
        <v>#REF!</v>
      </c>
      <c r="J21" s="67"/>
      <c r="K21" s="66"/>
      <c r="L21" s="66"/>
      <c r="M21" s="65" t="e">
        <f>#REF!</f>
        <v>#REF!</v>
      </c>
      <c r="N21" s="63" t="s">
        <v>0</v>
      </c>
    </row>
    <row r="22" spans="2:132" ht="24" customHeight="1">
      <c r="B22" s="73">
        <v>17</v>
      </c>
      <c r="C22" s="72"/>
      <c r="D22" s="71" t="e">
        <f>IF('Page de garde'!#REF!=TRUE,P22,"")</f>
        <v>#REF!</v>
      </c>
      <c r="E22" s="70"/>
      <c r="F22" s="120"/>
      <c r="G22" s="69"/>
      <c r="H22" s="8"/>
      <c r="I22" s="68" t="e">
        <f>#REF!</f>
        <v>#REF!</v>
      </c>
      <c r="J22" s="67" t="e">
        <f>IF('Page de garde'!#REF!=TRUE,I22,"")</f>
        <v>#REF!</v>
      </c>
      <c r="K22" s="66" t="e">
        <f>IF('Page de garde'!#REF!=TRUE,#REF!,"")</f>
        <v>#REF!</v>
      </c>
      <c r="L22" s="66" t="e">
        <f t="shared" ref="L22:L31" si="0">M22</f>
        <v>#REF!</v>
      </c>
      <c r="M22" s="65" t="e">
        <f>#REF!</f>
        <v>#REF!</v>
      </c>
      <c r="N22" s="63" t="s">
        <v>0</v>
      </c>
      <c r="P22" s="1">
        <v>1</v>
      </c>
    </row>
    <row r="23" spans="2:132" ht="24" customHeight="1">
      <c r="B23" s="73">
        <v>18</v>
      </c>
      <c r="C23" s="72"/>
      <c r="D23" s="71" t="e">
        <f>IF('Page de garde'!#REF!=TRUE,P23,"")</f>
        <v>#REF!</v>
      </c>
      <c r="E23" s="70"/>
      <c r="F23" s="120"/>
      <c r="G23" s="69"/>
      <c r="H23" s="8"/>
      <c r="I23" s="68" t="e">
        <f>#REF!</f>
        <v>#REF!</v>
      </c>
      <c r="J23" s="67" t="e">
        <f>IF('Page de garde'!#REF!=TRUE,I23,"")</f>
        <v>#REF!</v>
      </c>
      <c r="K23" s="66" t="e">
        <f>IF('Page de garde'!#REF!=TRUE,#REF!,"")</f>
        <v>#REF!</v>
      </c>
      <c r="L23" s="66" t="e">
        <f t="shared" si="0"/>
        <v>#REF!</v>
      </c>
      <c r="M23" s="65" t="e">
        <f>#REF!</f>
        <v>#REF!</v>
      </c>
      <c r="N23" s="63" t="s">
        <v>0</v>
      </c>
      <c r="P23" s="1">
        <v>1</v>
      </c>
    </row>
    <row r="24" spans="2:132" ht="24" customHeight="1">
      <c r="B24" s="73">
        <v>19</v>
      </c>
      <c r="C24" s="72"/>
      <c r="D24" s="71" t="e">
        <f>IF('Page de garde'!#REF!=TRUE,P24,"")</f>
        <v>#REF!</v>
      </c>
      <c r="E24" s="70" t="s">
        <v>38</v>
      </c>
      <c r="F24" s="120"/>
      <c r="G24" s="69"/>
      <c r="H24" s="8"/>
      <c r="I24" s="68" t="e">
        <f>#REF!</f>
        <v>#REF!</v>
      </c>
      <c r="J24" s="67" t="e">
        <f>IF('Page de garde'!#REF!=TRUE,I24,"")</f>
        <v>#REF!</v>
      </c>
      <c r="K24" s="66" t="e">
        <f>IF('Page de garde'!#REF!=TRUE,#REF!,"")</f>
        <v>#REF!</v>
      </c>
      <c r="L24" s="66" t="e">
        <f t="shared" si="0"/>
        <v>#REF!</v>
      </c>
      <c r="M24" s="65" t="e">
        <f>#REF!</f>
        <v>#REF!</v>
      </c>
      <c r="N24" s="63" t="s">
        <v>0</v>
      </c>
      <c r="P24" s="1">
        <v>1</v>
      </c>
    </row>
    <row r="25" spans="2:132" ht="24" customHeight="1">
      <c r="B25" s="73">
        <v>20</v>
      </c>
      <c r="C25" s="72"/>
      <c r="D25" s="71" t="e">
        <f>IF('Page de garde'!#REF!=TRUE,P25,"")</f>
        <v>#REF!</v>
      </c>
      <c r="E25" s="70" t="s">
        <v>39</v>
      </c>
      <c r="F25" s="120"/>
      <c r="G25" s="69"/>
      <c r="H25" s="8"/>
      <c r="I25" s="68" t="e">
        <f>'[1]test CheckList'!#REF!</f>
        <v>#REF!</v>
      </c>
      <c r="J25" s="67" t="e">
        <f>IF('Page de garde'!#REF!=TRUE,I25,"")</f>
        <v>#REF!</v>
      </c>
      <c r="K25" s="66" t="e">
        <f>IF('Page de garde'!#REF!=TRUE,#REF!,"")</f>
        <v>#REF!</v>
      </c>
      <c r="L25" s="66" t="b">
        <f t="shared" si="0"/>
        <v>0</v>
      </c>
      <c r="M25" s="65" t="b">
        <f>'[1]test CheckList'!M14</f>
        <v>0</v>
      </c>
      <c r="N25" s="63" t="s">
        <v>0</v>
      </c>
      <c r="P25" s="1">
        <v>1</v>
      </c>
    </row>
    <row r="26" spans="2:132" ht="24" customHeight="1">
      <c r="B26" s="73">
        <v>21</v>
      </c>
      <c r="C26" s="72"/>
      <c r="D26" s="71" t="e">
        <f>IF('Page de garde'!#REF!=TRUE,P26,"")</f>
        <v>#REF!</v>
      </c>
      <c r="E26" s="70" t="s">
        <v>40</v>
      </c>
      <c r="F26" s="120"/>
      <c r="G26" s="69"/>
      <c r="H26" s="8"/>
      <c r="I26" s="68" t="e">
        <f>#REF!</f>
        <v>#REF!</v>
      </c>
      <c r="J26" s="67" t="e">
        <f>IF('Page de garde'!#REF!=TRUE,I26,"")</f>
        <v>#REF!</v>
      </c>
      <c r="K26" s="66" t="e">
        <f>IF('Page de garde'!#REF!=TRUE,#REF!,"")</f>
        <v>#REF!</v>
      </c>
      <c r="L26" s="66" t="e">
        <f t="shared" si="0"/>
        <v>#REF!</v>
      </c>
      <c r="M26" s="65" t="e">
        <f>#REF!</f>
        <v>#REF!</v>
      </c>
      <c r="N26" s="63" t="s">
        <v>0</v>
      </c>
      <c r="P26" s="1">
        <v>1</v>
      </c>
    </row>
    <row r="27" spans="2:132" ht="24" customHeight="1">
      <c r="B27" s="73">
        <v>22</v>
      </c>
      <c r="C27" s="72"/>
      <c r="D27" s="71" t="e">
        <f>IF('Page de garde'!#REF!=TRUE,P27,"")</f>
        <v>#REF!</v>
      </c>
      <c r="E27" s="70" t="s">
        <v>41</v>
      </c>
      <c r="F27" s="120"/>
      <c r="G27" s="69"/>
      <c r="H27" s="8"/>
      <c r="I27" s="68" t="e">
        <f>#REF!</f>
        <v>#REF!</v>
      </c>
      <c r="J27" s="67" t="e">
        <f>IF('Page de garde'!#REF!=TRUE,I27,"")</f>
        <v>#REF!</v>
      </c>
      <c r="K27" s="66" t="e">
        <f>IF('Page de garde'!#REF!=TRUE,#REF!,"")</f>
        <v>#REF!</v>
      </c>
      <c r="L27" s="66" t="e">
        <f t="shared" si="0"/>
        <v>#REF!</v>
      </c>
      <c r="M27" s="65" t="e">
        <f>#REF!</f>
        <v>#REF!</v>
      </c>
      <c r="N27" s="63" t="s">
        <v>0</v>
      </c>
      <c r="P27" s="1">
        <v>1</v>
      </c>
      <c r="EB27" s="1" t="b">
        <v>1</v>
      </c>
    </row>
    <row r="28" spans="2:132" ht="24" customHeight="1">
      <c r="B28" s="73">
        <v>23</v>
      </c>
      <c r="C28" s="72"/>
      <c r="D28" s="71" t="e">
        <f>IF('Page de garde'!#REF!=TRUE,P28,"")</f>
        <v>#REF!</v>
      </c>
      <c r="E28" s="70" t="s">
        <v>42</v>
      </c>
      <c r="F28" s="120"/>
      <c r="G28" s="69"/>
      <c r="H28" s="8"/>
      <c r="I28" s="68" t="e">
        <f>#REF!</f>
        <v>#REF!</v>
      </c>
      <c r="J28" s="67" t="e">
        <f>IF('Page de garde'!#REF!=TRUE,I28,"")</f>
        <v>#REF!</v>
      </c>
      <c r="K28" s="66" t="e">
        <f>IF('Page de garde'!#REF!=TRUE,#REF!,"")</f>
        <v>#REF!</v>
      </c>
      <c r="L28" s="66" t="e">
        <f t="shared" si="0"/>
        <v>#REF!</v>
      </c>
      <c r="M28" s="65" t="e">
        <f>#REF!</f>
        <v>#REF!</v>
      </c>
      <c r="N28" s="63" t="s">
        <v>0</v>
      </c>
      <c r="P28" s="1">
        <v>1</v>
      </c>
    </row>
    <row r="29" spans="2:132" ht="24" customHeight="1">
      <c r="B29" s="73">
        <v>24</v>
      </c>
      <c r="C29" s="72"/>
      <c r="D29" s="71" t="e">
        <f>IF('Page de garde'!#REF!=TRUE,P29,"")</f>
        <v>#REF!</v>
      </c>
      <c r="E29" s="70" t="s">
        <v>43</v>
      </c>
      <c r="F29" s="120"/>
      <c r="G29" s="69"/>
      <c r="H29" s="8"/>
      <c r="I29" s="68" t="e">
        <f>#REF!</f>
        <v>#REF!</v>
      </c>
      <c r="J29" s="67" t="e">
        <f>IF('Page de garde'!#REF!=TRUE,I29,"")</f>
        <v>#REF!</v>
      </c>
      <c r="K29" s="66" t="e">
        <f>IF('Page de garde'!#REF!=TRUE,#REF!,"")</f>
        <v>#REF!</v>
      </c>
      <c r="L29" s="66" t="e">
        <f t="shared" si="0"/>
        <v>#REF!</v>
      </c>
      <c r="M29" s="65" t="e">
        <f>#REF!</f>
        <v>#REF!</v>
      </c>
      <c r="N29" s="63" t="s">
        <v>0</v>
      </c>
      <c r="P29" s="1">
        <v>1</v>
      </c>
    </row>
    <row r="30" spans="2:132" ht="24" customHeight="1">
      <c r="B30" s="73">
        <v>25</v>
      </c>
      <c r="C30" s="72"/>
      <c r="D30" s="71" t="e">
        <f>IF('Page de garde'!#REF!=TRUE,P30,"")</f>
        <v>#REF!</v>
      </c>
      <c r="E30" s="70" t="s">
        <v>44</v>
      </c>
      <c r="F30" s="120"/>
      <c r="G30" s="69"/>
      <c r="H30" s="8"/>
      <c r="I30" s="68" t="e">
        <f>#REF!</f>
        <v>#REF!</v>
      </c>
      <c r="J30" s="67" t="e">
        <f>IF('Page de garde'!#REF!=TRUE,I30,"")</f>
        <v>#REF!</v>
      </c>
      <c r="K30" s="66" t="e">
        <f>IF('Page de garde'!#REF!=TRUE,#REF!,"")</f>
        <v>#REF!</v>
      </c>
      <c r="L30" s="66" t="e">
        <f t="shared" si="0"/>
        <v>#REF!</v>
      </c>
      <c r="M30" s="65" t="e">
        <f>#REF!</f>
        <v>#REF!</v>
      </c>
      <c r="N30" s="63" t="s">
        <v>0</v>
      </c>
      <c r="P30" s="1">
        <v>1</v>
      </c>
    </row>
    <row r="31" spans="2:132" ht="24" customHeight="1">
      <c r="B31" s="73">
        <v>26</v>
      </c>
      <c r="C31" s="72"/>
      <c r="D31" s="71" t="e">
        <f>IF('Page de garde'!#REF!=TRUE,P31,"")</f>
        <v>#REF!</v>
      </c>
      <c r="E31" s="70" t="s">
        <v>45</v>
      </c>
      <c r="F31" s="120"/>
      <c r="G31" s="69"/>
      <c r="H31" s="8"/>
      <c r="I31" s="68" t="e">
        <f>#REF!</f>
        <v>#REF!</v>
      </c>
      <c r="J31" s="67" t="e">
        <f>IF('Page de garde'!#REF!=TRUE,I31,"")</f>
        <v>#REF!</v>
      </c>
      <c r="K31" s="66" t="e">
        <f>IF('Page de garde'!#REF!=TRUE,#REF!,"")</f>
        <v>#REF!</v>
      </c>
      <c r="L31" s="66" t="e">
        <f t="shared" si="0"/>
        <v>#REF!</v>
      </c>
      <c r="M31" s="65" t="e">
        <f>#REF!</f>
        <v>#REF!</v>
      </c>
      <c r="N31" s="63" t="s">
        <v>0</v>
      </c>
      <c r="P31" s="1">
        <v>1</v>
      </c>
    </row>
    <row r="32" spans="2:132" ht="24" customHeight="1">
      <c r="B32" s="73">
        <v>27</v>
      </c>
      <c r="C32" s="72"/>
      <c r="D32" s="71"/>
      <c r="E32" s="70" t="s">
        <v>46</v>
      </c>
      <c r="F32" s="120"/>
      <c r="G32" s="69"/>
      <c r="H32" s="8"/>
      <c r="I32" s="68" t="e">
        <f>#REF!</f>
        <v>#REF!</v>
      </c>
      <c r="J32" s="67"/>
      <c r="K32" s="66"/>
      <c r="L32" s="66"/>
      <c r="M32" s="65" t="e">
        <f>#REF!</f>
        <v>#REF!</v>
      </c>
      <c r="N32" s="63" t="s">
        <v>0</v>
      </c>
    </row>
    <row r="33" spans="2:18" ht="24" customHeight="1">
      <c r="B33" s="73">
        <v>28</v>
      </c>
      <c r="C33" s="72"/>
      <c r="D33" s="71"/>
      <c r="E33" s="70" t="s">
        <v>47</v>
      </c>
      <c r="F33" s="120"/>
      <c r="G33" s="69"/>
      <c r="H33" s="8"/>
      <c r="I33" s="68" t="e">
        <f>#REF!</f>
        <v>#REF!</v>
      </c>
      <c r="J33" s="67"/>
      <c r="K33" s="66"/>
      <c r="L33" s="66"/>
      <c r="M33" s="65" t="e">
        <f>#REF!</f>
        <v>#REF!</v>
      </c>
      <c r="N33" s="63" t="s">
        <v>0</v>
      </c>
    </row>
    <row r="34" spans="2:18" ht="24" customHeight="1">
      <c r="B34" s="73">
        <v>29</v>
      </c>
      <c r="C34" s="72"/>
      <c r="D34" s="71"/>
      <c r="E34" s="70" t="s">
        <v>48</v>
      </c>
      <c r="F34" s="120"/>
      <c r="G34" s="69"/>
      <c r="H34" s="8"/>
      <c r="I34" s="68" t="e">
        <f>#REF!</f>
        <v>#REF!</v>
      </c>
      <c r="J34" s="67"/>
      <c r="K34" s="66"/>
      <c r="L34" s="66"/>
      <c r="M34" s="65" t="e">
        <f>#REF!</f>
        <v>#REF!</v>
      </c>
      <c r="N34" s="63" t="s">
        <v>0</v>
      </c>
    </row>
    <row r="35" spans="2:18" ht="24" customHeight="1">
      <c r="B35" s="73">
        <v>30</v>
      </c>
      <c r="C35" s="72"/>
      <c r="D35" s="71"/>
      <c r="E35" s="70" t="s">
        <v>49</v>
      </c>
      <c r="F35" s="120"/>
      <c r="G35" s="69"/>
      <c r="H35" s="8"/>
      <c r="I35" s="68" t="e">
        <f>#REF!</f>
        <v>#REF!</v>
      </c>
      <c r="J35" s="67"/>
      <c r="K35" s="66"/>
      <c r="L35" s="66"/>
      <c r="M35" s="65" t="e">
        <f>#REF!</f>
        <v>#REF!</v>
      </c>
      <c r="N35" s="63" t="s">
        <v>0</v>
      </c>
    </row>
    <row r="36" spans="2:18" ht="24" customHeight="1">
      <c r="B36" s="73">
        <v>31</v>
      </c>
      <c r="C36" s="72"/>
      <c r="D36" s="71" t="e">
        <f>IF('Page de garde'!#REF!=TRUE,P36,"")</f>
        <v>#REF!</v>
      </c>
      <c r="E36" s="74" t="s">
        <v>35</v>
      </c>
      <c r="F36" s="120"/>
      <c r="G36" s="69"/>
      <c r="H36" s="8"/>
      <c r="I36" s="68" t="e">
        <f>#REF!</f>
        <v>#REF!</v>
      </c>
      <c r="J36" s="67" t="e">
        <f>IF('Page de garde'!#REF!=TRUE,I36,"")</f>
        <v>#REF!</v>
      </c>
      <c r="K36" s="66" t="e">
        <f>IF('Page de garde'!#REF!=TRUE,#REF!,"")</f>
        <v>#REF!</v>
      </c>
      <c r="L36" s="66" t="e">
        <f>M36</f>
        <v>#REF!</v>
      </c>
      <c r="M36" s="65" t="e">
        <f>#REF!</f>
        <v>#REF!</v>
      </c>
      <c r="N36" s="63" t="s">
        <v>0</v>
      </c>
      <c r="P36" s="1">
        <v>1</v>
      </c>
    </row>
    <row r="37" spans="2:18" ht="24" customHeight="1">
      <c r="B37" s="73">
        <v>32</v>
      </c>
      <c r="C37" s="72"/>
      <c r="D37" s="71" t="e">
        <f>IF('Page de garde'!#REF!=TRUE,P37,"")</f>
        <v>#REF!</v>
      </c>
      <c r="E37" s="74" t="s">
        <v>34</v>
      </c>
      <c r="F37" s="120"/>
      <c r="G37" s="69"/>
      <c r="H37" s="8"/>
      <c r="I37" s="68" t="e">
        <f>#REF!</f>
        <v>#REF!</v>
      </c>
      <c r="J37" s="67" t="e">
        <f>IF('Page de garde'!#REF!=TRUE,I37,"")</f>
        <v>#REF!</v>
      </c>
      <c r="K37" s="66" t="e">
        <f>IF('Page de garde'!#REF!=TRUE,#REF!,"")</f>
        <v>#REF!</v>
      </c>
      <c r="L37" s="66" t="e">
        <f>M37</f>
        <v>#REF!</v>
      </c>
      <c r="M37" s="65" t="e">
        <f>#REF!</f>
        <v>#REF!</v>
      </c>
      <c r="N37" s="63" t="s">
        <v>0</v>
      </c>
      <c r="P37" s="1">
        <v>1</v>
      </c>
    </row>
    <row r="38" spans="2:18" ht="24" customHeight="1">
      <c r="B38" s="73">
        <v>33</v>
      </c>
      <c r="C38" s="72"/>
      <c r="D38" s="71" t="e">
        <f>IF('Page de garde'!#REF!=TRUE,P38,"")</f>
        <v>#REF!</v>
      </c>
      <c r="E38" s="70" t="s">
        <v>33</v>
      </c>
      <c r="F38" s="120"/>
      <c r="G38" s="69"/>
      <c r="H38" s="8"/>
      <c r="I38" s="68" t="e">
        <f>#REF!</f>
        <v>#REF!</v>
      </c>
      <c r="J38" s="67" t="e">
        <f>IF('Page de garde'!#REF!=TRUE,I38,"")</f>
        <v>#REF!</v>
      </c>
      <c r="K38" s="66" t="e">
        <f>IF('Page de garde'!#REF!=TRUE,#REF!,"")</f>
        <v>#REF!</v>
      </c>
      <c r="L38" s="66" t="e">
        <f>M38</f>
        <v>#REF!</v>
      </c>
      <c r="M38" s="65" t="e">
        <f>#REF!</f>
        <v>#REF!</v>
      </c>
      <c r="N38" s="63" t="s">
        <v>0</v>
      </c>
      <c r="P38" s="1">
        <v>1</v>
      </c>
    </row>
    <row r="39" spans="2:18" ht="5.0999999999999996" customHeight="1">
      <c r="B39" s="7"/>
      <c r="C39" s="64"/>
      <c r="D39" s="13"/>
      <c r="E39" s="41"/>
      <c r="F39" s="118"/>
      <c r="G39" s="8"/>
      <c r="H39" s="8"/>
      <c r="I39" s="39"/>
      <c r="J39" s="9"/>
      <c r="K39" s="10"/>
      <c r="L39" s="10"/>
      <c r="M39" s="11"/>
      <c r="N39" s="63"/>
    </row>
    <row r="40" spans="2:18" ht="24" customHeight="1">
      <c r="B40" s="7"/>
      <c r="C40" s="12"/>
      <c r="D40" s="62" t="e">
        <f>SUM(D6:D38)</f>
        <v>#REF!</v>
      </c>
      <c r="E40" s="61"/>
      <c r="F40" s="156" t="s">
        <v>50</v>
      </c>
      <c r="G40" s="156"/>
      <c r="H40" s="8"/>
      <c r="I40" s="60" t="e">
        <f>SUM(J6:J38)</f>
        <v>#REF!</v>
      </c>
      <c r="J40" s="9"/>
      <c r="K40" s="59"/>
      <c r="L40" s="58"/>
      <c r="M40" s="57" t="e">
        <f>SUM(M6:M38)/16</f>
        <v>#REF!</v>
      </c>
      <c r="N40" s="56" t="s">
        <v>0</v>
      </c>
      <c r="O40" s="14"/>
    </row>
    <row r="41" spans="2:18">
      <c r="E41" s="42"/>
      <c r="G41" s="1" t="s">
        <v>58</v>
      </c>
      <c r="M41" s="26" t="e">
        <f>I40</f>
        <v>#REF!</v>
      </c>
    </row>
    <row r="45" spans="2:18" ht="14.25">
      <c r="B45" s="157"/>
      <c r="C45" s="157"/>
      <c r="D45" s="157"/>
      <c r="E45" s="157"/>
      <c r="F45" s="158"/>
      <c r="G45" s="158"/>
      <c r="H45" s="158"/>
      <c r="I45" s="158"/>
      <c r="J45" s="158"/>
      <c r="K45" s="158"/>
      <c r="L45" s="158"/>
      <c r="M45" s="158"/>
      <c r="N45" s="158"/>
      <c r="O45" s="158"/>
    </row>
    <row r="46" spans="2:18" ht="14.25">
      <c r="B46" s="159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"/>
      <c r="Q46" s="15"/>
      <c r="R46" s="15"/>
    </row>
    <row r="47" spans="2:18" ht="14.25"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"/>
      <c r="Q47" s="15"/>
      <c r="R47" s="15"/>
    </row>
  </sheetData>
  <mergeCells count="7">
    <mergeCell ref="Q4:X4"/>
    <mergeCell ref="F40:G40"/>
    <mergeCell ref="B45:O45"/>
    <mergeCell ref="B46:O47"/>
    <mergeCell ref="B3:C4"/>
    <mergeCell ref="S7:T7"/>
    <mergeCell ref="Q5:X6"/>
  </mergeCells>
  <conditionalFormatting sqref="M6:M38">
    <cfRule type="cellIs" dxfId="17" priority="5" operator="between">
      <formula>66.7</formula>
      <formula>100</formula>
    </cfRule>
    <cfRule type="cellIs" dxfId="16" priority="6" operator="between">
      <formula>33.4</formula>
      <formula>66.6</formula>
    </cfRule>
    <cfRule type="cellIs" dxfId="15" priority="7" operator="between">
      <formula>0.1</formula>
      <formula>33.3</formula>
    </cfRule>
  </conditionalFormatting>
  <conditionalFormatting sqref="M40">
    <cfRule type="containsErrors" dxfId="14" priority="1">
      <formula>ISERROR(M40)</formula>
    </cfRule>
    <cfRule type="cellIs" dxfId="13" priority="2" operator="between">
      <formula>67</formula>
      <formula>100</formula>
    </cfRule>
    <cfRule type="cellIs" dxfId="12" priority="3" operator="between">
      <formula>33</formula>
      <formula>66</formula>
    </cfRule>
    <cfRule type="cellIs" dxfId="11" priority="4" operator="between">
      <formula>0</formula>
      <formula>33</formula>
    </cfRule>
  </conditionalFormatting>
  <pageMargins left="0.51181102362204722" right="0.51181102362204722" top="0.55118110236220474" bottom="0.55118110236220474" header="0.31496062992125984" footer="0.31496062992125984"/>
  <pageSetup paperSize="9" scale="5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9">
    <tabColor rgb="FF00CC00"/>
    <pageSetUpPr fitToPage="1"/>
  </sheetPr>
  <dimension ref="A1:AF35"/>
  <sheetViews>
    <sheetView showGridLines="0" tabSelected="1" showWhiteSpace="0" zoomScaleNormal="100" zoomScaleSheetLayoutView="100" workbookViewId="0">
      <pane ySplit="9" topLeftCell="A10" activePane="bottomLeft" state="frozen"/>
      <selection pane="bottomLeft" activeCell="Q12" sqref="Q12"/>
    </sheetView>
  </sheetViews>
  <sheetFormatPr baseColWidth="10" defaultColWidth="10.85546875" defaultRowHeight="30" customHeight="1"/>
  <cols>
    <col min="1" max="1" width="2.5703125" style="121" customWidth="1"/>
    <col min="2" max="2" width="4.28515625" style="33" customWidth="1"/>
    <col min="3" max="7" width="4.28515625" style="16" customWidth="1"/>
    <col min="8" max="8" width="5" style="16" customWidth="1"/>
    <col min="9" max="9" width="6.140625" style="16" customWidth="1"/>
    <col min="10" max="10" width="39" style="17" customWidth="1"/>
    <col min="11" max="14" width="5.28515625" style="125" customWidth="1"/>
    <col min="15" max="15" width="2" style="153" customWidth="1"/>
    <col min="16" max="16" width="1" style="22" customWidth="1"/>
    <col min="17" max="17" width="29.5703125" style="18" customWidth="1"/>
    <col min="18" max="18" width="25" style="16" customWidth="1"/>
    <col min="19" max="19" width="75" style="25" customWidth="1"/>
    <col min="20" max="22" width="4.7109375" style="107" customWidth="1"/>
    <col min="23" max="24" width="4.7109375" style="25" customWidth="1"/>
    <col min="25" max="25" width="4.7109375" style="47" customWidth="1"/>
    <col min="26" max="26" width="13.5703125" style="21" customWidth="1"/>
    <col min="27" max="27" width="3.7109375" style="27" customWidth="1"/>
    <col min="28" max="29" width="3.7109375" style="28" customWidth="1"/>
    <col min="30" max="30" width="3.7109375" style="27" customWidth="1"/>
    <col min="31" max="31" width="3.7109375" style="21" customWidth="1"/>
    <col min="32" max="35" width="3.7109375" style="16" customWidth="1"/>
    <col min="36" max="16384" width="10.85546875" style="16"/>
  </cols>
  <sheetData>
    <row r="1" spans="1:32" ht="9.9499999999999993" customHeight="1">
      <c r="K1" s="136"/>
      <c r="O1" s="150"/>
      <c r="Y1" s="92"/>
      <c r="Z1" s="55"/>
      <c r="AA1" s="21"/>
      <c r="AB1" s="27"/>
      <c r="AD1" s="28"/>
      <c r="AE1" s="27"/>
      <c r="AF1" s="21"/>
    </row>
    <row r="2" spans="1:32" ht="18" customHeight="1">
      <c r="A2" s="122"/>
      <c r="B2" s="102"/>
      <c r="C2" s="102"/>
      <c r="D2" s="178">
        <f>'Page de garde'!C6</f>
        <v>12.11</v>
      </c>
      <c r="E2" s="177"/>
      <c r="F2" s="177"/>
      <c r="G2" s="177" t="str">
        <f>'Page de garde'!E6</f>
        <v>Test de liste</v>
      </c>
      <c r="H2" s="177"/>
      <c r="I2" s="177"/>
      <c r="J2" s="177"/>
      <c r="K2" s="136"/>
      <c r="O2" s="150"/>
      <c r="Y2" s="93"/>
      <c r="Z2" s="93"/>
      <c r="AA2" s="93"/>
      <c r="AB2" s="93"/>
      <c r="AD2" s="28"/>
      <c r="AE2" s="27"/>
      <c r="AF2" s="21"/>
    </row>
    <row r="3" spans="1:32" ht="18" customHeight="1">
      <c r="B3" s="102"/>
      <c r="C3" s="102"/>
      <c r="D3" s="177"/>
      <c r="E3" s="177"/>
      <c r="F3" s="177"/>
      <c r="G3" s="177"/>
      <c r="H3" s="177"/>
      <c r="I3" s="177"/>
      <c r="J3" s="177"/>
      <c r="K3" s="137" t="b">
        <v>0</v>
      </c>
      <c r="L3" s="172" t="s">
        <v>8</v>
      </c>
      <c r="M3" s="172"/>
      <c r="N3" s="172"/>
      <c r="O3" s="173"/>
      <c r="R3" s="94" t="s">
        <v>26</v>
      </c>
      <c r="S3" s="95" t="s">
        <v>64</v>
      </c>
      <c r="T3" s="108"/>
      <c r="U3" s="108"/>
      <c r="V3" s="108"/>
      <c r="W3" s="35"/>
      <c r="X3" s="35"/>
      <c r="Y3" s="93"/>
      <c r="Z3" s="93"/>
      <c r="AA3" s="93"/>
      <c r="AB3" s="93"/>
      <c r="AD3" s="28"/>
      <c r="AE3" s="27"/>
      <c r="AF3" s="21"/>
    </row>
    <row r="4" spans="1:32" ht="18" customHeight="1">
      <c r="B4" s="102"/>
      <c r="C4" s="102"/>
      <c r="D4" s="177"/>
      <c r="E4" s="177"/>
      <c r="F4" s="177"/>
      <c r="G4" s="177"/>
      <c r="H4" s="177"/>
      <c r="I4" s="177"/>
      <c r="J4" s="177"/>
      <c r="K4" s="137" t="b">
        <v>0</v>
      </c>
      <c r="L4" s="126" t="s">
        <v>9</v>
      </c>
      <c r="M4" s="126"/>
      <c r="N4" s="126"/>
      <c r="O4" s="151"/>
      <c r="R4" s="96" t="s">
        <v>25</v>
      </c>
      <c r="S4" s="97" t="s">
        <v>65</v>
      </c>
      <c r="T4" s="108"/>
      <c r="U4" s="108"/>
      <c r="V4" s="108"/>
      <c r="W4" s="35"/>
      <c r="X4" s="35"/>
      <c r="Y4" s="93"/>
      <c r="Z4" s="93"/>
      <c r="AA4" s="93"/>
      <c r="AB4" s="93"/>
      <c r="AC4" s="28" t="s">
        <v>20</v>
      </c>
      <c r="AD4" s="28"/>
      <c r="AE4" s="27"/>
      <c r="AF4" s="21"/>
    </row>
    <row r="5" spans="1:32" s="20" customFormat="1" ht="18" customHeight="1">
      <c r="A5" s="123"/>
      <c r="B5" s="102"/>
      <c r="C5" s="102"/>
      <c r="D5" s="177"/>
      <c r="E5" s="177"/>
      <c r="F5" s="177"/>
      <c r="G5" s="177"/>
      <c r="H5" s="177"/>
      <c r="I5" s="177"/>
      <c r="J5" s="177"/>
      <c r="K5" s="137" t="b">
        <v>0</v>
      </c>
      <c r="L5" s="126" t="s">
        <v>10</v>
      </c>
      <c r="M5" s="126"/>
      <c r="N5" s="126"/>
      <c r="O5" s="151"/>
      <c r="P5" s="23"/>
      <c r="Q5" s="19"/>
      <c r="R5" s="96" t="s">
        <v>24</v>
      </c>
      <c r="S5" s="97" t="s">
        <v>66</v>
      </c>
      <c r="T5" s="108"/>
      <c r="U5" s="108"/>
      <c r="V5" s="108"/>
      <c r="W5" s="35"/>
      <c r="X5" s="35"/>
      <c r="Y5" s="93"/>
      <c r="Z5" s="93"/>
      <c r="AA5" s="93"/>
      <c r="AB5" s="93"/>
      <c r="AC5" s="28" t="s">
        <v>21</v>
      </c>
      <c r="AD5" s="28"/>
      <c r="AE5" s="27"/>
      <c r="AF5" s="21"/>
    </row>
    <row r="6" spans="1:32" s="20" customFormat="1" ht="18.75" customHeight="1">
      <c r="A6" s="123"/>
      <c r="B6" s="174"/>
      <c r="C6" s="174"/>
      <c r="D6" s="174"/>
      <c r="E6" s="174"/>
      <c r="F6" s="174"/>
      <c r="G6" s="174"/>
      <c r="H6" s="16"/>
      <c r="I6" s="16"/>
      <c r="J6" s="101"/>
      <c r="K6" s="138" t="b">
        <v>0</v>
      </c>
      <c r="L6" s="126" t="s">
        <v>11</v>
      </c>
      <c r="M6" s="126"/>
      <c r="N6" s="126"/>
      <c r="O6" s="151"/>
      <c r="P6" s="23"/>
      <c r="Q6" s="19"/>
      <c r="R6" s="94" t="s">
        <v>19</v>
      </c>
      <c r="S6" s="98">
        <v>43130</v>
      </c>
      <c r="T6" s="109"/>
      <c r="U6" s="109"/>
      <c r="V6" s="109"/>
      <c r="W6" s="36"/>
      <c r="X6" s="36"/>
      <c r="Y6" s="92"/>
      <c r="Z6" s="55"/>
      <c r="AA6" s="21"/>
      <c r="AB6" s="27"/>
      <c r="AC6" s="28" t="s">
        <v>22</v>
      </c>
      <c r="AD6" s="28"/>
      <c r="AE6" s="27"/>
      <c r="AF6" s="21"/>
    </row>
    <row r="7" spans="1:32" s="20" customFormat="1" ht="18.75" customHeight="1">
      <c r="A7" s="123"/>
      <c r="B7" s="48"/>
      <c r="C7" s="48"/>
      <c r="D7" s="48"/>
      <c r="E7" s="48"/>
      <c r="F7" s="48"/>
      <c r="G7" s="48"/>
      <c r="H7" s="35"/>
      <c r="I7" s="35"/>
      <c r="J7" s="35"/>
      <c r="K7" s="138" t="b">
        <v>1</v>
      </c>
      <c r="L7" s="126" t="s">
        <v>12</v>
      </c>
      <c r="M7" s="126"/>
      <c r="N7" s="126"/>
      <c r="O7" s="151"/>
      <c r="P7" s="23"/>
      <c r="Q7" s="19"/>
      <c r="R7" s="93"/>
      <c r="S7" s="36"/>
      <c r="T7" s="109"/>
      <c r="U7" s="109"/>
      <c r="V7" s="109"/>
      <c r="W7" s="36"/>
      <c r="X7" s="36"/>
      <c r="Y7" s="92"/>
      <c r="Z7" s="55"/>
      <c r="AA7" s="21"/>
      <c r="AB7" s="27"/>
      <c r="AC7" s="28"/>
      <c r="AD7" s="28"/>
      <c r="AE7" s="27"/>
      <c r="AF7" s="21"/>
    </row>
    <row r="8" spans="1:32" s="20" customFormat="1" ht="18.75" customHeight="1" thickBot="1">
      <c r="A8" s="123"/>
      <c r="B8" s="48"/>
      <c r="C8" s="48"/>
      <c r="D8" s="48"/>
      <c r="E8" s="48"/>
      <c r="F8" s="48"/>
      <c r="G8" s="48"/>
      <c r="H8" s="35"/>
      <c r="I8" s="35"/>
      <c r="J8" s="35"/>
      <c r="K8" s="139"/>
      <c r="L8" s="127"/>
      <c r="M8" s="127"/>
      <c r="N8" s="127"/>
      <c r="O8" s="152"/>
      <c r="P8" s="23"/>
      <c r="Q8" s="19"/>
      <c r="R8" s="93"/>
      <c r="S8" s="36"/>
      <c r="T8" s="109"/>
      <c r="U8" s="109"/>
      <c r="V8" s="109"/>
      <c r="W8" s="36"/>
      <c r="X8" s="36"/>
      <c r="Y8" s="92"/>
      <c r="Z8" s="55"/>
      <c r="AA8" s="21"/>
      <c r="AB8" s="27"/>
      <c r="AC8" s="28"/>
      <c r="AD8" s="28"/>
      <c r="AE8" s="27"/>
      <c r="AF8" s="21"/>
    </row>
    <row r="9" spans="1:32" ht="20.25" customHeight="1" thickBot="1">
      <c r="C9" s="175" t="s">
        <v>13</v>
      </c>
      <c r="D9" s="175"/>
      <c r="E9" s="175"/>
      <c r="F9" s="175"/>
      <c r="G9" s="175"/>
      <c r="H9" s="175"/>
      <c r="I9" s="175"/>
      <c r="J9" s="176"/>
      <c r="K9" s="128" t="s">
        <v>1</v>
      </c>
      <c r="L9" s="129" t="s">
        <v>7</v>
      </c>
      <c r="M9" s="129" t="s">
        <v>2</v>
      </c>
      <c r="N9" s="130" t="s">
        <v>72</v>
      </c>
      <c r="Q9" s="167" t="s">
        <v>3</v>
      </c>
      <c r="R9" s="167"/>
      <c r="S9" s="167"/>
      <c r="T9" s="105"/>
      <c r="U9" s="105"/>
      <c r="V9" s="105"/>
      <c r="W9" s="100"/>
      <c r="X9" s="100"/>
      <c r="Y9" s="49"/>
      <c r="Z9" s="49"/>
      <c r="AA9" s="50" t="s">
        <v>52</v>
      </c>
      <c r="AB9" s="50" t="s">
        <v>53</v>
      </c>
      <c r="AC9" s="50" t="s">
        <v>54</v>
      </c>
      <c r="AD9" s="50" t="s">
        <v>55</v>
      </c>
      <c r="AE9" s="21" t="s">
        <v>4</v>
      </c>
    </row>
    <row r="10" spans="1:32" s="43" customFormat="1" ht="15" customHeight="1" thickBot="1">
      <c r="A10" s="121"/>
      <c r="B10" s="45">
        <v>1</v>
      </c>
      <c r="C10" s="179" t="s">
        <v>15</v>
      </c>
      <c r="D10" s="179"/>
      <c r="E10" s="179"/>
      <c r="F10" s="179"/>
      <c r="G10" s="179"/>
      <c r="H10" s="179"/>
      <c r="I10" s="179"/>
      <c r="J10" s="179"/>
      <c r="K10" s="131"/>
      <c r="L10" s="132"/>
      <c r="M10" s="132"/>
      <c r="N10" s="133"/>
      <c r="O10" s="154"/>
      <c r="P10" s="110"/>
      <c r="Q10" s="111"/>
      <c r="R10" s="111"/>
      <c r="S10" s="187"/>
      <c r="T10" s="112"/>
      <c r="U10" s="112"/>
      <c r="V10" s="106"/>
      <c r="W10" s="44"/>
      <c r="X10" s="44"/>
      <c r="Y10" s="47"/>
      <c r="Z10" s="47"/>
      <c r="AA10" s="51">
        <v>1</v>
      </c>
      <c r="AB10" s="54">
        <v>3</v>
      </c>
      <c r="AC10" s="53">
        <v>2</v>
      </c>
      <c r="AD10" s="52">
        <v>4</v>
      </c>
      <c r="AE10" s="21"/>
      <c r="AF10" s="16"/>
    </row>
    <row r="11" spans="1:32" ht="39.950000000000003" customHeight="1">
      <c r="A11" s="124">
        <v>1</v>
      </c>
      <c r="B11" s="37">
        <v>1.1000000000000001</v>
      </c>
      <c r="C11" s="180" t="str">
        <f>Z11</f>
        <v>Le bord supérieur de la clôture ou du mur est-il dépourvu d’arête vive pouvant blesser une personne ?</v>
      </c>
      <c r="D11" s="180"/>
      <c r="E11" s="180"/>
      <c r="F11" s="180"/>
      <c r="G11" s="180"/>
      <c r="H11" s="180"/>
      <c r="I11" s="180"/>
      <c r="J11" s="168"/>
      <c r="K11" s="142"/>
      <c r="L11" s="143"/>
      <c r="M11" s="143"/>
      <c r="N11" s="144"/>
      <c r="O11" s="153">
        <v>4</v>
      </c>
      <c r="Q11" s="34" t="str">
        <f>INDEX(AA11:AE11,O11)</f>
        <v>Non concerné</v>
      </c>
      <c r="R11" s="34"/>
      <c r="S11" s="188"/>
      <c r="T11" s="185" t="s">
        <v>72</v>
      </c>
      <c r="U11" s="170">
        <f>AVERAGE(T11:T15)</f>
        <v>50</v>
      </c>
      <c r="V11" s="171">
        <f>AVERAGE(U11:U20)</f>
        <v>56.25</v>
      </c>
      <c r="W11" s="103"/>
      <c r="X11" s="103"/>
      <c r="Y11" s="29"/>
      <c r="Z11" s="30" t="s">
        <v>14</v>
      </c>
      <c r="AA11" s="31" t="s">
        <v>5</v>
      </c>
      <c r="AB11" s="28" t="s">
        <v>57</v>
      </c>
      <c r="AC11" s="28" t="s">
        <v>51</v>
      </c>
      <c r="AD11" s="28" t="s">
        <v>6</v>
      </c>
      <c r="AE11" s="21" t="s">
        <v>17</v>
      </c>
    </row>
    <row r="12" spans="1:32" ht="39.950000000000003" customHeight="1">
      <c r="A12" s="124">
        <v>1</v>
      </c>
      <c r="B12" s="37">
        <v>1.2</v>
      </c>
      <c r="C12" s="180" t="str">
        <f>Z12</f>
        <v>La clôture et le mur sont-ils construits de telle sorte qu'ils n'offrent aucune possibilité d'escalade ?</v>
      </c>
      <c r="D12" s="180"/>
      <c r="E12" s="180"/>
      <c r="F12" s="180"/>
      <c r="G12" s="180"/>
      <c r="H12" s="180"/>
      <c r="I12" s="180"/>
      <c r="J12" s="168"/>
      <c r="K12" s="145"/>
      <c r="L12" s="134"/>
      <c r="M12" s="134"/>
      <c r="N12" s="146"/>
      <c r="O12" s="153">
        <v>2</v>
      </c>
      <c r="Q12" s="34" t="str">
        <f t="shared" ref="Q12:Q14" si="0">INDEX(AA12:AE12,O12)</f>
        <v>Comment faire pour y remédier ?</v>
      </c>
      <c r="R12" s="34"/>
      <c r="S12" s="189" t="str">
        <f>IF(R12="Sans suite"," '-- ","")</f>
        <v/>
      </c>
      <c r="T12" s="186">
        <v>50</v>
      </c>
      <c r="U12" s="170"/>
      <c r="V12" s="171"/>
      <c r="W12" s="104"/>
      <c r="X12" s="104"/>
      <c r="Y12" s="32"/>
      <c r="Z12" s="24" t="s">
        <v>16</v>
      </c>
      <c r="AA12" s="31" t="s">
        <v>5</v>
      </c>
      <c r="AB12" s="28" t="s">
        <v>57</v>
      </c>
      <c r="AC12" s="28" t="s">
        <v>51</v>
      </c>
      <c r="AD12" s="28" t="s">
        <v>6</v>
      </c>
      <c r="AE12" s="21" t="s">
        <v>17</v>
      </c>
    </row>
    <row r="13" spans="1:32" ht="39.950000000000003" customHeight="1">
      <c r="A13" s="124">
        <v>1</v>
      </c>
      <c r="B13" s="37">
        <v>1.3</v>
      </c>
      <c r="C13" s="168" t="s">
        <v>28</v>
      </c>
      <c r="D13" s="169"/>
      <c r="E13" s="169"/>
      <c r="F13" s="169"/>
      <c r="G13" s="169"/>
      <c r="H13" s="169"/>
      <c r="I13" s="169"/>
      <c r="J13" s="169"/>
      <c r="K13" s="145"/>
      <c r="L13" s="134"/>
      <c r="M13" s="134"/>
      <c r="N13" s="146"/>
      <c r="O13" s="153">
        <v>3</v>
      </c>
      <c r="Q13" s="34" t="str">
        <f t="shared" si="0"/>
        <v>Comment améliorer la situation ?</v>
      </c>
      <c r="R13" s="34" t="s">
        <v>21</v>
      </c>
      <c r="S13" s="188" t="s">
        <v>23</v>
      </c>
      <c r="T13" s="185">
        <v>0</v>
      </c>
      <c r="U13" s="170"/>
      <c r="V13" s="171"/>
      <c r="W13" s="103"/>
      <c r="X13" s="103"/>
      <c r="Y13" s="29"/>
      <c r="Z13" s="30" t="s">
        <v>14</v>
      </c>
      <c r="AA13" s="31" t="s">
        <v>5</v>
      </c>
      <c r="AB13" s="28" t="s">
        <v>57</v>
      </c>
      <c r="AC13" s="28" t="s">
        <v>51</v>
      </c>
      <c r="AD13" s="28" t="s">
        <v>6</v>
      </c>
      <c r="AE13" s="21" t="s">
        <v>17</v>
      </c>
    </row>
    <row r="14" spans="1:32" ht="39.950000000000003" customHeight="1">
      <c r="A14" s="124">
        <v>1</v>
      </c>
      <c r="B14" s="37">
        <v>1.4</v>
      </c>
      <c r="C14" s="168" t="s">
        <v>29</v>
      </c>
      <c r="D14" s="169"/>
      <c r="E14" s="169"/>
      <c r="F14" s="169"/>
      <c r="G14" s="169"/>
      <c r="H14" s="169"/>
      <c r="I14" s="169"/>
      <c r="J14" s="169"/>
      <c r="K14" s="145"/>
      <c r="L14" s="134"/>
      <c r="M14" s="134"/>
      <c r="N14" s="146"/>
      <c r="O14" s="153">
        <v>1</v>
      </c>
      <c r="Q14" s="34" t="str">
        <f t="shared" si="0"/>
        <v>En Ordre</v>
      </c>
      <c r="R14" s="34"/>
      <c r="S14" s="190" t="s">
        <v>30</v>
      </c>
      <c r="T14" s="185">
        <v>100</v>
      </c>
      <c r="U14" s="170"/>
      <c r="V14" s="171"/>
      <c r="W14" s="103"/>
      <c r="X14" s="103"/>
      <c r="Y14" s="32"/>
      <c r="Z14" s="24" t="s">
        <v>16</v>
      </c>
      <c r="AA14" s="31" t="s">
        <v>5</v>
      </c>
      <c r="AB14" s="28" t="s">
        <v>57</v>
      </c>
      <c r="AC14" s="28" t="s">
        <v>51</v>
      </c>
      <c r="AD14" s="28" t="s">
        <v>6</v>
      </c>
      <c r="AE14" s="21" t="s">
        <v>17</v>
      </c>
    </row>
    <row r="15" spans="1:32" ht="39.950000000000003" customHeight="1" thickBot="1">
      <c r="A15" s="124">
        <v>1</v>
      </c>
      <c r="B15" s="37">
        <v>1.5</v>
      </c>
      <c r="C15" s="168" t="s">
        <v>56</v>
      </c>
      <c r="D15" s="169"/>
      <c r="E15" s="169"/>
      <c r="F15" s="169"/>
      <c r="G15" s="169"/>
      <c r="H15" s="169"/>
      <c r="I15" s="169"/>
      <c r="J15" s="169"/>
      <c r="K15" s="147"/>
      <c r="L15" s="148"/>
      <c r="M15" s="148"/>
      <c r="N15" s="149"/>
      <c r="O15" s="153">
        <v>4</v>
      </c>
      <c r="Q15" s="34" t="str">
        <f t="shared" ref="Q15" si="1">INDEX(AA15:AE15,O15)</f>
        <v>Non concerné</v>
      </c>
      <c r="R15" s="34"/>
      <c r="S15" s="190"/>
      <c r="T15" s="185" t="s">
        <v>72</v>
      </c>
      <c r="U15" s="170"/>
      <c r="V15" s="171"/>
      <c r="W15" s="103"/>
      <c r="X15" s="103"/>
      <c r="Y15" s="32"/>
      <c r="Z15" s="24" t="s">
        <v>16</v>
      </c>
      <c r="AA15" s="31" t="s">
        <v>5</v>
      </c>
      <c r="AB15" s="28" t="s">
        <v>57</v>
      </c>
      <c r="AC15" s="28" t="s">
        <v>51</v>
      </c>
      <c r="AD15" s="28" t="s">
        <v>6</v>
      </c>
      <c r="AE15" s="21" t="s">
        <v>17</v>
      </c>
    </row>
    <row r="16" spans="1:32" s="43" customFormat="1" ht="15" customHeight="1" thickBot="1">
      <c r="A16" s="121"/>
      <c r="B16" s="45">
        <v>2</v>
      </c>
      <c r="C16" s="179" t="s">
        <v>67</v>
      </c>
      <c r="D16" s="179"/>
      <c r="E16" s="179"/>
      <c r="F16" s="179"/>
      <c r="G16" s="179"/>
      <c r="H16" s="179"/>
      <c r="I16" s="179"/>
      <c r="J16" s="179"/>
      <c r="K16" s="140"/>
      <c r="L16" s="132"/>
      <c r="M16" s="132"/>
      <c r="N16" s="141"/>
      <c r="O16" s="154"/>
      <c r="P16" s="110"/>
      <c r="Q16" s="111"/>
      <c r="R16" s="111"/>
      <c r="S16" s="187"/>
      <c r="T16" s="112"/>
      <c r="U16" s="113"/>
      <c r="V16" s="171"/>
      <c r="W16" s="44"/>
      <c r="X16" s="44"/>
      <c r="Y16" s="55"/>
      <c r="Z16" s="55"/>
      <c r="AA16" s="51">
        <v>1</v>
      </c>
      <c r="AB16" s="54">
        <v>3</v>
      </c>
      <c r="AC16" s="53">
        <v>2</v>
      </c>
      <c r="AD16" s="52">
        <v>4</v>
      </c>
      <c r="AE16" s="21"/>
      <c r="AF16" s="16"/>
    </row>
    <row r="17" spans="1:31" ht="39.950000000000003" customHeight="1">
      <c r="A17" s="124">
        <v>1</v>
      </c>
      <c r="B17" s="37">
        <v>2.1</v>
      </c>
      <c r="C17" s="180" t="s">
        <v>68</v>
      </c>
      <c r="D17" s="180"/>
      <c r="E17" s="180"/>
      <c r="F17" s="180"/>
      <c r="G17" s="180"/>
      <c r="H17" s="180"/>
      <c r="I17" s="180"/>
      <c r="J17" s="168"/>
      <c r="K17" s="142"/>
      <c r="L17" s="143"/>
      <c r="M17" s="143"/>
      <c r="N17" s="144"/>
      <c r="O17" s="153">
        <v>3</v>
      </c>
      <c r="Q17" s="34" t="str">
        <f>INDEX(AA17:AE17,O17)</f>
        <v>Comment améliorer la situation ?</v>
      </c>
      <c r="R17" s="34"/>
      <c r="S17" s="188"/>
      <c r="T17" s="185">
        <v>0</v>
      </c>
      <c r="U17" s="170">
        <f>AVERAGE(T17:T20)</f>
        <v>62.5</v>
      </c>
      <c r="V17" s="171"/>
      <c r="W17" s="103"/>
      <c r="X17" s="103"/>
      <c r="Y17" s="29"/>
      <c r="Z17" s="30" t="s">
        <v>14</v>
      </c>
      <c r="AA17" s="31" t="s">
        <v>5</v>
      </c>
      <c r="AB17" s="28" t="s">
        <v>57</v>
      </c>
      <c r="AC17" s="28" t="s">
        <v>51</v>
      </c>
      <c r="AD17" s="28" t="s">
        <v>6</v>
      </c>
      <c r="AE17" s="21" t="s">
        <v>17</v>
      </c>
    </row>
    <row r="18" spans="1:31" ht="39.950000000000003" customHeight="1">
      <c r="A18" s="124">
        <v>1</v>
      </c>
      <c r="B18" s="37">
        <v>2.2000000000000002</v>
      </c>
      <c r="C18" s="180" t="s">
        <v>69</v>
      </c>
      <c r="D18" s="180"/>
      <c r="E18" s="180"/>
      <c r="F18" s="180"/>
      <c r="G18" s="180"/>
      <c r="H18" s="180"/>
      <c r="I18" s="180"/>
      <c r="J18" s="168"/>
      <c r="K18" s="145"/>
      <c r="L18" s="134"/>
      <c r="M18" s="134"/>
      <c r="N18" s="146"/>
      <c r="O18" s="153">
        <v>2</v>
      </c>
      <c r="Q18" s="34" t="str">
        <f t="shared" ref="Q18:Q20" si="2">INDEX(AA18:AE18,O18)</f>
        <v>Comment faire pour y remédier ?</v>
      </c>
      <c r="R18" s="34"/>
      <c r="S18" s="189" t="str">
        <f>IF(R18="Sans suite"," '-- ","")</f>
        <v/>
      </c>
      <c r="T18" s="186">
        <v>50</v>
      </c>
      <c r="U18" s="170"/>
      <c r="V18" s="171"/>
      <c r="W18" s="104"/>
      <c r="X18" s="104"/>
      <c r="Y18" s="32"/>
      <c r="Z18" s="24" t="s">
        <v>16</v>
      </c>
      <c r="AA18" s="31" t="s">
        <v>5</v>
      </c>
      <c r="AB18" s="28" t="s">
        <v>57</v>
      </c>
      <c r="AC18" s="28" t="s">
        <v>51</v>
      </c>
      <c r="AD18" s="28" t="s">
        <v>6</v>
      </c>
      <c r="AE18" s="21" t="s">
        <v>17</v>
      </c>
    </row>
    <row r="19" spans="1:31" ht="39.950000000000003" customHeight="1">
      <c r="A19" s="124">
        <v>1</v>
      </c>
      <c r="B19" s="37">
        <v>2.2999999999999998</v>
      </c>
      <c r="C19" s="168" t="s">
        <v>70</v>
      </c>
      <c r="D19" s="169"/>
      <c r="E19" s="169"/>
      <c r="F19" s="169"/>
      <c r="G19" s="169"/>
      <c r="H19" s="169"/>
      <c r="I19" s="169"/>
      <c r="J19" s="169"/>
      <c r="K19" s="145"/>
      <c r="L19" s="134"/>
      <c r="M19" s="134"/>
      <c r="N19" s="146"/>
      <c r="O19" s="153">
        <v>1</v>
      </c>
      <c r="Q19" s="34" t="str">
        <f t="shared" si="2"/>
        <v>En Ordre</v>
      </c>
      <c r="R19" s="34"/>
      <c r="S19" s="188" t="s">
        <v>23</v>
      </c>
      <c r="T19" s="185">
        <v>100</v>
      </c>
      <c r="U19" s="170"/>
      <c r="V19" s="171"/>
      <c r="W19" s="103"/>
      <c r="X19" s="103"/>
      <c r="Y19" s="29"/>
      <c r="Z19" s="30" t="s">
        <v>14</v>
      </c>
      <c r="AA19" s="31" t="s">
        <v>5</v>
      </c>
      <c r="AB19" s="28" t="s">
        <v>57</v>
      </c>
      <c r="AC19" s="28" t="s">
        <v>51</v>
      </c>
      <c r="AD19" s="28" t="s">
        <v>6</v>
      </c>
      <c r="AE19" s="21" t="s">
        <v>17</v>
      </c>
    </row>
    <row r="20" spans="1:31" ht="39.950000000000003" customHeight="1" thickBot="1">
      <c r="A20" s="124">
        <v>1</v>
      </c>
      <c r="B20" s="37">
        <v>2.4</v>
      </c>
      <c r="C20" s="183" t="s">
        <v>71</v>
      </c>
      <c r="D20" s="184"/>
      <c r="E20" s="184"/>
      <c r="F20" s="184"/>
      <c r="G20" s="184"/>
      <c r="H20" s="184"/>
      <c r="I20" s="184"/>
      <c r="J20" s="184"/>
      <c r="K20" s="147"/>
      <c r="L20" s="148"/>
      <c r="M20" s="148"/>
      <c r="N20" s="149"/>
      <c r="O20" s="153">
        <v>1</v>
      </c>
      <c r="Q20" s="34" t="str">
        <f t="shared" si="2"/>
        <v>En Ordre</v>
      </c>
      <c r="R20" s="34"/>
      <c r="S20" s="190" t="s">
        <v>30</v>
      </c>
      <c r="T20" s="185">
        <v>100</v>
      </c>
      <c r="U20" s="170"/>
      <c r="V20" s="171"/>
      <c r="W20" s="103"/>
      <c r="X20" s="103"/>
      <c r="Y20" s="32"/>
      <c r="Z20" s="24" t="s">
        <v>16</v>
      </c>
      <c r="AA20" s="31" t="s">
        <v>5</v>
      </c>
      <c r="AB20" s="28" t="s">
        <v>57</v>
      </c>
      <c r="AC20" s="28" t="s">
        <v>51</v>
      </c>
      <c r="AD20" s="28" t="s">
        <v>6</v>
      </c>
      <c r="AE20" s="21" t="s">
        <v>17</v>
      </c>
    </row>
    <row r="21" spans="1:31" ht="30" customHeight="1" thickBot="1">
      <c r="B21" s="46">
        <f>(SUM(A11:A20))-N21</f>
        <v>7</v>
      </c>
      <c r="C21" s="181" t="s">
        <v>73</v>
      </c>
      <c r="D21" s="182"/>
      <c r="E21" s="182"/>
      <c r="F21" s="182"/>
      <c r="G21" s="182"/>
      <c r="H21" s="182"/>
      <c r="I21" s="182"/>
      <c r="J21" s="99">
        <f>V11</f>
        <v>56.25</v>
      </c>
      <c r="K21" s="135">
        <f>COUNTIF($O$11:$O$20,1)</f>
        <v>3</v>
      </c>
      <c r="L21" s="135">
        <f>COUNTIF($O$11:$O$20,2)/2</f>
        <v>1</v>
      </c>
      <c r="M21" s="135">
        <f>COUNTIF($O$11:$O$20,3)</f>
        <v>2</v>
      </c>
      <c r="N21" s="135">
        <f>COUNTIF($O$11:$O$20,4)</f>
        <v>2</v>
      </c>
    </row>
    <row r="25" spans="1:31" ht="30" customHeight="1">
      <c r="P25" s="114"/>
    </row>
    <row r="26" spans="1:31" ht="30" customHeight="1">
      <c r="K26" s="166"/>
      <c r="L26" s="166"/>
      <c r="M26" s="166"/>
      <c r="N26" s="166"/>
      <c r="O26" s="166"/>
      <c r="P26" s="166"/>
      <c r="Q26" s="166"/>
      <c r="R26" s="166"/>
      <c r="S26" s="166"/>
    </row>
    <row r="27" spans="1:31" ht="30" customHeight="1">
      <c r="K27" s="166"/>
      <c r="L27" s="166"/>
      <c r="M27" s="166"/>
      <c r="N27" s="166"/>
      <c r="O27" s="166"/>
      <c r="P27" s="166"/>
      <c r="Q27" s="166"/>
      <c r="R27" s="166"/>
      <c r="S27" s="166"/>
    </row>
    <row r="28" spans="1:31" ht="30" customHeight="1">
      <c r="K28" s="166"/>
      <c r="L28" s="166"/>
      <c r="M28" s="166"/>
      <c r="N28" s="166"/>
      <c r="O28" s="166"/>
      <c r="P28" s="166"/>
      <c r="Q28" s="166"/>
      <c r="R28" s="166"/>
      <c r="S28" s="166"/>
    </row>
    <row r="29" spans="1:31" ht="30" customHeight="1">
      <c r="K29" s="166"/>
      <c r="L29" s="166"/>
      <c r="M29" s="166"/>
      <c r="N29" s="166"/>
      <c r="O29" s="166"/>
      <c r="P29" s="166"/>
      <c r="Q29" s="166"/>
      <c r="R29" s="166"/>
      <c r="S29" s="166"/>
    </row>
    <row r="30" spans="1:31" ht="30" customHeight="1">
      <c r="K30" s="166"/>
      <c r="L30" s="166"/>
      <c r="M30" s="166"/>
      <c r="N30" s="166"/>
      <c r="O30" s="166"/>
      <c r="P30" s="166"/>
      <c r="Q30" s="166"/>
      <c r="R30" s="166"/>
      <c r="S30" s="166"/>
    </row>
    <row r="35" spans="14:14" ht="30" customHeight="1">
      <c r="N35" s="125">
        <v>4</v>
      </c>
    </row>
  </sheetData>
  <mergeCells count="22">
    <mergeCell ref="V11:V20"/>
    <mergeCell ref="L3:O3"/>
    <mergeCell ref="B6:G6"/>
    <mergeCell ref="C13:J13"/>
    <mergeCell ref="C9:J9"/>
    <mergeCell ref="G2:J5"/>
    <mergeCell ref="D2:F5"/>
    <mergeCell ref="C10:J10"/>
    <mergeCell ref="C11:J11"/>
    <mergeCell ref="C12:J12"/>
    <mergeCell ref="C16:J16"/>
    <mergeCell ref="C17:J17"/>
    <mergeCell ref="C18:J18"/>
    <mergeCell ref="C19:J19"/>
    <mergeCell ref="C20:J20"/>
    <mergeCell ref="K26:S30"/>
    <mergeCell ref="Q9:S9"/>
    <mergeCell ref="C14:J14"/>
    <mergeCell ref="C15:J15"/>
    <mergeCell ref="U11:U15"/>
    <mergeCell ref="U17:U20"/>
    <mergeCell ref="C21:I21"/>
  </mergeCells>
  <conditionalFormatting sqref="W18:X18 S12:T12 S18:T18 W12:X12">
    <cfRule type="cellIs" dxfId="10" priority="28" operator="equal">
      <formula>"Sans suite"</formula>
    </cfRule>
  </conditionalFormatting>
  <conditionalFormatting sqref="O11 O17">
    <cfRule type="expression" dxfId="9" priority="12">
      <formula>$O11=4</formula>
    </cfRule>
    <cfRule type="expression" dxfId="8" priority="13">
      <formula>$O11=3</formula>
    </cfRule>
    <cfRule type="expression" dxfId="7" priority="14">
      <formula>$O11=2</formula>
    </cfRule>
    <cfRule type="expression" dxfId="6" priority="15">
      <formula>$O11=1</formula>
    </cfRule>
    <cfRule type="expression" dxfId="5" priority="19">
      <formula>$N$11=1</formula>
    </cfRule>
  </conditionalFormatting>
  <conditionalFormatting sqref="O11:O20">
    <cfRule type="expression" dxfId="4" priority="7">
      <formula>$O11=4</formula>
    </cfRule>
    <cfRule type="expression" dxfId="3" priority="8">
      <formula>$O11=3</formula>
    </cfRule>
    <cfRule type="expression" dxfId="2" priority="9">
      <formula>$O11=2</formula>
    </cfRule>
    <cfRule type="expression" dxfId="1" priority="10">
      <formula>$O11=1</formula>
    </cfRule>
    <cfRule type="expression" dxfId="0" priority="11">
      <formula>$N$11=1</formula>
    </cfRule>
  </conditionalFormatting>
  <conditionalFormatting sqref="Z11:Z20">
    <cfRule type="colorScale" priority="38">
      <colorScale>
        <cfvo type="min" val="0"/>
        <cfvo type="max" val="0"/>
        <color rgb="FFFFEF9C"/>
        <color rgb="FF63BE7B"/>
      </colorScale>
    </cfRule>
  </conditionalFormatting>
  <conditionalFormatting sqref="AA11:AA20">
    <cfRule type="colorScale" priority="40">
      <colorScale>
        <cfvo type="min" val="0"/>
        <cfvo type="max" val="0"/>
        <color rgb="FFFFEF9C"/>
        <color rgb="FF63BE7B"/>
      </colorScale>
    </cfRule>
  </conditionalFormatting>
  <dataValidations count="1">
    <dataValidation type="list" allowBlank="1" showInputMessage="1" showErrorMessage="1" sqref="R11:R15 R17:R20">
      <formula1>$AC$4:$AC$6</formula1>
    </dataValidation>
  </dataValidations>
  <pageMargins left="0.23622047244094491" right="0.23622047244094491" top="0.35433070866141736" bottom="0.31496062992125984" header="0.31496062992125984" footer="0.15748031496062992"/>
  <pageSetup paperSize="9" scale="62" fitToHeight="0" pageOrder="overThenDown" orientation="landscape" r:id="rId1"/>
  <headerFooter>
    <oddFooter xml:space="preserve">&amp;L&amp;"-,Gras"Signature (s) : </oddFooter>
  </headerFooter>
  <colBreaks count="1" manualBreakCount="1">
    <brk id="15" min="1" max="17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Page de garde</vt:lpstr>
      <vt:lpstr>Check List</vt:lpstr>
      <vt:lpstr>'Check List'!Zone_d_impression</vt:lpstr>
      <vt:lpstr>'Page de garde'!Zone_d_impression</vt:lpstr>
    </vt:vector>
  </TitlesOfParts>
  <Company>CEG - Ville de Neuchatel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Installation des postes</dc:creator>
  <cp:lastModifiedBy>pmenetrey</cp:lastModifiedBy>
  <cp:lastPrinted>2018-03-19T09:04:45Z</cp:lastPrinted>
  <dcterms:created xsi:type="dcterms:W3CDTF">2010-11-16T09:12:26Z</dcterms:created>
  <dcterms:modified xsi:type="dcterms:W3CDTF">2018-03-19T09:05:26Z</dcterms:modified>
</cp:coreProperties>
</file>