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480" yWindow="300" windowWidth="14910" windowHeight="7185" tabRatio="853" firstSheet="2" activeTab="2"/>
  </bookViews>
  <sheets>
    <sheet name="DELOTAGE" sheetId="40" state="hidden" r:id="rId1"/>
    <sheet name="C FRIGO+DON" sheetId="54" state="hidden" r:id="rId2"/>
    <sheet name="Feuil2" sheetId="66" r:id="rId3"/>
    <sheet name="SO+CO+INV JOURNALIER" sheetId="24" r:id="rId4"/>
    <sheet name="Feuil3" sheetId="67" r:id="rId5"/>
  </sheets>
  <definedNames>
    <definedName name="_xlnm._FilterDatabase" localSheetId="1" hidden="1">'C FRIGO+DON'!$A$152:$BS$204</definedName>
    <definedName name="_xlnm._FilterDatabase" localSheetId="3" hidden="1">'SO+CO+INV JOURNALIER'!$A$158:$EW$220</definedName>
  </definedNames>
  <calcPr calcId="124519"/>
</workbook>
</file>

<file path=xl/calcChain.xml><?xml version="1.0" encoding="utf-8"?>
<calcChain xmlns="http://schemas.openxmlformats.org/spreadsheetml/2006/main">
  <c r="A6" i="67"/>
  <c r="A10" s="1"/>
  <c r="A14" s="1"/>
  <c r="A18" s="1"/>
  <c r="A22" s="1"/>
  <c r="A26" s="1"/>
  <c r="A30" s="1"/>
  <c r="A34" s="1"/>
  <c r="A38" s="1"/>
  <c r="A42" s="1"/>
  <c r="A46" s="1"/>
  <c r="A50" s="1"/>
  <c r="A54" s="1"/>
  <c r="A58" s="1"/>
  <c r="A62" s="1"/>
  <c r="A66" s="1"/>
  <c r="A70" s="1"/>
  <c r="A74" s="1"/>
  <c r="A78" s="1"/>
  <c r="A82" s="1"/>
  <c r="A86" s="1"/>
  <c r="A90" s="1"/>
  <c r="A94" s="1"/>
  <c r="A98" s="1"/>
  <c r="A102" s="1"/>
  <c r="A106" s="1"/>
  <c r="A110" s="1"/>
  <c r="A114" s="1"/>
  <c r="A118" s="1"/>
  <c r="A122" s="1"/>
  <c r="BN159" i="24"/>
  <c r="BF159" l="1"/>
  <c r="BB159"/>
  <c r="AL159" l="1"/>
  <c r="Z159" l="1"/>
  <c r="H197" l="1"/>
  <c r="G197"/>
  <c r="D197"/>
  <c r="E197" l="1"/>
  <c r="J197" s="1"/>
  <c r="H200"/>
  <c r="G200"/>
  <c r="D200"/>
  <c r="D199"/>
  <c r="E199" l="1"/>
  <c r="J199" s="1"/>
  <c r="G199"/>
  <c r="H199"/>
  <c r="E200"/>
  <c r="J200" s="1"/>
  <c r="H168" l="1"/>
  <c r="G168"/>
  <c r="D168"/>
  <c r="E168" l="1"/>
  <c r="J168" s="1"/>
  <c r="D198" l="1"/>
  <c r="E198" l="1"/>
  <c r="J198" s="1"/>
  <c r="E43"/>
  <c r="E61"/>
  <c r="J61" s="1"/>
  <c r="E44"/>
  <c r="J44" l="1"/>
  <c r="J43"/>
  <c r="EH44"/>
  <c r="D113" l="1"/>
  <c r="H65" l="1"/>
  <c r="G65"/>
  <c r="E65" l="1"/>
  <c r="J65" s="1"/>
  <c r="H204" l="1"/>
  <c r="G204"/>
  <c r="G205"/>
  <c r="D204"/>
  <c r="E204" l="1"/>
  <c r="E205"/>
  <c r="E63" l="1"/>
  <c r="J205"/>
  <c r="J204"/>
  <c r="H127" l="1"/>
  <c r="G127"/>
  <c r="H126"/>
  <c r="G126"/>
  <c r="E126" l="1"/>
  <c r="J126" s="1"/>
  <c r="D126"/>
  <c r="E127"/>
  <c r="J127" s="1"/>
  <c r="D127"/>
  <c r="G203" l="1"/>
  <c r="H203" l="1"/>
  <c r="H205"/>
  <c r="D203"/>
  <c r="D205"/>
  <c r="H202"/>
  <c r="G202"/>
  <c r="D202"/>
  <c r="E203"/>
  <c r="J203" s="1"/>
  <c r="E202"/>
  <c r="J202" s="1"/>
  <c r="EH134" l="1"/>
  <c r="H129" l="1"/>
  <c r="G129"/>
  <c r="D129" l="1"/>
  <c r="E129"/>
  <c r="J129" l="1"/>
  <c r="EH99" l="1"/>
  <c r="H99"/>
  <c r="G99"/>
  <c r="H98"/>
  <c r="G98"/>
  <c r="D99" l="1"/>
  <c r="E99"/>
  <c r="J99" s="1"/>
  <c r="D98"/>
  <c r="E98"/>
  <c r="J98" s="1"/>
  <c r="D66" l="1"/>
  <c r="E66" l="1"/>
  <c r="J66" s="1"/>
  <c r="G66"/>
  <c r="H66"/>
  <c r="D220" l="1"/>
  <c r="D219"/>
  <c r="D218"/>
  <c r="D215"/>
  <c r="D216"/>
  <c r="D214"/>
  <c r="D213"/>
  <c r="D212"/>
  <c r="D211"/>
  <c r="D210"/>
  <c r="D209"/>
  <c r="D208"/>
  <c r="D207"/>
  <c r="D206"/>
  <c r="D196"/>
  <c r="D195"/>
  <c r="D194"/>
  <c r="D193"/>
  <c r="D192"/>
  <c r="D191"/>
  <c r="D190"/>
  <c r="D189"/>
  <c r="D188"/>
  <c r="D184"/>
  <c r="D183"/>
  <c r="D182"/>
  <c r="D185"/>
  <c r="D181"/>
  <c r="D180"/>
  <c r="D179"/>
  <c r="D178"/>
  <c r="D177"/>
  <c r="D176"/>
  <c r="D175"/>
  <c r="D174"/>
  <c r="D173"/>
  <c r="D172"/>
  <c r="D171"/>
  <c r="D170"/>
  <c r="D201"/>
  <c r="D169"/>
  <c r="D167"/>
  <c r="D166"/>
  <c r="E134"/>
  <c r="D134"/>
  <c r="D217" l="1"/>
  <c r="D186"/>
  <c r="D187"/>
  <c r="EH6" l="1"/>
  <c r="EH7"/>
  <c r="EH8"/>
  <c r="EH9"/>
  <c r="EH10"/>
  <c r="EH11"/>
  <c r="EH12"/>
  <c r="EH13"/>
  <c r="EH14"/>
  <c r="EH16"/>
  <c r="EH17"/>
  <c r="EH19"/>
  <c r="EH20"/>
  <c r="EH21"/>
  <c r="EH22"/>
  <c r="EH24"/>
  <c r="EH26"/>
  <c r="EH28"/>
  <c r="EH29"/>
  <c r="EH31"/>
  <c r="EH32"/>
  <c r="EH36"/>
  <c r="EH37"/>
  <c r="EH39"/>
  <c r="EH40"/>
  <c r="EH41"/>
  <c r="EH42"/>
  <c r="EH46"/>
  <c r="EH47"/>
  <c r="EH48"/>
  <c r="EH51"/>
  <c r="EH52"/>
  <c r="EH54"/>
  <c r="EH55"/>
  <c r="EH57"/>
  <c r="EH58"/>
  <c r="EH59"/>
  <c r="EH60"/>
  <c r="EH64"/>
  <c r="EH69"/>
  <c r="EH70"/>
  <c r="EH72"/>
  <c r="EH74"/>
  <c r="EH75"/>
  <c r="EH76"/>
  <c r="EH77"/>
  <c r="EH78"/>
  <c r="EH80"/>
  <c r="EH83"/>
  <c r="EH85"/>
  <c r="EH87"/>
  <c r="EH91"/>
  <c r="E215"/>
  <c r="E217"/>
  <c r="D50" l="1"/>
  <c r="D52"/>
  <c r="D51"/>
  <c r="D97"/>
  <c r="E51"/>
  <c r="E52"/>
  <c r="E50"/>
  <c r="E97"/>
  <c r="DT25" i="40" l="1"/>
  <c r="DV25" s="1"/>
  <c r="DW25" s="1"/>
  <c r="DT24"/>
  <c r="DV24" s="1"/>
  <c r="DW24" s="1"/>
  <c r="DT23"/>
  <c r="DV23" s="1"/>
  <c r="DW23" s="1"/>
  <c r="DT22"/>
  <c r="DV22" s="1"/>
  <c r="DW22" s="1"/>
  <c r="DT21"/>
  <c r="DV21" s="1"/>
  <c r="DW21" s="1"/>
  <c r="DT20"/>
  <c r="DV20" s="1"/>
  <c r="DW20" s="1"/>
  <c r="DT19"/>
  <c r="DV19" s="1"/>
  <c r="DT18"/>
  <c r="DV18" s="1"/>
  <c r="DT17"/>
  <c r="DV17" s="1"/>
  <c r="DT16"/>
  <c r="DV16" s="1"/>
  <c r="DT15"/>
  <c r="DV15" s="1"/>
  <c r="DW15" s="1"/>
  <c r="DT14"/>
  <c r="DV14" s="1"/>
  <c r="DT13"/>
  <c r="DV13" s="1"/>
  <c r="DT12"/>
  <c r="DV12" s="1"/>
  <c r="DT11"/>
  <c r="DV11" s="1"/>
  <c r="DT10"/>
  <c r="DV10" s="1"/>
  <c r="DT9"/>
  <c r="DV9" s="1"/>
  <c r="DW9" s="1"/>
  <c r="DT8"/>
  <c r="DV8" s="1"/>
  <c r="DT7"/>
  <c r="DV7" s="1"/>
  <c r="DT6"/>
  <c r="DV6" s="1"/>
  <c r="DT5"/>
  <c r="DV5" s="1"/>
  <c r="DT4"/>
  <c r="DV4" s="1"/>
  <c r="DT3"/>
  <c r="DV3" s="1"/>
  <c r="DN25"/>
  <c r="DP25" s="1"/>
  <c r="DQ25" s="1"/>
  <c r="DN24"/>
  <c r="DP24" s="1"/>
  <c r="DQ24" s="1"/>
  <c r="DN23"/>
  <c r="DP23" s="1"/>
  <c r="DQ23" s="1"/>
  <c r="DN22"/>
  <c r="DP22" s="1"/>
  <c r="DQ22" s="1"/>
  <c r="DN21"/>
  <c r="DP21" s="1"/>
  <c r="DQ21" s="1"/>
  <c r="DN20"/>
  <c r="DP20" s="1"/>
  <c r="DQ20" s="1"/>
  <c r="DN19"/>
  <c r="DP19" s="1"/>
  <c r="DN18"/>
  <c r="DP18" s="1"/>
  <c r="DN17"/>
  <c r="DP17" s="1"/>
  <c r="DN16"/>
  <c r="DP16" s="1"/>
  <c r="DN15"/>
  <c r="DP15" s="1"/>
  <c r="DQ15" s="1"/>
  <c r="DN14"/>
  <c r="DP14" s="1"/>
  <c r="DN13"/>
  <c r="DP13" s="1"/>
  <c r="DN12"/>
  <c r="DP12" s="1"/>
  <c r="DN11"/>
  <c r="DP11" s="1"/>
  <c r="DN10"/>
  <c r="DP10" s="1"/>
  <c r="DN9"/>
  <c r="DP9" s="1"/>
  <c r="DQ9" s="1"/>
  <c r="DN8"/>
  <c r="DP8" s="1"/>
  <c r="DN7"/>
  <c r="DP7" s="1"/>
  <c r="DN6"/>
  <c r="DP6" s="1"/>
  <c r="DN5"/>
  <c r="DP5" s="1"/>
  <c r="DN4"/>
  <c r="DP4" s="1"/>
  <c r="DN3"/>
  <c r="DP3" s="1"/>
  <c r="DH25"/>
  <c r="DJ25" s="1"/>
  <c r="DK25" s="1"/>
  <c r="DH24"/>
  <c r="DJ24" s="1"/>
  <c r="DK24" s="1"/>
  <c r="DH23"/>
  <c r="DJ23" s="1"/>
  <c r="DK23" s="1"/>
  <c r="DH22"/>
  <c r="DJ22" s="1"/>
  <c r="DK22" s="1"/>
  <c r="DH21"/>
  <c r="DJ21" s="1"/>
  <c r="DK21" s="1"/>
  <c r="DH20"/>
  <c r="DJ20" s="1"/>
  <c r="DK20" s="1"/>
  <c r="DH19"/>
  <c r="DJ19" s="1"/>
  <c r="DH18"/>
  <c r="DJ18" s="1"/>
  <c r="DH17"/>
  <c r="DJ17" s="1"/>
  <c r="DH16"/>
  <c r="DJ16" s="1"/>
  <c r="DH15"/>
  <c r="DJ15" s="1"/>
  <c r="DK15" s="1"/>
  <c r="DH14"/>
  <c r="DJ14" s="1"/>
  <c r="DH13"/>
  <c r="DJ13" s="1"/>
  <c r="DH12"/>
  <c r="DJ12" s="1"/>
  <c r="DH11"/>
  <c r="DJ11" s="1"/>
  <c r="DH10"/>
  <c r="DJ10" s="1"/>
  <c r="DH9"/>
  <c r="DJ9" s="1"/>
  <c r="DK9" s="1"/>
  <c r="DH8"/>
  <c r="DJ8" s="1"/>
  <c r="DH7"/>
  <c r="DJ7" s="1"/>
  <c r="DH6"/>
  <c r="DJ6" s="1"/>
  <c r="DH5"/>
  <c r="DJ5" s="1"/>
  <c r="DH4"/>
  <c r="DJ4" s="1"/>
  <c r="DH3"/>
  <c r="DJ3" s="1"/>
  <c r="DB25"/>
  <c r="DD25" s="1"/>
  <c r="DE25" s="1"/>
  <c r="DB24"/>
  <c r="DD24" s="1"/>
  <c r="DE24" s="1"/>
  <c r="DB23"/>
  <c r="DD23" s="1"/>
  <c r="DE23" s="1"/>
  <c r="DB22"/>
  <c r="DD22" s="1"/>
  <c r="DE22" s="1"/>
  <c r="DB21"/>
  <c r="DD21" s="1"/>
  <c r="DE21" s="1"/>
  <c r="DB20"/>
  <c r="DD20" s="1"/>
  <c r="DE20" s="1"/>
  <c r="DB19"/>
  <c r="DD19" s="1"/>
  <c r="DB18"/>
  <c r="DD18" s="1"/>
  <c r="DB17"/>
  <c r="DD17" s="1"/>
  <c r="DB16"/>
  <c r="DD16" s="1"/>
  <c r="DB15"/>
  <c r="DD15" s="1"/>
  <c r="DE15" s="1"/>
  <c r="DB14"/>
  <c r="DD14" s="1"/>
  <c r="DB13"/>
  <c r="DD13" s="1"/>
  <c r="DB12"/>
  <c r="DD12" s="1"/>
  <c r="DB11"/>
  <c r="DD11" s="1"/>
  <c r="DB10"/>
  <c r="DD10" s="1"/>
  <c r="DB9"/>
  <c r="DD9" s="1"/>
  <c r="DE9" s="1"/>
  <c r="DB8"/>
  <c r="DD8" s="1"/>
  <c r="DB7"/>
  <c r="DD7" s="1"/>
  <c r="DB6"/>
  <c r="DD6" s="1"/>
  <c r="DB5"/>
  <c r="DD5" s="1"/>
  <c r="DB4"/>
  <c r="DD4" s="1"/>
  <c r="DB3"/>
  <c r="DD3" s="1"/>
  <c r="CV25"/>
  <c r="CX25" s="1"/>
  <c r="CY25" s="1"/>
  <c r="CV24"/>
  <c r="CX24" s="1"/>
  <c r="CY24" s="1"/>
  <c r="CV23"/>
  <c r="CX23" s="1"/>
  <c r="CY23" s="1"/>
  <c r="CV22"/>
  <c r="CX22" s="1"/>
  <c r="CY22" s="1"/>
  <c r="CV21"/>
  <c r="CX21" s="1"/>
  <c r="CY21" s="1"/>
  <c r="CV20"/>
  <c r="CX20" s="1"/>
  <c r="CY20" s="1"/>
  <c r="CV19"/>
  <c r="CX19" s="1"/>
  <c r="CV18"/>
  <c r="CX18" s="1"/>
  <c r="CV17"/>
  <c r="CX17" s="1"/>
  <c r="CV16"/>
  <c r="CX16" s="1"/>
  <c r="CV15"/>
  <c r="CX15" s="1"/>
  <c r="CY15" s="1"/>
  <c r="CV14"/>
  <c r="CX14" s="1"/>
  <c r="CV13"/>
  <c r="CX13" s="1"/>
  <c r="CV12"/>
  <c r="CX12" s="1"/>
  <c r="CV11"/>
  <c r="CX11" s="1"/>
  <c r="CV10"/>
  <c r="CX10" s="1"/>
  <c r="CV9"/>
  <c r="CX9" s="1"/>
  <c r="CY9" s="1"/>
  <c r="CV8"/>
  <c r="CX8" s="1"/>
  <c r="CV7"/>
  <c r="CX7" s="1"/>
  <c r="CV6"/>
  <c r="CX6" s="1"/>
  <c r="CV5"/>
  <c r="CX5" s="1"/>
  <c r="CV4"/>
  <c r="CX4" s="1"/>
  <c r="CV3"/>
  <c r="CX3" s="1"/>
  <c r="CP25"/>
  <c r="CR25" s="1"/>
  <c r="CS25" s="1"/>
  <c r="CP24"/>
  <c r="CR24" s="1"/>
  <c r="CS24" s="1"/>
  <c r="CP23"/>
  <c r="CR23" s="1"/>
  <c r="CS23" s="1"/>
  <c r="CP22"/>
  <c r="CR22" s="1"/>
  <c r="CS22" s="1"/>
  <c r="CP21"/>
  <c r="CR21" s="1"/>
  <c r="CS21" s="1"/>
  <c r="CP20"/>
  <c r="CR20" s="1"/>
  <c r="CS20" s="1"/>
  <c r="CP19"/>
  <c r="CR19" s="1"/>
  <c r="CP18"/>
  <c r="CR18" s="1"/>
  <c r="CP17"/>
  <c r="CR17" s="1"/>
  <c r="CP16"/>
  <c r="CR16" s="1"/>
  <c r="CP15"/>
  <c r="CR15" s="1"/>
  <c r="CS15" s="1"/>
  <c r="CP14"/>
  <c r="CR14" s="1"/>
  <c r="CP13"/>
  <c r="CR13" s="1"/>
  <c r="CP12"/>
  <c r="CR12" s="1"/>
  <c r="CP11"/>
  <c r="CR11" s="1"/>
  <c r="CP10"/>
  <c r="CR10" s="1"/>
  <c r="CP9"/>
  <c r="CR9" s="1"/>
  <c r="CS9" s="1"/>
  <c r="CP8"/>
  <c r="CR8" s="1"/>
  <c r="CP7"/>
  <c r="CR7" s="1"/>
  <c r="CP6"/>
  <c r="CR6" s="1"/>
  <c r="CP5"/>
  <c r="CR5" s="1"/>
  <c r="CP4"/>
  <c r="CR4" s="1"/>
  <c r="CP3"/>
  <c r="CR3" s="1"/>
  <c r="CJ25"/>
  <c r="CL25" s="1"/>
  <c r="CM25" s="1"/>
  <c r="CJ24"/>
  <c r="CL24" s="1"/>
  <c r="CM24" s="1"/>
  <c r="CJ23"/>
  <c r="CL23" s="1"/>
  <c r="CM23" s="1"/>
  <c r="CJ22"/>
  <c r="CL22" s="1"/>
  <c r="CM22" s="1"/>
  <c r="CJ21"/>
  <c r="CL21" s="1"/>
  <c r="CM21" s="1"/>
  <c r="CJ20"/>
  <c r="CL20" s="1"/>
  <c r="CM20" s="1"/>
  <c r="CJ19"/>
  <c r="CL19" s="1"/>
  <c r="CJ18"/>
  <c r="CL18" s="1"/>
  <c r="CJ17"/>
  <c r="CL17" s="1"/>
  <c r="CJ16"/>
  <c r="CL16" s="1"/>
  <c r="CJ15"/>
  <c r="CL15" s="1"/>
  <c r="CM15" s="1"/>
  <c r="CJ14"/>
  <c r="CL14" s="1"/>
  <c r="CJ13"/>
  <c r="CL13" s="1"/>
  <c r="CJ12"/>
  <c r="CL12" s="1"/>
  <c r="CJ11"/>
  <c r="CL11" s="1"/>
  <c r="CJ10"/>
  <c r="CL10" s="1"/>
  <c r="CJ9"/>
  <c r="CL9" s="1"/>
  <c r="CM9" s="1"/>
  <c r="CJ8"/>
  <c r="CL8" s="1"/>
  <c r="CJ7"/>
  <c r="CL7" s="1"/>
  <c r="CJ6"/>
  <c r="CL6" s="1"/>
  <c r="CJ5"/>
  <c r="CL5" s="1"/>
  <c r="CJ4"/>
  <c r="CL4" s="1"/>
  <c r="CJ3"/>
  <c r="CL3" s="1"/>
  <c r="CD25"/>
  <c r="CF25" s="1"/>
  <c r="CG25" s="1"/>
  <c r="CD24"/>
  <c r="CF24" s="1"/>
  <c r="CG24" s="1"/>
  <c r="CD23"/>
  <c r="CF23" s="1"/>
  <c r="CG23" s="1"/>
  <c r="CD22"/>
  <c r="CF22" s="1"/>
  <c r="CG22" s="1"/>
  <c r="CD21"/>
  <c r="CF21" s="1"/>
  <c r="CG21" s="1"/>
  <c r="CD20"/>
  <c r="CF20" s="1"/>
  <c r="CG20" s="1"/>
  <c r="CD19"/>
  <c r="CF19" s="1"/>
  <c r="CD18"/>
  <c r="CF18" s="1"/>
  <c r="CD17"/>
  <c r="CF17" s="1"/>
  <c r="CD16"/>
  <c r="CF16" s="1"/>
  <c r="CD15"/>
  <c r="CF15" s="1"/>
  <c r="CG15" s="1"/>
  <c r="CD14"/>
  <c r="CF14" s="1"/>
  <c r="CD13"/>
  <c r="CF13" s="1"/>
  <c r="CD12"/>
  <c r="CF12" s="1"/>
  <c r="CD11"/>
  <c r="CF11" s="1"/>
  <c r="CD10"/>
  <c r="CF10" s="1"/>
  <c r="CD9"/>
  <c r="CF9" s="1"/>
  <c r="CG9" s="1"/>
  <c r="CD8"/>
  <c r="CF8" s="1"/>
  <c r="CD7"/>
  <c r="CF7" s="1"/>
  <c r="CD6"/>
  <c r="CF6" s="1"/>
  <c r="CD5"/>
  <c r="CF5" s="1"/>
  <c r="CD4"/>
  <c r="CF4" s="1"/>
  <c r="CD3"/>
  <c r="CF3" s="1"/>
  <c r="BX25"/>
  <c r="BZ25" s="1"/>
  <c r="CA25" s="1"/>
  <c r="BX24"/>
  <c r="BZ24" s="1"/>
  <c r="CA24" s="1"/>
  <c r="BX23"/>
  <c r="BZ23" s="1"/>
  <c r="CA23" s="1"/>
  <c r="BX22"/>
  <c r="BZ22" s="1"/>
  <c r="CA22" s="1"/>
  <c r="BX21"/>
  <c r="BZ21" s="1"/>
  <c r="CA21" s="1"/>
  <c r="BX20"/>
  <c r="BZ20" s="1"/>
  <c r="CA20" s="1"/>
  <c r="BX19"/>
  <c r="BZ19" s="1"/>
  <c r="BX18"/>
  <c r="BZ18" s="1"/>
  <c r="BX17"/>
  <c r="BZ17" s="1"/>
  <c r="BX16"/>
  <c r="BZ16" s="1"/>
  <c r="BX15"/>
  <c r="BZ15" s="1"/>
  <c r="CA15" s="1"/>
  <c r="BX14"/>
  <c r="BZ14" s="1"/>
  <c r="BX13"/>
  <c r="BZ13" s="1"/>
  <c r="BX12"/>
  <c r="BZ12" s="1"/>
  <c r="BX11"/>
  <c r="BZ11" s="1"/>
  <c r="BX10"/>
  <c r="BZ10" s="1"/>
  <c r="BX9"/>
  <c r="BZ9" s="1"/>
  <c r="CA9" s="1"/>
  <c r="BX8"/>
  <c r="BZ8" s="1"/>
  <c r="BX7"/>
  <c r="BZ7" s="1"/>
  <c r="BX6"/>
  <c r="BZ6" s="1"/>
  <c r="BX5"/>
  <c r="BZ5" s="1"/>
  <c r="BX4"/>
  <c r="BZ4" s="1"/>
  <c r="BX3"/>
  <c r="BZ3" s="1"/>
  <c r="BR25"/>
  <c r="BT25" s="1"/>
  <c r="BU25" s="1"/>
  <c r="BR24"/>
  <c r="BT24" s="1"/>
  <c r="BU24" s="1"/>
  <c r="BR23"/>
  <c r="BT23" s="1"/>
  <c r="BU23" s="1"/>
  <c r="BR22"/>
  <c r="BT22" s="1"/>
  <c r="BU22" s="1"/>
  <c r="BR21"/>
  <c r="BT21" s="1"/>
  <c r="BU21" s="1"/>
  <c r="BR20"/>
  <c r="BT20" s="1"/>
  <c r="BU20" s="1"/>
  <c r="BR19"/>
  <c r="BT19" s="1"/>
  <c r="BR18"/>
  <c r="BT18" s="1"/>
  <c r="BR17"/>
  <c r="BT17" s="1"/>
  <c r="BR16"/>
  <c r="BT16" s="1"/>
  <c r="BR15"/>
  <c r="BT15" s="1"/>
  <c r="BU15" s="1"/>
  <c r="BR14"/>
  <c r="BT14" s="1"/>
  <c r="BR13"/>
  <c r="BT13" s="1"/>
  <c r="BR12"/>
  <c r="BT12" s="1"/>
  <c r="BR11"/>
  <c r="BT11" s="1"/>
  <c r="BR10"/>
  <c r="BT10" s="1"/>
  <c r="BR9"/>
  <c r="BT9" s="1"/>
  <c r="BU9" s="1"/>
  <c r="BR8"/>
  <c r="BT8" s="1"/>
  <c r="BR7"/>
  <c r="BT7" s="1"/>
  <c r="BR6"/>
  <c r="BT6" s="1"/>
  <c r="BR5"/>
  <c r="BT5" s="1"/>
  <c r="BR4"/>
  <c r="BT4" s="1"/>
  <c r="BR3"/>
  <c r="BT3" s="1"/>
  <c r="BL25"/>
  <c r="BN25" s="1"/>
  <c r="BO25" s="1"/>
  <c r="BL24"/>
  <c r="BN24" s="1"/>
  <c r="BO24" s="1"/>
  <c r="BL23"/>
  <c r="BN23" s="1"/>
  <c r="BO23" s="1"/>
  <c r="BL22"/>
  <c r="BN22" s="1"/>
  <c r="BO22" s="1"/>
  <c r="BL21"/>
  <c r="BN21" s="1"/>
  <c r="BO21" s="1"/>
  <c r="BL20"/>
  <c r="BN20" s="1"/>
  <c r="BO20" s="1"/>
  <c r="BL19"/>
  <c r="BN19" s="1"/>
  <c r="BL18"/>
  <c r="BN18" s="1"/>
  <c r="BL17"/>
  <c r="BN17" s="1"/>
  <c r="BL16"/>
  <c r="BN16" s="1"/>
  <c r="BL15"/>
  <c r="BN15" s="1"/>
  <c r="BO15" s="1"/>
  <c r="BL14"/>
  <c r="BN14" s="1"/>
  <c r="BL13"/>
  <c r="BN13" s="1"/>
  <c r="BL12"/>
  <c r="BN12" s="1"/>
  <c r="BL11"/>
  <c r="BN11" s="1"/>
  <c r="BL10"/>
  <c r="BN10" s="1"/>
  <c r="BL9"/>
  <c r="BN9" s="1"/>
  <c r="BO9" s="1"/>
  <c r="BL8"/>
  <c r="BN8" s="1"/>
  <c r="BL7"/>
  <c r="BN7" s="1"/>
  <c r="BL6"/>
  <c r="BN6" s="1"/>
  <c r="BL5"/>
  <c r="BN5" s="1"/>
  <c r="BL4"/>
  <c r="BN4" s="1"/>
  <c r="BL3"/>
  <c r="BN3" s="1"/>
  <c r="BF25"/>
  <c r="BH25" s="1"/>
  <c r="BI25" s="1"/>
  <c r="BF24"/>
  <c r="BH24" s="1"/>
  <c r="BI24" s="1"/>
  <c r="BF23"/>
  <c r="BH23" s="1"/>
  <c r="BI23" s="1"/>
  <c r="BF22"/>
  <c r="BH22" s="1"/>
  <c r="BI22" s="1"/>
  <c r="BF21"/>
  <c r="BH21" s="1"/>
  <c r="BI21" s="1"/>
  <c r="BF20"/>
  <c r="BH20" s="1"/>
  <c r="BI20" s="1"/>
  <c r="BF19"/>
  <c r="BH19" s="1"/>
  <c r="BF18"/>
  <c r="BH18" s="1"/>
  <c r="BF17"/>
  <c r="BH17" s="1"/>
  <c r="BF16"/>
  <c r="BH16" s="1"/>
  <c r="BF15"/>
  <c r="BH15" s="1"/>
  <c r="BI15" s="1"/>
  <c r="BF14"/>
  <c r="BH14" s="1"/>
  <c r="BF13"/>
  <c r="BH13" s="1"/>
  <c r="BF12"/>
  <c r="BH12" s="1"/>
  <c r="BF11"/>
  <c r="BH11" s="1"/>
  <c r="BF10"/>
  <c r="BH10" s="1"/>
  <c r="BF9"/>
  <c r="BH9" s="1"/>
  <c r="BI9" s="1"/>
  <c r="BF8"/>
  <c r="BH8" s="1"/>
  <c r="BF7"/>
  <c r="BH7" s="1"/>
  <c r="BF6"/>
  <c r="BH6" s="1"/>
  <c r="BF5"/>
  <c r="BH5" s="1"/>
  <c r="BF4"/>
  <c r="BH4" s="1"/>
  <c r="BF3"/>
  <c r="BH3" s="1"/>
  <c r="AZ25"/>
  <c r="BB25" s="1"/>
  <c r="BC25" s="1"/>
  <c r="AZ24"/>
  <c r="BB24" s="1"/>
  <c r="BC24" s="1"/>
  <c r="AZ23"/>
  <c r="BB23" s="1"/>
  <c r="BC23" s="1"/>
  <c r="AZ22"/>
  <c r="BB22" s="1"/>
  <c r="BC22" s="1"/>
  <c r="AZ21"/>
  <c r="BB21" s="1"/>
  <c r="BC21" s="1"/>
  <c r="AZ20"/>
  <c r="BB20" s="1"/>
  <c r="BC20" s="1"/>
  <c r="AZ19"/>
  <c r="BB19" s="1"/>
  <c r="AZ18"/>
  <c r="BB18" s="1"/>
  <c r="AZ17"/>
  <c r="BB17" s="1"/>
  <c r="AZ16"/>
  <c r="BB16" s="1"/>
  <c r="AZ15"/>
  <c r="BB15" s="1"/>
  <c r="BC15" s="1"/>
  <c r="AZ14"/>
  <c r="BB14" s="1"/>
  <c r="AZ13"/>
  <c r="BB13" s="1"/>
  <c r="AZ12"/>
  <c r="BB12" s="1"/>
  <c r="AZ11"/>
  <c r="BB11" s="1"/>
  <c r="AZ10"/>
  <c r="BB10" s="1"/>
  <c r="AZ9"/>
  <c r="BB9" s="1"/>
  <c r="BC9" s="1"/>
  <c r="AZ8"/>
  <c r="BB8" s="1"/>
  <c r="AZ7"/>
  <c r="BB7" s="1"/>
  <c r="AZ6"/>
  <c r="BB6" s="1"/>
  <c r="AZ5"/>
  <c r="BB5" s="1"/>
  <c r="AZ4"/>
  <c r="BB4" s="1"/>
  <c r="AZ3"/>
  <c r="BB3" s="1"/>
  <c r="AT25"/>
  <c r="AV25" s="1"/>
  <c r="AW25" s="1"/>
  <c r="AT24"/>
  <c r="AV24" s="1"/>
  <c r="AW24" s="1"/>
  <c r="AT23"/>
  <c r="AV23" s="1"/>
  <c r="AW23" s="1"/>
  <c r="AT22"/>
  <c r="AV22" s="1"/>
  <c r="AW22" s="1"/>
  <c r="AT21"/>
  <c r="AV21" s="1"/>
  <c r="AW21" s="1"/>
  <c r="AT20"/>
  <c r="AV20" s="1"/>
  <c r="AW20" s="1"/>
  <c r="AT19"/>
  <c r="AV19" s="1"/>
  <c r="AT18"/>
  <c r="AV18" s="1"/>
  <c r="AT17"/>
  <c r="AV17" s="1"/>
  <c r="AT16"/>
  <c r="AV16" s="1"/>
  <c r="AT15"/>
  <c r="AV15" s="1"/>
  <c r="AW15" s="1"/>
  <c r="AT14"/>
  <c r="AV14" s="1"/>
  <c r="AT13"/>
  <c r="AV13" s="1"/>
  <c r="AT12"/>
  <c r="AV12" s="1"/>
  <c r="AT11"/>
  <c r="AV11" s="1"/>
  <c r="AT10"/>
  <c r="AV10" s="1"/>
  <c r="AT9"/>
  <c r="AV9" s="1"/>
  <c r="AW9" s="1"/>
  <c r="AT8"/>
  <c r="AV8" s="1"/>
  <c r="AT7"/>
  <c r="AV7" s="1"/>
  <c r="AT6"/>
  <c r="AV6" s="1"/>
  <c r="AT5"/>
  <c r="AV5" s="1"/>
  <c r="AT4"/>
  <c r="AV4" s="1"/>
  <c r="AT3"/>
  <c r="AV3" s="1"/>
  <c r="AN25"/>
  <c r="AP25" s="1"/>
  <c r="AQ25" s="1"/>
  <c r="AN24"/>
  <c r="AP24" s="1"/>
  <c r="AQ24" s="1"/>
  <c r="AN23"/>
  <c r="AP23" s="1"/>
  <c r="AQ23" s="1"/>
  <c r="AN22"/>
  <c r="AP22" s="1"/>
  <c r="AQ22" s="1"/>
  <c r="AN21"/>
  <c r="AP21" s="1"/>
  <c r="AQ21" s="1"/>
  <c r="AN20"/>
  <c r="AP20" s="1"/>
  <c r="AQ20" s="1"/>
  <c r="AN19"/>
  <c r="AP19" s="1"/>
  <c r="AN18"/>
  <c r="AP18" s="1"/>
  <c r="AN17"/>
  <c r="AP17" s="1"/>
  <c r="AN16"/>
  <c r="AP16" s="1"/>
  <c r="AN15"/>
  <c r="AP15" s="1"/>
  <c r="AQ15" s="1"/>
  <c r="AN14"/>
  <c r="AP14" s="1"/>
  <c r="AN13"/>
  <c r="AP13" s="1"/>
  <c r="AN12"/>
  <c r="AP12" s="1"/>
  <c r="AN11"/>
  <c r="AP11" s="1"/>
  <c r="AN10"/>
  <c r="AP10" s="1"/>
  <c r="AN9"/>
  <c r="AP9" s="1"/>
  <c r="AQ9" s="1"/>
  <c r="AN8"/>
  <c r="AP8" s="1"/>
  <c r="AN7"/>
  <c r="AP7" s="1"/>
  <c r="AN6"/>
  <c r="AP6" s="1"/>
  <c r="AN5"/>
  <c r="AP5" s="1"/>
  <c r="AN4"/>
  <c r="AP4" s="1"/>
  <c r="AN3"/>
  <c r="AP3" s="1"/>
  <c r="AH25"/>
  <c r="AJ25" s="1"/>
  <c r="AK25" s="1"/>
  <c r="AH24"/>
  <c r="AJ24" s="1"/>
  <c r="AK24" s="1"/>
  <c r="AH23"/>
  <c r="AJ23" s="1"/>
  <c r="AK23" s="1"/>
  <c r="AH22"/>
  <c r="AJ22" s="1"/>
  <c r="AK22" s="1"/>
  <c r="AH21"/>
  <c r="AJ21" s="1"/>
  <c r="AK21" s="1"/>
  <c r="AH20"/>
  <c r="AJ20" s="1"/>
  <c r="AK20" s="1"/>
  <c r="AH19"/>
  <c r="AJ19" s="1"/>
  <c r="AH18"/>
  <c r="AJ18" s="1"/>
  <c r="AH17"/>
  <c r="AJ17" s="1"/>
  <c r="AH16"/>
  <c r="AJ16" s="1"/>
  <c r="AH15"/>
  <c r="AJ15" s="1"/>
  <c r="AK15" s="1"/>
  <c r="AH14"/>
  <c r="AJ14" s="1"/>
  <c r="AH13"/>
  <c r="AJ13" s="1"/>
  <c r="AH12"/>
  <c r="AJ12" s="1"/>
  <c r="AH11"/>
  <c r="AJ11" s="1"/>
  <c r="AH10"/>
  <c r="AJ10" s="1"/>
  <c r="AH9"/>
  <c r="AJ9" s="1"/>
  <c r="AK9" s="1"/>
  <c r="AH8"/>
  <c r="AJ8" s="1"/>
  <c r="AH7"/>
  <c r="AJ7" s="1"/>
  <c r="AH6"/>
  <c r="AJ6" s="1"/>
  <c r="AH5"/>
  <c r="AJ5" s="1"/>
  <c r="AH4"/>
  <c r="AJ4" s="1"/>
  <c r="AH3"/>
  <c r="AJ3" s="1"/>
  <c r="AB25"/>
  <c r="AD25" s="1"/>
  <c r="AE25" s="1"/>
  <c r="AB24"/>
  <c r="AD24" s="1"/>
  <c r="AE24" s="1"/>
  <c r="AB23"/>
  <c r="AD23" s="1"/>
  <c r="AE23" s="1"/>
  <c r="AB22"/>
  <c r="AD22" s="1"/>
  <c r="AE22" s="1"/>
  <c r="AB21"/>
  <c r="AD21" s="1"/>
  <c r="AE21" s="1"/>
  <c r="AB20"/>
  <c r="AD20" s="1"/>
  <c r="AE20" s="1"/>
  <c r="AB19"/>
  <c r="AD19" s="1"/>
  <c r="AB18"/>
  <c r="AD18" s="1"/>
  <c r="AB17"/>
  <c r="AD17" s="1"/>
  <c r="AB16"/>
  <c r="AD16" s="1"/>
  <c r="AB15"/>
  <c r="AD15" s="1"/>
  <c r="AE15" s="1"/>
  <c r="AB14"/>
  <c r="AD14" s="1"/>
  <c r="AB13"/>
  <c r="AD13" s="1"/>
  <c r="AB12"/>
  <c r="AD12" s="1"/>
  <c r="AB11"/>
  <c r="AD11" s="1"/>
  <c r="AB10"/>
  <c r="AD10" s="1"/>
  <c r="AB9"/>
  <c r="AD9" s="1"/>
  <c r="AE9" s="1"/>
  <c r="AB8"/>
  <c r="AD8" s="1"/>
  <c r="AB7"/>
  <c r="AD7" s="1"/>
  <c r="AB6"/>
  <c r="AD6" s="1"/>
  <c r="AB5"/>
  <c r="AD5" s="1"/>
  <c r="AB4"/>
  <c r="AD4" s="1"/>
  <c r="AB3"/>
  <c r="AD3" s="1"/>
  <c r="V25"/>
  <c r="X25" s="1"/>
  <c r="Y25" s="1"/>
  <c r="V24"/>
  <c r="X24" s="1"/>
  <c r="Y24" s="1"/>
  <c r="V23"/>
  <c r="X23" s="1"/>
  <c r="Y23" s="1"/>
  <c r="V22"/>
  <c r="X22" s="1"/>
  <c r="Y22" s="1"/>
  <c r="V21"/>
  <c r="X21" s="1"/>
  <c r="Y21" s="1"/>
  <c r="V20"/>
  <c r="X20" s="1"/>
  <c r="Y20" s="1"/>
  <c r="V19"/>
  <c r="X19" s="1"/>
  <c r="V18"/>
  <c r="X18" s="1"/>
  <c r="V17"/>
  <c r="X17" s="1"/>
  <c r="V16"/>
  <c r="X16" s="1"/>
  <c r="V15"/>
  <c r="X15" s="1"/>
  <c r="Y15" s="1"/>
  <c r="V14"/>
  <c r="X14" s="1"/>
  <c r="V13"/>
  <c r="X13" s="1"/>
  <c r="V12"/>
  <c r="X12" s="1"/>
  <c r="V11"/>
  <c r="X11" s="1"/>
  <c r="V10"/>
  <c r="X10" s="1"/>
  <c r="V9"/>
  <c r="X9" s="1"/>
  <c r="Y9" s="1"/>
  <c r="V8"/>
  <c r="X8" s="1"/>
  <c r="V7"/>
  <c r="X7" s="1"/>
  <c r="V6"/>
  <c r="X6" s="1"/>
  <c r="V5"/>
  <c r="X5" s="1"/>
  <c r="V4"/>
  <c r="X4" s="1"/>
  <c r="V3"/>
  <c r="X3" s="1"/>
  <c r="AE6" l="1"/>
  <c r="AE10"/>
  <c r="AE16"/>
  <c r="AE18"/>
  <c r="BU13"/>
  <c r="CG13"/>
  <c r="CM6"/>
  <c r="CM10"/>
  <c r="CM16"/>
  <c r="CM18"/>
  <c r="CS3"/>
  <c r="CS13"/>
  <c r="CY6"/>
  <c r="CY10"/>
  <c r="DW10"/>
  <c r="DW16"/>
  <c r="DW18"/>
  <c r="CA6"/>
  <c r="Y6"/>
  <c r="Y10"/>
  <c r="Y16"/>
  <c r="Y18"/>
  <c r="AI9"/>
  <c r="AK13"/>
  <c r="AQ6"/>
  <c r="AQ10"/>
  <c r="AQ16"/>
  <c r="AQ18"/>
  <c r="AW3"/>
  <c r="AW13"/>
  <c r="BC6"/>
  <c r="BC16"/>
  <c r="BC18"/>
  <c r="BG6"/>
  <c r="BI10"/>
  <c r="BI16"/>
  <c r="BI18"/>
  <c r="BO3"/>
  <c r="BO13"/>
  <c r="BU10"/>
  <c r="CA13"/>
  <c r="CG6"/>
  <c r="CY13"/>
  <c r="DE10"/>
  <c r="DE16"/>
  <c r="DE18"/>
  <c r="DK3"/>
  <c r="DK13"/>
  <c r="DQ6"/>
  <c r="DQ10"/>
  <c r="DQ16"/>
  <c r="DQ18"/>
  <c r="DW3"/>
  <c r="DW13"/>
  <c r="AI3"/>
  <c r="AI6"/>
  <c r="BI3"/>
  <c r="BI6"/>
  <c r="BG9"/>
  <c r="BS6"/>
  <c r="BS9"/>
  <c r="BS10"/>
  <c r="BY6"/>
  <c r="CE6"/>
  <c r="CW10"/>
  <c r="CW25"/>
  <c r="DC3"/>
  <c r="DC6"/>
  <c r="DC9"/>
  <c r="DU10"/>
  <c r="DU13"/>
  <c r="AK3"/>
  <c r="AK6"/>
  <c r="BA9"/>
  <c r="BA10"/>
  <c r="BA25"/>
  <c r="BG3"/>
  <c r="BU6"/>
  <c r="DE3"/>
  <c r="DE6"/>
  <c r="DU6"/>
  <c r="AE3"/>
  <c r="AE13"/>
  <c r="AK10"/>
  <c r="AK16"/>
  <c r="AK18"/>
  <c r="AQ3"/>
  <c r="AQ13"/>
  <c r="AW6"/>
  <c r="AW10"/>
  <c r="AW16"/>
  <c r="AW18"/>
  <c r="BC3"/>
  <c r="BC10"/>
  <c r="BC13"/>
  <c r="BI13"/>
  <c r="BO6"/>
  <c r="BO10"/>
  <c r="BO16"/>
  <c r="BO18"/>
  <c r="BU3"/>
  <c r="BU16"/>
  <c r="BU18"/>
  <c r="CA3"/>
  <c r="CA10"/>
  <c r="CA16"/>
  <c r="CA18"/>
  <c r="CG3"/>
  <c r="CG10"/>
  <c r="CG16"/>
  <c r="CG18"/>
  <c r="CM3"/>
  <c r="CM13"/>
  <c r="CS6"/>
  <c r="CS10"/>
  <c r="CS16"/>
  <c r="CS18"/>
  <c r="CY3"/>
  <c r="CY16"/>
  <c r="CY18"/>
  <c r="DE13"/>
  <c r="DK6"/>
  <c r="DK10"/>
  <c r="DK16"/>
  <c r="DK18"/>
  <c r="DQ3"/>
  <c r="DQ13"/>
  <c r="DW6"/>
  <c r="AC3"/>
  <c r="AC6"/>
  <c r="AC9"/>
  <c r="AC10"/>
  <c r="AC13"/>
  <c r="AC15"/>
  <c r="AC16"/>
  <c r="AC18"/>
  <c r="AC20"/>
  <c r="AC21"/>
  <c r="AC22"/>
  <c r="AC23"/>
  <c r="AC24"/>
  <c r="AC25"/>
  <c r="AI10"/>
  <c r="AI13"/>
  <c r="AI15"/>
  <c r="AI16"/>
  <c r="AI18"/>
  <c r="AI20"/>
  <c r="AI21"/>
  <c r="AI22"/>
  <c r="AI23"/>
  <c r="AI24"/>
  <c r="AI25"/>
  <c r="AO3"/>
  <c r="AO6"/>
  <c r="AO9"/>
  <c r="AO10"/>
  <c r="AO13"/>
  <c r="AO15"/>
  <c r="AO16"/>
  <c r="AO18"/>
  <c r="AO20"/>
  <c r="AO21"/>
  <c r="AO22"/>
  <c r="AO23"/>
  <c r="AO24"/>
  <c r="AO25"/>
  <c r="AU3"/>
  <c r="AU6"/>
  <c r="AU9"/>
  <c r="AU10"/>
  <c r="AU13"/>
  <c r="AU15"/>
  <c r="AU16"/>
  <c r="AU18"/>
  <c r="AU20"/>
  <c r="AU21"/>
  <c r="AU22"/>
  <c r="AU23"/>
  <c r="AU24"/>
  <c r="AU25"/>
  <c r="BA3"/>
  <c r="BA6"/>
  <c r="BA13"/>
  <c r="BA15"/>
  <c r="BA16"/>
  <c r="BA18"/>
  <c r="BA20"/>
  <c r="BA21"/>
  <c r="BA22"/>
  <c r="BA23"/>
  <c r="BA24"/>
  <c r="BG10"/>
  <c r="BG13"/>
  <c r="BG15"/>
  <c r="BG16"/>
  <c r="BG18"/>
  <c r="BG20"/>
  <c r="BG21"/>
  <c r="BG22"/>
  <c r="BG23"/>
  <c r="BG24"/>
  <c r="BG25"/>
  <c r="BM3"/>
  <c r="BM6"/>
  <c r="BM9"/>
  <c r="BM10"/>
  <c r="BM13"/>
  <c r="BM15"/>
  <c r="BM16"/>
  <c r="BM18"/>
  <c r="BM20"/>
  <c r="BM21"/>
  <c r="BM22"/>
  <c r="BM23"/>
  <c r="BM24"/>
  <c r="BM25"/>
  <c r="BS3"/>
  <c r="BS13"/>
  <c r="BS15"/>
  <c r="BS16"/>
  <c r="BS18"/>
  <c r="BS20"/>
  <c r="BS21"/>
  <c r="BS22"/>
  <c r="BS23"/>
  <c r="BS24"/>
  <c r="BS25"/>
  <c r="BY3"/>
  <c r="BY9"/>
  <c r="BY10"/>
  <c r="BY13"/>
  <c r="BY15"/>
  <c r="BY16"/>
  <c r="BY18"/>
  <c r="BY20"/>
  <c r="BY21"/>
  <c r="BY22"/>
  <c r="BY23"/>
  <c r="BY24"/>
  <c r="BY25"/>
  <c r="CE3"/>
  <c r="CE9"/>
  <c r="CE10"/>
  <c r="CE13"/>
  <c r="CE15"/>
  <c r="CE16"/>
  <c r="CE18"/>
  <c r="CE20"/>
  <c r="CE21"/>
  <c r="CE22"/>
  <c r="CE23"/>
  <c r="CE24"/>
  <c r="CE25"/>
  <c r="CK3"/>
  <c r="CK6"/>
  <c r="CK9"/>
  <c r="CK10"/>
  <c r="CK13"/>
  <c r="CK15"/>
  <c r="CK16"/>
  <c r="CK18"/>
  <c r="CK20"/>
  <c r="CK21"/>
  <c r="CK22"/>
  <c r="CK23"/>
  <c r="CK24"/>
  <c r="CK25"/>
  <c r="CQ3"/>
  <c r="CQ6"/>
  <c r="CQ9"/>
  <c r="CQ10"/>
  <c r="CQ13"/>
  <c r="CQ15"/>
  <c r="CQ16"/>
  <c r="CQ18"/>
  <c r="CQ20"/>
  <c r="CQ21"/>
  <c r="CQ22"/>
  <c r="CQ23"/>
  <c r="CQ24"/>
  <c r="CQ25"/>
  <c r="CW3"/>
  <c r="CW6"/>
  <c r="CW9"/>
  <c r="CW13"/>
  <c r="CW15"/>
  <c r="CW16"/>
  <c r="CW18"/>
  <c r="CW20"/>
  <c r="CW21"/>
  <c r="CW22"/>
  <c r="CW23"/>
  <c r="CW24"/>
  <c r="DC10"/>
  <c r="DC13"/>
  <c r="DC15"/>
  <c r="DC16"/>
  <c r="DC18"/>
  <c r="DC20"/>
  <c r="DC21"/>
  <c r="DC22"/>
  <c r="DC23"/>
  <c r="DC24"/>
  <c r="DC25"/>
  <c r="DI3"/>
  <c r="DI6"/>
  <c r="DI9"/>
  <c r="DI10"/>
  <c r="DI13"/>
  <c r="DI15"/>
  <c r="DI16"/>
  <c r="DI18"/>
  <c r="DI20"/>
  <c r="DI21"/>
  <c r="DI22"/>
  <c r="DI23"/>
  <c r="DI24"/>
  <c r="DI25"/>
  <c r="DO3"/>
  <c r="DO6"/>
  <c r="DO9"/>
  <c r="DO10"/>
  <c r="DO13"/>
  <c r="DO15"/>
  <c r="DO16"/>
  <c r="DO18"/>
  <c r="DO20"/>
  <c r="DO21"/>
  <c r="DO22"/>
  <c r="DO23"/>
  <c r="DO24"/>
  <c r="DO25"/>
  <c r="DU3"/>
  <c r="DU9"/>
  <c r="DU15"/>
  <c r="DU16"/>
  <c r="DU18"/>
  <c r="DU20"/>
  <c r="DU21"/>
  <c r="DU22"/>
  <c r="DU23"/>
  <c r="DU24"/>
  <c r="DU25"/>
  <c r="Y3"/>
  <c r="Y13"/>
  <c r="W3"/>
  <c r="W6"/>
  <c r="W9"/>
  <c r="W10"/>
  <c r="W13"/>
  <c r="W15"/>
  <c r="W16"/>
  <c r="W18"/>
  <c r="W20"/>
  <c r="W21"/>
  <c r="W22"/>
  <c r="W23"/>
  <c r="W24"/>
  <c r="W25"/>
  <c r="E201" i="24" l="1"/>
  <c r="B25" i="40" l="1"/>
  <c r="B24"/>
  <c r="B23"/>
  <c r="B22"/>
  <c r="P25"/>
  <c r="R25" s="1"/>
  <c r="S25" s="1"/>
  <c r="P24"/>
  <c r="R24" s="1"/>
  <c r="S24" s="1"/>
  <c r="P23"/>
  <c r="R23" s="1"/>
  <c r="S23" s="1"/>
  <c r="P22"/>
  <c r="R22" s="1"/>
  <c r="S22" s="1"/>
  <c r="P21"/>
  <c r="R21" s="1"/>
  <c r="S21" s="1"/>
  <c r="P20"/>
  <c r="Q20" s="1"/>
  <c r="P19"/>
  <c r="R19" s="1"/>
  <c r="P18"/>
  <c r="P17"/>
  <c r="R17" s="1"/>
  <c r="P16"/>
  <c r="P15"/>
  <c r="Q15" s="1"/>
  <c r="P14"/>
  <c r="R14" s="1"/>
  <c r="P13"/>
  <c r="R13" s="1"/>
  <c r="P12"/>
  <c r="R12" s="1"/>
  <c r="P11"/>
  <c r="R11" s="1"/>
  <c r="P10"/>
  <c r="P9"/>
  <c r="R9" s="1"/>
  <c r="S9" s="1"/>
  <c r="P8"/>
  <c r="R8" s="1"/>
  <c r="P7"/>
  <c r="R7" s="1"/>
  <c r="P6"/>
  <c r="P5"/>
  <c r="R5" s="1"/>
  <c r="P4"/>
  <c r="R4" s="1"/>
  <c r="P3"/>
  <c r="R3" s="1"/>
  <c r="Q6" l="1"/>
  <c r="Q10"/>
  <c r="Q16"/>
  <c r="S3"/>
  <c r="S13"/>
  <c r="Q18"/>
  <c r="R6"/>
  <c r="S6" s="1"/>
  <c r="R10"/>
  <c r="S10" s="1"/>
  <c r="Q3"/>
  <c r="Q9"/>
  <c r="Q13"/>
  <c r="R15"/>
  <c r="S15" s="1"/>
  <c r="R16"/>
  <c r="S16" s="1"/>
  <c r="R18"/>
  <c r="S18" s="1"/>
  <c r="R20"/>
  <c r="S20" s="1"/>
  <c r="Q21"/>
  <c r="Q22"/>
  <c r="Q23"/>
  <c r="Q24"/>
  <c r="Q25"/>
  <c r="J25"/>
  <c r="J24"/>
  <c r="J23"/>
  <c r="J22"/>
  <c r="L22" l="1"/>
  <c r="M22" s="1"/>
  <c r="F22"/>
  <c r="G22" s="1"/>
  <c r="L24"/>
  <c r="M24" s="1"/>
  <c r="F24"/>
  <c r="G24" s="1"/>
  <c r="L23"/>
  <c r="M23" s="1"/>
  <c r="F23"/>
  <c r="G23" s="1"/>
  <c r="L25"/>
  <c r="M25" s="1"/>
  <c r="F25"/>
  <c r="G25" s="1"/>
  <c r="K22"/>
  <c r="K23"/>
  <c r="K24"/>
  <c r="K25"/>
  <c r="BP204" i="54" l="1"/>
  <c r="BO204"/>
  <c r="BP203"/>
  <c r="BO203"/>
  <c r="BP202"/>
  <c r="BO202"/>
  <c r="BP201"/>
  <c r="BO201"/>
  <c r="BP200"/>
  <c r="BO200"/>
  <c r="BP199"/>
  <c r="BO199"/>
  <c r="BP198"/>
  <c r="BO198"/>
  <c r="BP197"/>
  <c r="BO197"/>
  <c r="BP196"/>
  <c r="BO196"/>
  <c r="BP195"/>
  <c r="BO195"/>
  <c r="BP194"/>
  <c r="BO194"/>
  <c r="BP193"/>
  <c r="BO193"/>
  <c r="BP192"/>
  <c r="BO192"/>
  <c r="I200" i="24" s="1"/>
  <c r="BP191" i="54"/>
  <c r="BO191"/>
  <c r="I199" i="24" s="1"/>
  <c r="K199" s="1"/>
  <c r="BP190" i="54"/>
  <c r="BO190"/>
  <c r="I198" i="24" s="1"/>
  <c r="BP189" i="54"/>
  <c r="BO189"/>
  <c r="I197" i="24" s="1"/>
  <c r="K197" s="1"/>
  <c r="BP188" i="54"/>
  <c r="BO188"/>
  <c r="BP187"/>
  <c r="BO187"/>
  <c r="BP186"/>
  <c r="BO186"/>
  <c r="BP185"/>
  <c r="BO185"/>
  <c r="BP184"/>
  <c r="BO184"/>
  <c r="BP183"/>
  <c r="BO183"/>
  <c r="BP182"/>
  <c r="BO182"/>
  <c r="BP181"/>
  <c r="BO181"/>
  <c r="BP180"/>
  <c r="BO180"/>
  <c r="BP179"/>
  <c r="BO179"/>
  <c r="BP178"/>
  <c r="BO178"/>
  <c r="BP177"/>
  <c r="BO177"/>
  <c r="BP176"/>
  <c r="BO176"/>
  <c r="BP175"/>
  <c r="BO175"/>
  <c r="BP174"/>
  <c r="BO174"/>
  <c r="BP173"/>
  <c r="BO173"/>
  <c r="BP172"/>
  <c r="BO172"/>
  <c r="BP171"/>
  <c r="BO171"/>
  <c r="BP170"/>
  <c r="BO170"/>
  <c r="BP169"/>
  <c r="BO169"/>
  <c r="BP168"/>
  <c r="BO168"/>
  <c r="BP167"/>
  <c r="BO167"/>
  <c r="BP166"/>
  <c r="BO166"/>
  <c r="BP165"/>
  <c r="BO165"/>
  <c r="BP164"/>
  <c r="BO164"/>
  <c r="BP163"/>
  <c r="BO163"/>
  <c r="BP162"/>
  <c r="BO162"/>
  <c r="BP161"/>
  <c r="BO161"/>
  <c r="BP160"/>
  <c r="BO160"/>
  <c r="BP159"/>
  <c r="BO159"/>
  <c r="BP158"/>
  <c r="BO158"/>
  <c r="BP157"/>
  <c r="BO157"/>
  <c r="BP156"/>
  <c r="BO156"/>
  <c r="BP155"/>
  <c r="BO155"/>
  <c r="BP154"/>
  <c r="BO154"/>
  <c r="BP153"/>
  <c r="BO153"/>
  <c r="BP131"/>
  <c r="BO131"/>
  <c r="BP130"/>
  <c r="BO130"/>
  <c r="BP129"/>
  <c r="BO129"/>
  <c r="BP128"/>
  <c r="BO128"/>
  <c r="BP127"/>
  <c r="BO127"/>
  <c r="BP126"/>
  <c r="BO126"/>
  <c r="BP125"/>
  <c r="BO125"/>
  <c r="BP124"/>
  <c r="BO124"/>
  <c r="BP123"/>
  <c r="BO123"/>
  <c r="BP122"/>
  <c r="BO122"/>
  <c r="BP121"/>
  <c r="BO121"/>
  <c r="BP120"/>
  <c r="BO120"/>
  <c r="BP119"/>
  <c r="BO119"/>
  <c r="BP118"/>
  <c r="BO118"/>
  <c r="BP117"/>
  <c r="BO117"/>
  <c r="BP116"/>
  <c r="BO116"/>
  <c r="BP115"/>
  <c r="BO115"/>
  <c r="BP114"/>
  <c r="BO114"/>
  <c r="BP113"/>
  <c r="BO113"/>
  <c r="BP112"/>
  <c r="BO112"/>
  <c r="BP111"/>
  <c r="BO111"/>
  <c r="BP110"/>
  <c r="BO110"/>
  <c r="BP109"/>
  <c r="BO109"/>
  <c r="BP108"/>
  <c r="BO108"/>
  <c r="BP107"/>
  <c r="BO107"/>
  <c r="BP106"/>
  <c r="BO106"/>
  <c r="BP105"/>
  <c r="BO105"/>
  <c r="BP104"/>
  <c r="BO104"/>
  <c r="BP103"/>
  <c r="BO103"/>
  <c r="BP102"/>
  <c r="BO102"/>
  <c r="BP101"/>
  <c r="BO101"/>
  <c r="BP100"/>
  <c r="BO100"/>
  <c r="BP99"/>
  <c r="BO99"/>
  <c r="BP98"/>
  <c r="BO98"/>
  <c r="BP97"/>
  <c r="BO97"/>
  <c r="BP96"/>
  <c r="BO96"/>
  <c r="BP95"/>
  <c r="BO95"/>
  <c r="BP94"/>
  <c r="BO94"/>
  <c r="BP93"/>
  <c r="BO93"/>
  <c r="BP92"/>
  <c r="BO92"/>
  <c r="BP91"/>
  <c r="BO91"/>
  <c r="BP90"/>
  <c r="BO90"/>
  <c r="BP89"/>
  <c r="BO89"/>
  <c r="BP88"/>
  <c r="BO88"/>
  <c r="BP87"/>
  <c r="BO87"/>
  <c r="BP86"/>
  <c r="BO86"/>
  <c r="BP85"/>
  <c r="BO85"/>
  <c r="BP84"/>
  <c r="BO84"/>
  <c r="BP83"/>
  <c r="BO83"/>
  <c r="BP82"/>
  <c r="BO82"/>
  <c r="BP81"/>
  <c r="BO81"/>
  <c r="BP80"/>
  <c r="BO80"/>
  <c r="BP79"/>
  <c r="BO79"/>
  <c r="BP78"/>
  <c r="BO78"/>
  <c r="BP77"/>
  <c r="BO77"/>
  <c r="BP76"/>
  <c r="BO76"/>
  <c r="BP75"/>
  <c r="BO75"/>
  <c r="BP74"/>
  <c r="BO74"/>
  <c r="BP73"/>
  <c r="BO73"/>
  <c r="BP72"/>
  <c r="BO72"/>
  <c r="BP71"/>
  <c r="BO71"/>
  <c r="BP70"/>
  <c r="BO70"/>
  <c r="BP69"/>
  <c r="BO69"/>
  <c r="BP68"/>
  <c r="BO68"/>
  <c r="BP67"/>
  <c r="BO67"/>
  <c r="BP66"/>
  <c r="BO66"/>
  <c r="BP65"/>
  <c r="BO65"/>
  <c r="BP64"/>
  <c r="BO64"/>
  <c r="BP63"/>
  <c r="BO63"/>
  <c r="BP62"/>
  <c r="BO62"/>
  <c r="BP61"/>
  <c r="BO61"/>
  <c r="BP60"/>
  <c r="BO60"/>
  <c r="BP59"/>
  <c r="BO59"/>
  <c r="BP58"/>
  <c r="BO58"/>
  <c r="BP57"/>
  <c r="BO57"/>
  <c r="BP56"/>
  <c r="BO56"/>
  <c r="BP55"/>
  <c r="BO55"/>
  <c r="BP54"/>
  <c r="BO54"/>
  <c r="BP53"/>
  <c r="BO53"/>
  <c r="BP52"/>
  <c r="BO52"/>
  <c r="BP51"/>
  <c r="BO51"/>
  <c r="BP50"/>
  <c r="BO50"/>
  <c r="BP49"/>
  <c r="BO49"/>
  <c r="BP48"/>
  <c r="BO48"/>
  <c r="BP47"/>
  <c r="BO47"/>
  <c r="BP46"/>
  <c r="BO46"/>
  <c r="BP45"/>
  <c r="BO45"/>
  <c r="BP44"/>
  <c r="BO44"/>
  <c r="BP43"/>
  <c r="BO43"/>
  <c r="BP42"/>
  <c r="BO42"/>
  <c r="BP41"/>
  <c r="BO41"/>
  <c r="BP40"/>
  <c r="BO40"/>
  <c r="BP39"/>
  <c r="BO39"/>
  <c r="BP38"/>
  <c r="BO38"/>
  <c r="BP37"/>
  <c r="BO37"/>
  <c r="BP36"/>
  <c r="BO36"/>
  <c r="BP35"/>
  <c r="BO35"/>
  <c r="BP34"/>
  <c r="BO34"/>
  <c r="BP33"/>
  <c r="BO33"/>
  <c r="BP32"/>
  <c r="BO32"/>
  <c r="BP31"/>
  <c r="BO31"/>
  <c r="BP30"/>
  <c r="BO30"/>
  <c r="BP29"/>
  <c r="BO29"/>
  <c r="BP28"/>
  <c r="BO28"/>
  <c r="BP27"/>
  <c r="BO27"/>
  <c r="BP26"/>
  <c r="BO26"/>
  <c r="BP25"/>
  <c r="BO25"/>
  <c r="BP24"/>
  <c r="BO24"/>
  <c r="BP23"/>
  <c r="BO23"/>
  <c r="BP22"/>
  <c r="BO22"/>
  <c r="BP21"/>
  <c r="BO21"/>
  <c r="BP20"/>
  <c r="BO20"/>
  <c r="BP19"/>
  <c r="BO19"/>
  <c r="BP18"/>
  <c r="BO18"/>
  <c r="BP17"/>
  <c r="BO17"/>
  <c r="BP16"/>
  <c r="BO16"/>
  <c r="BP15"/>
  <c r="BO15"/>
  <c r="BP14"/>
  <c r="BO14"/>
  <c r="BP13"/>
  <c r="BO13"/>
  <c r="BP12"/>
  <c r="BO12"/>
  <c r="BP11"/>
  <c r="BO11"/>
  <c r="BP10"/>
  <c r="BO10"/>
  <c r="BP9"/>
  <c r="BO9"/>
  <c r="BP8"/>
  <c r="BO8"/>
  <c r="BP7"/>
  <c r="BO7"/>
  <c r="BP6"/>
  <c r="BO6"/>
  <c r="BP5"/>
  <c r="BO5"/>
  <c r="BP4"/>
  <c r="BO4"/>
  <c r="D2"/>
  <c r="F2" s="1"/>
  <c r="C204"/>
  <c r="B204"/>
  <c r="C203"/>
  <c r="B203"/>
  <c r="C202"/>
  <c r="B202"/>
  <c r="C201"/>
  <c r="B201"/>
  <c r="C200"/>
  <c r="B200"/>
  <c r="C199"/>
  <c r="B199"/>
  <c r="C198"/>
  <c r="B198"/>
  <c r="C197"/>
  <c r="B197"/>
  <c r="C196"/>
  <c r="B196"/>
  <c r="C195"/>
  <c r="B195"/>
  <c r="C194"/>
  <c r="B194"/>
  <c r="C193"/>
  <c r="B193"/>
  <c r="C192"/>
  <c r="B192"/>
  <c r="C191"/>
  <c r="B191"/>
  <c r="C190"/>
  <c r="B190"/>
  <c r="C189"/>
  <c r="B189"/>
  <c r="C188"/>
  <c r="B188"/>
  <c r="C187"/>
  <c r="B187"/>
  <c r="C186"/>
  <c r="B186"/>
  <c r="C185"/>
  <c r="B185"/>
  <c r="C184"/>
  <c r="B184"/>
  <c r="C183"/>
  <c r="B183"/>
  <c r="C182"/>
  <c r="B182"/>
  <c r="C181"/>
  <c r="B181"/>
  <c r="C180"/>
  <c r="B180"/>
  <c r="C179"/>
  <c r="B179"/>
  <c r="C178"/>
  <c r="B178"/>
  <c r="C177"/>
  <c r="B177"/>
  <c r="C176"/>
  <c r="B176"/>
  <c r="C175"/>
  <c r="B175"/>
  <c r="C174"/>
  <c r="B174"/>
  <c r="C173"/>
  <c r="B173"/>
  <c r="C172"/>
  <c r="B172"/>
  <c r="C171"/>
  <c r="B171"/>
  <c r="C170"/>
  <c r="B170"/>
  <c r="C169"/>
  <c r="B169"/>
  <c r="C168"/>
  <c r="B168"/>
  <c r="C167"/>
  <c r="B167"/>
  <c r="C166"/>
  <c r="B166"/>
  <c r="C165"/>
  <c r="B165"/>
  <c r="C164"/>
  <c r="B164"/>
  <c r="C163"/>
  <c r="B163"/>
  <c r="C162"/>
  <c r="B162"/>
  <c r="C161"/>
  <c r="B161"/>
  <c r="C160"/>
  <c r="B160"/>
  <c r="C159"/>
  <c r="B159"/>
  <c r="C158"/>
  <c r="B158"/>
  <c r="C157"/>
  <c r="B157"/>
  <c r="C156"/>
  <c r="B156"/>
  <c r="C155"/>
  <c r="B155"/>
  <c r="C154"/>
  <c r="B154"/>
  <c r="C153"/>
  <c r="B153"/>
  <c r="C131"/>
  <c r="B131"/>
  <c r="C130"/>
  <c r="B130"/>
  <c r="C129"/>
  <c r="B129"/>
  <c r="C127"/>
  <c r="B127"/>
  <c r="C126"/>
  <c r="B126"/>
  <c r="C125"/>
  <c r="B125"/>
  <c r="C124"/>
  <c r="B124"/>
  <c r="C123"/>
  <c r="B123"/>
  <c r="C122"/>
  <c r="B122"/>
  <c r="C121"/>
  <c r="B121"/>
  <c r="C120"/>
  <c r="B120"/>
  <c r="C119"/>
  <c r="B119"/>
  <c r="C118"/>
  <c r="B118"/>
  <c r="C117"/>
  <c r="B117"/>
  <c r="C116"/>
  <c r="B116"/>
  <c r="C115"/>
  <c r="B115"/>
  <c r="C114"/>
  <c r="B114"/>
  <c r="C113"/>
  <c r="B113"/>
  <c r="C112"/>
  <c r="B112"/>
  <c r="C111"/>
  <c r="B111"/>
  <c r="C110"/>
  <c r="B110"/>
  <c r="C109"/>
  <c r="B109"/>
  <c r="C108"/>
  <c r="B108"/>
  <c r="C107"/>
  <c r="B107"/>
  <c r="C106"/>
  <c r="B106"/>
  <c r="C105"/>
  <c r="B105"/>
  <c r="C104"/>
  <c r="B104"/>
  <c r="C103"/>
  <c r="B103"/>
  <c r="C102"/>
  <c r="B102"/>
  <c r="C101"/>
  <c r="B101"/>
  <c r="C100"/>
  <c r="B100"/>
  <c r="C99"/>
  <c r="B99"/>
  <c r="C98"/>
  <c r="B98"/>
  <c r="C97"/>
  <c r="B97"/>
  <c r="C96"/>
  <c r="B96"/>
  <c r="C95"/>
  <c r="B95"/>
  <c r="C94"/>
  <c r="B94"/>
  <c r="C93"/>
  <c r="B93"/>
  <c r="C92"/>
  <c r="B92"/>
  <c r="C91"/>
  <c r="B91"/>
  <c r="C90"/>
  <c r="B90"/>
  <c r="C89"/>
  <c r="B89"/>
  <c r="C88"/>
  <c r="B88"/>
  <c r="C87"/>
  <c r="B87"/>
  <c r="C86"/>
  <c r="B86"/>
  <c r="C85"/>
  <c r="B85"/>
  <c r="C84"/>
  <c r="B84"/>
  <c r="C83"/>
  <c r="B83"/>
  <c r="C82"/>
  <c r="B82"/>
  <c r="C81"/>
  <c r="B81"/>
  <c r="C80"/>
  <c r="B80"/>
  <c r="C79"/>
  <c r="B79"/>
  <c r="C78"/>
  <c r="B78"/>
  <c r="C77"/>
  <c r="B77"/>
  <c r="C76"/>
  <c r="B76"/>
  <c r="C75"/>
  <c r="B75"/>
  <c r="C74"/>
  <c r="B74"/>
  <c r="C73"/>
  <c r="B73"/>
  <c r="C72"/>
  <c r="B72"/>
  <c r="C71"/>
  <c r="B71"/>
  <c r="C70"/>
  <c r="B70"/>
  <c r="C69"/>
  <c r="B69"/>
  <c r="C68"/>
  <c r="B68"/>
  <c r="C67"/>
  <c r="B67"/>
  <c r="C66"/>
  <c r="B66"/>
  <c r="C65"/>
  <c r="B65"/>
  <c r="C64"/>
  <c r="B64"/>
  <c r="C63"/>
  <c r="B63"/>
  <c r="C62"/>
  <c r="B62"/>
  <c r="C61"/>
  <c r="B61"/>
  <c r="C60"/>
  <c r="B60"/>
  <c r="C59"/>
  <c r="B59"/>
  <c r="C58"/>
  <c r="B58"/>
  <c r="C57"/>
  <c r="B57"/>
  <c r="C56"/>
  <c r="B56"/>
  <c r="C55"/>
  <c r="B55"/>
  <c r="C54"/>
  <c r="B54"/>
  <c r="C53"/>
  <c r="B53"/>
  <c r="C52"/>
  <c r="B52"/>
  <c r="C51"/>
  <c r="B51"/>
  <c r="C50"/>
  <c r="B50"/>
  <c r="C49"/>
  <c r="B49"/>
  <c r="C48"/>
  <c r="B48"/>
  <c r="C47"/>
  <c r="B47"/>
  <c r="C46"/>
  <c r="B46"/>
  <c r="C45"/>
  <c r="B45"/>
  <c r="C44"/>
  <c r="B44"/>
  <c r="C43"/>
  <c r="B43"/>
  <c r="C42"/>
  <c r="B42"/>
  <c r="C41"/>
  <c r="B41"/>
  <c r="C40"/>
  <c r="B40"/>
  <c r="C39"/>
  <c r="B39"/>
  <c r="C38"/>
  <c r="B38"/>
  <c r="C37"/>
  <c r="B37"/>
  <c r="C36"/>
  <c r="B36"/>
  <c r="C35"/>
  <c r="B35"/>
  <c r="C34"/>
  <c r="B34"/>
  <c r="C33"/>
  <c r="B33"/>
  <c r="C32"/>
  <c r="B32"/>
  <c r="C31"/>
  <c r="B31"/>
  <c r="C30"/>
  <c r="B30"/>
  <c r="C29"/>
  <c r="B29"/>
  <c r="C28"/>
  <c r="B28"/>
  <c r="C27"/>
  <c r="B27"/>
  <c r="C26"/>
  <c r="B26"/>
  <c r="C25"/>
  <c r="B25"/>
  <c r="C24"/>
  <c r="B24"/>
  <c r="C23"/>
  <c r="B23"/>
  <c r="C22"/>
  <c r="B22"/>
  <c r="C21"/>
  <c r="B21"/>
  <c r="C20"/>
  <c r="B20"/>
  <c r="C19"/>
  <c r="B19"/>
  <c r="C18"/>
  <c r="B18"/>
  <c r="C17"/>
  <c r="B17"/>
  <c r="C16"/>
  <c r="B16"/>
  <c r="C15"/>
  <c r="B15"/>
  <c r="C14"/>
  <c r="B14"/>
  <c r="C13"/>
  <c r="B13"/>
  <c r="C12"/>
  <c r="B12"/>
  <c r="C11"/>
  <c r="B11"/>
  <c r="C10"/>
  <c r="B10"/>
  <c r="C9"/>
  <c r="B9"/>
  <c r="C8"/>
  <c r="B8"/>
  <c r="C7"/>
  <c r="B7"/>
  <c r="C6"/>
  <c r="B6"/>
  <c r="C5"/>
  <c r="B5"/>
  <c r="C4"/>
  <c r="B4"/>
  <c r="B2"/>
  <c r="D1"/>
  <c r="E1" s="1"/>
  <c r="I168" i="24" l="1"/>
  <c r="I43"/>
  <c r="I44"/>
  <c r="I61"/>
  <c r="I126"/>
  <c r="K126" s="1"/>
  <c r="I127"/>
  <c r="K127" s="1"/>
  <c r="I129"/>
  <c r="K129" s="1"/>
  <c r="EH129" s="1"/>
  <c r="I187"/>
  <c r="F1" i="54"/>
  <c r="G1" s="1"/>
  <c r="H2"/>
  <c r="J21" i="40"/>
  <c r="J20"/>
  <c r="J19"/>
  <c r="J18"/>
  <c r="J17"/>
  <c r="J16"/>
  <c r="F16" s="1"/>
  <c r="J15"/>
  <c r="J14"/>
  <c r="J13"/>
  <c r="J12"/>
  <c r="J11"/>
  <c r="J10"/>
  <c r="J9"/>
  <c r="J8"/>
  <c r="J7"/>
  <c r="J6"/>
  <c r="J5"/>
  <c r="J4"/>
  <c r="J3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I203" i="24" l="1"/>
  <c r="I202"/>
  <c r="I205"/>
  <c r="I204"/>
  <c r="I66"/>
  <c r="K66" s="1"/>
  <c r="EH66" s="1"/>
  <c r="L4" i="40"/>
  <c r="F4"/>
  <c r="L6"/>
  <c r="F6"/>
  <c r="L8"/>
  <c r="F8"/>
  <c r="L10"/>
  <c r="F10"/>
  <c r="L12"/>
  <c r="F12"/>
  <c r="L14"/>
  <c r="F14"/>
  <c r="L18"/>
  <c r="F18"/>
  <c r="L20"/>
  <c r="F20"/>
  <c r="L3"/>
  <c r="F3"/>
  <c r="L5"/>
  <c r="F5"/>
  <c r="L7"/>
  <c r="F7"/>
  <c r="L9"/>
  <c r="F9"/>
  <c r="L11"/>
  <c r="F11"/>
  <c r="L13"/>
  <c r="F13"/>
  <c r="L15"/>
  <c r="F15"/>
  <c r="L17"/>
  <c r="F17"/>
  <c r="L19"/>
  <c r="F19"/>
  <c r="L21"/>
  <c r="F21"/>
  <c r="L16"/>
  <c r="K16"/>
  <c r="H1" i="54"/>
  <c r="J2"/>
  <c r="J1" s="1"/>
  <c r="K1" s="1"/>
  <c r="K202" i="24" l="1"/>
  <c r="M16" i="40"/>
  <c r="G15"/>
  <c r="G20"/>
  <c r="G21"/>
  <c r="G9"/>
  <c r="I1" i="54"/>
  <c r="L2"/>
  <c r="L1" s="1"/>
  <c r="M1" s="1"/>
  <c r="N2" l="1"/>
  <c r="P2" l="1"/>
  <c r="P1" s="1"/>
  <c r="Q1" s="1"/>
  <c r="N1"/>
  <c r="O1" s="1"/>
  <c r="R2"/>
  <c r="T2" l="1"/>
  <c r="T1" s="1"/>
  <c r="U1" s="1"/>
  <c r="R1"/>
  <c r="S1" s="1"/>
  <c r="V2"/>
  <c r="X2" l="1"/>
  <c r="X1" s="1"/>
  <c r="Y1" s="1"/>
  <c r="V1"/>
  <c r="W1" s="1"/>
  <c r="Z2"/>
  <c r="H61" i="24"/>
  <c r="G61"/>
  <c r="D61"/>
  <c r="D56" l="1"/>
  <c r="D57"/>
  <c r="D58"/>
  <c r="D59"/>
  <c r="D60"/>
  <c r="E59"/>
  <c r="E60"/>
  <c r="E56"/>
  <c r="E57"/>
  <c r="E58"/>
  <c r="AB2" i="54"/>
  <c r="AB1" s="1"/>
  <c r="AC1" s="1"/>
  <c r="Z1"/>
  <c r="AA1" s="1"/>
  <c r="AD2"/>
  <c r="AF2" l="1"/>
  <c r="AF1" s="1"/>
  <c r="AG1" s="1"/>
  <c r="AD1"/>
  <c r="AE1" s="1"/>
  <c r="AH2"/>
  <c r="AJ2" l="1"/>
  <c r="AJ1" s="1"/>
  <c r="AK1" s="1"/>
  <c r="AH1"/>
  <c r="AI1" s="1"/>
  <c r="AL2"/>
  <c r="AN2" l="1"/>
  <c r="AN1" s="1"/>
  <c r="AO1" s="1"/>
  <c r="AL1"/>
  <c r="AM1" s="1"/>
  <c r="AP2"/>
  <c r="AR2" l="1"/>
  <c r="AR1" s="1"/>
  <c r="AS1" s="1"/>
  <c r="AP1"/>
  <c r="AQ1" s="1"/>
  <c r="AT2"/>
  <c r="AV2" l="1"/>
  <c r="AV1" s="1"/>
  <c r="AW1" s="1"/>
  <c r="AT1"/>
  <c r="AU1" s="1"/>
  <c r="AX2"/>
  <c r="D33" i="24" l="1"/>
  <c r="E33"/>
  <c r="AZ2" i="54"/>
  <c r="AZ1" s="1"/>
  <c r="BA1" s="1"/>
  <c r="AX1"/>
  <c r="AY1" s="1"/>
  <c r="BB2"/>
  <c r="BD2" l="1"/>
  <c r="BD1" s="1"/>
  <c r="BE1" s="1"/>
  <c r="BB1"/>
  <c r="BC1" s="1"/>
  <c r="BF2"/>
  <c r="H64" i="24"/>
  <c r="G64"/>
  <c r="D63" l="1"/>
  <c r="D64"/>
  <c r="E64"/>
  <c r="I64"/>
  <c r="BH2" i="54"/>
  <c r="BH1" s="1"/>
  <c r="BI1" s="1"/>
  <c r="BF1"/>
  <c r="BG1" s="1"/>
  <c r="BJ2" l="1"/>
  <c r="BJ1" s="1"/>
  <c r="BK1" s="1"/>
  <c r="BL2"/>
  <c r="BL1" s="1"/>
  <c r="BM1" s="1"/>
  <c r="J64" i="24"/>
  <c r="H87" l="1"/>
  <c r="G87"/>
  <c r="H86"/>
  <c r="H59"/>
  <c r="G59"/>
  <c r="H58"/>
  <c r="G58"/>
  <c r="H57"/>
  <c r="G57"/>
  <c r="H56"/>
  <c r="G56"/>
  <c r="D87" l="1"/>
  <c r="D86"/>
  <c r="E86"/>
  <c r="E87"/>
  <c r="I57"/>
  <c r="I58"/>
  <c r="I59"/>
  <c r="H60"/>
  <c r="G60"/>
  <c r="G86"/>
  <c r="E179" l="1"/>
  <c r="I60"/>
  <c r="G179"/>
  <c r="H179"/>
  <c r="I179"/>
  <c r="J86"/>
  <c r="J87"/>
  <c r="J56"/>
  <c r="J59"/>
  <c r="J57"/>
  <c r="J60"/>
  <c r="J58"/>
  <c r="J179" l="1"/>
  <c r="H83" l="1"/>
  <c r="G83"/>
  <c r="D83" l="1"/>
  <c r="E83"/>
  <c r="I83"/>
  <c r="J83" l="1"/>
  <c r="D128" l="1"/>
  <c r="E128"/>
  <c r="G128"/>
  <c r="H128"/>
  <c r="J128" l="1"/>
  <c r="M18" i="40" l="1"/>
  <c r="M9"/>
  <c r="M20"/>
  <c r="K3"/>
  <c r="K9"/>
  <c r="K13"/>
  <c r="K20"/>
  <c r="M21"/>
  <c r="K6"/>
  <c r="K10"/>
  <c r="K15"/>
  <c r="K18"/>
  <c r="K21"/>
  <c r="M15"/>
  <c r="M6" l="1"/>
  <c r="M3"/>
  <c r="M10"/>
  <c r="M13"/>
  <c r="D17" i="24" l="1"/>
  <c r="E17"/>
  <c r="I16"/>
  <c r="D22" l="1"/>
  <c r="E22"/>
  <c r="G16" i="40" l="1"/>
  <c r="G18" l="1"/>
  <c r="I86" i="24" l="1"/>
  <c r="I56"/>
  <c r="G13" i="40"/>
  <c r="G3"/>
  <c r="G10"/>
  <c r="G6"/>
  <c r="K56" i="24" l="1"/>
  <c r="EH56" s="1"/>
  <c r="I87"/>
  <c r="E184" l="1"/>
  <c r="K86"/>
  <c r="B2"/>
  <c r="EH86" l="1"/>
  <c r="J184"/>
  <c r="E180" l="1"/>
  <c r="E178" l="1"/>
  <c r="I178"/>
  <c r="H178"/>
  <c r="G178"/>
  <c r="J178" l="1"/>
  <c r="I186" l="1"/>
  <c r="I191"/>
  <c r="E190" l="1"/>
  <c r="H187"/>
  <c r="G187"/>
  <c r="E185" l="1"/>
  <c r="E186"/>
  <c r="E187"/>
  <c r="H185"/>
  <c r="H186"/>
  <c r="G186"/>
  <c r="G185"/>
  <c r="J187" l="1"/>
  <c r="J186"/>
  <c r="J185"/>
  <c r="D133" l="1"/>
  <c r="D132"/>
  <c r="E133"/>
  <c r="E132"/>
  <c r="G133"/>
  <c r="G132"/>
  <c r="H132"/>
  <c r="H133"/>
  <c r="J133" l="1"/>
  <c r="J132"/>
  <c r="D37" l="1"/>
  <c r="E37"/>
  <c r="I37"/>
  <c r="J37" l="1"/>
  <c r="H85" l="1"/>
  <c r="G85"/>
  <c r="I85"/>
  <c r="D85" l="1"/>
  <c r="E85"/>
  <c r="J85" l="1"/>
  <c r="D131" l="1"/>
  <c r="E131"/>
  <c r="E53"/>
  <c r="D21" l="1"/>
  <c r="E21"/>
  <c r="D125" l="1"/>
  <c r="D124"/>
  <c r="D130"/>
  <c r="E125"/>
  <c r="E130"/>
  <c r="E124"/>
  <c r="D123" l="1"/>
  <c r="E123"/>
  <c r="D160" l="1"/>
  <c r="D162"/>
  <c r="D163"/>
  <c r="D165"/>
  <c r="D159"/>
  <c r="D161"/>
  <c r="D164"/>
  <c r="D108" l="1"/>
  <c r="E108"/>
  <c r="D42" l="1"/>
  <c r="E42"/>
  <c r="G32" l="1"/>
  <c r="H32"/>
  <c r="I32" l="1"/>
  <c r="D30" l="1"/>
  <c r="D31"/>
  <c r="D32"/>
  <c r="E32"/>
  <c r="E30"/>
  <c r="E31"/>
  <c r="J32" l="1"/>
  <c r="D34" l="1"/>
  <c r="E34" l="1"/>
  <c r="E182" l="1"/>
  <c r="E188"/>
  <c r="E189"/>
  <c r="E183"/>
  <c r="E191"/>
  <c r="G191"/>
  <c r="H191"/>
  <c r="J191" l="1"/>
  <c r="D96" l="1"/>
  <c r="E96"/>
  <c r="D93" l="1"/>
  <c r="D53"/>
  <c r="D65"/>
  <c r="D43"/>
  <c r="E220"/>
  <c r="E214"/>
  <c r="E208"/>
  <c r="D41" l="1"/>
  <c r="D44"/>
  <c r="D4"/>
  <c r="D5"/>
  <c r="D7"/>
  <c r="D9"/>
  <c r="D11"/>
  <c r="D13"/>
  <c r="D23"/>
  <c r="D27"/>
  <c r="D29"/>
  <c r="D15"/>
  <c r="D69"/>
  <c r="D89"/>
  <c r="D39"/>
  <c r="D40"/>
  <c r="D35"/>
  <c r="D45"/>
  <c r="D47"/>
  <c r="D18"/>
  <c r="D20"/>
  <c r="D25"/>
  <c r="D67"/>
  <c r="D55"/>
  <c r="D72"/>
  <c r="D79"/>
  <c r="D73"/>
  <c r="D76"/>
  <c r="D78"/>
  <c r="D91"/>
  <c r="D92"/>
  <c r="D94"/>
  <c r="D137"/>
  <c r="D95"/>
  <c r="D109"/>
  <c r="D114"/>
  <c r="D105"/>
  <c r="D101"/>
  <c r="D104"/>
  <c r="D100"/>
  <c r="D111"/>
  <c r="D115"/>
  <c r="D117"/>
  <c r="D119"/>
  <c r="D121"/>
  <c r="D81"/>
  <c r="D6"/>
  <c r="D8"/>
  <c r="D10"/>
  <c r="D12"/>
  <c r="D14"/>
  <c r="D24"/>
  <c r="D28"/>
  <c r="D16"/>
  <c r="D68"/>
  <c r="D70"/>
  <c r="D38"/>
  <c r="D36"/>
  <c r="D46"/>
  <c r="D48"/>
  <c r="D19"/>
  <c r="D26"/>
  <c r="D54"/>
  <c r="D84"/>
  <c r="D49"/>
  <c r="D71"/>
  <c r="D80"/>
  <c r="D62"/>
  <c r="D74"/>
  <c r="D75"/>
  <c r="D77"/>
  <c r="D88"/>
  <c r="D90"/>
  <c r="D136"/>
  <c r="D135"/>
  <c r="D102"/>
  <c r="D107"/>
  <c r="D106"/>
  <c r="D110"/>
  <c r="D112"/>
  <c r="D116"/>
  <c r="D118"/>
  <c r="D120"/>
  <c r="D122"/>
  <c r="D103"/>
  <c r="E160"/>
  <c r="E162"/>
  <c r="E163"/>
  <c r="E165"/>
  <c r="E167"/>
  <c r="E170"/>
  <c r="E172"/>
  <c r="E174"/>
  <c r="E176"/>
  <c r="E177"/>
  <c r="E192"/>
  <c r="E194"/>
  <c r="E196"/>
  <c r="E206"/>
  <c r="E210"/>
  <c r="E212"/>
  <c r="E216"/>
  <c r="E218"/>
  <c r="E161"/>
  <c r="E164"/>
  <c r="E166"/>
  <c r="E169"/>
  <c r="E171"/>
  <c r="E173"/>
  <c r="E175"/>
  <c r="E193"/>
  <c r="E195"/>
  <c r="E207"/>
  <c r="E209"/>
  <c r="E211"/>
  <c r="E213"/>
  <c r="E219"/>
  <c r="E181"/>
  <c r="E159"/>
  <c r="D82"/>
  <c r="E14"/>
  <c r="E24"/>
  <c r="E28"/>
  <c r="E16"/>
  <c r="E70"/>
  <c r="E38"/>
  <c r="E41"/>
  <c r="E36"/>
  <c r="E46"/>
  <c r="E48"/>
  <c r="E19"/>
  <c r="E26"/>
  <c r="E54"/>
  <c r="E84"/>
  <c r="E49"/>
  <c r="E71"/>
  <c r="E80"/>
  <c r="E62"/>
  <c r="E74"/>
  <c r="E75"/>
  <c r="E77"/>
  <c r="E88"/>
  <c r="E90"/>
  <c r="E93"/>
  <c r="E136"/>
  <c r="E135"/>
  <c r="E102"/>
  <c r="E113"/>
  <c r="E107"/>
  <c r="E106"/>
  <c r="E110"/>
  <c r="E112"/>
  <c r="E116"/>
  <c r="E118"/>
  <c r="E120"/>
  <c r="E122"/>
  <c r="E103"/>
  <c r="E81"/>
  <c r="E6"/>
  <c r="E8"/>
  <c r="E10"/>
  <c r="E12"/>
  <c r="E68"/>
  <c r="E4"/>
  <c r="E5"/>
  <c r="E7"/>
  <c r="E9"/>
  <c r="E11"/>
  <c r="E13"/>
  <c r="E23"/>
  <c r="E27"/>
  <c r="E29"/>
  <c r="E15"/>
  <c r="E82"/>
  <c r="E69"/>
  <c r="E89"/>
  <c r="E39"/>
  <c r="E40"/>
  <c r="E35"/>
  <c r="E45"/>
  <c r="E47"/>
  <c r="E18"/>
  <c r="E20"/>
  <c r="E25"/>
  <c r="E67"/>
  <c r="E55"/>
  <c r="E72"/>
  <c r="E79"/>
  <c r="E73"/>
  <c r="E76"/>
  <c r="E78"/>
  <c r="E91"/>
  <c r="E92"/>
  <c r="E94"/>
  <c r="E137"/>
  <c r="E95"/>
  <c r="E109"/>
  <c r="E114"/>
  <c r="E105"/>
  <c r="E101"/>
  <c r="E104"/>
  <c r="E100"/>
  <c r="E111"/>
  <c r="E115"/>
  <c r="E117"/>
  <c r="E119"/>
  <c r="E121"/>
  <c r="F220"/>
  <c r="F219"/>
  <c r="J16" l="1"/>
  <c r="J112" l="1"/>
  <c r="G112"/>
  <c r="H112"/>
  <c r="I69" l="1"/>
  <c r="I70"/>
  <c r="J69" l="1"/>
  <c r="J70" l="1"/>
  <c r="I24" l="1"/>
  <c r="G23"/>
  <c r="H23"/>
  <c r="G24"/>
  <c r="H24"/>
  <c r="J25"/>
  <c r="G25"/>
  <c r="H25"/>
  <c r="J26"/>
  <c r="G26"/>
  <c r="H26"/>
  <c r="J67"/>
  <c r="G67"/>
  <c r="H67"/>
  <c r="I26" l="1"/>
  <c r="J24"/>
  <c r="J23"/>
  <c r="G94"/>
  <c r="H94"/>
  <c r="J94"/>
  <c r="P2" l="1"/>
  <c r="T2" s="1"/>
  <c r="X2" s="1"/>
  <c r="AB2" s="1"/>
  <c r="AF2" s="1"/>
  <c r="AJ2" s="1"/>
  <c r="AN2" s="1"/>
  <c r="AR2" s="1"/>
  <c r="AV2" s="1"/>
  <c r="AZ2" s="1"/>
  <c r="BD2" s="1"/>
  <c r="BH2" s="1"/>
  <c r="BL2" s="1"/>
  <c r="BP2" s="1"/>
  <c r="BT2" s="1"/>
  <c r="BX2" s="1"/>
  <c r="CB2" s="1"/>
  <c r="CF2" s="1"/>
  <c r="CJ2" s="1"/>
  <c r="CN2" s="1"/>
  <c r="CR2" s="1"/>
  <c r="CV2" s="1"/>
  <c r="CZ2" s="1"/>
  <c r="DD2" s="1"/>
  <c r="DH2" s="1"/>
  <c r="DL2" s="1"/>
  <c r="DP2" s="1"/>
  <c r="DT2" s="1"/>
  <c r="DX2" s="1"/>
  <c r="EB2" s="1"/>
  <c r="I17" l="1"/>
  <c r="I22"/>
  <c r="I21"/>
  <c r="I20"/>
  <c r="I19"/>
  <c r="I14"/>
  <c r="I13"/>
  <c r="I12"/>
  <c r="I11"/>
  <c r="I10"/>
  <c r="I6"/>
  <c r="I169" l="1"/>
  <c r="I188"/>
  <c r="I166"/>
  <c r="I171"/>
  <c r="I98"/>
  <c r="I201"/>
  <c r="I164"/>
  <c r="I173"/>
  <c r="I207"/>
  <c r="I177"/>
  <c r="I193"/>
  <c r="I176"/>
  <c r="I181"/>
  <c r="I210"/>
  <c r="I175"/>
  <c r="I213"/>
  <c r="I161"/>
  <c r="I114"/>
  <c r="I162"/>
  <c r="I190"/>
  <c r="I195"/>
  <c r="I209"/>
  <c r="I217"/>
  <c r="I215"/>
  <c r="I167"/>
  <c r="I174"/>
  <c r="I180"/>
  <c r="I211"/>
  <c r="I219"/>
  <c r="I192"/>
  <c r="I216"/>
  <c r="I51"/>
  <c r="I163"/>
  <c r="I183"/>
  <c r="I196"/>
  <c r="I208"/>
  <c r="I220"/>
  <c r="I165"/>
  <c r="I170"/>
  <c r="I189"/>
  <c r="I194"/>
  <c r="I206"/>
  <c r="I214"/>
  <c r="I218"/>
  <c r="I75"/>
  <c r="I41"/>
  <c r="I46"/>
  <c r="I54"/>
  <c r="I76"/>
  <c r="I47"/>
  <c r="I48"/>
  <c r="I52"/>
  <c r="I74"/>
  <c r="I78"/>
  <c r="I53"/>
  <c r="I77"/>
  <c r="I28"/>
  <c r="I55"/>
  <c r="I36"/>
  <c r="I29"/>
  <c r="I31"/>
  <c r="I91"/>
  <c r="I42"/>
  <c r="I40"/>
  <c r="I72"/>
  <c r="I159"/>
  <c r="I39"/>
  <c r="I80"/>
  <c r="G29" l="1"/>
  <c r="H29"/>
  <c r="H93"/>
  <c r="G93" l="1"/>
  <c r="G198" l="1"/>
  <c r="G201" l="1"/>
  <c r="H201" l="1"/>
  <c r="H103" l="1"/>
  <c r="H131"/>
  <c r="H130"/>
  <c r="H125"/>
  <c r="H124"/>
  <c r="H123"/>
  <c r="H122"/>
  <c r="H121"/>
  <c r="H120"/>
  <c r="H119"/>
  <c r="H118"/>
  <c r="H117"/>
  <c r="H116"/>
  <c r="H115"/>
  <c r="H111"/>
  <c r="H110"/>
  <c r="H106"/>
  <c r="H104"/>
  <c r="H101"/>
  <c r="H108"/>
  <c r="H107"/>
  <c r="H105"/>
  <c r="H113"/>
  <c r="H102"/>
  <c r="H96"/>
  <c r="H95"/>
  <c r="H135"/>
  <c r="H137"/>
  <c r="H136"/>
  <c r="H92"/>
  <c r="H90"/>
  <c r="H91"/>
  <c r="H88"/>
  <c r="H78"/>
  <c r="H77"/>
  <c r="H76"/>
  <c r="H75"/>
  <c r="H74"/>
  <c r="H73"/>
  <c r="H62"/>
  <c r="H79"/>
  <c r="H80"/>
  <c r="H72"/>
  <c r="H71"/>
  <c r="H49"/>
  <c r="H34"/>
  <c r="H55"/>
  <c r="H54"/>
  <c r="H52"/>
  <c r="H51"/>
  <c r="H63"/>
  <c r="H31"/>
  <c r="H30"/>
  <c r="H22"/>
  <c r="H21"/>
  <c r="H20"/>
  <c r="H19"/>
  <c r="H48"/>
  <c r="H47"/>
  <c r="H46"/>
  <c r="H45"/>
  <c r="H36"/>
  <c r="H42"/>
  <c r="H40"/>
  <c r="H43"/>
  <c r="H39"/>
  <c r="H89"/>
  <c r="H33"/>
  <c r="H15"/>
  <c r="H28"/>
  <c r="H14"/>
  <c r="H13"/>
  <c r="H12"/>
  <c r="H11"/>
  <c r="H10"/>
  <c r="H9"/>
  <c r="H8"/>
  <c r="H7"/>
  <c r="H6"/>
  <c r="H5"/>
  <c r="H81"/>
  <c r="H4"/>
  <c r="H53" l="1"/>
  <c r="H41"/>
  <c r="H44"/>
  <c r="H82"/>
  <c r="H17"/>
  <c r="H16"/>
  <c r="H35"/>
  <c r="H84"/>
  <c r="H50"/>
  <c r="H18"/>
  <c r="H109"/>
  <c r="H38"/>
  <c r="H97"/>
  <c r="H70"/>
  <c r="H69"/>
  <c r="H68"/>
  <c r="H27"/>
  <c r="G182" l="1"/>
  <c r="G183"/>
  <c r="H182" l="1"/>
  <c r="H183"/>
  <c r="G165" l="1"/>
  <c r="G103" l="1"/>
  <c r="G189" l="1"/>
  <c r="G188"/>
  <c r="G180"/>
  <c r="F137"/>
  <c r="F136"/>
  <c r="G131"/>
  <c r="G130"/>
  <c r="G125"/>
  <c r="G124"/>
  <c r="G123"/>
  <c r="G122"/>
  <c r="G121"/>
  <c r="G120"/>
  <c r="G119"/>
  <c r="G118"/>
  <c r="G117"/>
  <c r="G116"/>
  <c r="G115"/>
  <c r="G111"/>
  <c r="G110"/>
  <c r="G106"/>
  <c r="G104"/>
  <c r="G101"/>
  <c r="G108"/>
  <c r="G107"/>
  <c r="G105"/>
  <c r="G113"/>
  <c r="G102"/>
  <c r="G96"/>
  <c r="G95"/>
  <c r="G135"/>
  <c r="G137"/>
  <c r="G136"/>
  <c r="G92"/>
  <c r="G90"/>
  <c r="G91"/>
  <c r="G88"/>
  <c r="G78"/>
  <c r="G77"/>
  <c r="G76"/>
  <c r="G75"/>
  <c r="G74"/>
  <c r="G73"/>
  <c r="G62"/>
  <c r="G79"/>
  <c r="G80"/>
  <c r="G72"/>
  <c r="G71"/>
  <c r="G49"/>
  <c r="G34"/>
  <c r="G55"/>
  <c r="G54"/>
  <c r="G52"/>
  <c r="G51"/>
  <c r="G63"/>
  <c r="G31"/>
  <c r="G30"/>
  <c r="G22"/>
  <c r="G21"/>
  <c r="G20"/>
  <c r="G19"/>
  <c r="G48"/>
  <c r="G47"/>
  <c r="G46"/>
  <c r="G45"/>
  <c r="G36"/>
  <c r="G42"/>
  <c r="G40"/>
  <c r="G43"/>
  <c r="G39"/>
  <c r="G89"/>
  <c r="G33"/>
  <c r="G15"/>
  <c r="G28"/>
  <c r="G14"/>
  <c r="G13"/>
  <c r="G12"/>
  <c r="G11"/>
  <c r="G10"/>
  <c r="G9"/>
  <c r="G8"/>
  <c r="G7"/>
  <c r="G6"/>
  <c r="G5"/>
  <c r="G81"/>
  <c r="G4"/>
  <c r="G190" l="1"/>
  <c r="H198"/>
  <c r="G53"/>
  <c r="G41"/>
  <c r="G44"/>
  <c r="G160"/>
  <c r="G162"/>
  <c r="G163"/>
  <c r="H165"/>
  <c r="G167"/>
  <c r="G172"/>
  <c r="G174"/>
  <c r="G176"/>
  <c r="G177"/>
  <c r="G181"/>
  <c r="G192"/>
  <c r="G194"/>
  <c r="G196"/>
  <c r="G207"/>
  <c r="G209"/>
  <c r="G211"/>
  <c r="G213"/>
  <c r="G215"/>
  <c r="G217"/>
  <c r="G219"/>
  <c r="G159"/>
  <c r="G161"/>
  <c r="G164"/>
  <c r="G166"/>
  <c r="G169"/>
  <c r="G171"/>
  <c r="G173"/>
  <c r="G175"/>
  <c r="G193"/>
  <c r="G195"/>
  <c r="G206"/>
  <c r="G208"/>
  <c r="G210"/>
  <c r="G212"/>
  <c r="G214"/>
  <c r="G216"/>
  <c r="G218"/>
  <c r="G220"/>
  <c r="G82"/>
  <c r="G17"/>
  <c r="G16"/>
  <c r="G170"/>
  <c r="G35"/>
  <c r="G84"/>
  <c r="G50"/>
  <c r="G18"/>
  <c r="G109"/>
  <c r="G38"/>
  <c r="G97"/>
  <c r="G70"/>
  <c r="G69"/>
  <c r="G68"/>
  <c r="G27"/>
  <c r="H160"/>
  <c r="H162"/>
  <c r="H163"/>
  <c r="H167"/>
  <c r="H170"/>
  <c r="H172"/>
  <c r="H174"/>
  <c r="H176"/>
  <c r="H177"/>
  <c r="H181"/>
  <c r="H189"/>
  <c r="H192"/>
  <c r="H194"/>
  <c r="H196"/>
  <c r="H207"/>
  <c r="H209"/>
  <c r="H211"/>
  <c r="H213"/>
  <c r="H215"/>
  <c r="H217"/>
  <c r="H219"/>
  <c r="H159"/>
  <c r="H161"/>
  <c r="H164"/>
  <c r="H166"/>
  <c r="H169"/>
  <c r="H171"/>
  <c r="H173"/>
  <c r="H175"/>
  <c r="H180"/>
  <c r="H188"/>
  <c r="H190"/>
  <c r="H193"/>
  <c r="H195"/>
  <c r="H206"/>
  <c r="H208"/>
  <c r="H210"/>
  <c r="H212"/>
  <c r="H214"/>
  <c r="H216"/>
  <c r="H218"/>
  <c r="H220"/>
  <c r="J162" l="1"/>
  <c r="K162" s="1"/>
  <c r="J219"/>
  <c r="K219" s="1"/>
  <c r="J217"/>
  <c r="J215"/>
  <c r="J213"/>
  <c r="J211"/>
  <c r="J209"/>
  <c r="J207"/>
  <c r="K207" s="1"/>
  <c r="J201"/>
  <c r="K201" s="1"/>
  <c r="J195"/>
  <c r="J193"/>
  <c r="J190"/>
  <c r="J188"/>
  <c r="J182"/>
  <c r="J180"/>
  <c r="J175"/>
  <c r="J173"/>
  <c r="J171"/>
  <c r="J169"/>
  <c r="J166"/>
  <c r="J164"/>
  <c r="K164" s="1"/>
  <c r="J160"/>
  <c r="J135"/>
  <c r="J136"/>
  <c r="J131"/>
  <c r="J125"/>
  <c r="J123"/>
  <c r="J121"/>
  <c r="J119"/>
  <c r="J115"/>
  <c r="J116"/>
  <c r="J110"/>
  <c r="J109"/>
  <c r="J100"/>
  <c r="J106"/>
  <c r="J105"/>
  <c r="J102"/>
  <c r="J96"/>
  <c r="J97"/>
  <c r="J93"/>
  <c r="J91"/>
  <c r="J88"/>
  <c r="J77"/>
  <c r="J75"/>
  <c r="J73"/>
  <c r="J80"/>
  <c r="J72"/>
  <c r="J89"/>
  <c r="J68"/>
  <c r="J34"/>
  <c r="J55"/>
  <c r="J53"/>
  <c r="J51"/>
  <c r="J31"/>
  <c r="J63"/>
  <c r="J48"/>
  <c r="J46"/>
  <c r="J36"/>
  <c r="J42"/>
  <c r="J40"/>
  <c r="J38"/>
  <c r="J33"/>
  <c r="J28"/>
  <c r="J81"/>
  <c r="J220"/>
  <c r="K220" s="1"/>
  <c r="J218"/>
  <c r="K218" s="1"/>
  <c r="J216"/>
  <c r="J214"/>
  <c r="J212"/>
  <c r="J210"/>
  <c r="J208"/>
  <c r="K208" s="1"/>
  <c r="J206"/>
  <c r="K206" s="1"/>
  <c r="J196"/>
  <c r="J194"/>
  <c r="J192"/>
  <c r="J189"/>
  <c r="J183"/>
  <c r="J181"/>
  <c r="K181" s="1"/>
  <c r="J177"/>
  <c r="J176"/>
  <c r="J174"/>
  <c r="J172"/>
  <c r="J170"/>
  <c r="J167"/>
  <c r="J165"/>
  <c r="K165" s="1"/>
  <c r="J163"/>
  <c r="K163" s="1"/>
  <c r="J161"/>
  <c r="K161" s="1"/>
  <c r="J159"/>
  <c r="J137"/>
  <c r="J103"/>
  <c r="J130"/>
  <c r="J124"/>
  <c r="J122"/>
  <c r="J120"/>
  <c r="J118"/>
  <c r="J117"/>
  <c r="J111"/>
  <c r="J114"/>
  <c r="J108"/>
  <c r="J101"/>
  <c r="J104"/>
  <c r="J107"/>
  <c r="J113"/>
  <c r="J95"/>
  <c r="J92"/>
  <c r="J90"/>
  <c r="J78"/>
  <c r="J76"/>
  <c r="J74"/>
  <c r="J79"/>
  <c r="J62"/>
  <c r="J71"/>
  <c r="J49"/>
  <c r="J84"/>
  <c r="J54"/>
  <c r="J52"/>
  <c r="J50"/>
  <c r="J30"/>
  <c r="J47"/>
  <c r="J45"/>
  <c r="J35"/>
  <c r="J41"/>
  <c r="J39"/>
  <c r="J82"/>
  <c r="J29"/>
  <c r="J27"/>
  <c r="K114" l="1"/>
  <c r="EH114" s="1"/>
  <c r="K53"/>
  <c r="J9"/>
  <c r="J17"/>
  <c r="J22"/>
  <c r="J4"/>
  <c r="J5"/>
  <c r="J12"/>
  <c r="J13"/>
  <c r="J20"/>
  <c r="J6"/>
  <c r="J11"/>
  <c r="J14"/>
  <c r="J15"/>
  <c r="J21"/>
  <c r="J7"/>
  <c r="J18"/>
  <c r="J8"/>
  <c r="J10"/>
  <c r="J19"/>
  <c r="K188"/>
  <c r="K192"/>
  <c r="K209"/>
  <c r="K215"/>
  <c r="K166"/>
  <c r="EH53" l="1"/>
  <c r="I8" l="1"/>
  <c r="I160" l="1"/>
  <c r="K159" s="1"/>
  <c r="I172" l="1"/>
  <c r="K170" s="1"/>
  <c r="I7"/>
  <c r="I99" l="1"/>
  <c r="K98" s="1"/>
  <c r="I131"/>
  <c r="I38"/>
  <c r="K38" s="1"/>
  <c r="I45"/>
  <c r="I30"/>
  <c r="I136"/>
  <c r="I119"/>
  <c r="I109"/>
  <c r="I88"/>
  <c r="I103"/>
  <c r="I120"/>
  <c r="I107"/>
  <c r="I93"/>
  <c r="I108"/>
  <c r="I95"/>
  <c r="I49"/>
  <c r="I15"/>
  <c r="I90"/>
  <c r="I97"/>
  <c r="K97" s="1"/>
  <c r="EH97" s="1"/>
  <c r="I135"/>
  <c r="I121"/>
  <c r="I110"/>
  <c r="I96"/>
  <c r="I137"/>
  <c r="I122"/>
  <c r="I111"/>
  <c r="I102"/>
  <c r="I33"/>
  <c r="I62"/>
  <c r="I23"/>
  <c r="I25"/>
  <c r="I133"/>
  <c r="I128"/>
  <c r="I5"/>
  <c r="I68"/>
  <c r="I18"/>
  <c r="I71"/>
  <c r="I35"/>
  <c r="I123"/>
  <c r="I116"/>
  <c r="I106"/>
  <c r="I81"/>
  <c r="I124"/>
  <c r="I117"/>
  <c r="I105"/>
  <c r="I63"/>
  <c r="I104"/>
  <c r="I82"/>
  <c r="I73"/>
  <c r="I113"/>
  <c r="K113" s="1"/>
  <c r="I27"/>
  <c r="I79"/>
  <c r="I125"/>
  <c r="I115"/>
  <c r="I100"/>
  <c r="I34"/>
  <c r="I130"/>
  <c r="I118"/>
  <c r="I84"/>
  <c r="I89"/>
  <c r="I101"/>
  <c r="I92"/>
  <c r="I94"/>
  <c r="I67"/>
  <c r="I112"/>
  <c r="I132"/>
  <c r="I65" l="1"/>
  <c r="K63" s="1"/>
  <c r="EH98"/>
  <c r="I50"/>
  <c r="K50" s="1"/>
  <c r="K67"/>
  <c r="K92"/>
  <c r="K118"/>
  <c r="K115"/>
  <c r="K73"/>
  <c r="K104"/>
  <c r="K105"/>
  <c r="K124"/>
  <c r="K106"/>
  <c r="K123"/>
  <c r="K71"/>
  <c r="K68"/>
  <c r="K128"/>
  <c r="K25"/>
  <c r="K62"/>
  <c r="K33"/>
  <c r="K111"/>
  <c r="K137"/>
  <c r="K110"/>
  <c r="K135"/>
  <c r="K15"/>
  <c r="K95"/>
  <c r="K93"/>
  <c r="K120"/>
  <c r="K88"/>
  <c r="K119"/>
  <c r="K30"/>
  <c r="K112"/>
  <c r="K94"/>
  <c r="K101"/>
  <c r="K84"/>
  <c r="K130"/>
  <c r="K100"/>
  <c r="K79"/>
  <c r="K82"/>
  <c r="K117"/>
  <c r="K81"/>
  <c r="K116"/>
  <c r="K35"/>
  <c r="K18"/>
  <c r="K133"/>
  <c r="K23"/>
  <c r="K102"/>
  <c r="K122"/>
  <c r="K96"/>
  <c r="K121"/>
  <c r="K90"/>
  <c r="K49"/>
  <c r="K108"/>
  <c r="K107"/>
  <c r="K103"/>
  <c r="K109"/>
  <c r="K136"/>
  <c r="K45"/>
  <c r="K131"/>
  <c r="K125"/>
  <c r="K132"/>
  <c r="K89"/>
  <c r="K34"/>
  <c r="K27"/>
  <c r="EH34" l="1"/>
  <c r="EH132"/>
  <c r="EH131"/>
  <c r="EH45"/>
  <c r="EH136"/>
  <c r="EH109"/>
  <c r="EH103"/>
  <c r="EH107"/>
  <c r="EH108"/>
  <c r="EH49"/>
  <c r="EH90"/>
  <c r="EH121"/>
  <c r="EH96"/>
  <c r="EH122"/>
  <c r="EH102"/>
  <c r="EH23"/>
  <c r="EH133"/>
  <c r="EH18"/>
  <c r="EH35"/>
  <c r="EH116"/>
  <c r="EH81"/>
  <c r="EH117"/>
  <c r="EH63"/>
  <c r="EH82"/>
  <c r="EH113"/>
  <c r="EH79"/>
  <c r="EH100"/>
  <c r="EH130"/>
  <c r="EH84"/>
  <c r="EH101"/>
  <c r="EH94"/>
  <c r="EH112"/>
  <c r="EH38"/>
  <c r="EH30"/>
  <c r="EH119"/>
  <c r="EH88"/>
  <c r="EH120"/>
  <c r="EH93"/>
  <c r="EH95"/>
  <c r="EH15"/>
  <c r="EH135"/>
  <c r="EH110"/>
  <c r="EH137"/>
  <c r="EH111"/>
  <c r="EH33"/>
  <c r="EH62"/>
  <c r="EH25"/>
  <c r="EH128"/>
  <c r="EH68"/>
  <c r="EH71"/>
  <c r="EH123"/>
  <c r="EH106"/>
  <c r="EH124"/>
  <c r="EH105"/>
  <c r="EH104"/>
  <c r="EH73"/>
  <c r="EH65"/>
  <c r="EH115"/>
  <c r="EH118"/>
  <c r="EH92"/>
  <c r="EH67"/>
  <c r="EH50"/>
  <c r="EH27"/>
  <c r="EH89"/>
  <c r="EH125"/>
  <c r="I184" l="1"/>
  <c r="I182" l="1"/>
  <c r="K182" s="1"/>
  <c r="I185" l="1"/>
  <c r="K185" s="1"/>
  <c r="I212" l="1"/>
  <c r="K212" s="1"/>
  <c r="I4" l="1"/>
  <c r="K4" l="1"/>
  <c r="EH4" l="1"/>
  <c r="I9" l="1"/>
  <c r="K5" s="1"/>
  <c r="EH5" l="1"/>
</calcChain>
</file>

<file path=xl/sharedStrings.xml><?xml version="1.0" encoding="utf-8"?>
<sst xmlns="http://schemas.openxmlformats.org/spreadsheetml/2006/main" count="809" uniqueCount="253">
  <si>
    <t>Produit</t>
  </si>
  <si>
    <t>CO</t>
  </si>
  <si>
    <t>SO</t>
  </si>
  <si>
    <t>ACHAT</t>
  </si>
  <si>
    <t>PF0001</t>
  </si>
  <si>
    <t>PF0362</t>
  </si>
  <si>
    <t>PF0009</t>
  </si>
  <si>
    <t>PF0010</t>
  </si>
  <si>
    <t>PF0011</t>
  </si>
  <si>
    <t>PF0013</t>
  </si>
  <si>
    <t>PF0012</t>
  </si>
  <si>
    <t>PF0193</t>
  </si>
  <si>
    <t>PF0300</t>
  </si>
  <si>
    <t>PF0434</t>
  </si>
  <si>
    <t>PF0372</t>
  </si>
  <si>
    <t>PF0014</t>
  </si>
  <si>
    <t>PF0083</t>
  </si>
  <si>
    <t>PF0084</t>
  </si>
  <si>
    <t>PF0314</t>
  </si>
  <si>
    <t>PF0325</t>
  </si>
  <si>
    <t>PF0363</t>
  </si>
  <si>
    <t>PF0181</t>
  </si>
  <si>
    <t>PF0206</t>
  </si>
  <si>
    <t>PF0425</t>
  </si>
  <si>
    <t>PF0408</t>
  </si>
  <si>
    <t>PF0407</t>
  </si>
  <si>
    <t>PF0263</t>
  </si>
  <si>
    <t>PF0264</t>
  </si>
  <si>
    <t>PF0358</t>
  </si>
  <si>
    <t>PF0424</t>
  </si>
  <si>
    <t>PF0359</t>
  </si>
  <si>
    <t>PF0071</t>
  </si>
  <si>
    <t>PF0073</t>
  </si>
  <si>
    <t>PF0074</t>
  </si>
  <si>
    <t>PF0301</t>
  </si>
  <si>
    <t>PF0361</t>
  </si>
  <si>
    <t>PF0245</t>
  </si>
  <si>
    <t>PF0246</t>
  </si>
  <si>
    <t>PF0360</t>
  </si>
  <si>
    <t>PF0101</t>
  </si>
  <si>
    <t>PF0155</t>
  </si>
  <si>
    <t>PF0156</t>
  </si>
  <si>
    <t>PF0310</t>
  </si>
  <si>
    <t>PF0338</t>
  </si>
  <si>
    <t>PF0373</t>
  </si>
  <si>
    <t>PF0374</t>
  </si>
  <si>
    <t>PF0376</t>
  </si>
  <si>
    <t>PF0375</t>
  </si>
  <si>
    <t>PF0329</t>
  </si>
  <si>
    <t>PF0330</t>
  </si>
  <si>
    <t>PF0342</t>
  </si>
  <si>
    <t>PF0357</t>
  </si>
  <si>
    <t>PF0348</t>
  </si>
  <si>
    <t>PF0350</t>
  </si>
  <si>
    <t>PF0368</t>
  </si>
  <si>
    <t>PF0369</t>
  </si>
  <si>
    <t>PF0370</t>
  </si>
  <si>
    <t>PF0378</t>
  </si>
  <si>
    <t>PF0380</t>
  </si>
  <si>
    <t>PF0432</t>
  </si>
  <si>
    <t>PF0420</t>
  </si>
  <si>
    <t>PF0422</t>
  </si>
  <si>
    <t>PF0419</t>
  </si>
  <si>
    <t>PF0421</t>
  </si>
  <si>
    <t>PF0043</t>
  </si>
  <si>
    <t>PF0077</t>
  </si>
  <si>
    <t>PF0042</t>
  </si>
  <si>
    <t>PF0222</t>
  </si>
  <si>
    <t>PF0223</t>
  </si>
  <si>
    <t>PF0430</t>
  </si>
  <si>
    <t>PF0433</t>
  </si>
  <si>
    <t>XTENSION</t>
  </si>
  <si>
    <t>PF0438</t>
  </si>
  <si>
    <t>PF0439</t>
  </si>
  <si>
    <t>PF0440</t>
  </si>
  <si>
    <t>PF0441</t>
  </si>
  <si>
    <t>PF0400</t>
  </si>
  <si>
    <t>PF0038</t>
  </si>
  <si>
    <t>PF0142</t>
  </si>
  <si>
    <t>PF0143</t>
  </si>
  <si>
    <t>PF0218</t>
  </si>
  <si>
    <t>PF0356</t>
  </si>
  <si>
    <t>PF0431</t>
  </si>
  <si>
    <t>PF0331</t>
  </si>
  <si>
    <t>PF0332</t>
  </si>
  <si>
    <t>PF0192</t>
  </si>
  <si>
    <t>PF0227</t>
  </si>
  <si>
    <t>PF0189</t>
  </si>
  <si>
    <t>PF0288</t>
  </si>
  <si>
    <t>PF0289</t>
  </si>
  <si>
    <t>PF0308</t>
  </si>
  <si>
    <t>PF0313</t>
  </si>
  <si>
    <t>PF0412</t>
  </si>
  <si>
    <t>PF0413</t>
  </si>
  <si>
    <t>PF0414</t>
  </si>
  <si>
    <t>PF0415</t>
  </si>
  <si>
    <t>PF0416</t>
  </si>
  <si>
    <t>PF0303</t>
  </si>
  <si>
    <t>PF0304</t>
  </si>
  <si>
    <t>PF0305</t>
  </si>
  <si>
    <t>PF0388</t>
  </si>
  <si>
    <t>PF0389</t>
  </si>
  <si>
    <t>PF0390</t>
  </si>
  <si>
    <t>PF0382</t>
  </si>
  <si>
    <t>PF0383</t>
  </si>
  <si>
    <t>PF0384</t>
  </si>
  <si>
    <t>PF0385</t>
  </si>
  <si>
    <t>PF0386</t>
  </si>
  <si>
    <t>PF0387</t>
  </si>
  <si>
    <t>PF0396</t>
  </si>
  <si>
    <t>PF0397</t>
  </si>
  <si>
    <t>PF0398</t>
  </si>
  <si>
    <t>FAMILLE</t>
  </si>
  <si>
    <t>POTS</t>
  </si>
  <si>
    <t>PF0452</t>
  </si>
  <si>
    <t>PF0399</t>
  </si>
  <si>
    <t>PF0455</t>
  </si>
  <si>
    <t>PF0456</t>
  </si>
  <si>
    <t>PF0457</t>
  </si>
  <si>
    <t>PF0458</t>
  </si>
  <si>
    <t>PF0459</t>
  </si>
  <si>
    <t>PF0460</t>
  </si>
  <si>
    <t>PF0463</t>
  </si>
  <si>
    <t>PF0464</t>
  </si>
  <si>
    <t>PF0465</t>
  </si>
  <si>
    <t>PF0468</t>
  </si>
  <si>
    <t>PF0469</t>
  </si>
  <si>
    <t>PF0462</t>
  </si>
  <si>
    <t>PF0461</t>
  </si>
  <si>
    <t>PF0470</t>
  </si>
  <si>
    <t>SO 2</t>
  </si>
  <si>
    <t>PF0471</t>
  </si>
  <si>
    <t>®</t>
  </si>
  <si>
    <t>LAIT</t>
  </si>
  <si>
    <t>CODE</t>
  </si>
  <si>
    <t>LIVR</t>
  </si>
  <si>
    <t>PF0476</t>
  </si>
  <si>
    <t>PF0479</t>
  </si>
  <si>
    <t>MVT STOCK</t>
  </si>
  <si>
    <t>ECART</t>
  </si>
  <si>
    <t>XTS</t>
  </si>
  <si>
    <t>PF0478</t>
  </si>
  <si>
    <t>PF0481</t>
  </si>
  <si>
    <t>PF0482</t>
  </si>
  <si>
    <t>PF0484</t>
  </si>
  <si>
    <t>PF0485</t>
  </si>
  <si>
    <t>PF0483</t>
  </si>
  <si>
    <t>EN POT</t>
  </si>
  <si>
    <t>PF0487</t>
  </si>
  <si>
    <t>PF0494</t>
  </si>
  <si>
    <t>PF0488</t>
  </si>
  <si>
    <t>PF0489</t>
  </si>
  <si>
    <t>PF0490</t>
  </si>
  <si>
    <t>PF0495</t>
  </si>
  <si>
    <t>PF0496</t>
  </si>
  <si>
    <t>PF0486</t>
  </si>
  <si>
    <t>PF0497</t>
  </si>
  <si>
    <t>PF0498</t>
  </si>
  <si>
    <t>INV XTS</t>
  </si>
  <si>
    <t>XLSX</t>
  </si>
  <si>
    <t>PF0401</t>
  </si>
  <si>
    <t>PF0500</t>
  </si>
  <si>
    <t>PF0502</t>
  </si>
  <si>
    <t>PF0501</t>
  </si>
  <si>
    <t>PF0504</t>
  </si>
  <si>
    <t>PF0505</t>
  </si>
  <si>
    <t>PF0507</t>
  </si>
  <si>
    <t>PF0503</t>
  </si>
  <si>
    <t>PF0508</t>
  </si>
  <si>
    <t>PF0509</t>
  </si>
  <si>
    <t>PF0510</t>
  </si>
  <si>
    <t>PF0511</t>
  </si>
  <si>
    <t>PF0512</t>
  </si>
  <si>
    <t>PF0514</t>
  </si>
  <si>
    <t>PF0513</t>
  </si>
  <si>
    <t>PF0491</t>
  </si>
  <si>
    <t>PF0492</t>
  </si>
  <si>
    <t>PF0515</t>
  </si>
  <si>
    <t>PF0518</t>
  </si>
  <si>
    <t>PF0517</t>
  </si>
  <si>
    <t>PF0519</t>
  </si>
  <si>
    <t>PF0516</t>
  </si>
  <si>
    <t>PF0506</t>
  </si>
  <si>
    <t>PF0520</t>
  </si>
  <si>
    <t>LOT</t>
  </si>
  <si>
    <t>POT</t>
  </si>
  <si>
    <t>caisse</t>
  </si>
  <si>
    <t>TOTAL LOT</t>
  </si>
  <si>
    <t>TOTAL POT</t>
  </si>
  <si>
    <t>PF0521</t>
  </si>
  <si>
    <t>PF0522</t>
  </si>
  <si>
    <t>PF0523</t>
  </si>
  <si>
    <t>PF0531</t>
  </si>
  <si>
    <t>PF0524</t>
  </si>
  <si>
    <t>PF0525</t>
  </si>
  <si>
    <t>PF0526</t>
  </si>
  <si>
    <t>PF0530</t>
  </si>
  <si>
    <t>PF0528</t>
  </si>
  <si>
    <t>PF0529</t>
  </si>
  <si>
    <t>PF0532</t>
  </si>
  <si>
    <t>PF0533</t>
  </si>
  <si>
    <t>PF0534</t>
  </si>
  <si>
    <t>VRAC</t>
  </si>
  <si>
    <t>CF</t>
  </si>
  <si>
    <t>DON</t>
  </si>
  <si>
    <t>PF0535</t>
  </si>
  <si>
    <t>PF0537</t>
  </si>
  <si>
    <t>PF0538</t>
  </si>
  <si>
    <t>PF0539</t>
  </si>
  <si>
    <t>PF0536</t>
  </si>
  <si>
    <t>PF0544</t>
  </si>
  <si>
    <t>PF0545</t>
  </si>
  <si>
    <t>PF0548</t>
  </si>
  <si>
    <t>PF0551</t>
  </si>
  <si>
    <t>PF0552</t>
  </si>
  <si>
    <t>PF0547</t>
  </si>
  <si>
    <t>PF0546</t>
  </si>
  <si>
    <t>PF0554</t>
  </si>
  <si>
    <t>PF0553</t>
  </si>
  <si>
    <t>PF0557</t>
  </si>
  <si>
    <t>PF0556</t>
  </si>
  <si>
    <t>PF0555</t>
  </si>
  <si>
    <t>PF0561</t>
  </si>
  <si>
    <t>PF0563</t>
  </si>
  <si>
    <t>PF0564</t>
  </si>
  <si>
    <t>PF0565</t>
  </si>
  <si>
    <t>PF0550</t>
  </si>
  <si>
    <t>PF0549</t>
  </si>
  <si>
    <t>PF0571</t>
  </si>
  <si>
    <t>PF0572</t>
  </si>
  <si>
    <t>PF0577</t>
  </si>
  <si>
    <t>PF0578</t>
  </si>
  <si>
    <t>PF0574</t>
  </si>
  <si>
    <t>PF0575</t>
  </si>
  <si>
    <t>PF0582</t>
  </si>
  <si>
    <t>PF0583</t>
  </si>
  <si>
    <t>PF0585</t>
  </si>
  <si>
    <t>PF0586</t>
  </si>
  <si>
    <t>PF0584</t>
  </si>
  <si>
    <t>PF0573</t>
  </si>
  <si>
    <t>PF0587</t>
  </si>
  <si>
    <t>PF0588</t>
  </si>
  <si>
    <t>PF0590</t>
  </si>
  <si>
    <t>PF0579</t>
  </si>
  <si>
    <t>PF0581</t>
  </si>
  <si>
    <t>PF0589</t>
  </si>
  <si>
    <t>PF0593</t>
  </si>
  <si>
    <t>PF0499</t>
  </si>
  <si>
    <t>PF0595</t>
  </si>
  <si>
    <t>PF0597</t>
  </si>
  <si>
    <t>PF0598</t>
  </si>
  <si>
    <t>PF0596</t>
  </si>
  <si>
    <t>PF0599</t>
  </si>
</sst>
</file>

<file path=xl/styles.xml><?xml version="1.0" encoding="utf-8"?>
<styleSheet xmlns="http://schemas.openxmlformats.org/spreadsheetml/2006/main">
  <numFmts count="5">
    <numFmt numFmtId="164" formatCode="0.0000"/>
    <numFmt numFmtId="165" formatCode="#,##0.000"/>
    <numFmt numFmtId="166" formatCode="0.000"/>
    <numFmt numFmtId="167" formatCode="[$-F800]dddd\,\ mmmm\ dd\,\ yyyy"/>
    <numFmt numFmtId="168" formatCode="_-* #,##0.00\ [$€-1]_-;\-* #,##0.00\ [$€-1]_-;_-* &quot;-&quot;??\ [$€-1]_-"/>
  </numFmts>
  <fonts count="17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0"/>
      <name val="Arial"/>
      <family val="2"/>
    </font>
    <font>
      <b/>
      <sz val="12"/>
      <color indexed="8"/>
      <name val="Times New Roman"/>
      <family val="1"/>
    </font>
    <font>
      <b/>
      <sz val="12"/>
      <color indexed="9"/>
      <name val="Times New Roman"/>
      <family val="1"/>
    </font>
    <font>
      <b/>
      <sz val="12"/>
      <color theme="0"/>
      <name val="Times New Roman"/>
      <family val="1"/>
    </font>
    <font>
      <b/>
      <sz val="10"/>
      <name val="Arial"/>
      <family val="2"/>
    </font>
    <font>
      <b/>
      <sz val="10"/>
      <name val="Times New Roman"/>
      <family val="1"/>
    </font>
    <font>
      <b/>
      <sz val="11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6"/>
      <color theme="0"/>
      <name val="Algerian"/>
      <family val="5"/>
    </font>
    <font>
      <sz val="16"/>
      <color theme="0"/>
      <name val="Calibri"/>
      <family val="2"/>
      <scheme val="minor"/>
    </font>
    <font>
      <b/>
      <sz val="17"/>
      <color theme="0"/>
      <name val="Algerian"/>
      <family val="5"/>
    </font>
    <font>
      <sz val="10"/>
      <name val="Arial"/>
      <family val="2"/>
    </font>
    <font>
      <b/>
      <sz val="18"/>
      <name val="Times New Roman"/>
      <family val="1"/>
    </font>
    <font>
      <sz val="10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4F6228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33CC"/>
        <bgColor indexed="64"/>
      </patternFill>
    </fill>
  </fills>
  <borders count="7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ck">
        <color theme="0"/>
      </left>
      <right/>
      <top style="thick">
        <color theme="0"/>
      </top>
      <bottom style="thin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/>
      <right style="thick">
        <color theme="0"/>
      </right>
      <top style="thick">
        <color theme="0"/>
      </top>
      <bottom style="thin">
        <color theme="0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theme="0"/>
      </left>
      <right/>
      <top style="medium">
        <color indexed="64"/>
      </top>
      <bottom style="medium">
        <color indexed="64"/>
      </bottom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theme="0"/>
      </right>
      <top style="medium">
        <color indexed="64"/>
      </top>
      <bottom style="medium">
        <color indexed="64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</borders>
  <cellStyleXfs count="6">
    <xf numFmtId="0" fontId="0" fillId="0" borderId="0"/>
    <xf numFmtId="0" fontId="2" fillId="0" borderId="0"/>
    <xf numFmtId="0" fontId="14" fillId="0" borderId="0"/>
    <xf numFmtId="0" fontId="2" fillId="0" borderId="0"/>
    <xf numFmtId="0" fontId="16" fillId="0" borderId="0"/>
    <xf numFmtId="168" fontId="2" fillId="0" borderId="0" applyFont="0" applyFill="0" applyBorder="0" applyAlignment="0" applyProtection="0"/>
  </cellStyleXfs>
  <cellXfs count="327">
    <xf numFmtId="0" fontId="0" fillId="0" borderId="0" xfId="0"/>
    <xf numFmtId="3" fontId="3" fillId="19" borderId="27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3" fontId="4" fillId="20" borderId="16" xfId="1" applyNumberFormat="1" applyFont="1" applyFill="1" applyBorder="1" applyAlignment="1" applyProtection="1">
      <alignment horizontal="center" vertical="center"/>
      <protection hidden="1"/>
    </xf>
    <xf numFmtId="3" fontId="4" fillId="3" borderId="16" xfId="1" applyNumberFormat="1" applyFont="1" applyFill="1" applyBorder="1" applyAlignment="1" applyProtection="1">
      <alignment horizontal="center" vertical="center"/>
      <protection hidden="1"/>
    </xf>
    <xf numFmtId="3" fontId="3" fillId="19" borderId="16" xfId="1" applyNumberFormat="1" applyFont="1" applyFill="1" applyBorder="1" applyAlignment="1" applyProtection="1">
      <alignment horizontal="center" vertical="center"/>
      <protection hidden="1"/>
    </xf>
    <xf numFmtId="3" fontId="3" fillId="9" borderId="16" xfId="1" applyNumberFormat="1" applyFont="1" applyFill="1" applyBorder="1" applyAlignment="1" applyProtection="1">
      <alignment horizontal="center" vertical="center"/>
      <protection hidden="1"/>
    </xf>
    <xf numFmtId="3" fontId="3" fillId="14" borderId="16" xfId="1" applyNumberFormat="1" applyFont="1" applyFill="1" applyBorder="1" applyAlignment="1" applyProtection="1">
      <alignment horizontal="center" vertical="center"/>
      <protection hidden="1"/>
    </xf>
    <xf numFmtId="3" fontId="4" fillId="21" borderId="16" xfId="1" applyNumberFormat="1" applyFont="1" applyFill="1" applyBorder="1" applyAlignment="1" applyProtection="1">
      <alignment horizontal="center" vertical="center"/>
      <protection hidden="1"/>
    </xf>
    <xf numFmtId="3" fontId="4" fillId="4" borderId="16" xfId="1" applyNumberFormat="1" applyFont="1" applyFill="1" applyBorder="1" applyAlignment="1" applyProtection="1">
      <alignment horizontal="center" vertical="center"/>
      <protection hidden="1"/>
    </xf>
    <xf numFmtId="3" fontId="4" fillId="22" borderId="16" xfId="1" applyNumberFormat="1" applyFont="1" applyFill="1" applyBorder="1" applyAlignment="1" applyProtection="1">
      <alignment horizontal="center" vertical="center"/>
      <protection hidden="1"/>
    </xf>
    <xf numFmtId="3" fontId="4" fillId="37" borderId="16" xfId="1" applyNumberFormat="1" applyFont="1" applyFill="1" applyBorder="1" applyAlignment="1" applyProtection="1">
      <alignment horizontal="center" vertical="center"/>
      <protection hidden="1"/>
    </xf>
    <xf numFmtId="3" fontId="4" fillId="38" borderId="16" xfId="1" applyNumberFormat="1" applyFont="1" applyFill="1" applyBorder="1" applyAlignment="1" applyProtection="1">
      <alignment horizontal="center" vertical="center"/>
      <protection hidden="1"/>
    </xf>
    <xf numFmtId="3" fontId="4" fillId="23" borderId="16" xfId="1" applyNumberFormat="1" applyFont="1" applyFill="1" applyBorder="1" applyAlignment="1" applyProtection="1">
      <alignment horizontal="center" vertical="center"/>
      <protection hidden="1"/>
    </xf>
    <xf numFmtId="3" fontId="4" fillId="18" borderId="16" xfId="1" applyNumberFormat="1" applyFont="1" applyFill="1" applyBorder="1" applyAlignment="1" applyProtection="1">
      <alignment horizontal="center" vertical="center"/>
      <protection hidden="1"/>
    </xf>
    <xf numFmtId="3" fontId="5" fillId="21" borderId="16" xfId="1" applyNumberFormat="1" applyFont="1" applyFill="1" applyBorder="1" applyAlignment="1" applyProtection="1">
      <alignment horizontal="center" vertical="center"/>
      <protection hidden="1"/>
    </xf>
    <xf numFmtId="3" fontId="5" fillId="4" borderId="14" xfId="1" applyNumberFormat="1" applyFont="1" applyFill="1" applyBorder="1" applyAlignment="1" applyProtection="1">
      <alignment horizontal="center" vertical="center"/>
      <protection hidden="1"/>
    </xf>
    <xf numFmtId="3" fontId="1" fillId="19" borderId="17" xfId="1" applyNumberFormat="1" applyFont="1" applyFill="1" applyBorder="1" applyAlignment="1" applyProtection="1">
      <alignment horizontal="center" vertical="center"/>
      <protection hidden="1"/>
    </xf>
    <xf numFmtId="3" fontId="5" fillId="4" borderId="17" xfId="1" applyNumberFormat="1" applyFont="1" applyFill="1" applyBorder="1" applyAlignment="1" applyProtection="1">
      <alignment horizontal="center" vertical="center"/>
      <protection hidden="1"/>
    </xf>
    <xf numFmtId="3" fontId="1" fillId="25" borderId="17" xfId="1" applyNumberFormat="1" applyFont="1" applyFill="1" applyBorder="1" applyAlignment="1" applyProtection="1">
      <alignment horizontal="center" vertical="center"/>
      <protection hidden="1"/>
    </xf>
    <xf numFmtId="3" fontId="5" fillId="16" borderId="16" xfId="1" applyNumberFormat="1" applyFont="1" applyFill="1" applyBorder="1" applyAlignment="1" applyProtection="1">
      <alignment horizontal="center" vertical="center"/>
      <protection hidden="1"/>
    </xf>
    <xf numFmtId="3" fontId="4" fillId="29" borderId="21" xfId="1" applyNumberFormat="1" applyFont="1" applyFill="1" applyBorder="1" applyAlignment="1" applyProtection="1">
      <alignment horizontal="center" vertical="center"/>
      <protection hidden="1"/>
    </xf>
    <xf numFmtId="3" fontId="4" fillId="28" borderId="21" xfId="1" applyNumberFormat="1" applyFont="1" applyFill="1" applyBorder="1" applyAlignment="1" applyProtection="1">
      <alignment horizontal="center" vertical="center"/>
      <protection hidden="1"/>
    </xf>
    <xf numFmtId="3" fontId="3" fillId="19" borderId="21" xfId="1" applyNumberFormat="1" applyFont="1" applyFill="1" applyBorder="1" applyAlignment="1" applyProtection="1">
      <alignment horizontal="center" vertical="center"/>
      <protection hidden="1"/>
    </xf>
    <xf numFmtId="3" fontId="3" fillId="31" borderId="21" xfId="1" applyNumberFormat="1" applyFont="1" applyFill="1" applyBorder="1" applyAlignment="1" applyProtection="1">
      <alignment horizontal="center" vertical="center"/>
      <protection hidden="1"/>
    </xf>
    <xf numFmtId="3" fontId="3" fillId="30" borderId="21" xfId="1" applyNumberFormat="1" applyFont="1" applyFill="1" applyBorder="1" applyAlignment="1" applyProtection="1">
      <alignment horizontal="center" vertical="center"/>
      <protection hidden="1"/>
    </xf>
    <xf numFmtId="3" fontId="3" fillId="33" borderId="21" xfId="1" applyNumberFormat="1" applyFont="1" applyFill="1" applyBorder="1" applyAlignment="1" applyProtection="1">
      <alignment horizontal="center" vertical="center"/>
      <protection hidden="1"/>
    </xf>
    <xf numFmtId="3" fontId="3" fillId="32" borderId="21" xfId="1" applyNumberFormat="1" applyFont="1" applyFill="1" applyBorder="1" applyAlignment="1" applyProtection="1">
      <alignment horizontal="center" vertical="center"/>
      <protection hidden="1"/>
    </xf>
    <xf numFmtId="3" fontId="3" fillId="13" borderId="21" xfId="1" applyNumberFormat="1" applyFont="1" applyFill="1" applyBorder="1" applyAlignment="1" applyProtection="1">
      <alignment horizontal="center" vertical="center"/>
      <protection hidden="1"/>
    </xf>
    <xf numFmtId="3" fontId="3" fillId="6" borderId="21" xfId="1" applyNumberFormat="1" applyFont="1" applyFill="1" applyBorder="1" applyAlignment="1" applyProtection="1">
      <alignment horizontal="center" vertical="center"/>
      <protection hidden="1"/>
    </xf>
    <xf numFmtId="3" fontId="4" fillId="17" borderId="21" xfId="1" applyNumberFormat="1" applyFont="1" applyFill="1" applyBorder="1" applyAlignment="1" applyProtection="1">
      <alignment horizontal="center" vertical="center"/>
      <protection hidden="1"/>
    </xf>
    <xf numFmtId="3" fontId="4" fillId="34" borderId="21" xfId="1" applyNumberFormat="1" applyFont="1" applyFill="1" applyBorder="1" applyAlignment="1" applyProtection="1">
      <alignment horizontal="center" vertical="center"/>
      <protection hidden="1"/>
    </xf>
    <xf numFmtId="3" fontId="4" fillId="36" borderId="21" xfId="1" applyNumberFormat="1" applyFont="1" applyFill="1" applyBorder="1" applyAlignment="1" applyProtection="1">
      <alignment horizontal="center" vertical="center"/>
      <protection hidden="1"/>
    </xf>
    <xf numFmtId="3" fontId="4" fillId="35" borderId="21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3" fontId="4" fillId="3" borderId="2" xfId="1" applyNumberFormat="1" applyFont="1" applyFill="1" applyBorder="1" applyAlignment="1" applyProtection="1">
      <alignment horizontal="center"/>
      <protection locked="0"/>
    </xf>
    <xf numFmtId="3" fontId="4" fillId="3" borderId="8" xfId="1" applyNumberFormat="1" applyFont="1" applyFill="1" applyBorder="1" applyAlignment="1" applyProtection="1">
      <alignment horizontal="center"/>
      <protection locked="0"/>
    </xf>
    <xf numFmtId="3" fontId="4" fillId="3" borderId="24" xfId="1" applyNumberFormat="1" applyFont="1" applyFill="1" applyBorder="1" applyAlignment="1" applyProtection="1">
      <alignment horizontal="center"/>
      <protection locked="0"/>
    </xf>
    <xf numFmtId="3" fontId="4" fillId="4" borderId="2" xfId="1" applyNumberFormat="1" applyFont="1" applyFill="1" applyBorder="1" applyAlignment="1" applyProtection="1">
      <alignment horizontal="center"/>
      <protection locked="0"/>
    </xf>
    <xf numFmtId="3" fontId="4" fillId="3" borderId="4" xfId="1" applyNumberFormat="1" applyFont="1" applyFill="1" applyBorder="1" applyAlignment="1" applyProtection="1">
      <alignment horizontal="center"/>
      <protection locked="0"/>
    </xf>
    <xf numFmtId="3" fontId="3" fillId="19" borderId="16" xfId="1" applyNumberFormat="1" applyFont="1" applyFill="1" applyBorder="1" applyProtection="1">
      <protection hidden="1"/>
    </xf>
    <xf numFmtId="3" fontId="3" fillId="19" borderId="14" xfId="1" applyNumberFormat="1" applyFont="1" applyFill="1" applyBorder="1" applyAlignment="1" applyProtection="1">
      <alignment horizontal="center" vertical="center"/>
      <protection hidden="1"/>
    </xf>
    <xf numFmtId="3" fontId="3" fillId="19" borderId="30" xfId="1" applyNumberFormat="1" applyFont="1" applyFill="1" applyBorder="1" applyAlignment="1" applyProtection="1">
      <alignment horizontal="center" vertical="center"/>
      <protection hidden="1"/>
    </xf>
    <xf numFmtId="3" fontId="1" fillId="7" borderId="2" xfId="1" applyNumberFormat="1" applyFont="1" applyFill="1" applyBorder="1" applyAlignment="1" applyProtection="1">
      <alignment horizontal="center" vertical="center"/>
      <protection hidden="1"/>
    </xf>
    <xf numFmtId="3" fontId="4" fillId="20" borderId="16" xfId="1" applyNumberFormat="1" applyFont="1" applyFill="1" applyBorder="1" applyProtection="1">
      <protection hidden="1"/>
    </xf>
    <xf numFmtId="3" fontId="4" fillId="3" borderId="16" xfId="1" applyNumberFormat="1" applyFont="1" applyFill="1" applyBorder="1" applyProtection="1">
      <protection hidden="1"/>
    </xf>
    <xf numFmtId="3" fontId="3" fillId="9" borderId="16" xfId="1" applyNumberFormat="1" applyFont="1" applyFill="1" applyBorder="1" applyProtection="1">
      <protection hidden="1"/>
    </xf>
    <xf numFmtId="3" fontId="3" fillId="14" borderId="16" xfId="1" applyNumberFormat="1" applyFont="1" applyFill="1" applyBorder="1" applyProtection="1">
      <protection hidden="1"/>
    </xf>
    <xf numFmtId="3" fontId="4" fillId="21" borderId="16" xfId="1" applyNumberFormat="1" applyFont="1" applyFill="1" applyBorder="1" applyProtection="1">
      <protection hidden="1"/>
    </xf>
    <xf numFmtId="3" fontId="4" fillId="4" borderId="16" xfId="1" applyNumberFormat="1" applyFont="1" applyFill="1" applyBorder="1" applyProtection="1">
      <protection hidden="1"/>
    </xf>
    <xf numFmtId="3" fontId="4" fillId="18" borderId="16" xfId="1" applyNumberFormat="1" applyFont="1" applyFill="1" applyBorder="1" applyProtection="1">
      <protection hidden="1"/>
    </xf>
    <xf numFmtId="3" fontId="4" fillId="22" borderId="16" xfId="1" applyNumberFormat="1" applyFont="1" applyFill="1" applyBorder="1" applyProtection="1">
      <protection hidden="1"/>
    </xf>
    <xf numFmtId="3" fontId="4" fillId="37" borderId="16" xfId="1" applyNumberFormat="1" applyFont="1" applyFill="1" applyBorder="1" applyProtection="1">
      <protection hidden="1"/>
    </xf>
    <xf numFmtId="3" fontId="4" fillId="38" borderId="16" xfId="1" applyNumberFormat="1" applyFont="1" applyFill="1" applyBorder="1" applyProtection="1">
      <protection hidden="1"/>
    </xf>
    <xf numFmtId="3" fontId="4" fillId="23" borderId="16" xfId="1" applyNumberFormat="1" applyFont="1" applyFill="1" applyBorder="1" applyProtection="1">
      <protection hidden="1"/>
    </xf>
    <xf numFmtId="3" fontId="4" fillId="24" borderId="16" xfId="1" applyNumberFormat="1" applyFont="1" applyFill="1" applyBorder="1" applyProtection="1">
      <protection hidden="1"/>
    </xf>
    <xf numFmtId="3" fontId="5" fillId="21" borderId="16" xfId="1" applyNumberFormat="1" applyFont="1" applyFill="1" applyBorder="1" applyProtection="1">
      <protection hidden="1"/>
    </xf>
    <xf numFmtId="3" fontId="5" fillId="4" borderId="16" xfId="1" applyNumberFormat="1" applyFont="1" applyFill="1" applyBorder="1" applyProtection="1">
      <protection hidden="1"/>
    </xf>
    <xf numFmtId="3" fontId="5" fillId="4" borderId="2" xfId="1" applyNumberFormat="1" applyFont="1" applyFill="1" applyBorder="1" applyAlignment="1" applyProtection="1">
      <alignment horizontal="center" vertical="center"/>
      <protection hidden="1"/>
    </xf>
    <xf numFmtId="3" fontId="1" fillId="6" borderId="2" xfId="1" applyNumberFormat="1" applyFont="1" applyFill="1" applyBorder="1" applyAlignment="1" applyProtection="1">
      <alignment horizontal="center" vertical="center"/>
      <protection hidden="1"/>
    </xf>
    <xf numFmtId="3" fontId="1" fillId="19" borderId="17" xfId="1" applyNumberFormat="1" applyFont="1" applyFill="1" applyBorder="1" applyProtection="1">
      <protection hidden="1"/>
    </xf>
    <xf numFmtId="3" fontId="5" fillId="4" borderId="17" xfId="1" applyNumberFormat="1" applyFont="1" applyFill="1" applyBorder="1" applyProtection="1">
      <protection hidden="1"/>
    </xf>
    <xf numFmtId="3" fontId="1" fillId="4" borderId="2" xfId="1" applyNumberFormat="1" applyFont="1" applyFill="1" applyBorder="1" applyAlignment="1" applyProtection="1">
      <alignment horizontal="center" vertical="center"/>
      <protection hidden="1"/>
    </xf>
    <xf numFmtId="3" fontId="1" fillId="25" borderId="17" xfId="1" applyNumberFormat="1" applyFont="1" applyFill="1" applyBorder="1" applyProtection="1">
      <protection hidden="1"/>
    </xf>
    <xf numFmtId="3" fontId="3" fillId="19" borderId="4" xfId="1" applyNumberFormat="1" applyFont="1" applyFill="1" applyBorder="1" applyAlignment="1" applyProtection="1">
      <alignment horizontal="center" vertical="center"/>
      <protection hidden="1"/>
    </xf>
    <xf numFmtId="0" fontId="2" fillId="0" borderId="0" xfId="1" applyProtection="1">
      <protection hidden="1"/>
    </xf>
    <xf numFmtId="0" fontId="2" fillId="0" borderId="0" xfId="1" applyAlignment="1" applyProtection="1">
      <alignment horizontal="center" vertical="center"/>
      <protection hidden="1"/>
    </xf>
    <xf numFmtId="3" fontId="1" fillId="26" borderId="0" xfId="1" applyNumberFormat="1" applyFont="1" applyFill="1" applyProtection="1">
      <protection hidden="1"/>
    </xf>
    <xf numFmtId="3" fontId="1" fillId="26" borderId="0" xfId="1" applyNumberFormat="1" applyFont="1" applyFill="1" applyAlignment="1" applyProtection="1">
      <alignment horizontal="center" vertical="center"/>
      <protection hidden="1"/>
    </xf>
    <xf numFmtId="3" fontId="1" fillId="26" borderId="0" xfId="1" quotePrefix="1" applyNumberFormat="1" applyFont="1" applyFill="1" applyAlignment="1" applyProtection="1">
      <alignment horizontal="left"/>
      <protection hidden="1"/>
    </xf>
    <xf numFmtId="3" fontId="1" fillId="26" borderId="0" xfId="1" quotePrefix="1" applyNumberFormat="1" applyFont="1" applyFill="1" applyAlignment="1" applyProtection="1">
      <alignment horizontal="center" vertical="center"/>
      <protection hidden="1"/>
    </xf>
    <xf numFmtId="0" fontId="6" fillId="0" borderId="0" xfId="1" applyFont="1" applyProtection="1">
      <protection hidden="1"/>
    </xf>
    <xf numFmtId="3" fontId="6" fillId="26" borderId="0" xfId="1" applyNumberFormat="1" applyFont="1" applyFill="1" applyProtection="1">
      <protection hidden="1"/>
    </xf>
    <xf numFmtId="3" fontId="6" fillId="26" borderId="0" xfId="1" applyNumberFormat="1" applyFont="1" applyFill="1" applyAlignment="1" applyProtection="1">
      <alignment horizontal="center" vertical="center"/>
      <protection hidden="1"/>
    </xf>
    <xf numFmtId="3" fontId="1" fillId="2" borderId="14" xfId="1" applyNumberFormat="1" applyFont="1" applyFill="1" applyBorder="1" applyAlignment="1" applyProtection="1">
      <alignment horizontal="center"/>
      <protection hidden="1"/>
    </xf>
    <xf numFmtId="3" fontId="1" fillId="2" borderId="18" xfId="1" applyNumberFormat="1" applyFont="1" applyFill="1" applyBorder="1" applyAlignment="1" applyProtection="1">
      <alignment horizontal="center" vertical="center"/>
      <protection hidden="1"/>
    </xf>
    <xf numFmtId="3" fontId="1" fillId="2" borderId="20" xfId="1" applyNumberFormat="1" applyFont="1" applyFill="1" applyBorder="1" applyAlignment="1" applyProtection="1">
      <alignment horizontal="center"/>
      <protection hidden="1"/>
    </xf>
    <xf numFmtId="3" fontId="1" fillId="2" borderId="15" xfId="1" applyNumberFormat="1" applyFont="1" applyFill="1" applyBorder="1" applyAlignment="1" applyProtection="1">
      <alignment horizontal="center" vertical="center"/>
      <protection hidden="1"/>
    </xf>
    <xf numFmtId="3" fontId="5" fillId="16" borderId="16" xfId="1" applyNumberFormat="1" applyFont="1" applyFill="1" applyBorder="1" applyProtection="1">
      <protection hidden="1"/>
    </xf>
    <xf numFmtId="3" fontId="5" fillId="16" borderId="14" xfId="1" applyNumberFormat="1" applyFont="1" applyFill="1" applyBorder="1" applyAlignment="1" applyProtection="1">
      <alignment horizontal="center" vertical="center"/>
      <protection hidden="1"/>
    </xf>
    <xf numFmtId="3" fontId="1" fillId="7" borderId="4" xfId="1" applyNumberFormat="1" applyFont="1" applyFill="1" applyBorder="1" applyAlignment="1" applyProtection="1">
      <alignment horizontal="center"/>
      <protection hidden="1"/>
    </xf>
    <xf numFmtId="3" fontId="4" fillId="28" borderId="21" xfId="1" applyNumberFormat="1" applyFont="1" applyFill="1" applyBorder="1" applyProtection="1">
      <protection hidden="1"/>
    </xf>
    <xf numFmtId="3" fontId="4" fillId="29" borderId="21" xfId="1" applyNumberFormat="1" applyFont="1" applyFill="1" applyBorder="1" applyProtection="1">
      <protection hidden="1"/>
    </xf>
    <xf numFmtId="3" fontId="3" fillId="19" borderId="21" xfId="1" applyNumberFormat="1" applyFont="1" applyFill="1" applyBorder="1" applyProtection="1">
      <protection hidden="1"/>
    </xf>
    <xf numFmtId="3" fontId="3" fillId="30" borderId="21" xfId="1" applyNumberFormat="1" applyFont="1" applyFill="1" applyBorder="1" applyProtection="1">
      <protection hidden="1"/>
    </xf>
    <xf numFmtId="3" fontId="3" fillId="31" borderId="21" xfId="1" applyNumberFormat="1" applyFont="1" applyFill="1" applyBorder="1" applyProtection="1">
      <protection hidden="1"/>
    </xf>
    <xf numFmtId="3" fontId="3" fillId="32" borderId="21" xfId="1" applyNumberFormat="1" applyFont="1" applyFill="1" applyBorder="1" applyProtection="1">
      <protection hidden="1"/>
    </xf>
    <xf numFmtId="3" fontId="3" fillId="33" borderId="21" xfId="1" applyNumberFormat="1" applyFont="1" applyFill="1" applyBorder="1" applyProtection="1">
      <protection hidden="1"/>
    </xf>
    <xf numFmtId="3" fontId="3" fillId="13" borderId="21" xfId="1" applyNumberFormat="1" applyFont="1" applyFill="1" applyBorder="1" applyProtection="1">
      <protection hidden="1"/>
    </xf>
    <xf numFmtId="3" fontId="3" fillId="6" borderId="21" xfId="1" applyNumberFormat="1" applyFont="1" applyFill="1" applyBorder="1" applyProtection="1">
      <protection hidden="1"/>
    </xf>
    <xf numFmtId="3" fontId="4" fillId="17" borderId="21" xfId="1" applyNumberFormat="1" applyFont="1" applyFill="1" applyBorder="1" applyProtection="1">
      <protection hidden="1"/>
    </xf>
    <xf numFmtId="3" fontId="4" fillId="34" borderId="21" xfId="1" applyNumberFormat="1" applyFont="1" applyFill="1" applyBorder="1" applyProtection="1">
      <protection hidden="1"/>
    </xf>
    <xf numFmtId="3" fontId="4" fillId="35" borderId="21" xfId="1" applyNumberFormat="1" applyFont="1" applyFill="1" applyBorder="1" applyProtection="1">
      <protection hidden="1"/>
    </xf>
    <xf numFmtId="3" fontId="4" fillId="36" borderId="21" xfId="1" applyNumberFormat="1" applyFont="1" applyFill="1" applyBorder="1" applyProtection="1">
      <protection hidden="1"/>
    </xf>
    <xf numFmtId="0" fontId="8" fillId="6" borderId="12" xfId="0" applyFont="1" applyFill="1" applyBorder="1" applyAlignment="1" applyProtection="1">
      <alignment horizontal="center" vertical="center"/>
      <protection hidden="1"/>
    </xf>
    <xf numFmtId="3" fontId="5" fillId="4" borderId="32" xfId="0" applyNumberFormat="1" applyFont="1" applyFill="1" applyBorder="1" applyAlignment="1" applyProtection="1">
      <alignment horizontal="center" vertical="center"/>
      <protection hidden="1"/>
    </xf>
    <xf numFmtId="3" fontId="5" fillId="4" borderId="31" xfId="0" applyNumberFormat="1" applyFont="1" applyFill="1" applyBorder="1" applyAlignment="1" applyProtection="1">
      <alignment horizontal="center" vertical="center"/>
      <protection hidden="1"/>
    </xf>
    <xf numFmtId="3" fontId="5" fillId="4" borderId="28" xfId="0" applyNumberFormat="1" applyFont="1" applyFill="1" applyBorder="1" applyAlignment="1" applyProtection="1">
      <alignment horizontal="center" vertical="center"/>
      <protection hidden="1"/>
    </xf>
    <xf numFmtId="3" fontId="7" fillId="2" borderId="1" xfId="0" applyNumberFormat="1" applyFont="1" applyFill="1" applyBorder="1" applyAlignment="1" applyProtection="1">
      <alignment horizontal="center" vertical="center" wrapText="1"/>
      <protection hidden="1"/>
    </xf>
    <xf numFmtId="3" fontId="0" fillId="0" borderId="0" xfId="0" applyNumberFormat="1" applyProtection="1">
      <protection hidden="1"/>
    </xf>
    <xf numFmtId="0" fontId="9" fillId="0" borderId="0" xfId="0" applyFont="1" applyAlignment="1" applyProtection="1">
      <alignment horizontal="center" vertical="center"/>
      <protection hidden="1"/>
    </xf>
    <xf numFmtId="165" fontId="4" fillId="3" borderId="2" xfId="1" applyNumberFormat="1" applyFont="1" applyFill="1" applyBorder="1" applyAlignment="1" applyProtection="1">
      <alignment horizontal="center"/>
      <protection locked="0"/>
    </xf>
    <xf numFmtId="0" fontId="4" fillId="3" borderId="2" xfId="1" applyFont="1" applyFill="1" applyBorder="1" applyAlignment="1" applyProtection="1">
      <alignment horizontal="center"/>
      <protection locked="0"/>
    </xf>
    <xf numFmtId="0" fontId="4" fillId="3" borderId="8" xfId="1" applyFont="1" applyFill="1" applyBorder="1" applyAlignment="1" applyProtection="1">
      <alignment horizontal="center"/>
      <protection locked="0"/>
    </xf>
    <xf numFmtId="0" fontId="4" fillId="4" borderId="2" xfId="1" applyFont="1" applyFill="1" applyBorder="1" applyAlignment="1" applyProtection="1">
      <alignment horizontal="center"/>
      <protection locked="0"/>
    </xf>
    <xf numFmtId="0" fontId="4" fillId="3" borderId="4" xfId="1" applyFont="1" applyFill="1" applyBorder="1" applyAlignment="1" applyProtection="1">
      <alignment horizontal="center"/>
      <protection locked="0"/>
    </xf>
    <xf numFmtId="3" fontId="5" fillId="16" borderId="17" xfId="1" applyNumberFormat="1" applyFont="1" applyFill="1" applyBorder="1" applyProtection="1">
      <protection hidden="1"/>
    </xf>
    <xf numFmtId="3" fontId="5" fillId="16" borderId="17" xfId="1" applyNumberFormat="1" applyFont="1" applyFill="1" applyBorder="1" applyAlignment="1" applyProtection="1">
      <alignment horizontal="center" vertical="center"/>
      <protection hidden="1"/>
    </xf>
    <xf numFmtId="14" fontId="0" fillId="0" borderId="0" xfId="0" applyNumberFormat="1" applyBorder="1"/>
    <xf numFmtId="0" fontId="11" fillId="4" borderId="0" xfId="0" applyFont="1" applyFill="1" applyAlignment="1" applyProtection="1">
      <alignment horizontal="center" vertical="center"/>
      <protection hidden="1"/>
    </xf>
    <xf numFmtId="0" fontId="0" fillId="0" borderId="0" xfId="0" applyFont="1" applyProtection="1">
      <protection locked="0"/>
    </xf>
    <xf numFmtId="0" fontId="10" fillId="6" borderId="16" xfId="0" applyFont="1" applyFill="1" applyBorder="1" applyProtection="1"/>
    <xf numFmtId="0" fontId="10" fillId="6" borderId="16" xfId="0" applyFont="1" applyFill="1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/>
    </xf>
    <xf numFmtId="0" fontId="10" fillId="6" borderId="17" xfId="0" applyFont="1" applyFill="1" applyBorder="1" applyProtection="1"/>
    <xf numFmtId="0" fontId="10" fillId="6" borderId="17" xfId="0" applyFont="1" applyFill="1" applyBorder="1" applyAlignment="1" applyProtection="1">
      <alignment horizontal="center" vertical="center"/>
    </xf>
    <xf numFmtId="0" fontId="10" fillId="6" borderId="50" xfId="0" applyFont="1" applyFill="1" applyBorder="1" applyAlignment="1" applyProtection="1">
      <alignment horizontal="center" vertical="center"/>
    </xf>
    <xf numFmtId="0" fontId="0" fillId="0" borderId="15" xfId="0" applyFont="1" applyBorder="1" applyAlignment="1" applyProtection="1">
      <alignment horizontal="center" vertical="center"/>
    </xf>
    <xf numFmtId="0" fontId="10" fillId="6" borderId="22" xfId="0" applyFont="1" applyFill="1" applyBorder="1" applyProtection="1"/>
    <xf numFmtId="0" fontId="10" fillId="6" borderId="22" xfId="0" applyFont="1" applyFill="1" applyBorder="1" applyAlignment="1" applyProtection="1">
      <alignment horizontal="center" vertical="center"/>
    </xf>
    <xf numFmtId="0" fontId="10" fillId="6" borderId="51" xfId="0" applyFont="1" applyFill="1" applyBorder="1" applyAlignment="1" applyProtection="1">
      <alignment horizontal="center" vertical="center"/>
    </xf>
    <xf numFmtId="0" fontId="0" fillId="0" borderId="44" xfId="0" applyFont="1" applyBorder="1" applyAlignment="1" applyProtection="1">
      <alignment horizontal="center" vertical="center"/>
    </xf>
    <xf numFmtId="0" fontId="10" fillId="11" borderId="16" xfId="0" applyFont="1" applyFill="1" applyBorder="1" applyProtection="1"/>
    <xf numFmtId="0" fontId="10" fillId="11" borderId="16" xfId="0" applyFont="1" applyFill="1" applyBorder="1" applyAlignment="1" applyProtection="1">
      <alignment horizontal="center" vertical="center"/>
    </xf>
    <xf numFmtId="0" fontId="10" fillId="11" borderId="21" xfId="0" applyFont="1" applyFill="1" applyBorder="1" applyAlignment="1" applyProtection="1">
      <alignment horizontal="center" vertical="center"/>
    </xf>
    <xf numFmtId="0" fontId="10" fillId="11" borderId="17" xfId="0" applyFont="1" applyFill="1" applyBorder="1" applyProtection="1"/>
    <xf numFmtId="0" fontId="10" fillId="11" borderId="17" xfId="0" applyFont="1" applyFill="1" applyBorder="1" applyAlignment="1" applyProtection="1">
      <alignment horizontal="center" vertical="center"/>
    </xf>
    <xf numFmtId="0" fontId="10" fillId="11" borderId="50" xfId="0" applyFont="1" applyFill="1" applyBorder="1" applyAlignment="1" applyProtection="1">
      <alignment horizontal="center" vertical="center"/>
    </xf>
    <xf numFmtId="0" fontId="10" fillId="11" borderId="22" xfId="0" applyFont="1" applyFill="1" applyBorder="1" applyProtection="1"/>
    <xf numFmtId="0" fontId="10" fillId="11" borderId="22" xfId="0" applyFont="1" applyFill="1" applyBorder="1" applyAlignment="1" applyProtection="1">
      <alignment horizontal="center" vertical="center"/>
    </xf>
    <xf numFmtId="0" fontId="10" fillId="11" borderId="51" xfId="0" applyFont="1" applyFill="1" applyBorder="1" applyAlignment="1" applyProtection="1">
      <alignment horizontal="center" vertical="center"/>
    </xf>
    <xf numFmtId="0" fontId="10" fillId="0" borderId="20" xfId="0" applyFont="1" applyBorder="1" applyProtection="1"/>
    <xf numFmtId="0" fontId="10" fillId="0" borderId="20" xfId="0" applyFont="1" applyBorder="1" applyAlignment="1" applyProtection="1">
      <alignment horizontal="center" vertical="center"/>
    </xf>
    <xf numFmtId="0" fontId="10" fillId="0" borderId="48" xfId="0" applyFont="1" applyBorder="1" applyAlignment="1" applyProtection="1">
      <alignment horizontal="center" vertical="center"/>
    </xf>
    <xf numFmtId="0" fontId="10" fillId="0" borderId="4" xfId="0" applyFont="1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10" fillId="15" borderId="16" xfId="0" applyFont="1" applyFill="1" applyBorder="1" applyProtection="1"/>
    <xf numFmtId="0" fontId="10" fillId="15" borderId="16" xfId="0" applyFont="1" applyFill="1" applyBorder="1" applyAlignment="1" applyProtection="1">
      <alignment horizontal="center" vertical="center"/>
    </xf>
    <xf numFmtId="0" fontId="10" fillId="15" borderId="21" xfId="0" applyFont="1" applyFill="1" applyBorder="1" applyAlignment="1" applyProtection="1">
      <alignment horizontal="center" vertical="center"/>
    </xf>
    <xf numFmtId="0" fontId="10" fillId="15" borderId="17" xfId="0" applyFont="1" applyFill="1" applyBorder="1" applyProtection="1"/>
    <xf numFmtId="0" fontId="10" fillId="15" borderId="17" xfId="0" applyFont="1" applyFill="1" applyBorder="1" applyAlignment="1" applyProtection="1">
      <alignment horizontal="center" vertical="center"/>
    </xf>
    <xf numFmtId="0" fontId="10" fillId="15" borderId="50" xfId="0" applyFont="1" applyFill="1" applyBorder="1" applyAlignment="1" applyProtection="1">
      <alignment horizontal="center" vertical="center"/>
    </xf>
    <xf numFmtId="0" fontId="10" fillId="15" borderId="22" xfId="0" applyFont="1" applyFill="1" applyBorder="1" applyProtection="1"/>
    <xf numFmtId="0" fontId="10" fillId="15" borderId="22" xfId="0" applyFont="1" applyFill="1" applyBorder="1" applyAlignment="1" applyProtection="1">
      <alignment horizontal="center" vertical="center"/>
    </xf>
    <xf numFmtId="0" fontId="10" fillId="15" borderId="51" xfId="0" applyFont="1" applyFill="1" applyBorder="1" applyAlignment="1" applyProtection="1">
      <alignment horizontal="center" vertical="center"/>
    </xf>
    <xf numFmtId="0" fontId="10" fillId="10" borderId="16" xfId="0" applyFont="1" applyFill="1" applyBorder="1" applyProtection="1"/>
    <xf numFmtId="0" fontId="10" fillId="10" borderId="16" xfId="0" applyFont="1" applyFill="1" applyBorder="1" applyAlignment="1" applyProtection="1">
      <alignment horizontal="center" vertical="center"/>
    </xf>
    <xf numFmtId="0" fontId="10" fillId="10" borderId="21" xfId="0" applyFont="1" applyFill="1" applyBorder="1" applyAlignment="1" applyProtection="1">
      <alignment horizontal="center" vertical="center"/>
    </xf>
    <xf numFmtId="0" fontId="10" fillId="10" borderId="22" xfId="0" applyFont="1" applyFill="1" applyBorder="1" applyProtection="1"/>
    <xf numFmtId="0" fontId="10" fillId="10" borderId="22" xfId="0" applyFont="1" applyFill="1" applyBorder="1" applyAlignment="1" applyProtection="1">
      <alignment horizontal="center" vertical="center"/>
    </xf>
    <xf numFmtId="0" fontId="10" fillId="10" borderId="51" xfId="0" applyFont="1" applyFill="1" applyBorder="1" applyAlignment="1" applyProtection="1">
      <alignment horizontal="center" vertical="center"/>
    </xf>
    <xf numFmtId="0" fontId="10" fillId="0" borderId="4" xfId="0" applyFont="1" applyBorder="1" applyProtection="1"/>
    <xf numFmtId="0" fontId="10" fillId="0" borderId="13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10" fillId="5" borderId="4" xfId="0" applyFont="1" applyFill="1" applyBorder="1" applyProtection="1"/>
    <xf numFmtId="0" fontId="10" fillId="5" borderId="4" xfId="0" applyFont="1" applyFill="1" applyBorder="1" applyAlignment="1" applyProtection="1">
      <alignment horizontal="center" vertical="center"/>
    </xf>
    <xf numFmtId="0" fontId="10" fillId="5" borderId="13" xfId="0" applyFont="1" applyFill="1" applyBorder="1" applyAlignment="1" applyProtection="1">
      <alignment horizontal="center" vertical="center"/>
    </xf>
    <xf numFmtId="0" fontId="10" fillId="14" borderId="16" xfId="0" applyFont="1" applyFill="1" applyBorder="1" applyProtection="1"/>
    <xf numFmtId="0" fontId="10" fillId="14" borderId="16" xfId="0" applyFont="1" applyFill="1" applyBorder="1" applyAlignment="1" applyProtection="1">
      <alignment horizontal="center" vertical="center"/>
    </xf>
    <xf numFmtId="0" fontId="10" fillId="14" borderId="21" xfId="0" applyFont="1" applyFill="1" applyBorder="1" applyAlignment="1" applyProtection="1">
      <alignment horizontal="center" vertical="center"/>
    </xf>
    <xf numFmtId="0" fontId="10" fillId="14" borderId="22" xfId="0" applyFont="1" applyFill="1" applyBorder="1" applyProtection="1"/>
    <xf numFmtId="0" fontId="10" fillId="14" borderId="22" xfId="0" applyFont="1" applyFill="1" applyBorder="1" applyAlignment="1" applyProtection="1">
      <alignment horizontal="center" vertical="center"/>
    </xf>
    <xf numFmtId="0" fontId="10" fillId="14" borderId="51" xfId="0" applyFont="1" applyFill="1" applyBorder="1" applyAlignment="1" applyProtection="1">
      <alignment horizontal="center" vertical="center"/>
    </xf>
    <xf numFmtId="0" fontId="10" fillId="13" borderId="19" xfId="0" applyFont="1" applyFill="1" applyBorder="1" applyProtection="1"/>
    <xf numFmtId="0" fontId="10" fillId="13" borderId="19" xfId="0" applyFont="1" applyFill="1" applyBorder="1" applyAlignment="1" applyProtection="1">
      <alignment horizontal="center" vertical="center"/>
    </xf>
    <xf numFmtId="0" fontId="0" fillId="0" borderId="44" xfId="0" applyBorder="1" applyAlignment="1" applyProtection="1">
      <alignment horizontal="center" vertical="center"/>
    </xf>
    <xf numFmtId="14" fontId="0" fillId="0" borderId="4" xfId="0" applyNumberFormat="1" applyBorder="1"/>
    <xf numFmtId="0" fontId="10" fillId="6" borderId="34" xfId="0" applyFont="1" applyFill="1" applyBorder="1" applyAlignment="1" applyProtection="1">
      <alignment horizontal="center" vertical="center"/>
      <protection locked="0"/>
    </xf>
    <xf numFmtId="0" fontId="10" fillId="6" borderId="58" xfId="0" applyFont="1" applyFill="1" applyBorder="1" applyAlignment="1" applyProtection="1">
      <alignment horizontal="center" vertical="center"/>
      <protection locked="0"/>
    </xf>
    <xf numFmtId="0" fontId="10" fillId="11" borderId="56" xfId="0" applyFont="1" applyFill="1" applyBorder="1" applyAlignment="1" applyProtection="1">
      <alignment horizontal="center" vertical="center"/>
      <protection locked="0"/>
    </xf>
    <xf numFmtId="0" fontId="10" fillId="11" borderId="34" xfId="0" applyFont="1" applyFill="1" applyBorder="1" applyAlignment="1" applyProtection="1">
      <alignment horizontal="center" vertical="center"/>
      <protection locked="0"/>
    </xf>
    <xf numFmtId="0" fontId="10" fillId="11" borderId="58" xfId="0" applyFont="1" applyFill="1" applyBorder="1" applyAlignment="1" applyProtection="1">
      <alignment horizontal="center" vertical="center"/>
      <protection locked="0"/>
    </xf>
    <xf numFmtId="0" fontId="10" fillId="0" borderId="36" xfId="0" applyFont="1" applyBorder="1" applyAlignment="1" applyProtection="1">
      <alignment horizontal="center" vertical="center"/>
      <protection locked="0"/>
    </xf>
    <xf numFmtId="0" fontId="10" fillId="0" borderId="59" xfId="0" applyFont="1" applyBorder="1" applyAlignment="1" applyProtection="1">
      <alignment horizontal="center" vertical="center"/>
    </xf>
    <xf numFmtId="0" fontId="10" fillId="15" borderId="56" xfId="0" applyFont="1" applyFill="1" applyBorder="1" applyAlignment="1" applyProtection="1">
      <alignment horizontal="center" vertical="center"/>
      <protection locked="0"/>
    </xf>
    <xf numFmtId="0" fontId="10" fillId="15" borderId="34" xfId="0" applyFont="1" applyFill="1" applyBorder="1" applyAlignment="1" applyProtection="1">
      <alignment horizontal="center" vertical="center"/>
      <protection locked="0"/>
    </xf>
    <xf numFmtId="0" fontId="10" fillId="15" borderId="58" xfId="0" applyFont="1" applyFill="1" applyBorder="1" applyAlignment="1" applyProtection="1">
      <alignment horizontal="center" vertical="center"/>
      <protection locked="0"/>
    </xf>
    <xf numFmtId="0" fontId="10" fillId="10" borderId="56" xfId="0" applyFont="1" applyFill="1" applyBorder="1" applyAlignment="1" applyProtection="1">
      <alignment horizontal="center" vertical="center"/>
      <protection locked="0"/>
    </xf>
    <xf numFmtId="0" fontId="10" fillId="10" borderId="58" xfId="0" applyFont="1" applyFill="1" applyBorder="1" applyAlignment="1" applyProtection="1">
      <alignment horizontal="center" vertical="center"/>
      <protection locked="0"/>
    </xf>
    <xf numFmtId="0" fontId="10" fillId="0" borderId="55" xfId="0" applyFont="1" applyBorder="1" applyAlignment="1" applyProtection="1">
      <alignment horizontal="center" vertical="center"/>
      <protection locked="0"/>
    </xf>
    <xf numFmtId="0" fontId="10" fillId="5" borderId="55" xfId="0" applyFont="1" applyFill="1" applyBorder="1" applyAlignment="1" applyProtection="1">
      <alignment horizontal="center" vertical="center"/>
      <protection locked="0"/>
    </xf>
    <xf numFmtId="0" fontId="10" fillId="14" borderId="56" xfId="0" applyFont="1" applyFill="1" applyBorder="1" applyAlignment="1" applyProtection="1">
      <alignment horizontal="center" vertical="center"/>
      <protection locked="0"/>
    </xf>
    <xf numFmtId="0" fontId="10" fillId="14" borderId="58" xfId="0" applyFont="1" applyFill="1" applyBorder="1" applyAlignment="1" applyProtection="1">
      <alignment horizontal="center" vertical="center"/>
      <protection locked="0"/>
    </xf>
    <xf numFmtId="0" fontId="10" fillId="13" borderId="60" xfId="0" applyFont="1" applyFill="1" applyBorder="1" applyAlignment="1" applyProtection="1">
      <alignment horizontal="center" vertical="center"/>
      <protection locked="0"/>
    </xf>
    <xf numFmtId="0" fontId="10" fillId="13" borderId="61" xfId="0" applyFont="1" applyFill="1" applyBorder="1" applyAlignment="1" applyProtection="1">
      <alignment horizontal="center" vertical="center"/>
    </xf>
    <xf numFmtId="0" fontId="10" fillId="13" borderId="62" xfId="0" applyFont="1" applyFill="1" applyBorder="1" applyAlignment="1" applyProtection="1">
      <alignment horizontal="center" vertical="center"/>
    </xf>
    <xf numFmtId="0" fontId="10" fillId="13" borderId="63" xfId="0" applyFont="1" applyFill="1" applyBorder="1" applyAlignment="1" applyProtection="1">
      <alignment horizontal="center" vertical="center"/>
    </xf>
    <xf numFmtId="0" fontId="10" fillId="13" borderId="64" xfId="0" applyFont="1" applyFill="1" applyBorder="1" applyAlignment="1" applyProtection="1">
      <alignment horizontal="center" vertical="center"/>
    </xf>
    <xf numFmtId="0" fontId="10" fillId="6" borderId="35" xfId="0" applyFont="1" applyFill="1" applyBorder="1" applyAlignment="1" applyProtection="1">
      <alignment horizontal="center" vertical="center"/>
      <protection locked="0"/>
    </xf>
    <xf numFmtId="0" fontId="10" fillId="6" borderId="27" xfId="0" applyFont="1" applyFill="1" applyBorder="1" applyAlignment="1" applyProtection="1">
      <alignment horizontal="center" vertical="center"/>
    </xf>
    <xf numFmtId="0" fontId="10" fillId="6" borderId="65" xfId="0" applyFont="1" applyFill="1" applyBorder="1" applyAlignment="1" applyProtection="1">
      <alignment horizontal="center" vertical="center"/>
    </xf>
    <xf numFmtId="0" fontId="8" fillId="6" borderId="0" xfId="0" applyFont="1" applyFill="1" applyBorder="1" applyAlignment="1" applyProtection="1">
      <alignment horizontal="center" vertical="center"/>
      <protection hidden="1"/>
    </xf>
    <xf numFmtId="3" fontId="1" fillId="7" borderId="4" xfId="1" applyNumberFormat="1" applyFont="1" applyFill="1" applyBorder="1" applyAlignment="1" applyProtection="1">
      <alignment horizontal="center" vertical="center"/>
      <protection hidden="1"/>
    </xf>
    <xf numFmtId="3" fontId="5" fillId="17" borderId="16" xfId="1" applyNumberFormat="1" applyFont="1" applyFill="1" applyBorder="1" applyProtection="1">
      <protection hidden="1"/>
    </xf>
    <xf numFmtId="14" fontId="0" fillId="0" borderId="0" xfId="0" applyNumberFormat="1" applyProtection="1">
      <protection hidden="1"/>
    </xf>
    <xf numFmtId="166" fontId="0" fillId="0" borderId="0" xfId="0" applyNumberFormat="1" applyProtection="1">
      <protection hidden="1"/>
    </xf>
    <xf numFmtId="164" fontId="0" fillId="0" borderId="0" xfId="0" applyNumberFormat="1" applyProtection="1">
      <protection hidden="1"/>
    </xf>
    <xf numFmtId="0" fontId="10" fillId="5" borderId="14" xfId="0" applyFont="1" applyFill="1" applyBorder="1" applyProtection="1"/>
    <xf numFmtId="0" fontId="10" fillId="5" borderId="14" xfId="0" applyFont="1" applyFill="1" applyBorder="1" applyAlignment="1" applyProtection="1">
      <alignment horizontal="center" vertical="center"/>
    </xf>
    <xf numFmtId="0" fontId="10" fillId="5" borderId="69" xfId="0" applyFont="1" applyFill="1" applyBorder="1" applyAlignment="1" applyProtection="1">
      <alignment horizontal="center" vertical="center"/>
      <protection locked="0"/>
    </xf>
    <xf numFmtId="0" fontId="10" fillId="5" borderId="47" xfId="0" applyFont="1" applyFill="1" applyBorder="1" applyAlignment="1" applyProtection="1">
      <alignment horizontal="center" vertical="center"/>
    </xf>
    <xf numFmtId="0" fontId="10" fillId="6" borderId="65" xfId="0" applyFont="1" applyFill="1" applyBorder="1" applyAlignment="1" applyProtection="1">
      <alignment horizontal="center" vertical="center"/>
      <protection locked="0"/>
    </xf>
    <xf numFmtId="0" fontId="10" fillId="6" borderId="50" xfId="0" applyFont="1" applyFill="1" applyBorder="1" applyAlignment="1" applyProtection="1">
      <alignment horizontal="center" vertical="center"/>
      <protection locked="0"/>
    </xf>
    <xf numFmtId="0" fontId="10" fillId="6" borderId="51" xfId="0" applyFont="1" applyFill="1" applyBorder="1" applyAlignment="1" applyProtection="1">
      <alignment horizontal="center" vertical="center"/>
      <protection locked="0"/>
    </xf>
    <xf numFmtId="0" fontId="10" fillId="11" borderId="21" xfId="0" applyFont="1" applyFill="1" applyBorder="1" applyAlignment="1" applyProtection="1">
      <alignment horizontal="center" vertical="center"/>
      <protection locked="0"/>
    </xf>
    <xf numFmtId="0" fontId="10" fillId="11" borderId="50" xfId="0" applyFont="1" applyFill="1" applyBorder="1" applyAlignment="1" applyProtection="1">
      <alignment horizontal="center" vertical="center"/>
      <protection locked="0"/>
    </xf>
    <xf numFmtId="0" fontId="10" fillId="11" borderId="51" xfId="0" applyFont="1" applyFill="1" applyBorder="1" applyAlignment="1" applyProtection="1">
      <alignment horizontal="center" vertical="center"/>
      <protection locked="0"/>
    </xf>
    <xf numFmtId="0" fontId="10" fillId="0" borderId="48" xfId="0" applyFont="1" applyBorder="1" applyAlignment="1" applyProtection="1">
      <alignment horizontal="center" vertical="center"/>
      <protection locked="0"/>
    </xf>
    <xf numFmtId="0" fontId="10" fillId="15" borderId="21" xfId="0" applyFont="1" applyFill="1" applyBorder="1" applyAlignment="1" applyProtection="1">
      <alignment horizontal="center" vertical="center"/>
      <protection locked="0"/>
    </xf>
    <xf numFmtId="0" fontId="10" fillId="15" borderId="50" xfId="0" applyFont="1" applyFill="1" applyBorder="1" applyAlignment="1" applyProtection="1">
      <alignment horizontal="center" vertical="center"/>
      <protection locked="0"/>
    </xf>
    <xf numFmtId="0" fontId="10" fillId="15" borderId="51" xfId="0" applyFont="1" applyFill="1" applyBorder="1" applyAlignment="1" applyProtection="1">
      <alignment horizontal="center" vertical="center"/>
      <protection locked="0"/>
    </xf>
    <xf numFmtId="0" fontId="10" fillId="10" borderId="21" xfId="0" applyFont="1" applyFill="1" applyBorder="1" applyAlignment="1" applyProtection="1">
      <alignment horizontal="center" vertical="center"/>
      <protection locked="0"/>
    </xf>
    <xf numFmtId="0" fontId="10" fillId="10" borderId="51" xfId="0" applyFont="1" applyFill="1" applyBorder="1" applyAlignment="1" applyProtection="1">
      <alignment horizontal="center" vertical="center"/>
      <protection locked="0"/>
    </xf>
    <xf numFmtId="0" fontId="10" fillId="0" borderId="13" xfId="0" applyFont="1" applyBorder="1" applyAlignment="1" applyProtection="1">
      <alignment horizontal="center" vertical="center"/>
      <protection locked="0"/>
    </xf>
    <xf numFmtId="0" fontId="10" fillId="5" borderId="13" xfId="0" applyFont="1" applyFill="1" applyBorder="1" applyAlignment="1" applyProtection="1">
      <alignment horizontal="center" vertical="center"/>
      <protection locked="0"/>
    </xf>
    <xf numFmtId="0" fontId="10" fillId="5" borderId="47" xfId="0" applyFont="1" applyFill="1" applyBorder="1" applyAlignment="1" applyProtection="1">
      <alignment horizontal="center" vertical="center"/>
      <protection locked="0"/>
    </xf>
    <xf numFmtId="0" fontId="10" fillId="14" borderId="21" xfId="0" applyFont="1" applyFill="1" applyBorder="1" applyAlignment="1" applyProtection="1">
      <alignment horizontal="center" vertical="center"/>
      <protection locked="0"/>
    </xf>
    <xf numFmtId="0" fontId="10" fillId="14" borderId="51" xfId="0" applyFont="1" applyFill="1" applyBorder="1" applyAlignment="1" applyProtection="1">
      <alignment horizontal="center" vertical="center"/>
      <protection locked="0"/>
    </xf>
    <xf numFmtId="0" fontId="10" fillId="13" borderId="63" xfId="0" applyFont="1" applyFill="1" applyBorder="1" applyAlignment="1" applyProtection="1">
      <alignment horizontal="center" vertical="center"/>
      <protection locked="0"/>
    </xf>
    <xf numFmtId="3" fontId="5" fillId="17" borderId="16" xfId="1" applyNumberFormat="1" applyFont="1" applyFill="1" applyBorder="1" applyAlignment="1" applyProtection="1">
      <alignment horizontal="center" vertical="center"/>
      <protection hidden="1"/>
    </xf>
    <xf numFmtId="3" fontId="5" fillId="40" borderId="27" xfId="1" applyNumberFormat="1" applyFont="1" applyFill="1" applyBorder="1" applyAlignment="1" applyProtection="1">
      <alignment horizontal="center" vertical="center"/>
      <protection hidden="1"/>
    </xf>
    <xf numFmtId="3" fontId="5" fillId="40" borderId="16" xfId="1" applyNumberFormat="1" applyFont="1" applyFill="1" applyBorder="1" applyAlignment="1" applyProtection="1">
      <alignment horizontal="center" vertical="center"/>
      <protection hidden="1"/>
    </xf>
    <xf numFmtId="3" fontId="5" fillId="40" borderId="17" xfId="1" applyNumberFormat="1" applyFont="1" applyFill="1" applyBorder="1" applyAlignment="1" applyProtection="1">
      <alignment horizontal="center" vertical="center"/>
      <protection hidden="1"/>
    </xf>
    <xf numFmtId="3" fontId="5" fillId="17" borderId="17" xfId="1" applyNumberFormat="1" applyFont="1" applyFill="1" applyBorder="1" applyAlignment="1" applyProtection="1">
      <alignment horizontal="center" vertical="center"/>
      <protection hidden="1"/>
    </xf>
    <xf numFmtId="0" fontId="12" fillId="41" borderId="16" xfId="0" applyFont="1" applyFill="1" applyBorder="1" applyAlignment="1" applyProtection="1">
      <alignment horizontal="center" vertical="center"/>
    </xf>
    <xf numFmtId="0" fontId="12" fillId="41" borderId="18" xfId="0" applyFont="1" applyFill="1" applyBorder="1" applyAlignment="1" applyProtection="1">
      <alignment horizontal="center" vertical="center"/>
    </xf>
    <xf numFmtId="0" fontId="12" fillId="41" borderId="17" xfId="0" applyFont="1" applyFill="1" applyBorder="1" applyAlignment="1" applyProtection="1">
      <alignment horizontal="center" vertical="center"/>
    </xf>
    <xf numFmtId="0" fontId="12" fillId="41" borderId="15" xfId="0" applyFont="1" applyFill="1" applyBorder="1" applyAlignment="1" applyProtection="1">
      <alignment horizontal="center" vertical="center"/>
    </xf>
    <xf numFmtId="0" fontId="12" fillId="41" borderId="22" xfId="0" applyFont="1" applyFill="1" applyBorder="1" applyAlignment="1" applyProtection="1">
      <alignment horizontal="center" vertical="center"/>
    </xf>
    <xf numFmtId="0" fontId="12" fillId="41" borderId="44" xfId="0" applyFont="1" applyFill="1" applyBorder="1" applyAlignment="1" applyProtection="1">
      <alignment horizontal="center" vertical="center"/>
    </xf>
    <xf numFmtId="0" fontId="12" fillId="41" borderId="20" xfId="0" applyFont="1" applyFill="1" applyBorder="1" applyAlignment="1" applyProtection="1">
      <alignment horizontal="center" vertical="center"/>
    </xf>
    <xf numFmtId="0" fontId="12" fillId="41" borderId="4" xfId="0" applyFont="1" applyFill="1" applyBorder="1" applyAlignment="1" applyProtection="1">
      <alignment horizontal="center" vertical="center"/>
    </xf>
    <xf numFmtId="0" fontId="12" fillId="41" borderId="19" xfId="0" applyFont="1" applyFill="1" applyBorder="1" applyAlignment="1" applyProtection="1">
      <alignment horizontal="center" vertical="center"/>
    </xf>
    <xf numFmtId="0" fontId="0" fillId="0" borderId="46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66" xfId="0" applyBorder="1" applyAlignment="1" applyProtection="1">
      <alignment horizontal="center" vertical="center"/>
    </xf>
    <xf numFmtId="0" fontId="0" fillId="0" borderId="49" xfId="0" applyBorder="1" applyAlignment="1" applyProtection="1">
      <alignment horizontal="center" vertical="center"/>
    </xf>
    <xf numFmtId="0" fontId="0" fillId="0" borderId="67" xfId="0" applyFont="1" applyBorder="1" applyAlignment="1" applyProtection="1">
      <alignment horizontal="center" vertical="center"/>
    </xf>
    <xf numFmtId="0" fontId="0" fillId="0" borderId="67" xfId="0" applyBorder="1" applyAlignment="1" applyProtection="1">
      <alignment horizontal="center" vertical="center"/>
    </xf>
    <xf numFmtId="0" fontId="0" fillId="0" borderId="68" xfId="0" applyBorder="1" applyAlignment="1" applyProtection="1">
      <alignment horizontal="center" vertical="center"/>
    </xf>
    <xf numFmtId="3" fontId="5" fillId="4" borderId="3" xfId="0" applyNumberFormat="1" applyFont="1" applyFill="1" applyBorder="1" applyAlignment="1" applyProtection="1">
      <alignment horizontal="center" vertical="center"/>
      <protection hidden="1"/>
    </xf>
    <xf numFmtId="0" fontId="10" fillId="5" borderId="14" xfId="0" applyFont="1" applyFill="1" applyBorder="1" applyAlignment="1" applyProtection="1">
      <alignment horizontal="center" vertical="center"/>
    </xf>
    <xf numFmtId="0" fontId="13" fillId="4" borderId="0" xfId="0" applyFont="1" applyFill="1" applyAlignment="1" applyProtection="1">
      <alignment horizontal="center" vertical="center"/>
      <protection hidden="1"/>
    </xf>
    <xf numFmtId="3" fontId="3" fillId="13" borderId="16" xfId="1" applyNumberFormat="1" applyFont="1" applyFill="1" applyBorder="1" applyProtection="1">
      <protection hidden="1"/>
    </xf>
    <xf numFmtId="3" fontId="3" fillId="13" borderId="16" xfId="1" applyNumberFormat="1" applyFont="1" applyFill="1" applyBorder="1" applyAlignment="1" applyProtection="1">
      <alignment horizontal="center" vertical="center"/>
      <protection hidden="1"/>
    </xf>
    <xf numFmtId="3" fontId="1" fillId="13" borderId="16" xfId="1" applyNumberFormat="1" applyFont="1" applyFill="1" applyBorder="1" applyProtection="1">
      <protection hidden="1"/>
    </xf>
    <xf numFmtId="3" fontId="1" fillId="13" borderId="16" xfId="1" applyNumberFormat="1" applyFont="1" applyFill="1" applyBorder="1" applyAlignment="1" applyProtection="1">
      <alignment horizontal="center" vertical="center"/>
      <protection hidden="1"/>
    </xf>
    <xf numFmtId="3" fontId="3" fillId="8" borderId="21" xfId="1" applyNumberFormat="1" applyFont="1" applyFill="1" applyBorder="1" applyProtection="1">
      <protection hidden="1"/>
    </xf>
    <xf numFmtId="3" fontId="3" fillId="8" borderId="21" xfId="1" applyNumberFormat="1" applyFont="1" applyFill="1" applyBorder="1" applyAlignment="1" applyProtection="1">
      <alignment horizontal="center" vertical="center"/>
      <protection hidden="1"/>
    </xf>
    <xf numFmtId="20" fontId="4" fillId="3" borderId="2" xfId="1" applyNumberFormat="1" applyFont="1" applyFill="1" applyBorder="1" applyAlignment="1" applyProtection="1">
      <alignment horizontal="center"/>
      <protection locked="0"/>
    </xf>
    <xf numFmtId="3" fontId="5" fillId="21" borderId="21" xfId="1" applyNumberFormat="1" applyFont="1" applyFill="1" applyBorder="1" applyProtection="1">
      <protection hidden="1"/>
    </xf>
    <xf numFmtId="3" fontId="5" fillId="21" borderId="21" xfId="1" applyNumberFormat="1" applyFont="1" applyFill="1" applyBorder="1" applyAlignment="1" applyProtection="1">
      <alignment horizontal="center" vertical="center"/>
      <protection hidden="1"/>
    </xf>
    <xf numFmtId="167" fontId="15" fillId="2" borderId="0" xfId="0" applyNumberFormat="1" applyFont="1" applyFill="1" applyBorder="1" applyAlignment="1" applyProtection="1">
      <alignment horizontal="center"/>
      <protection hidden="1"/>
    </xf>
    <xf numFmtId="3" fontId="1" fillId="7" borderId="8" xfId="1" applyNumberFormat="1" applyFont="1" applyFill="1" applyBorder="1" applyAlignment="1" applyProtection="1">
      <alignment horizontal="center" vertical="center"/>
      <protection hidden="1"/>
    </xf>
    <xf numFmtId="3" fontId="1" fillId="7" borderId="23" xfId="1" applyNumberFormat="1" applyFont="1" applyFill="1" applyBorder="1" applyAlignment="1" applyProtection="1">
      <alignment horizontal="center" vertical="center"/>
      <protection hidden="1"/>
    </xf>
    <xf numFmtId="3" fontId="3" fillId="39" borderId="21" xfId="1" applyNumberFormat="1" applyFont="1" applyFill="1" applyBorder="1" applyAlignment="1" applyProtection="1">
      <alignment horizontal="center" vertical="center"/>
      <protection hidden="1"/>
    </xf>
    <xf numFmtId="3" fontId="3" fillId="12" borderId="21" xfId="1" applyNumberFormat="1" applyFont="1" applyFill="1" applyBorder="1" applyProtection="1">
      <protection hidden="1"/>
    </xf>
    <xf numFmtId="3" fontId="3" fillId="12" borderId="21" xfId="1" applyNumberFormat="1" applyFont="1" applyFill="1" applyBorder="1" applyAlignment="1" applyProtection="1">
      <alignment horizontal="center" vertical="center"/>
      <protection hidden="1"/>
    </xf>
    <xf numFmtId="3" fontId="3" fillId="11" borderId="21" xfId="1" applyNumberFormat="1" applyFont="1" applyFill="1" applyBorder="1" applyProtection="1">
      <protection hidden="1"/>
    </xf>
    <xf numFmtId="3" fontId="3" fillId="11" borderId="21" xfId="1" applyNumberFormat="1" applyFont="1" applyFill="1" applyBorder="1" applyAlignment="1" applyProtection="1">
      <alignment horizontal="center" vertical="center"/>
      <protection hidden="1"/>
    </xf>
    <xf numFmtId="3" fontId="1" fillId="11" borderId="21" xfId="1" applyNumberFormat="1" applyFont="1" applyFill="1" applyBorder="1" applyAlignment="1" applyProtection="1">
      <alignment horizontal="center" vertical="center"/>
      <protection hidden="1"/>
    </xf>
    <xf numFmtId="3" fontId="5" fillId="4" borderId="0" xfId="0" applyNumberFormat="1" applyFont="1" applyFill="1" applyBorder="1" applyAlignment="1" applyProtection="1">
      <alignment horizontal="center" vertical="center"/>
      <protection hidden="1"/>
    </xf>
    <xf numFmtId="3" fontId="1" fillId="7" borderId="29" xfId="1" applyNumberFormat="1" applyFont="1" applyFill="1" applyBorder="1" applyAlignment="1" applyProtection="1">
      <alignment horizontal="center" vertical="center"/>
      <protection hidden="1"/>
    </xf>
    <xf numFmtId="0" fontId="10" fillId="5" borderId="14" xfId="0" applyFont="1" applyFill="1" applyBorder="1" applyAlignment="1" applyProtection="1">
      <alignment horizontal="center" vertical="center"/>
    </xf>
    <xf numFmtId="0" fontId="10" fillId="5" borderId="19" xfId="0" applyFont="1" applyFill="1" applyBorder="1" applyAlignment="1" applyProtection="1">
      <alignment horizontal="center" vertical="center"/>
    </xf>
    <xf numFmtId="0" fontId="10" fillId="14" borderId="14" xfId="0" applyFont="1" applyFill="1" applyBorder="1" applyAlignment="1" applyProtection="1">
      <alignment horizontal="center" vertical="center"/>
    </xf>
    <xf numFmtId="0" fontId="10" fillId="14" borderId="19" xfId="0" applyFont="1" applyFill="1" applyBorder="1" applyAlignment="1" applyProtection="1">
      <alignment horizontal="center" vertical="center"/>
    </xf>
    <xf numFmtId="0" fontId="10" fillId="14" borderId="57" xfId="0" applyFont="1" applyFill="1" applyBorder="1" applyAlignment="1" applyProtection="1">
      <alignment horizontal="center" vertical="center"/>
    </xf>
    <xf numFmtId="0" fontId="10" fillId="14" borderId="38" xfId="0" applyFont="1" applyFill="1" applyBorder="1" applyAlignment="1" applyProtection="1">
      <alignment horizontal="center" vertical="center"/>
    </xf>
    <xf numFmtId="14" fontId="0" fillId="0" borderId="70" xfId="0" applyNumberFormat="1" applyBorder="1" applyAlignment="1" applyProtection="1">
      <alignment horizontal="center"/>
      <protection locked="0"/>
    </xf>
    <xf numFmtId="14" fontId="0" fillId="0" borderId="49" xfId="0" applyNumberFormat="1" applyBorder="1" applyAlignment="1" applyProtection="1">
      <alignment horizontal="center"/>
      <protection locked="0"/>
    </xf>
    <xf numFmtId="14" fontId="0" fillId="0" borderId="71" xfId="0" applyNumberFormat="1" applyBorder="1" applyAlignment="1" applyProtection="1">
      <alignment horizontal="center"/>
      <protection locked="0"/>
    </xf>
    <xf numFmtId="0" fontId="10" fillId="6" borderId="42" xfId="0" applyFont="1" applyFill="1" applyBorder="1" applyAlignment="1" applyProtection="1">
      <alignment horizontal="center" vertical="center"/>
    </xf>
    <xf numFmtId="0" fontId="10" fillId="6" borderId="20" xfId="0" applyFont="1" applyFill="1" applyBorder="1" applyAlignment="1" applyProtection="1">
      <alignment horizontal="center" vertical="center"/>
    </xf>
    <xf numFmtId="0" fontId="10" fillId="6" borderId="19" xfId="0" applyFont="1" applyFill="1" applyBorder="1" applyAlignment="1" applyProtection="1">
      <alignment horizontal="center" vertical="center"/>
    </xf>
    <xf numFmtId="0" fontId="10" fillId="6" borderId="43" xfId="0" applyFont="1" applyFill="1" applyBorder="1" applyAlignment="1" applyProtection="1">
      <alignment horizontal="center" vertical="center"/>
    </xf>
    <xf numFmtId="0" fontId="10" fillId="6" borderId="37" xfId="0" applyFont="1" applyFill="1" applyBorder="1" applyAlignment="1" applyProtection="1">
      <alignment horizontal="center" vertical="center"/>
    </xf>
    <xf numFmtId="0" fontId="10" fillId="6" borderId="38" xfId="0" applyFont="1" applyFill="1" applyBorder="1" applyAlignment="1" applyProtection="1">
      <alignment horizontal="center" vertical="center"/>
    </xf>
    <xf numFmtId="0" fontId="10" fillId="11" borderId="14" xfId="0" applyFont="1" applyFill="1" applyBorder="1" applyAlignment="1" applyProtection="1">
      <alignment horizontal="center" vertical="center"/>
    </xf>
    <xf numFmtId="0" fontId="10" fillId="11" borderId="20" xfId="0" applyFont="1" applyFill="1" applyBorder="1" applyAlignment="1" applyProtection="1">
      <alignment horizontal="center" vertical="center"/>
    </xf>
    <xf numFmtId="0" fontId="10" fillId="11" borderId="19" xfId="0" applyFont="1" applyFill="1" applyBorder="1" applyAlignment="1" applyProtection="1">
      <alignment horizontal="center" vertical="center"/>
    </xf>
    <xf numFmtId="0" fontId="10" fillId="11" borderId="57" xfId="0" applyFont="1" applyFill="1" applyBorder="1" applyAlignment="1" applyProtection="1">
      <alignment horizontal="center" vertical="center"/>
    </xf>
    <xf numFmtId="0" fontId="10" fillId="11" borderId="37" xfId="0" applyFont="1" applyFill="1" applyBorder="1" applyAlignment="1" applyProtection="1">
      <alignment horizontal="center" vertical="center"/>
    </xf>
    <xf numFmtId="0" fontId="10" fillId="11" borderId="38" xfId="0" applyFont="1" applyFill="1" applyBorder="1" applyAlignment="1" applyProtection="1">
      <alignment horizontal="center" vertical="center"/>
    </xf>
    <xf numFmtId="0" fontId="10" fillId="15" borderId="14" xfId="0" applyFont="1" applyFill="1" applyBorder="1" applyAlignment="1" applyProtection="1">
      <alignment horizontal="center" vertical="center"/>
    </xf>
    <xf numFmtId="0" fontId="10" fillId="15" borderId="20" xfId="0" applyFont="1" applyFill="1" applyBorder="1" applyAlignment="1" applyProtection="1">
      <alignment horizontal="center" vertical="center"/>
    </xf>
    <xf numFmtId="0" fontId="10" fillId="15" borderId="19" xfId="0" applyFont="1" applyFill="1" applyBorder="1" applyAlignment="1" applyProtection="1">
      <alignment horizontal="center" vertical="center"/>
    </xf>
    <xf numFmtId="0" fontId="10" fillId="15" borderId="57" xfId="0" applyFont="1" applyFill="1" applyBorder="1" applyAlignment="1" applyProtection="1">
      <alignment horizontal="center" vertical="center"/>
    </xf>
    <xf numFmtId="0" fontId="10" fillId="15" borderId="37" xfId="0" applyFont="1" applyFill="1" applyBorder="1" applyAlignment="1" applyProtection="1">
      <alignment horizontal="center" vertical="center"/>
    </xf>
    <xf numFmtId="0" fontId="10" fillId="15" borderId="38" xfId="0" applyFont="1" applyFill="1" applyBorder="1" applyAlignment="1" applyProtection="1">
      <alignment horizontal="center" vertical="center"/>
    </xf>
    <xf numFmtId="0" fontId="10" fillId="10" borderId="14" xfId="0" applyFont="1" applyFill="1" applyBorder="1" applyAlignment="1" applyProtection="1">
      <alignment horizontal="center" vertical="center"/>
    </xf>
    <xf numFmtId="0" fontId="10" fillId="10" borderId="19" xfId="0" applyFont="1" applyFill="1" applyBorder="1" applyAlignment="1" applyProtection="1">
      <alignment horizontal="center" vertical="center"/>
    </xf>
    <xf numFmtId="0" fontId="10" fillId="10" borderId="57" xfId="0" applyFont="1" applyFill="1" applyBorder="1" applyAlignment="1" applyProtection="1">
      <alignment horizontal="center" vertical="center"/>
    </xf>
    <xf numFmtId="0" fontId="10" fillId="10" borderId="38" xfId="0" applyFont="1" applyFill="1" applyBorder="1" applyAlignment="1" applyProtection="1">
      <alignment horizontal="center" vertical="center"/>
    </xf>
    <xf numFmtId="0" fontId="10" fillId="5" borderId="57" xfId="0" applyFont="1" applyFill="1" applyBorder="1" applyAlignment="1" applyProtection="1">
      <alignment horizontal="center" vertical="center"/>
    </xf>
    <xf numFmtId="0" fontId="10" fillId="5" borderId="38" xfId="0" applyFont="1" applyFill="1" applyBorder="1" applyAlignment="1" applyProtection="1">
      <alignment horizontal="center" vertical="center"/>
    </xf>
    <xf numFmtId="14" fontId="0" fillId="0" borderId="52" xfId="0" applyNumberFormat="1" applyBorder="1" applyAlignment="1" applyProtection="1">
      <alignment horizontal="center"/>
      <protection locked="0"/>
    </xf>
    <xf numFmtId="14" fontId="0" fillId="0" borderId="53" xfId="0" applyNumberFormat="1" applyBorder="1" applyAlignment="1" applyProtection="1">
      <alignment horizontal="center"/>
      <protection locked="0"/>
    </xf>
    <xf numFmtId="14" fontId="0" fillId="0" borderId="54" xfId="0" applyNumberFormat="1" applyBorder="1" applyAlignment="1" applyProtection="1">
      <alignment horizontal="center"/>
      <protection locked="0"/>
    </xf>
    <xf numFmtId="14" fontId="1" fillId="2" borderId="39" xfId="0" applyNumberFormat="1" applyFont="1" applyFill="1" applyBorder="1" applyAlignment="1" applyProtection="1">
      <alignment horizontal="center"/>
      <protection hidden="1"/>
    </xf>
    <xf numFmtId="14" fontId="1" fillId="2" borderId="5" xfId="0" applyNumberFormat="1" applyFont="1" applyFill="1" applyBorder="1" applyAlignment="1" applyProtection="1">
      <alignment horizontal="center"/>
      <protection hidden="1"/>
    </xf>
    <xf numFmtId="0" fontId="6" fillId="27" borderId="14" xfId="1" applyFont="1" applyFill="1" applyBorder="1" applyAlignment="1" applyProtection="1">
      <alignment horizontal="center"/>
      <protection hidden="1"/>
    </xf>
    <xf numFmtId="0" fontId="6" fillId="27" borderId="19" xfId="1" applyFont="1" applyFill="1" applyBorder="1" applyAlignment="1" applyProtection="1">
      <alignment horizontal="center"/>
      <protection hidden="1"/>
    </xf>
    <xf numFmtId="3" fontId="1" fillId="7" borderId="14" xfId="1" applyNumberFormat="1" applyFont="1" applyFill="1" applyBorder="1" applyAlignment="1" applyProtection="1">
      <alignment horizontal="center" vertical="center"/>
      <protection hidden="1"/>
    </xf>
    <xf numFmtId="3" fontId="1" fillId="7" borderId="20" xfId="1" applyNumberFormat="1" applyFont="1" applyFill="1" applyBorder="1" applyAlignment="1" applyProtection="1">
      <alignment horizontal="center" vertical="center"/>
      <protection hidden="1"/>
    </xf>
    <xf numFmtId="3" fontId="1" fillId="7" borderId="19" xfId="1" applyNumberFormat="1" applyFont="1" applyFill="1" applyBorder="1" applyAlignment="1" applyProtection="1">
      <alignment horizontal="center" vertical="center"/>
      <protection hidden="1"/>
    </xf>
    <xf numFmtId="3" fontId="1" fillId="7" borderId="25" xfId="1" applyNumberFormat="1" applyFont="1" applyFill="1" applyBorder="1" applyAlignment="1" applyProtection="1">
      <alignment horizontal="center" vertical="center"/>
      <protection hidden="1"/>
    </xf>
    <xf numFmtId="3" fontId="1" fillId="7" borderId="7" xfId="1" applyNumberFormat="1" applyFont="1" applyFill="1" applyBorder="1" applyAlignment="1" applyProtection="1">
      <alignment horizontal="center" vertical="center"/>
      <protection hidden="1"/>
    </xf>
    <xf numFmtId="3" fontId="1" fillId="7" borderId="26" xfId="1" applyNumberFormat="1" applyFont="1" applyFill="1" applyBorder="1" applyAlignment="1" applyProtection="1">
      <alignment horizontal="center" vertical="center"/>
      <protection hidden="1"/>
    </xf>
    <xf numFmtId="3" fontId="1" fillId="7" borderId="45" xfId="1" applyNumberFormat="1" applyFont="1" applyFill="1" applyBorder="1" applyAlignment="1" applyProtection="1">
      <alignment horizontal="center" vertical="center"/>
      <protection hidden="1"/>
    </xf>
    <xf numFmtId="0" fontId="0" fillId="0" borderId="33" xfId="0" applyBorder="1"/>
    <xf numFmtId="0" fontId="0" fillId="0" borderId="29" xfId="0" applyBorder="1"/>
    <xf numFmtId="167" fontId="15" fillId="2" borderId="39" xfId="0" applyNumberFormat="1" applyFont="1" applyFill="1" applyBorder="1" applyAlignment="1" applyProtection="1">
      <alignment horizontal="center"/>
      <protection hidden="1"/>
    </xf>
    <xf numFmtId="0" fontId="0" fillId="0" borderId="5" xfId="0" applyBorder="1"/>
    <xf numFmtId="0" fontId="0" fillId="0" borderId="72" xfId="0" applyBorder="1"/>
    <xf numFmtId="3" fontId="5" fillId="4" borderId="4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/>
    <xf numFmtId="0" fontId="0" fillId="0" borderId="41" xfId="0" applyBorder="1"/>
    <xf numFmtId="3" fontId="5" fillId="4" borderId="73" xfId="0" applyNumberFormat="1" applyFont="1" applyFill="1" applyBorder="1" applyAlignment="1" applyProtection="1">
      <alignment horizontal="center" vertical="center"/>
      <protection hidden="1"/>
    </xf>
    <xf numFmtId="0" fontId="0" fillId="0" borderId="74" xfId="0" applyBorder="1"/>
    <xf numFmtId="0" fontId="0" fillId="0" borderId="75" xfId="0" applyBorder="1"/>
    <xf numFmtId="3" fontId="5" fillId="4" borderId="9" xfId="0" applyNumberFormat="1" applyFont="1" applyFill="1" applyBorder="1" applyAlignment="1" applyProtection="1">
      <alignment horizontal="center" vertical="center"/>
      <protection hidden="1"/>
    </xf>
    <xf numFmtId="0" fontId="0" fillId="0" borderId="10" xfId="0" applyBorder="1"/>
    <xf numFmtId="0" fontId="0" fillId="0" borderId="11" xfId="0" applyBorder="1"/>
    <xf numFmtId="167" fontId="15" fillId="2" borderId="5" xfId="0" applyNumberFormat="1" applyFont="1" applyFill="1" applyBorder="1" applyAlignment="1" applyProtection="1">
      <alignment horizontal="center"/>
      <protection hidden="1"/>
    </xf>
  </cellXfs>
  <cellStyles count="6">
    <cellStyle name="Euro" xfId="5"/>
    <cellStyle name="Normal" xfId="0" builtinId="0"/>
    <cellStyle name="Normal 2" xfId="2"/>
    <cellStyle name="Normal 3" xfId="3"/>
    <cellStyle name="Normal 4" xfId="4"/>
    <cellStyle name="Normal_JANVIER 2006" xfId="1"/>
  </cellStyles>
  <dxfs count="4"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gradientFill degree="90">
          <stop position="0">
            <color theme="1"/>
          </stop>
          <stop position="0.5">
            <color rgb="FFC00000"/>
          </stop>
          <stop position="1">
            <color theme="1"/>
          </stop>
        </gradientFill>
      </fill>
    </dxf>
    <dxf>
      <font>
        <color rgb="FF0070C0"/>
      </font>
      <fill>
        <gradientFill degree="90">
          <stop position="0">
            <color theme="1"/>
          </stop>
          <stop position="0.5">
            <color theme="9" tint="-0.25098422193060094"/>
          </stop>
          <stop position="1">
            <color theme="1"/>
          </stop>
        </gradientFill>
      </fill>
    </dxf>
    <dxf>
      <font>
        <color rgb="FF0070C0"/>
      </font>
      <fill>
        <gradientFill degree="90">
          <stop position="0">
            <color theme="1"/>
          </stop>
          <stop position="0.5">
            <color theme="9" tint="-0.25098422193060094"/>
          </stop>
          <stop position="1">
            <color theme="1"/>
          </stop>
        </gradientFill>
      </fill>
    </dxf>
  </dxfs>
  <tableStyles count="0" defaultTableStyle="TableStyleMedium9" defaultPivotStyle="PivotStyleLight16"/>
  <colors>
    <mruColors>
      <color rgb="FF3942FD"/>
      <color rgb="FF0033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DW25"/>
  <sheetViews>
    <sheetView workbookViewId="0">
      <pane xSplit="7" ySplit="2" topLeftCell="DI3" activePane="bottomRight" state="frozen"/>
      <selection activeCell="L4" sqref="L4"/>
      <selection pane="topRight" activeCell="L4" sqref="L4"/>
      <selection pane="bottomLeft" activeCell="L4" sqref="L4"/>
      <selection pane="bottomRight" activeCell="L4" sqref="L4"/>
    </sheetView>
  </sheetViews>
  <sheetFormatPr baseColWidth="10" defaultRowHeight="15"/>
  <cols>
    <col min="1" max="1" width="10.28515625" customWidth="1"/>
    <col min="2" max="2" width="55.5703125" bestFit="1" customWidth="1"/>
    <col min="3" max="3" width="7.5703125" bestFit="1" customWidth="1"/>
    <col min="4" max="4" width="4.28515625" bestFit="1" customWidth="1"/>
    <col min="5" max="5" width="4.5703125" bestFit="1" customWidth="1"/>
    <col min="6" max="7" width="9.28515625" customWidth="1"/>
    <col min="8" max="85" width="11.5703125" customWidth="1"/>
  </cols>
  <sheetData>
    <row r="1" spans="1:127" ht="16.5" thickTop="1" thickBot="1">
      <c r="F1" s="166"/>
      <c r="G1" s="108"/>
      <c r="H1" s="298"/>
      <c r="I1" s="299"/>
      <c r="J1" s="299"/>
      <c r="K1" s="299"/>
      <c r="L1" s="299"/>
      <c r="M1" s="300"/>
      <c r="N1" s="298"/>
      <c r="O1" s="299"/>
      <c r="P1" s="299"/>
      <c r="Q1" s="299"/>
      <c r="R1" s="299"/>
      <c r="S1" s="300"/>
      <c r="T1" s="271"/>
      <c r="U1" s="272"/>
      <c r="V1" s="272"/>
      <c r="W1" s="272"/>
      <c r="X1" s="272"/>
      <c r="Y1" s="273"/>
      <c r="Z1" s="271"/>
      <c r="AA1" s="272"/>
      <c r="AB1" s="272"/>
      <c r="AC1" s="272"/>
      <c r="AD1" s="272"/>
      <c r="AE1" s="273"/>
      <c r="AF1" s="271"/>
      <c r="AG1" s="272"/>
      <c r="AH1" s="272"/>
      <c r="AI1" s="272"/>
      <c r="AJ1" s="272"/>
      <c r="AK1" s="273"/>
      <c r="AL1" s="271"/>
      <c r="AM1" s="272"/>
      <c r="AN1" s="272"/>
      <c r="AO1" s="272"/>
      <c r="AP1" s="272"/>
      <c r="AQ1" s="273"/>
      <c r="AR1" s="271"/>
      <c r="AS1" s="272"/>
      <c r="AT1" s="272"/>
      <c r="AU1" s="272"/>
      <c r="AV1" s="272"/>
      <c r="AW1" s="273"/>
      <c r="AX1" s="271"/>
      <c r="AY1" s="272"/>
      <c r="AZ1" s="272"/>
      <c r="BA1" s="272"/>
      <c r="BB1" s="272"/>
      <c r="BC1" s="273"/>
      <c r="BD1" s="271"/>
      <c r="BE1" s="272"/>
      <c r="BF1" s="272"/>
      <c r="BG1" s="272"/>
      <c r="BH1" s="272"/>
      <c r="BI1" s="273"/>
      <c r="BJ1" s="271"/>
      <c r="BK1" s="272"/>
      <c r="BL1" s="272"/>
      <c r="BM1" s="272"/>
      <c r="BN1" s="272"/>
      <c r="BO1" s="273"/>
      <c r="BP1" s="271"/>
      <c r="BQ1" s="272"/>
      <c r="BR1" s="272"/>
      <c r="BS1" s="272"/>
      <c r="BT1" s="272"/>
      <c r="BU1" s="273"/>
      <c r="BV1" s="271"/>
      <c r="BW1" s="272"/>
      <c r="BX1" s="272"/>
      <c r="BY1" s="272"/>
      <c r="BZ1" s="272"/>
      <c r="CA1" s="273"/>
      <c r="CB1" s="271"/>
      <c r="CC1" s="272"/>
      <c r="CD1" s="272"/>
      <c r="CE1" s="272"/>
      <c r="CF1" s="272"/>
      <c r="CG1" s="273"/>
      <c r="CH1" s="271"/>
      <c r="CI1" s="272"/>
      <c r="CJ1" s="272"/>
      <c r="CK1" s="272"/>
      <c r="CL1" s="272"/>
      <c r="CM1" s="273"/>
      <c r="CN1" s="271"/>
      <c r="CO1" s="272"/>
      <c r="CP1" s="272"/>
      <c r="CQ1" s="272"/>
      <c r="CR1" s="272"/>
      <c r="CS1" s="273"/>
      <c r="CT1" s="271"/>
      <c r="CU1" s="272"/>
      <c r="CV1" s="272"/>
      <c r="CW1" s="272"/>
      <c r="CX1" s="272"/>
      <c r="CY1" s="273"/>
      <c r="CZ1" s="271"/>
      <c r="DA1" s="272"/>
      <c r="DB1" s="272"/>
      <c r="DC1" s="272"/>
      <c r="DD1" s="272"/>
      <c r="DE1" s="273"/>
      <c r="DF1" s="271"/>
      <c r="DG1" s="272"/>
      <c r="DH1" s="272"/>
      <c r="DI1" s="272"/>
      <c r="DJ1" s="272"/>
      <c r="DK1" s="273"/>
      <c r="DL1" s="271"/>
      <c r="DM1" s="272"/>
      <c r="DN1" s="272"/>
      <c r="DO1" s="272"/>
      <c r="DP1" s="272"/>
      <c r="DQ1" s="273"/>
      <c r="DR1" s="271"/>
      <c r="DS1" s="272"/>
      <c r="DT1" s="272"/>
      <c r="DU1" s="272"/>
      <c r="DV1" s="272"/>
      <c r="DW1" s="273"/>
    </row>
    <row r="2" spans="1:127" ht="31.5" thickTop="1" thickBot="1">
      <c r="A2" s="110"/>
      <c r="B2" s="110"/>
      <c r="C2" s="110"/>
      <c r="D2" s="233" t="s">
        <v>184</v>
      </c>
      <c r="E2" s="234" t="s">
        <v>185</v>
      </c>
      <c r="F2" s="235" t="s">
        <v>187</v>
      </c>
      <c r="G2" s="236" t="s">
        <v>188</v>
      </c>
      <c r="H2" s="237" t="s">
        <v>186</v>
      </c>
      <c r="I2" s="238" t="s">
        <v>202</v>
      </c>
      <c r="J2" s="239" t="s">
        <v>184</v>
      </c>
      <c r="K2" s="240" t="s">
        <v>112</v>
      </c>
      <c r="L2" s="239" t="s">
        <v>113</v>
      </c>
      <c r="M2" s="241" t="s">
        <v>112</v>
      </c>
      <c r="N2" s="237" t="s">
        <v>186</v>
      </c>
      <c r="O2" s="238" t="s">
        <v>202</v>
      </c>
      <c r="P2" s="239" t="s">
        <v>184</v>
      </c>
      <c r="Q2" s="240" t="s">
        <v>112</v>
      </c>
      <c r="R2" s="239" t="s">
        <v>113</v>
      </c>
      <c r="S2" s="241" t="s">
        <v>112</v>
      </c>
      <c r="T2" s="237" t="s">
        <v>186</v>
      </c>
      <c r="U2" s="238" t="s">
        <v>202</v>
      </c>
      <c r="V2" s="239" t="s">
        <v>184</v>
      </c>
      <c r="W2" s="240" t="s">
        <v>112</v>
      </c>
      <c r="X2" s="239" t="s">
        <v>113</v>
      </c>
      <c r="Y2" s="241" t="s">
        <v>112</v>
      </c>
      <c r="Z2" s="237" t="s">
        <v>186</v>
      </c>
      <c r="AA2" s="238" t="s">
        <v>202</v>
      </c>
      <c r="AB2" s="239" t="s">
        <v>184</v>
      </c>
      <c r="AC2" s="240" t="s">
        <v>112</v>
      </c>
      <c r="AD2" s="239" t="s">
        <v>113</v>
      </c>
      <c r="AE2" s="241" t="s">
        <v>112</v>
      </c>
      <c r="AF2" s="237" t="s">
        <v>186</v>
      </c>
      <c r="AG2" s="238" t="s">
        <v>202</v>
      </c>
      <c r="AH2" s="239" t="s">
        <v>184</v>
      </c>
      <c r="AI2" s="240" t="s">
        <v>112</v>
      </c>
      <c r="AJ2" s="239" t="s">
        <v>113</v>
      </c>
      <c r="AK2" s="241" t="s">
        <v>112</v>
      </c>
      <c r="AL2" s="237" t="s">
        <v>186</v>
      </c>
      <c r="AM2" s="238" t="s">
        <v>202</v>
      </c>
      <c r="AN2" s="239" t="s">
        <v>184</v>
      </c>
      <c r="AO2" s="240" t="s">
        <v>112</v>
      </c>
      <c r="AP2" s="239" t="s">
        <v>113</v>
      </c>
      <c r="AQ2" s="241" t="s">
        <v>112</v>
      </c>
      <c r="AR2" s="237" t="s">
        <v>186</v>
      </c>
      <c r="AS2" s="238" t="s">
        <v>202</v>
      </c>
      <c r="AT2" s="239" t="s">
        <v>184</v>
      </c>
      <c r="AU2" s="240" t="s">
        <v>112</v>
      </c>
      <c r="AV2" s="239" t="s">
        <v>113</v>
      </c>
      <c r="AW2" s="241" t="s">
        <v>112</v>
      </c>
      <c r="AX2" s="237" t="s">
        <v>186</v>
      </c>
      <c r="AY2" s="238" t="s">
        <v>202</v>
      </c>
      <c r="AZ2" s="239" t="s">
        <v>184</v>
      </c>
      <c r="BA2" s="240" t="s">
        <v>112</v>
      </c>
      <c r="BB2" s="239" t="s">
        <v>113</v>
      </c>
      <c r="BC2" s="241" t="s">
        <v>112</v>
      </c>
      <c r="BD2" s="237" t="s">
        <v>186</v>
      </c>
      <c r="BE2" s="238" t="s">
        <v>202</v>
      </c>
      <c r="BF2" s="239" t="s">
        <v>184</v>
      </c>
      <c r="BG2" s="240" t="s">
        <v>112</v>
      </c>
      <c r="BH2" s="239" t="s">
        <v>113</v>
      </c>
      <c r="BI2" s="241" t="s">
        <v>112</v>
      </c>
      <c r="BJ2" s="237" t="s">
        <v>186</v>
      </c>
      <c r="BK2" s="238" t="s">
        <v>202</v>
      </c>
      <c r="BL2" s="239" t="s">
        <v>184</v>
      </c>
      <c r="BM2" s="240" t="s">
        <v>112</v>
      </c>
      <c r="BN2" s="239" t="s">
        <v>113</v>
      </c>
      <c r="BO2" s="241" t="s">
        <v>112</v>
      </c>
      <c r="BP2" s="237" t="s">
        <v>186</v>
      </c>
      <c r="BQ2" s="238" t="s">
        <v>202</v>
      </c>
      <c r="BR2" s="239" t="s">
        <v>184</v>
      </c>
      <c r="BS2" s="240" t="s">
        <v>112</v>
      </c>
      <c r="BT2" s="239" t="s">
        <v>113</v>
      </c>
      <c r="BU2" s="241" t="s">
        <v>112</v>
      </c>
      <c r="BV2" s="237" t="s">
        <v>186</v>
      </c>
      <c r="BW2" s="238" t="s">
        <v>202</v>
      </c>
      <c r="BX2" s="239" t="s">
        <v>184</v>
      </c>
      <c r="BY2" s="240" t="s">
        <v>112</v>
      </c>
      <c r="BZ2" s="239" t="s">
        <v>113</v>
      </c>
      <c r="CA2" s="241" t="s">
        <v>112</v>
      </c>
      <c r="CB2" s="237" t="s">
        <v>186</v>
      </c>
      <c r="CC2" s="238" t="s">
        <v>202</v>
      </c>
      <c r="CD2" s="239" t="s">
        <v>184</v>
      </c>
      <c r="CE2" s="240" t="s">
        <v>112</v>
      </c>
      <c r="CF2" s="239" t="s">
        <v>113</v>
      </c>
      <c r="CG2" s="241" t="s">
        <v>112</v>
      </c>
      <c r="CH2" s="237" t="s">
        <v>186</v>
      </c>
      <c r="CI2" s="238" t="s">
        <v>202</v>
      </c>
      <c r="CJ2" s="239" t="s">
        <v>184</v>
      </c>
      <c r="CK2" s="240" t="s">
        <v>112</v>
      </c>
      <c r="CL2" s="239" t="s">
        <v>113</v>
      </c>
      <c r="CM2" s="241" t="s">
        <v>112</v>
      </c>
      <c r="CN2" s="237" t="s">
        <v>186</v>
      </c>
      <c r="CO2" s="238" t="s">
        <v>202</v>
      </c>
      <c r="CP2" s="239" t="s">
        <v>184</v>
      </c>
      <c r="CQ2" s="240" t="s">
        <v>112</v>
      </c>
      <c r="CR2" s="239" t="s">
        <v>113</v>
      </c>
      <c r="CS2" s="241" t="s">
        <v>112</v>
      </c>
      <c r="CT2" s="237" t="s">
        <v>186</v>
      </c>
      <c r="CU2" s="238" t="s">
        <v>202</v>
      </c>
      <c r="CV2" s="239" t="s">
        <v>184</v>
      </c>
      <c r="CW2" s="240" t="s">
        <v>112</v>
      </c>
      <c r="CX2" s="239" t="s">
        <v>113</v>
      </c>
      <c r="CY2" s="241" t="s">
        <v>112</v>
      </c>
      <c r="CZ2" s="237" t="s">
        <v>186</v>
      </c>
      <c r="DA2" s="238" t="s">
        <v>202</v>
      </c>
      <c r="DB2" s="239" t="s">
        <v>184</v>
      </c>
      <c r="DC2" s="240" t="s">
        <v>112</v>
      </c>
      <c r="DD2" s="239" t="s">
        <v>113</v>
      </c>
      <c r="DE2" s="241" t="s">
        <v>112</v>
      </c>
      <c r="DF2" s="237" t="s">
        <v>186</v>
      </c>
      <c r="DG2" s="238" t="s">
        <v>202</v>
      </c>
      <c r="DH2" s="239" t="s">
        <v>184</v>
      </c>
      <c r="DI2" s="240" t="s">
        <v>112</v>
      </c>
      <c r="DJ2" s="239" t="s">
        <v>113</v>
      </c>
      <c r="DK2" s="241" t="s">
        <v>112</v>
      </c>
      <c r="DL2" s="237" t="s">
        <v>186</v>
      </c>
      <c r="DM2" s="238" t="s">
        <v>202</v>
      </c>
      <c r="DN2" s="239" t="s">
        <v>184</v>
      </c>
      <c r="DO2" s="240" t="s">
        <v>112</v>
      </c>
      <c r="DP2" s="239" t="s">
        <v>113</v>
      </c>
      <c r="DQ2" s="241" t="s">
        <v>112</v>
      </c>
      <c r="DR2" s="237" t="s">
        <v>186</v>
      </c>
      <c r="DS2" s="238" t="s">
        <v>202</v>
      </c>
      <c r="DT2" s="239" t="s">
        <v>184</v>
      </c>
      <c r="DU2" s="240" t="s">
        <v>112</v>
      </c>
      <c r="DV2" s="239" t="s">
        <v>113</v>
      </c>
      <c r="DW2" s="241" t="s">
        <v>112</v>
      </c>
    </row>
    <row r="3" spans="1:127" ht="21.75" thickTop="1">
      <c r="A3" s="111" t="s">
        <v>12</v>
      </c>
      <c r="B3" s="111">
        <f>IFERROR(VLOOKUP(A3,#REF!,2,FALSE),0)</f>
        <v>0</v>
      </c>
      <c r="C3" s="113" t="s">
        <v>6</v>
      </c>
      <c r="D3" s="112">
        <v>4</v>
      </c>
      <c r="E3" s="112">
        <v>12</v>
      </c>
      <c r="F3" s="224">
        <f>J3+P3+V3+AB3+AH3+AN3+AT3+AZ3+BF3+BL3+BR3+BX3+CD3+CJ3+CP3+CV3+DB3+DH3+DN3+DT3</f>
        <v>0</v>
      </c>
      <c r="G3" s="225">
        <f>-(F3+F4+F5)*E3</f>
        <v>0</v>
      </c>
      <c r="H3" s="188"/>
      <c r="I3" s="201"/>
      <c r="J3" s="189">
        <f>H3*$D3+I3</f>
        <v>0</v>
      </c>
      <c r="K3" s="275">
        <f>SUM(J3:J5)</f>
        <v>0</v>
      </c>
      <c r="L3" s="190">
        <f>J3*$E3</f>
        <v>0</v>
      </c>
      <c r="M3" s="278">
        <f>SUM(L3:L5)</f>
        <v>0</v>
      </c>
      <c r="N3" s="188"/>
      <c r="O3" s="201"/>
      <c r="P3" s="189">
        <f t="shared" ref="P3:P25" si="0">N3*$D3+O3</f>
        <v>0</v>
      </c>
      <c r="Q3" s="275">
        <f>SUM(P3:P5)</f>
        <v>0</v>
      </c>
      <c r="R3" s="190">
        <f t="shared" ref="R3:R25" si="1">P3*$E3</f>
        <v>0</v>
      </c>
      <c r="S3" s="278">
        <f>SUM(R3:R5)</f>
        <v>0</v>
      </c>
      <c r="T3" s="188"/>
      <c r="U3" s="201"/>
      <c r="V3" s="189">
        <f t="shared" ref="V3:V25" si="2">T3*$D3+U3</f>
        <v>0</v>
      </c>
      <c r="W3" s="274">
        <f>SUM(V3:V5)</f>
        <v>0</v>
      </c>
      <c r="X3" s="190">
        <f t="shared" ref="X3:X25" si="3">V3*$E3</f>
        <v>0</v>
      </c>
      <c r="Y3" s="277">
        <f>SUM(X3:X5)</f>
        <v>0</v>
      </c>
      <c r="Z3" s="188"/>
      <c r="AA3" s="201"/>
      <c r="AB3" s="189">
        <f t="shared" ref="AB3:AB25" si="4">Z3*$D3+AA3</f>
        <v>0</v>
      </c>
      <c r="AC3" s="274">
        <f>SUM(AB3:AB5)</f>
        <v>0</v>
      </c>
      <c r="AD3" s="190">
        <f t="shared" ref="AD3:AD25" si="5">AB3*$E3</f>
        <v>0</v>
      </c>
      <c r="AE3" s="277">
        <f>SUM(AD3:AD5)</f>
        <v>0</v>
      </c>
      <c r="AF3" s="188"/>
      <c r="AG3" s="201"/>
      <c r="AH3" s="189">
        <f t="shared" ref="AH3:AH25" si="6">AF3*$D3+AG3</f>
        <v>0</v>
      </c>
      <c r="AI3" s="274">
        <f>SUM(AH3:AH5)</f>
        <v>0</v>
      </c>
      <c r="AJ3" s="190">
        <f t="shared" ref="AJ3:AJ25" si="7">AH3*$E3</f>
        <v>0</v>
      </c>
      <c r="AK3" s="277">
        <f>SUM(AJ3:AJ5)</f>
        <v>0</v>
      </c>
      <c r="AL3" s="188"/>
      <c r="AM3" s="201"/>
      <c r="AN3" s="189">
        <f t="shared" ref="AN3:AN25" si="8">AL3*$D3+AM3</f>
        <v>0</v>
      </c>
      <c r="AO3" s="274">
        <f>SUM(AN3:AN5)</f>
        <v>0</v>
      </c>
      <c r="AP3" s="190">
        <f t="shared" ref="AP3:AP25" si="9">AN3*$E3</f>
        <v>0</v>
      </c>
      <c r="AQ3" s="277">
        <f>SUM(AP3:AP5)</f>
        <v>0</v>
      </c>
      <c r="AR3" s="188"/>
      <c r="AS3" s="201"/>
      <c r="AT3" s="189">
        <f t="shared" ref="AT3:AT25" si="10">AR3*$D3+AS3</f>
        <v>0</v>
      </c>
      <c r="AU3" s="274">
        <f>SUM(AT3:AT5)</f>
        <v>0</v>
      </c>
      <c r="AV3" s="190">
        <f t="shared" ref="AV3:AV25" si="11">AT3*$E3</f>
        <v>0</v>
      </c>
      <c r="AW3" s="277">
        <f>SUM(AV3:AV5)</f>
        <v>0</v>
      </c>
      <c r="AX3" s="188"/>
      <c r="AY3" s="201"/>
      <c r="AZ3" s="189">
        <f t="shared" ref="AZ3:AZ25" si="12">AX3*$D3+AY3</f>
        <v>0</v>
      </c>
      <c r="BA3" s="274">
        <f>SUM(AZ3:AZ5)</f>
        <v>0</v>
      </c>
      <c r="BB3" s="190">
        <f t="shared" ref="BB3:BB25" si="13">AZ3*$E3</f>
        <v>0</v>
      </c>
      <c r="BC3" s="277">
        <f>SUM(BB3:BB5)</f>
        <v>0</v>
      </c>
      <c r="BD3" s="188"/>
      <c r="BE3" s="201"/>
      <c r="BF3" s="189">
        <f t="shared" ref="BF3:BF25" si="14">BD3*$D3+BE3</f>
        <v>0</v>
      </c>
      <c r="BG3" s="274">
        <f>SUM(BF3:BF5)</f>
        <v>0</v>
      </c>
      <c r="BH3" s="190">
        <f t="shared" ref="BH3:BH25" si="15">BF3*$E3</f>
        <v>0</v>
      </c>
      <c r="BI3" s="277">
        <f>SUM(BH3:BH5)</f>
        <v>0</v>
      </c>
      <c r="BJ3" s="188"/>
      <c r="BK3" s="201"/>
      <c r="BL3" s="189">
        <f t="shared" ref="BL3:BL25" si="16">BJ3*$D3+BK3</f>
        <v>0</v>
      </c>
      <c r="BM3" s="274">
        <f>SUM(BL3:BL5)</f>
        <v>0</v>
      </c>
      <c r="BN3" s="190">
        <f t="shared" ref="BN3:BN25" si="17">BL3*$E3</f>
        <v>0</v>
      </c>
      <c r="BO3" s="277">
        <f>SUM(BN3:BN5)</f>
        <v>0</v>
      </c>
      <c r="BP3" s="188"/>
      <c r="BQ3" s="201"/>
      <c r="BR3" s="189">
        <f t="shared" ref="BR3:BR25" si="18">BP3*$D3+BQ3</f>
        <v>0</v>
      </c>
      <c r="BS3" s="274">
        <f>SUM(BR3:BR5)</f>
        <v>0</v>
      </c>
      <c r="BT3" s="190">
        <f t="shared" ref="BT3:BT25" si="19">BR3*$E3</f>
        <v>0</v>
      </c>
      <c r="BU3" s="277">
        <f>SUM(BT3:BT5)</f>
        <v>0</v>
      </c>
      <c r="BV3" s="188"/>
      <c r="BW3" s="201"/>
      <c r="BX3" s="189">
        <f t="shared" ref="BX3:BX25" si="20">BV3*$D3+BW3</f>
        <v>0</v>
      </c>
      <c r="BY3" s="274">
        <f>SUM(BX3:BX5)</f>
        <v>0</v>
      </c>
      <c r="BZ3" s="190">
        <f t="shared" ref="BZ3:BZ25" si="21">BX3*$E3</f>
        <v>0</v>
      </c>
      <c r="CA3" s="277">
        <f>SUM(BZ3:BZ5)</f>
        <v>0</v>
      </c>
      <c r="CB3" s="188"/>
      <c r="CC3" s="201"/>
      <c r="CD3" s="189">
        <f t="shared" ref="CD3:CD25" si="22">CB3*$D3+CC3</f>
        <v>0</v>
      </c>
      <c r="CE3" s="274">
        <f>SUM(CD3:CD5)</f>
        <v>0</v>
      </c>
      <c r="CF3" s="190">
        <f t="shared" ref="CF3:CF25" si="23">CD3*$E3</f>
        <v>0</v>
      </c>
      <c r="CG3" s="277">
        <f>SUM(CF3:CF5)</f>
        <v>0</v>
      </c>
      <c r="CH3" s="188"/>
      <c r="CI3" s="201"/>
      <c r="CJ3" s="189">
        <f t="shared" ref="CJ3:CJ25" si="24">CH3*$D3+CI3</f>
        <v>0</v>
      </c>
      <c r="CK3" s="274">
        <f>SUM(CJ3:CJ5)</f>
        <v>0</v>
      </c>
      <c r="CL3" s="190">
        <f t="shared" ref="CL3:CL25" si="25">CJ3*$E3</f>
        <v>0</v>
      </c>
      <c r="CM3" s="277">
        <f>SUM(CL3:CL5)</f>
        <v>0</v>
      </c>
      <c r="CN3" s="188"/>
      <c r="CO3" s="201"/>
      <c r="CP3" s="189">
        <f t="shared" ref="CP3:CP25" si="26">CN3*$D3+CO3</f>
        <v>0</v>
      </c>
      <c r="CQ3" s="274">
        <f>SUM(CP3:CP5)</f>
        <v>0</v>
      </c>
      <c r="CR3" s="190">
        <f t="shared" ref="CR3:CR25" si="27">CP3*$E3</f>
        <v>0</v>
      </c>
      <c r="CS3" s="277">
        <f>SUM(CR3:CR5)</f>
        <v>0</v>
      </c>
      <c r="CT3" s="188"/>
      <c r="CU3" s="201"/>
      <c r="CV3" s="189">
        <f t="shared" ref="CV3:CV25" si="28">CT3*$D3+CU3</f>
        <v>0</v>
      </c>
      <c r="CW3" s="274">
        <f>SUM(CV3:CV5)</f>
        <v>0</v>
      </c>
      <c r="CX3" s="190">
        <f t="shared" ref="CX3:CX25" si="29">CV3*$E3</f>
        <v>0</v>
      </c>
      <c r="CY3" s="277">
        <f>SUM(CX3:CX5)</f>
        <v>0</v>
      </c>
      <c r="CZ3" s="188"/>
      <c r="DA3" s="201"/>
      <c r="DB3" s="189">
        <f t="shared" ref="DB3:DB25" si="30">CZ3*$D3+DA3</f>
        <v>0</v>
      </c>
      <c r="DC3" s="274">
        <f>SUM(DB3:DB5)</f>
        <v>0</v>
      </c>
      <c r="DD3" s="190">
        <f t="shared" ref="DD3:DD25" si="31">DB3*$E3</f>
        <v>0</v>
      </c>
      <c r="DE3" s="277">
        <f>SUM(DD3:DD5)</f>
        <v>0</v>
      </c>
      <c r="DF3" s="188"/>
      <c r="DG3" s="201"/>
      <c r="DH3" s="189">
        <f t="shared" ref="DH3:DH25" si="32">DF3*$D3+DG3</f>
        <v>0</v>
      </c>
      <c r="DI3" s="274">
        <f>SUM(DH3:DH5)</f>
        <v>0</v>
      </c>
      <c r="DJ3" s="190">
        <f t="shared" ref="DJ3:DJ25" si="33">DH3*$E3</f>
        <v>0</v>
      </c>
      <c r="DK3" s="277">
        <f>SUM(DJ3:DJ5)</f>
        <v>0</v>
      </c>
      <c r="DL3" s="188"/>
      <c r="DM3" s="201"/>
      <c r="DN3" s="189">
        <f t="shared" ref="DN3:DN25" si="34">DL3*$D3+DM3</f>
        <v>0</v>
      </c>
      <c r="DO3" s="274">
        <f>SUM(DN3:DN5)</f>
        <v>0</v>
      </c>
      <c r="DP3" s="190">
        <f t="shared" ref="DP3:DP25" si="35">DN3*$E3</f>
        <v>0</v>
      </c>
      <c r="DQ3" s="277">
        <f>SUM(DP3:DP5)</f>
        <v>0</v>
      </c>
      <c r="DR3" s="188"/>
      <c r="DS3" s="201"/>
      <c r="DT3" s="189">
        <f t="shared" ref="DT3:DT25" si="36">DR3*$D3+DS3</f>
        <v>0</v>
      </c>
      <c r="DU3" s="274">
        <f>SUM(DT3:DT5)</f>
        <v>0</v>
      </c>
      <c r="DV3" s="190">
        <f t="shared" ref="DV3:DV25" si="37">DT3*$E3</f>
        <v>0</v>
      </c>
      <c r="DW3" s="277">
        <f>SUM(DV3:DV5)</f>
        <v>0</v>
      </c>
    </row>
    <row r="4" spans="1:127" ht="21">
      <c r="A4" s="114" t="s">
        <v>13</v>
      </c>
      <c r="B4" s="114">
        <f>IFERROR(VLOOKUP(A4,#REF!,2,FALSE),0)</f>
        <v>0</v>
      </c>
      <c r="C4" s="117"/>
      <c r="D4" s="115">
        <v>4</v>
      </c>
      <c r="E4" s="115">
        <v>12</v>
      </c>
      <c r="F4" s="226">
        <f t="shared" ref="F4:F25" si="38">J4+P4+V4+AB4+AH4+AN4+AT4+AZ4+BF4+BL4+BR4+BX4+CD4+CJ4+CP4+CV4+DB4+DH4+DN4+DT4</f>
        <v>0</v>
      </c>
      <c r="G4" s="227"/>
      <c r="H4" s="167"/>
      <c r="I4" s="202"/>
      <c r="J4" s="115">
        <f t="shared" ref="J4:J21" si="39">H4*$D4+I4</f>
        <v>0</v>
      </c>
      <c r="K4" s="275"/>
      <c r="L4" s="116">
        <f t="shared" ref="L4:L21" si="40">J4*$E4</f>
        <v>0</v>
      </c>
      <c r="M4" s="278"/>
      <c r="N4" s="167"/>
      <c r="O4" s="202"/>
      <c r="P4" s="115">
        <f t="shared" si="0"/>
        <v>0</v>
      </c>
      <c r="Q4" s="275"/>
      <c r="R4" s="116">
        <f t="shared" si="1"/>
        <v>0</v>
      </c>
      <c r="S4" s="278"/>
      <c r="T4" s="167"/>
      <c r="U4" s="202"/>
      <c r="V4" s="115">
        <f t="shared" si="2"/>
        <v>0</v>
      </c>
      <c r="W4" s="275"/>
      <c r="X4" s="116">
        <f t="shared" si="3"/>
        <v>0</v>
      </c>
      <c r="Y4" s="278"/>
      <c r="Z4" s="167"/>
      <c r="AA4" s="202"/>
      <c r="AB4" s="115">
        <f t="shared" si="4"/>
        <v>0</v>
      </c>
      <c r="AC4" s="275"/>
      <c r="AD4" s="116">
        <f t="shared" si="5"/>
        <v>0</v>
      </c>
      <c r="AE4" s="278"/>
      <c r="AF4" s="167"/>
      <c r="AG4" s="202"/>
      <c r="AH4" s="115">
        <f t="shared" si="6"/>
        <v>0</v>
      </c>
      <c r="AI4" s="275"/>
      <c r="AJ4" s="116">
        <f t="shared" si="7"/>
        <v>0</v>
      </c>
      <c r="AK4" s="278"/>
      <c r="AL4" s="167"/>
      <c r="AM4" s="202"/>
      <c r="AN4" s="115">
        <f t="shared" si="8"/>
        <v>0</v>
      </c>
      <c r="AO4" s="275"/>
      <c r="AP4" s="116">
        <f t="shared" si="9"/>
        <v>0</v>
      </c>
      <c r="AQ4" s="278"/>
      <c r="AR4" s="167"/>
      <c r="AS4" s="202"/>
      <c r="AT4" s="115">
        <f t="shared" si="10"/>
        <v>0</v>
      </c>
      <c r="AU4" s="275"/>
      <c r="AV4" s="116">
        <f t="shared" si="11"/>
        <v>0</v>
      </c>
      <c r="AW4" s="278"/>
      <c r="AX4" s="167"/>
      <c r="AY4" s="202"/>
      <c r="AZ4" s="115">
        <f t="shared" si="12"/>
        <v>0</v>
      </c>
      <c r="BA4" s="275"/>
      <c r="BB4" s="116">
        <f t="shared" si="13"/>
        <v>0</v>
      </c>
      <c r="BC4" s="278"/>
      <c r="BD4" s="167"/>
      <c r="BE4" s="202"/>
      <c r="BF4" s="115">
        <f t="shared" si="14"/>
        <v>0</v>
      </c>
      <c r="BG4" s="275"/>
      <c r="BH4" s="116">
        <f t="shared" si="15"/>
        <v>0</v>
      </c>
      <c r="BI4" s="278"/>
      <c r="BJ4" s="167"/>
      <c r="BK4" s="202"/>
      <c r="BL4" s="115">
        <f t="shared" si="16"/>
        <v>0</v>
      </c>
      <c r="BM4" s="275"/>
      <c r="BN4" s="116">
        <f t="shared" si="17"/>
        <v>0</v>
      </c>
      <c r="BO4" s="278"/>
      <c r="BP4" s="167"/>
      <c r="BQ4" s="202"/>
      <c r="BR4" s="115">
        <f t="shared" si="18"/>
        <v>0</v>
      </c>
      <c r="BS4" s="275"/>
      <c r="BT4" s="116">
        <f t="shared" si="19"/>
        <v>0</v>
      </c>
      <c r="BU4" s="278"/>
      <c r="BV4" s="167"/>
      <c r="BW4" s="202"/>
      <c r="BX4" s="115">
        <f t="shared" si="20"/>
        <v>0</v>
      </c>
      <c r="BY4" s="275"/>
      <c r="BZ4" s="116">
        <f t="shared" si="21"/>
        <v>0</v>
      </c>
      <c r="CA4" s="278"/>
      <c r="CB4" s="167"/>
      <c r="CC4" s="202"/>
      <c r="CD4" s="115">
        <f t="shared" si="22"/>
        <v>0</v>
      </c>
      <c r="CE4" s="275"/>
      <c r="CF4" s="116">
        <f t="shared" si="23"/>
        <v>0</v>
      </c>
      <c r="CG4" s="278"/>
      <c r="CH4" s="167"/>
      <c r="CI4" s="202"/>
      <c r="CJ4" s="115">
        <f t="shared" si="24"/>
        <v>0</v>
      </c>
      <c r="CK4" s="275"/>
      <c r="CL4" s="116">
        <f t="shared" si="25"/>
        <v>0</v>
      </c>
      <c r="CM4" s="278"/>
      <c r="CN4" s="167"/>
      <c r="CO4" s="202"/>
      <c r="CP4" s="115">
        <f t="shared" si="26"/>
        <v>0</v>
      </c>
      <c r="CQ4" s="275"/>
      <c r="CR4" s="116">
        <f t="shared" si="27"/>
        <v>0</v>
      </c>
      <c r="CS4" s="278"/>
      <c r="CT4" s="167"/>
      <c r="CU4" s="202"/>
      <c r="CV4" s="115">
        <f t="shared" si="28"/>
        <v>0</v>
      </c>
      <c r="CW4" s="275"/>
      <c r="CX4" s="116">
        <f t="shared" si="29"/>
        <v>0</v>
      </c>
      <c r="CY4" s="278"/>
      <c r="CZ4" s="167"/>
      <c r="DA4" s="202"/>
      <c r="DB4" s="115">
        <f t="shared" si="30"/>
        <v>0</v>
      </c>
      <c r="DC4" s="275"/>
      <c r="DD4" s="116">
        <f t="shared" si="31"/>
        <v>0</v>
      </c>
      <c r="DE4" s="278"/>
      <c r="DF4" s="167"/>
      <c r="DG4" s="202"/>
      <c r="DH4" s="115">
        <f t="shared" si="32"/>
        <v>0</v>
      </c>
      <c r="DI4" s="275"/>
      <c r="DJ4" s="116">
        <f t="shared" si="33"/>
        <v>0</v>
      </c>
      <c r="DK4" s="278"/>
      <c r="DL4" s="167"/>
      <c r="DM4" s="202"/>
      <c r="DN4" s="115">
        <f t="shared" si="34"/>
        <v>0</v>
      </c>
      <c r="DO4" s="275"/>
      <c r="DP4" s="116">
        <f t="shared" si="35"/>
        <v>0</v>
      </c>
      <c r="DQ4" s="278"/>
      <c r="DR4" s="167"/>
      <c r="DS4" s="202"/>
      <c r="DT4" s="115">
        <f t="shared" si="36"/>
        <v>0</v>
      </c>
      <c r="DU4" s="275"/>
      <c r="DV4" s="116">
        <f t="shared" si="37"/>
        <v>0</v>
      </c>
      <c r="DW4" s="278"/>
    </row>
    <row r="5" spans="1:127" ht="21.75" thickBot="1">
      <c r="A5" s="118" t="s">
        <v>136</v>
      </c>
      <c r="B5" s="118">
        <f>IFERROR(VLOOKUP(A5,#REF!,2,FALSE),0)</f>
        <v>0</v>
      </c>
      <c r="C5" s="121"/>
      <c r="D5" s="119">
        <v>4</v>
      </c>
      <c r="E5" s="119">
        <v>12</v>
      </c>
      <c r="F5" s="228">
        <f t="shared" si="38"/>
        <v>0</v>
      </c>
      <c r="G5" s="229"/>
      <c r="H5" s="168"/>
      <c r="I5" s="203"/>
      <c r="J5" s="119">
        <f t="shared" si="39"/>
        <v>0</v>
      </c>
      <c r="K5" s="276"/>
      <c r="L5" s="120">
        <f t="shared" si="40"/>
        <v>0</v>
      </c>
      <c r="M5" s="279"/>
      <c r="N5" s="168"/>
      <c r="O5" s="203"/>
      <c r="P5" s="119">
        <f t="shared" si="0"/>
        <v>0</v>
      </c>
      <c r="Q5" s="276"/>
      <c r="R5" s="120">
        <f t="shared" si="1"/>
        <v>0</v>
      </c>
      <c r="S5" s="279"/>
      <c r="T5" s="168"/>
      <c r="U5" s="203"/>
      <c r="V5" s="119">
        <f t="shared" si="2"/>
        <v>0</v>
      </c>
      <c r="W5" s="276"/>
      <c r="X5" s="120">
        <f t="shared" si="3"/>
        <v>0</v>
      </c>
      <c r="Y5" s="279"/>
      <c r="Z5" s="168"/>
      <c r="AA5" s="203"/>
      <c r="AB5" s="119">
        <f t="shared" si="4"/>
        <v>0</v>
      </c>
      <c r="AC5" s="276"/>
      <c r="AD5" s="120">
        <f t="shared" si="5"/>
        <v>0</v>
      </c>
      <c r="AE5" s="279"/>
      <c r="AF5" s="168"/>
      <c r="AG5" s="203"/>
      <c r="AH5" s="119">
        <f t="shared" si="6"/>
        <v>0</v>
      </c>
      <c r="AI5" s="276"/>
      <c r="AJ5" s="120">
        <f t="shared" si="7"/>
        <v>0</v>
      </c>
      <c r="AK5" s="279"/>
      <c r="AL5" s="168"/>
      <c r="AM5" s="203"/>
      <c r="AN5" s="119">
        <f t="shared" si="8"/>
        <v>0</v>
      </c>
      <c r="AO5" s="276"/>
      <c r="AP5" s="120">
        <f t="shared" si="9"/>
        <v>0</v>
      </c>
      <c r="AQ5" s="279"/>
      <c r="AR5" s="168"/>
      <c r="AS5" s="203"/>
      <c r="AT5" s="119">
        <f t="shared" si="10"/>
        <v>0</v>
      </c>
      <c r="AU5" s="276"/>
      <c r="AV5" s="120">
        <f t="shared" si="11"/>
        <v>0</v>
      </c>
      <c r="AW5" s="279"/>
      <c r="AX5" s="168"/>
      <c r="AY5" s="203"/>
      <c r="AZ5" s="119">
        <f t="shared" si="12"/>
        <v>0</v>
      </c>
      <c r="BA5" s="276"/>
      <c r="BB5" s="120">
        <f t="shared" si="13"/>
        <v>0</v>
      </c>
      <c r="BC5" s="279"/>
      <c r="BD5" s="168"/>
      <c r="BE5" s="203"/>
      <c r="BF5" s="119">
        <f t="shared" si="14"/>
        <v>0</v>
      </c>
      <c r="BG5" s="276"/>
      <c r="BH5" s="120">
        <f t="shared" si="15"/>
        <v>0</v>
      </c>
      <c r="BI5" s="279"/>
      <c r="BJ5" s="168"/>
      <c r="BK5" s="203"/>
      <c r="BL5" s="119">
        <f t="shared" si="16"/>
        <v>0</v>
      </c>
      <c r="BM5" s="276"/>
      <c r="BN5" s="120">
        <f t="shared" si="17"/>
        <v>0</v>
      </c>
      <c r="BO5" s="279"/>
      <c r="BP5" s="168"/>
      <c r="BQ5" s="203"/>
      <c r="BR5" s="119">
        <f t="shared" si="18"/>
        <v>0</v>
      </c>
      <c r="BS5" s="276"/>
      <c r="BT5" s="120">
        <f t="shared" si="19"/>
        <v>0</v>
      </c>
      <c r="BU5" s="279"/>
      <c r="BV5" s="168"/>
      <c r="BW5" s="203"/>
      <c r="BX5" s="119">
        <f t="shared" si="20"/>
        <v>0</v>
      </c>
      <c r="BY5" s="276"/>
      <c r="BZ5" s="120">
        <f t="shared" si="21"/>
        <v>0</v>
      </c>
      <c r="CA5" s="279"/>
      <c r="CB5" s="168"/>
      <c r="CC5" s="203"/>
      <c r="CD5" s="119">
        <f t="shared" si="22"/>
        <v>0</v>
      </c>
      <c r="CE5" s="276"/>
      <c r="CF5" s="120">
        <f t="shared" si="23"/>
        <v>0</v>
      </c>
      <c r="CG5" s="279"/>
      <c r="CH5" s="168"/>
      <c r="CI5" s="203"/>
      <c r="CJ5" s="119">
        <f t="shared" si="24"/>
        <v>0</v>
      </c>
      <c r="CK5" s="276"/>
      <c r="CL5" s="120">
        <f t="shared" si="25"/>
        <v>0</v>
      </c>
      <c r="CM5" s="279"/>
      <c r="CN5" s="168"/>
      <c r="CO5" s="203"/>
      <c r="CP5" s="119">
        <f t="shared" si="26"/>
        <v>0</v>
      </c>
      <c r="CQ5" s="276"/>
      <c r="CR5" s="120">
        <f t="shared" si="27"/>
        <v>0</v>
      </c>
      <c r="CS5" s="279"/>
      <c r="CT5" s="168"/>
      <c r="CU5" s="203"/>
      <c r="CV5" s="119">
        <f t="shared" si="28"/>
        <v>0</v>
      </c>
      <c r="CW5" s="276"/>
      <c r="CX5" s="120">
        <f t="shared" si="29"/>
        <v>0</v>
      </c>
      <c r="CY5" s="279"/>
      <c r="CZ5" s="168"/>
      <c r="DA5" s="203"/>
      <c r="DB5" s="119">
        <f t="shared" si="30"/>
        <v>0</v>
      </c>
      <c r="DC5" s="276"/>
      <c r="DD5" s="120">
        <f t="shared" si="31"/>
        <v>0</v>
      </c>
      <c r="DE5" s="279"/>
      <c r="DF5" s="168"/>
      <c r="DG5" s="203"/>
      <c r="DH5" s="119">
        <f t="shared" si="32"/>
        <v>0</v>
      </c>
      <c r="DI5" s="276"/>
      <c r="DJ5" s="120">
        <f t="shared" si="33"/>
        <v>0</v>
      </c>
      <c r="DK5" s="279"/>
      <c r="DL5" s="168"/>
      <c r="DM5" s="203"/>
      <c r="DN5" s="119">
        <f t="shared" si="34"/>
        <v>0</v>
      </c>
      <c r="DO5" s="276"/>
      <c r="DP5" s="120">
        <f t="shared" si="35"/>
        <v>0</v>
      </c>
      <c r="DQ5" s="279"/>
      <c r="DR5" s="168"/>
      <c r="DS5" s="203"/>
      <c r="DT5" s="119">
        <f t="shared" si="36"/>
        <v>0</v>
      </c>
      <c r="DU5" s="276"/>
      <c r="DV5" s="120">
        <f t="shared" si="37"/>
        <v>0</v>
      </c>
      <c r="DW5" s="279"/>
    </row>
    <row r="6" spans="1:127" ht="21">
      <c r="A6" s="122" t="s">
        <v>34</v>
      </c>
      <c r="B6" s="122">
        <f>IFERROR(VLOOKUP(A6,#REF!,2,FALSE),0)</f>
        <v>0</v>
      </c>
      <c r="C6" s="113" t="s">
        <v>31</v>
      </c>
      <c r="D6" s="123">
        <v>4</v>
      </c>
      <c r="E6" s="123">
        <v>8</v>
      </c>
      <c r="F6" s="224">
        <f t="shared" si="38"/>
        <v>0</v>
      </c>
      <c r="G6" s="225">
        <f>-(F6+F7+F8)*E6</f>
        <v>0</v>
      </c>
      <c r="H6" s="169"/>
      <c r="I6" s="204"/>
      <c r="J6" s="123">
        <f t="shared" si="39"/>
        <v>0</v>
      </c>
      <c r="K6" s="280">
        <f>SUM(J6:J8)</f>
        <v>0</v>
      </c>
      <c r="L6" s="124">
        <f t="shared" si="40"/>
        <v>0</v>
      </c>
      <c r="M6" s="283">
        <f>SUM(L6:L8)</f>
        <v>0</v>
      </c>
      <c r="N6" s="169"/>
      <c r="O6" s="204"/>
      <c r="P6" s="123">
        <f t="shared" si="0"/>
        <v>0</v>
      </c>
      <c r="Q6" s="280">
        <f>SUM(P6:P8)</f>
        <v>0</v>
      </c>
      <c r="R6" s="124">
        <f t="shared" si="1"/>
        <v>0</v>
      </c>
      <c r="S6" s="283">
        <f>SUM(R6:R8)</f>
        <v>0</v>
      </c>
      <c r="T6" s="169"/>
      <c r="U6" s="204"/>
      <c r="V6" s="123">
        <f t="shared" si="2"/>
        <v>0</v>
      </c>
      <c r="W6" s="280">
        <f>SUM(V6:V8)</f>
        <v>0</v>
      </c>
      <c r="X6" s="124">
        <f t="shared" si="3"/>
        <v>0</v>
      </c>
      <c r="Y6" s="283">
        <f>SUM(X6:X8)</f>
        <v>0</v>
      </c>
      <c r="Z6" s="169"/>
      <c r="AA6" s="204"/>
      <c r="AB6" s="123">
        <f t="shared" si="4"/>
        <v>0</v>
      </c>
      <c r="AC6" s="280">
        <f>SUM(AB6:AB8)</f>
        <v>0</v>
      </c>
      <c r="AD6" s="124">
        <f t="shared" si="5"/>
        <v>0</v>
      </c>
      <c r="AE6" s="283">
        <f>SUM(AD6:AD8)</f>
        <v>0</v>
      </c>
      <c r="AF6" s="169"/>
      <c r="AG6" s="204"/>
      <c r="AH6" s="123">
        <f t="shared" si="6"/>
        <v>0</v>
      </c>
      <c r="AI6" s="280">
        <f>SUM(AH6:AH8)</f>
        <v>0</v>
      </c>
      <c r="AJ6" s="124">
        <f t="shared" si="7"/>
        <v>0</v>
      </c>
      <c r="AK6" s="283">
        <f>SUM(AJ6:AJ8)</f>
        <v>0</v>
      </c>
      <c r="AL6" s="169"/>
      <c r="AM6" s="204"/>
      <c r="AN6" s="123">
        <f t="shared" si="8"/>
        <v>0</v>
      </c>
      <c r="AO6" s="280">
        <f>SUM(AN6:AN8)</f>
        <v>0</v>
      </c>
      <c r="AP6" s="124">
        <f t="shared" si="9"/>
        <v>0</v>
      </c>
      <c r="AQ6" s="283">
        <f>SUM(AP6:AP8)</f>
        <v>0</v>
      </c>
      <c r="AR6" s="169"/>
      <c r="AS6" s="204"/>
      <c r="AT6" s="123">
        <f t="shared" si="10"/>
        <v>0</v>
      </c>
      <c r="AU6" s="280">
        <f>SUM(AT6:AT8)</f>
        <v>0</v>
      </c>
      <c r="AV6" s="124">
        <f t="shared" si="11"/>
        <v>0</v>
      </c>
      <c r="AW6" s="283">
        <f>SUM(AV6:AV8)</f>
        <v>0</v>
      </c>
      <c r="AX6" s="169"/>
      <c r="AY6" s="204"/>
      <c r="AZ6" s="123">
        <f t="shared" si="12"/>
        <v>0</v>
      </c>
      <c r="BA6" s="280">
        <f>SUM(AZ6:AZ8)</f>
        <v>0</v>
      </c>
      <c r="BB6" s="124">
        <f t="shared" si="13"/>
        <v>0</v>
      </c>
      <c r="BC6" s="283">
        <f>SUM(BB6:BB8)</f>
        <v>0</v>
      </c>
      <c r="BD6" s="169"/>
      <c r="BE6" s="204"/>
      <c r="BF6" s="123">
        <f t="shared" si="14"/>
        <v>0</v>
      </c>
      <c r="BG6" s="280">
        <f>SUM(BF6:BF8)</f>
        <v>0</v>
      </c>
      <c r="BH6" s="124">
        <f t="shared" si="15"/>
        <v>0</v>
      </c>
      <c r="BI6" s="283">
        <f>SUM(BH6:BH8)</f>
        <v>0</v>
      </c>
      <c r="BJ6" s="169"/>
      <c r="BK6" s="204"/>
      <c r="BL6" s="123">
        <f t="shared" si="16"/>
        <v>0</v>
      </c>
      <c r="BM6" s="280">
        <f>SUM(BL6:BL8)</f>
        <v>0</v>
      </c>
      <c r="BN6" s="124">
        <f t="shared" si="17"/>
        <v>0</v>
      </c>
      <c r="BO6" s="283">
        <f>SUM(BN6:BN8)</f>
        <v>0</v>
      </c>
      <c r="BP6" s="169"/>
      <c r="BQ6" s="204"/>
      <c r="BR6" s="123">
        <f t="shared" si="18"/>
        <v>0</v>
      </c>
      <c r="BS6" s="280">
        <f>SUM(BR6:BR8)</f>
        <v>0</v>
      </c>
      <c r="BT6" s="124">
        <f t="shared" si="19"/>
        <v>0</v>
      </c>
      <c r="BU6" s="283">
        <f>SUM(BT6:BT8)</f>
        <v>0</v>
      </c>
      <c r="BV6" s="169"/>
      <c r="BW6" s="204"/>
      <c r="BX6" s="123">
        <f t="shared" si="20"/>
        <v>0</v>
      </c>
      <c r="BY6" s="280">
        <f>SUM(BX6:BX8)</f>
        <v>0</v>
      </c>
      <c r="BZ6" s="124">
        <f t="shared" si="21"/>
        <v>0</v>
      </c>
      <c r="CA6" s="283">
        <f>SUM(BZ6:BZ8)</f>
        <v>0</v>
      </c>
      <c r="CB6" s="169"/>
      <c r="CC6" s="204"/>
      <c r="CD6" s="123">
        <f t="shared" si="22"/>
        <v>0</v>
      </c>
      <c r="CE6" s="280">
        <f>SUM(CD6:CD8)</f>
        <v>0</v>
      </c>
      <c r="CF6" s="124">
        <f t="shared" si="23"/>
        <v>0</v>
      </c>
      <c r="CG6" s="283">
        <f>SUM(CF6:CF8)</f>
        <v>0</v>
      </c>
      <c r="CH6" s="169"/>
      <c r="CI6" s="204"/>
      <c r="CJ6" s="123">
        <f t="shared" si="24"/>
        <v>0</v>
      </c>
      <c r="CK6" s="280">
        <f>SUM(CJ6:CJ8)</f>
        <v>0</v>
      </c>
      <c r="CL6" s="124">
        <f t="shared" si="25"/>
        <v>0</v>
      </c>
      <c r="CM6" s="283">
        <f>SUM(CL6:CL8)</f>
        <v>0</v>
      </c>
      <c r="CN6" s="169"/>
      <c r="CO6" s="204"/>
      <c r="CP6" s="123">
        <f t="shared" si="26"/>
        <v>0</v>
      </c>
      <c r="CQ6" s="280">
        <f>SUM(CP6:CP8)</f>
        <v>0</v>
      </c>
      <c r="CR6" s="124">
        <f t="shared" si="27"/>
        <v>0</v>
      </c>
      <c r="CS6" s="283">
        <f>SUM(CR6:CR8)</f>
        <v>0</v>
      </c>
      <c r="CT6" s="169"/>
      <c r="CU6" s="204"/>
      <c r="CV6" s="123">
        <f t="shared" si="28"/>
        <v>0</v>
      </c>
      <c r="CW6" s="280">
        <f>SUM(CV6:CV8)</f>
        <v>0</v>
      </c>
      <c r="CX6" s="124">
        <f t="shared" si="29"/>
        <v>0</v>
      </c>
      <c r="CY6" s="283">
        <f>SUM(CX6:CX8)</f>
        <v>0</v>
      </c>
      <c r="CZ6" s="169"/>
      <c r="DA6" s="204"/>
      <c r="DB6" s="123">
        <f t="shared" si="30"/>
        <v>0</v>
      </c>
      <c r="DC6" s="280">
        <f>SUM(DB6:DB8)</f>
        <v>0</v>
      </c>
      <c r="DD6" s="124">
        <f t="shared" si="31"/>
        <v>0</v>
      </c>
      <c r="DE6" s="283">
        <f>SUM(DD6:DD8)</f>
        <v>0</v>
      </c>
      <c r="DF6" s="169"/>
      <c r="DG6" s="204"/>
      <c r="DH6" s="123">
        <f t="shared" si="32"/>
        <v>0</v>
      </c>
      <c r="DI6" s="280">
        <f>SUM(DH6:DH8)</f>
        <v>0</v>
      </c>
      <c r="DJ6" s="124">
        <f t="shared" si="33"/>
        <v>0</v>
      </c>
      <c r="DK6" s="283">
        <f>SUM(DJ6:DJ8)</f>
        <v>0</v>
      </c>
      <c r="DL6" s="169"/>
      <c r="DM6" s="204"/>
      <c r="DN6" s="123">
        <f t="shared" si="34"/>
        <v>0</v>
      </c>
      <c r="DO6" s="280">
        <f>SUM(DN6:DN8)</f>
        <v>0</v>
      </c>
      <c r="DP6" s="124">
        <f t="shared" si="35"/>
        <v>0</v>
      </c>
      <c r="DQ6" s="283">
        <f>SUM(DP6:DP8)</f>
        <v>0</v>
      </c>
      <c r="DR6" s="169"/>
      <c r="DS6" s="204"/>
      <c r="DT6" s="123">
        <f t="shared" si="36"/>
        <v>0</v>
      </c>
      <c r="DU6" s="280">
        <f>SUM(DT6:DT8)</f>
        <v>0</v>
      </c>
      <c r="DV6" s="124">
        <f t="shared" si="37"/>
        <v>0</v>
      </c>
      <c r="DW6" s="283">
        <f>SUM(DV6:DV8)</f>
        <v>0</v>
      </c>
    </row>
    <row r="7" spans="1:127" ht="21">
      <c r="A7" s="125" t="s">
        <v>35</v>
      </c>
      <c r="B7" s="125">
        <f>IFERROR(VLOOKUP(A7,#REF!,2,FALSE),0)</f>
        <v>0</v>
      </c>
      <c r="C7" s="117"/>
      <c r="D7" s="126">
        <v>4</v>
      </c>
      <c r="E7" s="126">
        <v>8</v>
      </c>
      <c r="F7" s="226">
        <f t="shared" si="38"/>
        <v>0</v>
      </c>
      <c r="G7" s="227"/>
      <c r="H7" s="170"/>
      <c r="I7" s="205"/>
      <c r="J7" s="126">
        <f t="shared" si="39"/>
        <v>0</v>
      </c>
      <c r="K7" s="281"/>
      <c r="L7" s="127">
        <f t="shared" si="40"/>
        <v>0</v>
      </c>
      <c r="M7" s="284"/>
      <c r="N7" s="170"/>
      <c r="O7" s="205"/>
      <c r="P7" s="126">
        <f t="shared" si="0"/>
        <v>0</v>
      </c>
      <c r="Q7" s="281"/>
      <c r="R7" s="127">
        <f t="shared" si="1"/>
        <v>0</v>
      </c>
      <c r="S7" s="284"/>
      <c r="T7" s="170"/>
      <c r="U7" s="205"/>
      <c r="V7" s="126">
        <f t="shared" si="2"/>
        <v>0</v>
      </c>
      <c r="W7" s="281"/>
      <c r="X7" s="127">
        <f t="shared" si="3"/>
        <v>0</v>
      </c>
      <c r="Y7" s="284"/>
      <c r="Z7" s="170"/>
      <c r="AA7" s="205"/>
      <c r="AB7" s="126">
        <f t="shared" si="4"/>
        <v>0</v>
      </c>
      <c r="AC7" s="281"/>
      <c r="AD7" s="127">
        <f t="shared" si="5"/>
        <v>0</v>
      </c>
      <c r="AE7" s="284"/>
      <c r="AF7" s="170"/>
      <c r="AG7" s="205"/>
      <c r="AH7" s="126">
        <f t="shared" si="6"/>
        <v>0</v>
      </c>
      <c r="AI7" s="281"/>
      <c r="AJ7" s="127">
        <f t="shared" si="7"/>
        <v>0</v>
      </c>
      <c r="AK7" s="284"/>
      <c r="AL7" s="170"/>
      <c r="AM7" s="205"/>
      <c r="AN7" s="126">
        <f t="shared" si="8"/>
        <v>0</v>
      </c>
      <c r="AO7" s="281"/>
      <c r="AP7" s="127">
        <f t="shared" si="9"/>
        <v>0</v>
      </c>
      <c r="AQ7" s="284"/>
      <c r="AR7" s="170"/>
      <c r="AS7" s="205"/>
      <c r="AT7" s="126">
        <f t="shared" si="10"/>
        <v>0</v>
      </c>
      <c r="AU7" s="281"/>
      <c r="AV7" s="127">
        <f t="shared" si="11"/>
        <v>0</v>
      </c>
      <c r="AW7" s="284"/>
      <c r="AX7" s="170"/>
      <c r="AY7" s="205"/>
      <c r="AZ7" s="126">
        <f t="shared" si="12"/>
        <v>0</v>
      </c>
      <c r="BA7" s="281"/>
      <c r="BB7" s="127">
        <f t="shared" si="13"/>
        <v>0</v>
      </c>
      <c r="BC7" s="284"/>
      <c r="BD7" s="170"/>
      <c r="BE7" s="205"/>
      <c r="BF7" s="126">
        <f t="shared" si="14"/>
        <v>0</v>
      </c>
      <c r="BG7" s="281"/>
      <c r="BH7" s="127">
        <f t="shared" si="15"/>
        <v>0</v>
      </c>
      <c r="BI7" s="284"/>
      <c r="BJ7" s="170"/>
      <c r="BK7" s="205"/>
      <c r="BL7" s="126">
        <f t="shared" si="16"/>
        <v>0</v>
      </c>
      <c r="BM7" s="281"/>
      <c r="BN7" s="127">
        <f t="shared" si="17"/>
        <v>0</v>
      </c>
      <c r="BO7" s="284"/>
      <c r="BP7" s="170"/>
      <c r="BQ7" s="205"/>
      <c r="BR7" s="126">
        <f t="shared" si="18"/>
        <v>0</v>
      </c>
      <c r="BS7" s="281"/>
      <c r="BT7" s="127">
        <f t="shared" si="19"/>
        <v>0</v>
      </c>
      <c r="BU7" s="284"/>
      <c r="BV7" s="170"/>
      <c r="BW7" s="205"/>
      <c r="BX7" s="126">
        <f t="shared" si="20"/>
        <v>0</v>
      </c>
      <c r="BY7" s="281"/>
      <c r="BZ7" s="127">
        <f t="shared" si="21"/>
        <v>0</v>
      </c>
      <c r="CA7" s="284"/>
      <c r="CB7" s="170"/>
      <c r="CC7" s="205"/>
      <c r="CD7" s="126">
        <f t="shared" si="22"/>
        <v>0</v>
      </c>
      <c r="CE7" s="281"/>
      <c r="CF7" s="127">
        <f t="shared" si="23"/>
        <v>0</v>
      </c>
      <c r="CG7" s="284"/>
      <c r="CH7" s="170"/>
      <c r="CI7" s="205"/>
      <c r="CJ7" s="126">
        <f t="shared" si="24"/>
        <v>0</v>
      </c>
      <c r="CK7" s="281"/>
      <c r="CL7" s="127">
        <f t="shared" si="25"/>
        <v>0</v>
      </c>
      <c r="CM7" s="284"/>
      <c r="CN7" s="170"/>
      <c r="CO7" s="205"/>
      <c r="CP7" s="126">
        <f t="shared" si="26"/>
        <v>0</v>
      </c>
      <c r="CQ7" s="281"/>
      <c r="CR7" s="127">
        <f t="shared" si="27"/>
        <v>0</v>
      </c>
      <c r="CS7" s="284"/>
      <c r="CT7" s="170"/>
      <c r="CU7" s="205"/>
      <c r="CV7" s="126">
        <f t="shared" si="28"/>
        <v>0</v>
      </c>
      <c r="CW7" s="281"/>
      <c r="CX7" s="127">
        <f t="shared" si="29"/>
        <v>0</v>
      </c>
      <c r="CY7" s="284"/>
      <c r="CZ7" s="170"/>
      <c r="DA7" s="205"/>
      <c r="DB7" s="126">
        <f t="shared" si="30"/>
        <v>0</v>
      </c>
      <c r="DC7" s="281"/>
      <c r="DD7" s="127">
        <f t="shared" si="31"/>
        <v>0</v>
      </c>
      <c r="DE7" s="284"/>
      <c r="DF7" s="170"/>
      <c r="DG7" s="205"/>
      <c r="DH7" s="126">
        <f t="shared" si="32"/>
        <v>0</v>
      </c>
      <c r="DI7" s="281"/>
      <c r="DJ7" s="127">
        <f t="shared" si="33"/>
        <v>0</v>
      </c>
      <c r="DK7" s="284"/>
      <c r="DL7" s="170"/>
      <c r="DM7" s="205"/>
      <c r="DN7" s="126">
        <f t="shared" si="34"/>
        <v>0</v>
      </c>
      <c r="DO7" s="281"/>
      <c r="DP7" s="127">
        <f t="shared" si="35"/>
        <v>0</v>
      </c>
      <c r="DQ7" s="284"/>
      <c r="DR7" s="170"/>
      <c r="DS7" s="205"/>
      <c r="DT7" s="126">
        <f t="shared" si="36"/>
        <v>0</v>
      </c>
      <c r="DU7" s="281"/>
      <c r="DV7" s="127">
        <f t="shared" si="37"/>
        <v>0</v>
      </c>
      <c r="DW7" s="284"/>
    </row>
    <row r="8" spans="1:127" ht="21.75" thickBot="1">
      <c r="A8" s="128" t="s">
        <v>156</v>
      </c>
      <c r="B8" s="128">
        <f>IFERROR(VLOOKUP(A8,#REF!,2,FALSE),0)</f>
        <v>0</v>
      </c>
      <c r="C8" s="121"/>
      <c r="D8" s="129">
        <v>4</v>
      </c>
      <c r="E8" s="129">
        <v>8</v>
      </c>
      <c r="F8" s="228">
        <f t="shared" si="38"/>
        <v>0</v>
      </c>
      <c r="G8" s="229"/>
      <c r="H8" s="171"/>
      <c r="I8" s="206"/>
      <c r="J8" s="129">
        <f t="shared" si="39"/>
        <v>0</v>
      </c>
      <c r="K8" s="282"/>
      <c r="L8" s="130">
        <f t="shared" si="40"/>
        <v>0</v>
      </c>
      <c r="M8" s="285"/>
      <c r="N8" s="171"/>
      <c r="O8" s="206"/>
      <c r="P8" s="129">
        <f t="shared" si="0"/>
        <v>0</v>
      </c>
      <c r="Q8" s="282"/>
      <c r="R8" s="130">
        <f t="shared" si="1"/>
        <v>0</v>
      </c>
      <c r="S8" s="285"/>
      <c r="T8" s="171"/>
      <c r="U8" s="206"/>
      <c r="V8" s="129">
        <f t="shared" si="2"/>
        <v>0</v>
      </c>
      <c r="W8" s="282"/>
      <c r="X8" s="130">
        <f t="shared" si="3"/>
        <v>0</v>
      </c>
      <c r="Y8" s="285"/>
      <c r="Z8" s="171"/>
      <c r="AA8" s="206"/>
      <c r="AB8" s="129">
        <f t="shared" si="4"/>
        <v>0</v>
      </c>
      <c r="AC8" s="282"/>
      <c r="AD8" s="130">
        <f t="shared" si="5"/>
        <v>0</v>
      </c>
      <c r="AE8" s="285"/>
      <c r="AF8" s="171"/>
      <c r="AG8" s="206"/>
      <c r="AH8" s="129">
        <f t="shared" si="6"/>
        <v>0</v>
      </c>
      <c r="AI8" s="282"/>
      <c r="AJ8" s="130">
        <f t="shared" si="7"/>
        <v>0</v>
      </c>
      <c r="AK8" s="285"/>
      <c r="AL8" s="171"/>
      <c r="AM8" s="206"/>
      <c r="AN8" s="129">
        <f t="shared" si="8"/>
        <v>0</v>
      </c>
      <c r="AO8" s="282"/>
      <c r="AP8" s="130">
        <f t="shared" si="9"/>
        <v>0</v>
      </c>
      <c r="AQ8" s="285"/>
      <c r="AR8" s="171"/>
      <c r="AS8" s="206"/>
      <c r="AT8" s="129">
        <f t="shared" si="10"/>
        <v>0</v>
      </c>
      <c r="AU8" s="282"/>
      <c r="AV8" s="130">
        <f t="shared" si="11"/>
        <v>0</v>
      </c>
      <c r="AW8" s="285"/>
      <c r="AX8" s="171"/>
      <c r="AY8" s="206"/>
      <c r="AZ8" s="129">
        <f t="shared" si="12"/>
        <v>0</v>
      </c>
      <c r="BA8" s="282"/>
      <c r="BB8" s="130">
        <f t="shared" si="13"/>
        <v>0</v>
      </c>
      <c r="BC8" s="285"/>
      <c r="BD8" s="171"/>
      <c r="BE8" s="206"/>
      <c r="BF8" s="129">
        <f t="shared" si="14"/>
        <v>0</v>
      </c>
      <c r="BG8" s="282"/>
      <c r="BH8" s="130">
        <f t="shared" si="15"/>
        <v>0</v>
      </c>
      <c r="BI8" s="285"/>
      <c r="BJ8" s="171"/>
      <c r="BK8" s="206"/>
      <c r="BL8" s="129">
        <f t="shared" si="16"/>
        <v>0</v>
      </c>
      <c r="BM8" s="282"/>
      <c r="BN8" s="130">
        <f t="shared" si="17"/>
        <v>0</v>
      </c>
      <c r="BO8" s="285"/>
      <c r="BP8" s="171"/>
      <c r="BQ8" s="206"/>
      <c r="BR8" s="129">
        <f t="shared" si="18"/>
        <v>0</v>
      </c>
      <c r="BS8" s="282"/>
      <c r="BT8" s="130">
        <f t="shared" si="19"/>
        <v>0</v>
      </c>
      <c r="BU8" s="285"/>
      <c r="BV8" s="171"/>
      <c r="BW8" s="206"/>
      <c r="BX8" s="129">
        <f t="shared" si="20"/>
        <v>0</v>
      </c>
      <c r="BY8" s="282"/>
      <c r="BZ8" s="130">
        <f t="shared" si="21"/>
        <v>0</v>
      </c>
      <c r="CA8" s="285"/>
      <c r="CB8" s="171"/>
      <c r="CC8" s="206"/>
      <c r="CD8" s="129">
        <f t="shared" si="22"/>
        <v>0</v>
      </c>
      <c r="CE8" s="282"/>
      <c r="CF8" s="130">
        <f t="shared" si="23"/>
        <v>0</v>
      </c>
      <c r="CG8" s="285"/>
      <c r="CH8" s="171"/>
      <c r="CI8" s="206"/>
      <c r="CJ8" s="129">
        <f t="shared" si="24"/>
        <v>0</v>
      </c>
      <c r="CK8" s="282"/>
      <c r="CL8" s="130">
        <f t="shared" si="25"/>
        <v>0</v>
      </c>
      <c r="CM8" s="285"/>
      <c r="CN8" s="171"/>
      <c r="CO8" s="206"/>
      <c r="CP8" s="129">
        <f t="shared" si="26"/>
        <v>0</v>
      </c>
      <c r="CQ8" s="282"/>
      <c r="CR8" s="130">
        <f t="shared" si="27"/>
        <v>0</v>
      </c>
      <c r="CS8" s="285"/>
      <c r="CT8" s="171"/>
      <c r="CU8" s="206"/>
      <c r="CV8" s="129">
        <f t="shared" si="28"/>
        <v>0</v>
      </c>
      <c r="CW8" s="282"/>
      <c r="CX8" s="130">
        <f t="shared" si="29"/>
        <v>0</v>
      </c>
      <c r="CY8" s="285"/>
      <c r="CZ8" s="171"/>
      <c r="DA8" s="206"/>
      <c r="DB8" s="129">
        <f t="shared" si="30"/>
        <v>0</v>
      </c>
      <c r="DC8" s="282"/>
      <c r="DD8" s="130">
        <f t="shared" si="31"/>
        <v>0</v>
      </c>
      <c r="DE8" s="285"/>
      <c r="DF8" s="171"/>
      <c r="DG8" s="206"/>
      <c r="DH8" s="129">
        <f t="shared" si="32"/>
        <v>0</v>
      </c>
      <c r="DI8" s="282"/>
      <c r="DJ8" s="130">
        <f t="shared" si="33"/>
        <v>0</v>
      </c>
      <c r="DK8" s="285"/>
      <c r="DL8" s="171"/>
      <c r="DM8" s="206"/>
      <c r="DN8" s="129">
        <f t="shared" si="34"/>
        <v>0</v>
      </c>
      <c r="DO8" s="282"/>
      <c r="DP8" s="130">
        <f t="shared" si="35"/>
        <v>0</v>
      </c>
      <c r="DQ8" s="285"/>
      <c r="DR8" s="171"/>
      <c r="DS8" s="206"/>
      <c r="DT8" s="129">
        <f t="shared" si="36"/>
        <v>0</v>
      </c>
      <c r="DU8" s="282"/>
      <c r="DV8" s="130">
        <f t="shared" si="37"/>
        <v>0</v>
      </c>
      <c r="DW8" s="285"/>
    </row>
    <row r="9" spans="1:127" ht="21.75" thickBot="1">
      <c r="A9" s="131" t="s">
        <v>155</v>
      </c>
      <c r="B9" s="131">
        <f>IFERROR(VLOOKUP(A9,#REF!,2,FALSE),0)</f>
        <v>0</v>
      </c>
      <c r="C9" s="135" t="s">
        <v>142</v>
      </c>
      <c r="D9" s="132">
        <v>4</v>
      </c>
      <c r="E9" s="132">
        <v>12</v>
      </c>
      <c r="F9" s="230">
        <f t="shared" si="38"/>
        <v>0</v>
      </c>
      <c r="G9" s="227">
        <f>-F9*E9</f>
        <v>0</v>
      </c>
      <c r="H9" s="172"/>
      <c r="I9" s="207"/>
      <c r="J9" s="132">
        <f t="shared" si="39"/>
        <v>0</v>
      </c>
      <c r="K9" s="134">
        <f>J9</f>
        <v>0</v>
      </c>
      <c r="L9" s="133">
        <f t="shared" si="40"/>
        <v>0</v>
      </c>
      <c r="M9" s="173">
        <f>L9</f>
        <v>0</v>
      </c>
      <c r="N9" s="172"/>
      <c r="O9" s="207"/>
      <c r="P9" s="132">
        <f t="shared" si="0"/>
        <v>0</v>
      </c>
      <c r="Q9" s="134">
        <f>P9</f>
        <v>0</v>
      </c>
      <c r="R9" s="133">
        <f t="shared" si="1"/>
        <v>0</v>
      </c>
      <c r="S9" s="173">
        <f>R9</f>
        <v>0</v>
      </c>
      <c r="T9" s="172"/>
      <c r="U9" s="207"/>
      <c r="V9" s="132">
        <f t="shared" si="2"/>
        <v>0</v>
      </c>
      <c r="W9" s="134">
        <f>V9</f>
        <v>0</v>
      </c>
      <c r="X9" s="133">
        <f t="shared" si="3"/>
        <v>0</v>
      </c>
      <c r="Y9" s="173">
        <f>X9</f>
        <v>0</v>
      </c>
      <c r="Z9" s="172"/>
      <c r="AA9" s="207"/>
      <c r="AB9" s="132">
        <f t="shared" si="4"/>
        <v>0</v>
      </c>
      <c r="AC9" s="134">
        <f>AB9</f>
        <v>0</v>
      </c>
      <c r="AD9" s="133">
        <f t="shared" si="5"/>
        <v>0</v>
      </c>
      <c r="AE9" s="173">
        <f>AD9</f>
        <v>0</v>
      </c>
      <c r="AF9" s="172"/>
      <c r="AG9" s="207"/>
      <c r="AH9" s="132">
        <f t="shared" si="6"/>
        <v>0</v>
      </c>
      <c r="AI9" s="134">
        <f>AH9</f>
        <v>0</v>
      </c>
      <c r="AJ9" s="133">
        <f t="shared" si="7"/>
        <v>0</v>
      </c>
      <c r="AK9" s="173">
        <f>AJ9</f>
        <v>0</v>
      </c>
      <c r="AL9" s="172"/>
      <c r="AM9" s="207"/>
      <c r="AN9" s="132">
        <f t="shared" si="8"/>
        <v>0</v>
      </c>
      <c r="AO9" s="134">
        <f>AN9</f>
        <v>0</v>
      </c>
      <c r="AP9" s="133">
        <f t="shared" si="9"/>
        <v>0</v>
      </c>
      <c r="AQ9" s="173">
        <f>AP9</f>
        <v>0</v>
      </c>
      <c r="AR9" s="172"/>
      <c r="AS9" s="207"/>
      <c r="AT9" s="132">
        <f t="shared" si="10"/>
        <v>0</v>
      </c>
      <c r="AU9" s="134">
        <f>AT9</f>
        <v>0</v>
      </c>
      <c r="AV9" s="133">
        <f t="shared" si="11"/>
        <v>0</v>
      </c>
      <c r="AW9" s="173">
        <f>AV9</f>
        <v>0</v>
      </c>
      <c r="AX9" s="172"/>
      <c r="AY9" s="207"/>
      <c r="AZ9" s="132">
        <f t="shared" si="12"/>
        <v>0</v>
      </c>
      <c r="BA9" s="134">
        <f>AZ9</f>
        <v>0</v>
      </c>
      <c r="BB9" s="133">
        <f t="shared" si="13"/>
        <v>0</v>
      </c>
      <c r="BC9" s="173">
        <f>BB9</f>
        <v>0</v>
      </c>
      <c r="BD9" s="172"/>
      <c r="BE9" s="207"/>
      <c r="BF9" s="132">
        <f t="shared" si="14"/>
        <v>0</v>
      </c>
      <c r="BG9" s="134">
        <f>BF9</f>
        <v>0</v>
      </c>
      <c r="BH9" s="133">
        <f t="shared" si="15"/>
        <v>0</v>
      </c>
      <c r="BI9" s="173">
        <f>BH9</f>
        <v>0</v>
      </c>
      <c r="BJ9" s="172"/>
      <c r="BK9" s="207"/>
      <c r="BL9" s="132">
        <f t="shared" si="16"/>
        <v>0</v>
      </c>
      <c r="BM9" s="134">
        <f>BL9</f>
        <v>0</v>
      </c>
      <c r="BN9" s="133">
        <f t="shared" si="17"/>
        <v>0</v>
      </c>
      <c r="BO9" s="173">
        <f>BN9</f>
        <v>0</v>
      </c>
      <c r="BP9" s="172"/>
      <c r="BQ9" s="207"/>
      <c r="BR9" s="132">
        <f t="shared" si="18"/>
        <v>0</v>
      </c>
      <c r="BS9" s="134">
        <f>BR9</f>
        <v>0</v>
      </c>
      <c r="BT9" s="133">
        <f t="shared" si="19"/>
        <v>0</v>
      </c>
      <c r="BU9" s="173">
        <f>BT9</f>
        <v>0</v>
      </c>
      <c r="BV9" s="172"/>
      <c r="BW9" s="207"/>
      <c r="BX9" s="132">
        <f t="shared" si="20"/>
        <v>0</v>
      </c>
      <c r="BY9" s="134">
        <f>BX9</f>
        <v>0</v>
      </c>
      <c r="BZ9" s="133">
        <f t="shared" si="21"/>
        <v>0</v>
      </c>
      <c r="CA9" s="173">
        <f>BZ9</f>
        <v>0</v>
      </c>
      <c r="CB9" s="172"/>
      <c r="CC9" s="207"/>
      <c r="CD9" s="132">
        <f t="shared" si="22"/>
        <v>0</v>
      </c>
      <c r="CE9" s="134">
        <f>CD9</f>
        <v>0</v>
      </c>
      <c r="CF9" s="133">
        <f t="shared" si="23"/>
        <v>0</v>
      </c>
      <c r="CG9" s="173">
        <f>CF9</f>
        <v>0</v>
      </c>
      <c r="CH9" s="172"/>
      <c r="CI9" s="207"/>
      <c r="CJ9" s="132">
        <f t="shared" si="24"/>
        <v>0</v>
      </c>
      <c r="CK9" s="134">
        <f>CJ9</f>
        <v>0</v>
      </c>
      <c r="CL9" s="133">
        <f t="shared" si="25"/>
        <v>0</v>
      </c>
      <c r="CM9" s="173">
        <f>CL9</f>
        <v>0</v>
      </c>
      <c r="CN9" s="172"/>
      <c r="CO9" s="207"/>
      <c r="CP9" s="132">
        <f t="shared" si="26"/>
        <v>0</v>
      </c>
      <c r="CQ9" s="134">
        <f>CP9</f>
        <v>0</v>
      </c>
      <c r="CR9" s="133">
        <f t="shared" si="27"/>
        <v>0</v>
      </c>
      <c r="CS9" s="173">
        <f>CR9</f>
        <v>0</v>
      </c>
      <c r="CT9" s="172"/>
      <c r="CU9" s="207"/>
      <c r="CV9" s="132">
        <f t="shared" si="28"/>
        <v>0</v>
      </c>
      <c r="CW9" s="134">
        <f>CV9</f>
        <v>0</v>
      </c>
      <c r="CX9" s="133">
        <f t="shared" si="29"/>
        <v>0</v>
      </c>
      <c r="CY9" s="173">
        <f>CX9</f>
        <v>0</v>
      </c>
      <c r="CZ9" s="172"/>
      <c r="DA9" s="207"/>
      <c r="DB9" s="132">
        <f t="shared" si="30"/>
        <v>0</v>
      </c>
      <c r="DC9" s="134">
        <f>DB9</f>
        <v>0</v>
      </c>
      <c r="DD9" s="133">
        <f t="shared" si="31"/>
        <v>0</v>
      </c>
      <c r="DE9" s="173">
        <f>DD9</f>
        <v>0</v>
      </c>
      <c r="DF9" s="172"/>
      <c r="DG9" s="207"/>
      <c r="DH9" s="132">
        <f t="shared" si="32"/>
        <v>0</v>
      </c>
      <c r="DI9" s="134">
        <f>DH9</f>
        <v>0</v>
      </c>
      <c r="DJ9" s="133">
        <f t="shared" si="33"/>
        <v>0</v>
      </c>
      <c r="DK9" s="173">
        <f>DJ9</f>
        <v>0</v>
      </c>
      <c r="DL9" s="172"/>
      <c r="DM9" s="207"/>
      <c r="DN9" s="132">
        <f t="shared" si="34"/>
        <v>0</v>
      </c>
      <c r="DO9" s="134">
        <f>DN9</f>
        <v>0</v>
      </c>
      <c r="DP9" s="133">
        <f t="shared" si="35"/>
        <v>0</v>
      </c>
      <c r="DQ9" s="173">
        <f>DP9</f>
        <v>0</v>
      </c>
      <c r="DR9" s="172"/>
      <c r="DS9" s="207"/>
      <c r="DT9" s="132">
        <f t="shared" si="36"/>
        <v>0</v>
      </c>
      <c r="DU9" s="134">
        <f>DT9</f>
        <v>0</v>
      </c>
      <c r="DV9" s="133">
        <f t="shared" si="37"/>
        <v>0</v>
      </c>
      <c r="DW9" s="173">
        <f>DV9</f>
        <v>0</v>
      </c>
    </row>
    <row r="10" spans="1:127" ht="21">
      <c r="A10" s="136" t="s">
        <v>123</v>
      </c>
      <c r="B10" s="136">
        <f>IFERROR(VLOOKUP(A10,#REF!,2,FALSE),0)</f>
        <v>0</v>
      </c>
      <c r="C10" s="113" t="s">
        <v>40</v>
      </c>
      <c r="D10" s="137">
        <v>6</v>
      </c>
      <c r="E10" s="137">
        <v>6</v>
      </c>
      <c r="F10" s="224">
        <f t="shared" si="38"/>
        <v>0</v>
      </c>
      <c r="G10" s="225">
        <f>-(F10+F11+F12)*E10</f>
        <v>0</v>
      </c>
      <c r="H10" s="174"/>
      <c r="I10" s="208"/>
      <c r="J10" s="137">
        <f t="shared" si="39"/>
        <v>0</v>
      </c>
      <c r="K10" s="286">
        <f>SUM(J10:J12)</f>
        <v>0</v>
      </c>
      <c r="L10" s="138">
        <f t="shared" si="40"/>
        <v>0</v>
      </c>
      <c r="M10" s="289">
        <f>SUM(L10:L12)</f>
        <v>0</v>
      </c>
      <c r="N10" s="174"/>
      <c r="O10" s="208"/>
      <c r="P10" s="137">
        <f t="shared" si="0"/>
        <v>0</v>
      </c>
      <c r="Q10" s="286">
        <f>SUM(P10:P12)</f>
        <v>0</v>
      </c>
      <c r="R10" s="138">
        <f t="shared" si="1"/>
        <v>0</v>
      </c>
      <c r="S10" s="289">
        <f>SUM(R10:R12)</f>
        <v>0</v>
      </c>
      <c r="T10" s="174"/>
      <c r="U10" s="208"/>
      <c r="V10" s="137">
        <f t="shared" si="2"/>
        <v>0</v>
      </c>
      <c r="W10" s="286">
        <f>SUM(V10:V12)</f>
        <v>0</v>
      </c>
      <c r="X10" s="138">
        <f t="shared" si="3"/>
        <v>0</v>
      </c>
      <c r="Y10" s="289">
        <f>SUM(X10:X12)</f>
        <v>0</v>
      </c>
      <c r="Z10" s="174"/>
      <c r="AA10" s="208"/>
      <c r="AB10" s="137">
        <f t="shared" si="4"/>
        <v>0</v>
      </c>
      <c r="AC10" s="286">
        <f>SUM(AB10:AB12)</f>
        <v>0</v>
      </c>
      <c r="AD10" s="138">
        <f t="shared" si="5"/>
        <v>0</v>
      </c>
      <c r="AE10" s="289">
        <f>SUM(AD10:AD12)</f>
        <v>0</v>
      </c>
      <c r="AF10" s="174"/>
      <c r="AG10" s="208"/>
      <c r="AH10" s="137">
        <f t="shared" si="6"/>
        <v>0</v>
      </c>
      <c r="AI10" s="286">
        <f>SUM(AH10:AH12)</f>
        <v>0</v>
      </c>
      <c r="AJ10" s="138">
        <f t="shared" si="7"/>
        <v>0</v>
      </c>
      <c r="AK10" s="289">
        <f>SUM(AJ10:AJ12)</f>
        <v>0</v>
      </c>
      <c r="AL10" s="174"/>
      <c r="AM10" s="208"/>
      <c r="AN10" s="137">
        <f t="shared" si="8"/>
        <v>0</v>
      </c>
      <c r="AO10" s="286">
        <f>SUM(AN10:AN12)</f>
        <v>0</v>
      </c>
      <c r="AP10" s="138">
        <f t="shared" si="9"/>
        <v>0</v>
      </c>
      <c r="AQ10" s="289">
        <f>SUM(AP10:AP12)</f>
        <v>0</v>
      </c>
      <c r="AR10" s="174"/>
      <c r="AS10" s="208"/>
      <c r="AT10" s="137">
        <f t="shared" si="10"/>
        <v>0</v>
      </c>
      <c r="AU10" s="286">
        <f>SUM(AT10:AT12)</f>
        <v>0</v>
      </c>
      <c r="AV10" s="138">
        <f t="shared" si="11"/>
        <v>0</v>
      </c>
      <c r="AW10" s="289">
        <f>SUM(AV10:AV12)</f>
        <v>0</v>
      </c>
      <c r="AX10" s="174"/>
      <c r="AY10" s="208"/>
      <c r="AZ10" s="137">
        <f t="shared" si="12"/>
        <v>0</v>
      </c>
      <c r="BA10" s="286">
        <f>SUM(AZ10:AZ12)</f>
        <v>0</v>
      </c>
      <c r="BB10" s="138">
        <f t="shared" si="13"/>
        <v>0</v>
      </c>
      <c r="BC10" s="289">
        <f>SUM(BB10:BB12)</f>
        <v>0</v>
      </c>
      <c r="BD10" s="174"/>
      <c r="BE10" s="208"/>
      <c r="BF10" s="137">
        <f t="shared" si="14"/>
        <v>0</v>
      </c>
      <c r="BG10" s="286">
        <f>SUM(BF10:BF12)</f>
        <v>0</v>
      </c>
      <c r="BH10" s="138">
        <f t="shared" si="15"/>
        <v>0</v>
      </c>
      <c r="BI10" s="289">
        <f>SUM(BH10:BH12)</f>
        <v>0</v>
      </c>
      <c r="BJ10" s="174"/>
      <c r="BK10" s="208"/>
      <c r="BL10" s="137">
        <f t="shared" si="16"/>
        <v>0</v>
      </c>
      <c r="BM10" s="286">
        <f>SUM(BL10:BL12)</f>
        <v>0</v>
      </c>
      <c r="BN10" s="138">
        <f t="shared" si="17"/>
        <v>0</v>
      </c>
      <c r="BO10" s="289">
        <f>SUM(BN10:BN12)</f>
        <v>0</v>
      </c>
      <c r="BP10" s="174"/>
      <c r="BQ10" s="208"/>
      <c r="BR10" s="137">
        <f t="shared" si="18"/>
        <v>0</v>
      </c>
      <c r="BS10" s="286">
        <f>SUM(BR10:BR12)</f>
        <v>0</v>
      </c>
      <c r="BT10" s="138">
        <f t="shared" si="19"/>
        <v>0</v>
      </c>
      <c r="BU10" s="289">
        <f>SUM(BT10:BT12)</f>
        <v>0</v>
      </c>
      <c r="BV10" s="174"/>
      <c r="BW10" s="208"/>
      <c r="BX10" s="137">
        <f t="shared" si="20"/>
        <v>0</v>
      </c>
      <c r="BY10" s="286">
        <f>SUM(BX10:BX12)</f>
        <v>0</v>
      </c>
      <c r="BZ10" s="138">
        <f t="shared" si="21"/>
        <v>0</v>
      </c>
      <c r="CA10" s="289">
        <f>SUM(BZ10:BZ12)</f>
        <v>0</v>
      </c>
      <c r="CB10" s="174"/>
      <c r="CC10" s="208"/>
      <c r="CD10" s="137">
        <f t="shared" si="22"/>
        <v>0</v>
      </c>
      <c r="CE10" s="286">
        <f>SUM(CD10:CD12)</f>
        <v>0</v>
      </c>
      <c r="CF10" s="138">
        <f t="shared" si="23"/>
        <v>0</v>
      </c>
      <c r="CG10" s="289">
        <f>SUM(CF10:CF12)</f>
        <v>0</v>
      </c>
      <c r="CH10" s="174"/>
      <c r="CI10" s="208"/>
      <c r="CJ10" s="137">
        <f t="shared" si="24"/>
        <v>0</v>
      </c>
      <c r="CK10" s="286">
        <f>SUM(CJ10:CJ12)</f>
        <v>0</v>
      </c>
      <c r="CL10" s="138">
        <f t="shared" si="25"/>
        <v>0</v>
      </c>
      <c r="CM10" s="289">
        <f>SUM(CL10:CL12)</f>
        <v>0</v>
      </c>
      <c r="CN10" s="174"/>
      <c r="CO10" s="208"/>
      <c r="CP10" s="137">
        <f t="shared" si="26"/>
        <v>0</v>
      </c>
      <c r="CQ10" s="286">
        <f>SUM(CP10:CP12)</f>
        <v>0</v>
      </c>
      <c r="CR10" s="138">
        <f t="shared" si="27"/>
        <v>0</v>
      </c>
      <c r="CS10" s="289">
        <f>SUM(CR10:CR12)</f>
        <v>0</v>
      </c>
      <c r="CT10" s="174"/>
      <c r="CU10" s="208"/>
      <c r="CV10" s="137">
        <f t="shared" si="28"/>
        <v>0</v>
      </c>
      <c r="CW10" s="286">
        <f>SUM(CV10:CV12)</f>
        <v>0</v>
      </c>
      <c r="CX10" s="138">
        <f t="shared" si="29"/>
        <v>0</v>
      </c>
      <c r="CY10" s="289">
        <f>SUM(CX10:CX12)</f>
        <v>0</v>
      </c>
      <c r="CZ10" s="174"/>
      <c r="DA10" s="208"/>
      <c r="DB10" s="137">
        <f t="shared" si="30"/>
        <v>0</v>
      </c>
      <c r="DC10" s="286">
        <f>SUM(DB10:DB12)</f>
        <v>0</v>
      </c>
      <c r="DD10" s="138">
        <f t="shared" si="31"/>
        <v>0</v>
      </c>
      <c r="DE10" s="289">
        <f>SUM(DD10:DD12)</f>
        <v>0</v>
      </c>
      <c r="DF10" s="174"/>
      <c r="DG10" s="208"/>
      <c r="DH10" s="137">
        <f t="shared" si="32"/>
        <v>0</v>
      </c>
      <c r="DI10" s="286">
        <f>SUM(DH10:DH12)</f>
        <v>0</v>
      </c>
      <c r="DJ10" s="138">
        <f t="shared" si="33"/>
        <v>0</v>
      </c>
      <c r="DK10" s="289">
        <f>SUM(DJ10:DJ12)</f>
        <v>0</v>
      </c>
      <c r="DL10" s="174"/>
      <c r="DM10" s="208"/>
      <c r="DN10" s="137">
        <f t="shared" si="34"/>
        <v>0</v>
      </c>
      <c r="DO10" s="286">
        <f>SUM(DN10:DN12)</f>
        <v>0</v>
      </c>
      <c r="DP10" s="138">
        <f t="shared" si="35"/>
        <v>0</v>
      </c>
      <c r="DQ10" s="289">
        <f>SUM(DP10:DP12)</f>
        <v>0</v>
      </c>
      <c r="DR10" s="174"/>
      <c r="DS10" s="208"/>
      <c r="DT10" s="137">
        <f t="shared" si="36"/>
        <v>0</v>
      </c>
      <c r="DU10" s="286">
        <f>SUM(DT10:DT12)</f>
        <v>0</v>
      </c>
      <c r="DV10" s="138">
        <f t="shared" si="37"/>
        <v>0</v>
      </c>
      <c r="DW10" s="289">
        <f>SUM(DV10:DV12)</f>
        <v>0</v>
      </c>
    </row>
    <row r="11" spans="1:127" ht="21">
      <c r="A11" s="139" t="s">
        <v>124</v>
      </c>
      <c r="B11" s="139">
        <f>IFERROR(VLOOKUP(A11,#REF!,2,FALSE),0)</f>
        <v>0</v>
      </c>
      <c r="C11" s="117"/>
      <c r="D11" s="140">
        <v>6</v>
      </c>
      <c r="E11" s="140">
        <v>6</v>
      </c>
      <c r="F11" s="226">
        <f t="shared" si="38"/>
        <v>0</v>
      </c>
      <c r="G11" s="227"/>
      <c r="H11" s="175"/>
      <c r="I11" s="209"/>
      <c r="J11" s="140">
        <f t="shared" si="39"/>
        <v>0</v>
      </c>
      <c r="K11" s="287"/>
      <c r="L11" s="141">
        <f t="shared" si="40"/>
        <v>0</v>
      </c>
      <c r="M11" s="290"/>
      <c r="N11" s="175"/>
      <c r="O11" s="209"/>
      <c r="P11" s="140">
        <f t="shared" si="0"/>
        <v>0</v>
      </c>
      <c r="Q11" s="287"/>
      <c r="R11" s="141">
        <f t="shared" si="1"/>
        <v>0</v>
      </c>
      <c r="S11" s="290"/>
      <c r="T11" s="175"/>
      <c r="U11" s="209"/>
      <c r="V11" s="140">
        <f t="shared" si="2"/>
        <v>0</v>
      </c>
      <c r="W11" s="287"/>
      <c r="X11" s="141">
        <f t="shared" si="3"/>
        <v>0</v>
      </c>
      <c r="Y11" s="290"/>
      <c r="Z11" s="175"/>
      <c r="AA11" s="209"/>
      <c r="AB11" s="140">
        <f t="shared" si="4"/>
        <v>0</v>
      </c>
      <c r="AC11" s="287"/>
      <c r="AD11" s="141">
        <f t="shared" si="5"/>
        <v>0</v>
      </c>
      <c r="AE11" s="290"/>
      <c r="AF11" s="175"/>
      <c r="AG11" s="209"/>
      <c r="AH11" s="140">
        <f t="shared" si="6"/>
        <v>0</v>
      </c>
      <c r="AI11" s="287"/>
      <c r="AJ11" s="141">
        <f t="shared" si="7"/>
        <v>0</v>
      </c>
      <c r="AK11" s="290"/>
      <c r="AL11" s="175"/>
      <c r="AM11" s="209"/>
      <c r="AN11" s="140">
        <f t="shared" si="8"/>
        <v>0</v>
      </c>
      <c r="AO11" s="287"/>
      <c r="AP11" s="141">
        <f t="shared" si="9"/>
        <v>0</v>
      </c>
      <c r="AQ11" s="290"/>
      <c r="AR11" s="175"/>
      <c r="AS11" s="209"/>
      <c r="AT11" s="140">
        <f t="shared" si="10"/>
        <v>0</v>
      </c>
      <c r="AU11" s="287"/>
      <c r="AV11" s="141">
        <f t="shared" si="11"/>
        <v>0</v>
      </c>
      <c r="AW11" s="290"/>
      <c r="AX11" s="175"/>
      <c r="AY11" s="209"/>
      <c r="AZ11" s="140">
        <f t="shared" si="12"/>
        <v>0</v>
      </c>
      <c r="BA11" s="287"/>
      <c r="BB11" s="141">
        <f t="shared" si="13"/>
        <v>0</v>
      </c>
      <c r="BC11" s="290"/>
      <c r="BD11" s="175"/>
      <c r="BE11" s="209"/>
      <c r="BF11" s="140">
        <f t="shared" si="14"/>
        <v>0</v>
      </c>
      <c r="BG11" s="287"/>
      <c r="BH11" s="141">
        <f t="shared" si="15"/>
        <v>0</v>
      </c>
      <c r="BI11" s="290"/>
      <c r="BJ11" s="175"/>
      <c r="BK11" s="209"/>
      <c r="BL11" s="140">
        <f t="shared" si="16"/>
        <v>0</v>
      </c>
      <c r="BM11" s="287"/>
      <c r="BN11" s="141">
        <f t="shared" si="17"/>
        <v>0</v>
      </c>
      <c r="BO11" s="290"/>
      <c r="BP11" s="175"/>
      <c r="BQ11" s="209"/>
      <c r="BR11" s="140">
        <f t="shared" si="18"/>
        <v>0</v>
      </c>
      <c r="BS11" s="287"/>
      <c r="BT11" s="141">
        <f t="shared" si="19"/>
        <v>0</v>
      </c>
      <c r="BU11" s="290"/>
      <c r="BV11" s="175"/>
      <c r="BW11" s="209"/>
      <c r="BX11" s="140">
        <f t="shared" si="20"/>
        <v>0</v>
      </c>
      <c r="BY11" s="287"/>
      <c r="BZ11" s="141">
        <f t="shared" si="21"/>
        <v>0</v>
      </c>
      <c r="CA11" s="290"/>
      <c r="CB11" s="175"/>
      <c r="CC11" s="209"/>
      <c r="CD11" s="140">
        <f t="shared" si="22"/>
        <v>0</v>
      </c>
      <c r="CE11" s="287"/>
      <c r="CF11" s="141">
        <f t="shared" si="23"/>
        <v>0</v>
      </c>
      <c r="CG11" s="290"/>
      <c r="CH11" s="175"/>
      <c r="CI11" s="209"/>
      <c r="CJ11" s="140">
        <f t="shared" si="24"/>
        <v>0</v>
      </c>
      <c r="CK11" s="287"/>
      <c r="CL11" s="141">
        <f t="shared" si="25"/>
        <v>0</v>
      </c>
      <c r="CM11" s="290"/>
      <c r="CN11" s="175"/>
      <c r="CO11" s="209"/>
      <c r="CP11" s="140">
        <f t="shared" si="26"/>
        <v>0</v>
      </c>
      <c r="CQ11" s="287"/>
      <c r="CR11" s="141">
        <f t="shared" si="27"/>
        <v>0</v>
      </c>
      <c r="CS11" s="290"/>
      <c r="CT11" s="175"/>
      <c r="CU11" s="209"/>
      <c r="CV11" s="140">
        <f t="shared" si="28"/>
        <v>0</v>
      </c>
      <c r="CW11" s="287"/>
      <c r="CX11" s="141">
        <f t="shared" si="29"/>
        <v>0</v>
      </c>
      <c r="CY11" s="290"/>
      <c r="CZ11" s="175"/>
      <c r="DA11" s="209"/>
      <c r="DB11" s="140">
        <f t="shared" si="30"/>
        <v>0</v>
      </c>
      <c r="DC11" s="287"/>
      <c r="DD11" s="141">
        <f t="shared" si="31"/>
        <v>0</v>
      </c>
      <c r="DE11" s="290"/>
      <c r="DF11" s="175"/>
      <c r="DG11" s="209"/>
      <c r="DH11" s="140">
        <f t="shared" si="32"/>
        <v>0</v>
      </c>
      <c r="DI11" s="287"/>
      <c r="DJ11" s="141">
        <f t="shared" si="33"/>
        <v>0</v>
      </c>
      <c r="DK11" s="290"/>
      <c r="DL11" s="175"/>
      <c r="DM11" s="209"/>
      <c r="DN11" s="140">
        <f t="shared" si="34"/>
        <v>0</v>
      </c>
      <c r="DO11" s="287"/>
      <c r="DP11" s="141">
        <f t="shared" si="35"/>
        <v>0</v>
      </c>
      <c r="DQ11" s="290"/>
      <c r="DR11" s="175"/>
      <c r="DS11" s="209"/>
      <c r="DT11" s="140">
        <f t="shared" si="36"/>
        <v>0</v>
      </c>
      <c r="DU11" s="287"/>
      <c r="DV11" s="141">
        <f t="shared" si="37"/>
        <v>0</v>
      </c>
      <c r="DW11" s="290"/>
    </row>
    <row r="12" spans="1:127" ht="21.75" thickBot="1">
      <c r="A12" s="142" t="s">
        <v>172</v>
      </c>
      <c r="B12" s="142">
        <f>IFERROR(VLOOKUP(A12,#REF!,2,FALSE),0)</f>
        <v>0</v>
      </c>
      <c r="C12" s="121"/>
      <c r="D12" s="143">
        <v>6</v>
      </c>
      <c r="E12" s="143">
        <v>6</v>
      </c>
      <c r="F12" s="228">
        <f t="shared" si="38"/>
        <v>0</v>
      </c>
      <c r="G12" s="229"/>
      <c r="H12" s="176"/>
      <c r="I12" s="210"/>
      <c r="J12" s="143">
        <f t="shared" si="39"/>
        <v>0</v>
      </c>
      <c r="K12" s="288"/>
      <c r="L12" s="144">
        <f t="shared" si="40"/>
        <v>0</v>
      </c>
      <c r="M12" s="291"/>
      <c r="N12" s="176"/>
      <c r="O12" s="210"/>
      <c r="P12" s="143">
        <f t="shared" si="0"/>
        <v>0</v>
      </c>
      <c r="Q12" s="288"/>
      <c r="R12" s="144">
        <f t="shared" si="1"/>
        <v>0</v>
      </c>
      <c r="S12" s="291"/>
      <c r="T12" s="176"/>
      <c r="U12" s="210"/>
      <c r="V12" s="143">
        <f t="shared" si="2"/>
        <v>0</v>
      </c>
      <c r="W12" s="288"/>
      <c r="X12" s="144">
        <f t="shared" si="3"/>
        <v>0</v>
      </c>
      <c r="Y12" s="291"/>
      <c r="Z12" s="176"/>
      <c r="AA12" s="210"/>
      <c r="AB12" s="143">
        <f t="shared" si="4"/>
        <v>0</v>
      </c>
      <c r="AC12" s="288"/>
      <c r="AD12" s="144">
        <f t="shared" si="5"/>
        <v>0</v>
      </c>
      <c r="AE12" s="291"/>
      <c r="AF12" s="176"/>
      <c r="AG12" s="210"/>
      <c r="AH12" s="143">
        <f t="shared" si="6"/>
        <v>0</v>
      </c>
      <c r="AI12" s="288"/>
      <c r="AJ12" s="144">
        <f t="shared" si="7"/>
        <v>0</v>
      </c>
      <c r="AK12" s="291"/>
      <c r="AL12" s="176"/>
      <c r="AM12" s="210"/>
      <c r="AN12" s="143">
        <f t="shared" si="8"/>
        <v>0</v>
      </c>
      <c r="AO12" s="288"/>
      <c r="AP12" s="144">
        <f t="shared" si="9"/>
        <v>0</v>
      </c>
      <c r="AQ12" s="291"/>
      <c r="AR12" s="176"/>
      <c r="AS12" s="210"/>
      <c r="AT12" s="143">
        <f t="shared" si="10"/>
        <v>0</v>
      </c>
      <c r="AU12" s="288"/>
      <c r="AV12" s="144">
        <f t="shared" si="11"/>
        <v>0</v>
      </c>
      <c r="AW12" s="291"/>
      <c r="AX12" s="176"/>
      <c r="AY12" s="210"/>
      <c r="AZ12" s="143">
        <f t="shared" si="12"/>
        <v>0</v>
      </c>
      <c r="BA12" s="288"/>
      <c r="BB12" s="144">
        <f t="shared" si="13"/>
        <v>0</v>
      </c>
      <c r="BC12" s="291"/>
      <c r="BD12" s="176"/>
      <c r="BE12" s="210"/>
      <c r="BF12" s="143">
        <f t="shared" si="14"/>
        <v>0</v>
      </c>
      <c r="BG12" s="288"/>
      <c r="BH12" s="144">
        <f t="shared" si="15"/>
        <v>0</v>
      </c>
      <c r="BI12" s="291"/>
      <c r="BJ12" s="176"/>
      <c r="BK12" s="210"/>
      <c r="BL12" s="143">
        <f t="shared" si="16"/>
        <v>0</v>
      </c>
      <c r="BM12" s="288"/>
      <c r="BN12" s="144">
        <f t="shared" si="17"/>
        <v>0</v>
      </c>
      <c r="BO12" s="291"/>
      <c r="BP12" s="176"/>
      <c r="BQ12" s="210"/>
      <c r="BR12" s="143">
        <f t="shared" si="18"/>
        <v>0</v>
      </c>
      <c r="BS12" s="288"/>
      <c r="BT12" s="144">
        <f t="shared" si="19"/>
        <v>0</v>
      </c>
      <c r="BU12" s="291"/>
      <c r="BV12" s="176"/>
      <c r="BW12" s="210"/>
      <c r="BX12" s="143">
        <f t="shared" si="20"/>
        <v>0</v>
      </c>
      <c r="BY12" s="288"/>
      <c r="BZ12" s="144">
        <f t="shared" si="21"/>
        <v>0</v>
      </c>
      <c r="CA12" s="291"/>
      <c r="CB12" s="176"/>
      <c r="CC12" s="210"/>
      <c r="CD12" s="143">
        <f t="shared" si="22"/>
        <v>0</v>
      </c>
      <c r="CE12" s="288"/>
      <c r="CF12" s="144">
        <f t="shared" si="23"/>
        <v>0</v>
      </c>
      <c r="CG12" s="291"/>
      <c r="CH12" s="176"/>
      <c r="CI12" s="210"/>
      <c r="CJ12" s="143">
        <f t="shared" si="24"/>
        <v>0</v>
      </c>
      <c r="CK12" s="288"/>
      <c r="CL12" s="144">
        <f t="shared" si="25"/>
        <v>0</v>
      </c>
      <c r="CM12" s="291"/>
      <c r="CN12" s="176"/>
      <c r="CO12" s="210"/>
      <c r="CP12" s="143">
        <f t="shared" si="26"/>
        <v>0</v>
      </c>
      <c r="CQ12" s="288"/>
      <c r="CR12" s="144">
        <f t="shared" si="27"/>
        <v>0</v>
      </c>
      <c r="CS12" s="291"/>
      <c r="CT12" s="176"/>
      <c r="CU12" s="210"/>
      <c r="CV12" s="143">
        <f t="shared" si="28"/>
        <v>0</v>
      </c>
      <c r="CW12" s="288"/>
      <c r="CX12" s="144">
        <f t="shared" si="29"/>
        <v>0</v>
      </c>
      <c r="CY12" s="291"/>
      <c r="CZ12" s="176"/>
      <c r="DA12" s="210"/>
      <c r="DB12" s="143">
        <f t="shared" si="30"/>
        <v>0</v>
      </c>
      <c r="DC12" s="288"/>
      <c r="DD12" s="144">
        <f t="shared" si="31"/>
        <v>0</v>
      </c>
      <c r="DE12" s="291"/>
      <c r="DF12" s="176"/>
      <c r="DG12" s="210"/>
      <c r="DH12" s="143">
        <f t="shared" si="32"/>
        <v>0</v>
      </c>
      <c r="DI12" s="288"/>
      <c r="DJ12" s="144">
        <f t="shared" si="33"/>
        <v>0</v>
      </c>
      <c r="DK12" s="291"/>
      <c r="DL12" s="176"/>
      <c r="DM12" s="210"/>
      <c r="DN12" s="143">
        <f t="shared" si="34"/>
        <v>0</v>
      </c>
      <c r="DO12" s="288"/>
      <c r="DP12" s="144">
        <f t="shared" si="35"/>
        <v>0</v>
      </c>
      <c r="DQ12" s="291"/>
      <c r="DR12" s="176"/>
      <c r="DS12" s="210"/>
      <c r="DT12" s="143">
        <f t="shared" si="36"/>
        <v>0</v>
      </c>
      <c r="DU12" s="288"/>
      <c r="DV12" s="144">
        <f t="shared" si="37"/>
        <v>0</v>
      </c>
      <c r="DW12" s="291"/>
    </row>
    <row r="13" spans="1:127" ht="21">
      <c r="A13" s="145" t="s">
        <v>24</v>
      </c>
      <c r="B13" s="145">
        <f>IFERROR(VLOOKUP(A13,#REF!,2,FALSE),0)</f>
        <v>0</v>
      </c>
      <c r="C13" s="113" t="s">
        <v>22</v>
      </c>
      <c r="D13" s="146">
        <v>4</v>
      </c>
      <c r="E13" s="146">
        <v>12</v>
      </c>
      <c r="F13" s="224">
        <f t="shared" si="38"/>
        <v>0</v>
      </c>
      <c r="G13" s="225">
        <f>-(F13+F14)*E13</f>
        <v>0</v>
      </c>
      <c r="H13" s="177"/>
      <c r="I13" s="211"/>
      <c r="J13" s="146">
        <f t="shared" si="39"/>
        <v>0</v>
      </c>
      <c r="K13" s="292">
        <f>SUM(J13:J14)</f>
        <v>0</v>
      </c>
      <c r="L13" s="147">
        <f t="shared" si="40"/>
        <v>0</v>
      </c>
      <c r="M13" s="294">
        <f>SUM(L13:L14)</f>
        <v>0</v>
      </c>
      <c r="N13" s="177"/>
      <c r="O13" s="211"/>
      <c r="P13" s="146">
        <f t="shared" si="0"/>
        <v>0</v>
      </c>
      <c r="Q13" s="292">
        <f>SUM(P13:P14)</f>
        <v>0</v>
      </c>
      <c r="R13" s="147">
        <f t="shared" si="1"/>
        <v>0</v>
      </c>
      <c r="S13" s="294">
        <f>SUM(R13:R14)</f>
        <v>0</v>
      </c>
      <c r="T13" s="177"/>
      <c r="U13" s="211"/>
      <c r="V13" s="146">
        <f t="shared" si="2"/>
        <v>0</v>
      </c>
      <c r="W13" s="292">
        <f>SUM(V13:V14)</f>
        <v>0</v>
      </c>
      <c r="X13" s="147">
        <f t="shared" si="3"/>
        <v>0</v>
      </c>
      <c r="Y13" s="294">
        <f>SUM(X13:X14)</f>
        <v>0</v>
      </c>
      <c r="Z13" s="177"/>
      <c r="AA13" s="211"/>
      <c r="AB13" s="146">
        <f t="shared" si="4"/>
        <v>0</v>
      </c>
      <c r="AC13" s="292">
        <f>SUM(AB13:AB14)</f>
        <v>0</v>
      </c>
      <c r="AD13" s="147">
        <f t="shared" si="5"/>
        <v>0</v>
      </c>
      <c r="AE13" s="294">
        <f>SUM(AD13:AD14)</f>
        <v>0</v>
      </c>
      <c r="AF13" s="177"/>
      <c r="AG13" s="211"/>
      <c r="AH13" s="146">
        <f t="shared" si="6"/>
        <v>0</v>
      </c>
      <c r="AI13" s="292">
        <f>SUM(AH13:AH14)</f>
        <v>0</v>
      </c>
      <c r="AJ13" s="147">
        <f t="shared" si="7"/>
        <v>0</v>
      </c>
      <c r="AK13" s="294">
        <f>SUM(AJ13:AJ14)</f>
        <v>0</v>
      </c>
      <c r="AL13" s="177"/>
      <c r="AM13" s="211"/>
      <c r="AN13" s="146">
        <f t="shared" si="8"/>
        <v>0</v>
      </c>
      <c r="AO13" s="292">
        <f>SUM(AN13:AN14)</f>
        <v>0</v>
      </c>
      <c r="AP13" s="147">
        <f t="shared" si="9"/>
        <v>0</v>
      </c>
      <c r="AQ13" s="294">
        <f>SUM(AP13:AP14)</f>
        <v>0</v>
      </c>
      <c r="AR13" s="177"/>
      <c r="AS13" s="211"/>
      <c r="AT13" s="146">
        <f t="shared" si="10"/>
        <v>0</v>
      </c>
      <c r="AU13" s="292">
        <f>SUM(AT13:AT14)</f>
        <v>0</v>
      </c>
      <c r="AV13" s="147">
        <f t="shared" si="11"/>
        <v>0</v>
      </c>
      <c r="AW13" s="294">
        <f>SUM(AV13:AV14)</f>
        <v>0</v>
      </c>
      <c r="AX13" s="177"/>
      <c r="AY13" s="211"/>
      <c r="AZ13" s="146">
        <f t="shared" si="12"/>
        <v>0</v>
      </c>
      <c r="BA13" s="292">
        <f>SUM(AZ13:AZ14)</f>
        <v>0</v>
      </c>
      <c r="BB13" s="147">
        <f t="shared" si="13"/>
        <v>0</v>
      </c>
      <c r="BC13" s="294">
        <f>SUM(BB13:BB14)</f>
        <v>0</v>
      </c>
      <c r="BD13" s="177"/>
      <c r="BE13" s="211"/>
      <c r="BF13" s="146">
        <f t="shared" si="14"/>
        <v>0</v>
      </c>
      <c r="BG13" s="292">
        <f>SUM(BF13:BF14)</f>
        <v>0</v>
      </c>
      <c r="BH13" s="147">
        <f t="shared" si="15"/>
        <v>0</v>
      </c>
      <c r="BI13" s="294">
        <f>SUM(BH13:BH14)</f>
        <v>0</v>
      </c>
      <c r="BJ13" s="177"/>
      <c r="BK13" s="211"/>
      <c r="BL13" s="146">
        <f t="shared" si="16"/>
        <v>0</v>
      </c>
      <c r="BM13" s="292">
        <f>SUM(BL13:BL14)</f>
        <v>0</v>
      </c>
      <c r="BN13" s="147">
        <f t="shared" si="17"/>
        <v>0</v>
      </c>
      <c r="BO13" s="294">
        <f>SUM(BN13:BN14)</f>
        <v>0</v>
      </c>
      <c r="BP13" s="177"/>
      <c r="BQ13" s="211"/>
      <c r="BR13" s="146">
        <f t="shared" si="18"/>
        <v>0</v>
      </c>
      <c r="BS13" s="292">
        <f>SUM(BR13:BR14)</f>
        <v>0</v>
      </c>
      <c r="BT13" s="147">
        <f t="shared" si="19"/>
        <v>0</v>
      </c>
      <c r="BU13" s="294">
        <f>SUM(BT13:BT14)</f>
        <v>0</v>
      </c>
      <c r="BV13" s="177"/>
      <c r="BW13" s="211"/>
      <c r="BX13" s="146">
        <f t="shared" si="20"/>
        <v>0</v>
      </c>
      <c r="BY13" s="292">
        <f>SUM(BX13:BX14)</f>
        <v>0</v>
      </c>
      <c r="BZ13" s="147">
        <f t="shared" si="21"/>
        <v>0</v>
      </c>
      <c r="CA13" s="294">
        <f>SUM(BZ13:BZ14)</f>
        <v>0</v>
      </c>
      <c r="CB13" s="177"/>
      <c r="CC13" s="211"/>
      <c r="CD13" s="146">
        <f t="shared" si="22"/>
        <v>0</v>
      </c>
      <c r="CE13" s="292">
        <f>SUM(CD13:CD14)</f>
        <v>0</v>
      </c>
      <c r="CF13" s="147">
        <f t="shared" si="23"/>
        <v>0</v>
      </c>
      <c r="CG13" s="294">
        <f>SUM(CF13:CF14)</f>
        <v>0</v>
      </c>
      <c r="CH13" s="177"/>
      <c r="CI13" s="211"/>
      <c r="CJ13" s="146">
        <f t="shared" si="24"/>
        <v>0</v>
      </c>
      <c r="CK13" s="292">
        <f>SUM(CJ13:CJ14)</f>
        <v>0</v>
      </c>
      <c r="CL13" s="147">
        <f t="shared" si="25"/>
        <v>0</v>
      </c>
      <c r="CM13" s="294">
        <f>SUM(CL13:CL14)</f>
        <v>0</v>
      </c>
      <c r="CN13" s="177"/>
      <c r="CO13" s="211"/>
      <c r="CP13" s="146">
        <f t="shared" si="26"/>
        <v>0</v>
      </c>
      <c r="CQ13" s="292">
        <f>SUM(CP13:CP14)</f>
        <v>0</v>
      </c>
      <c r="CR13" s="147">
        <f t="shared" si="27"/>
        <v>0</v>
      </c>
      <c r="CS13" s="294">
        <f>SUM(CR13:CR14)</f>
        <v>0</v>
      </c>
      <c r="CT13" s="177"/>
      <c r="CU13" s="211"/>
      <c r="CV13" s="146">
        <f t="shared" si="28"/>
        <v>0</v>
      </c>
      <c r="CW13" s="292">
        <f>SUM(CV13:CV14)</f>
        <v>0</v>
      </c>
      <c r="CX13" s="147">
        <f t="shared" si="29"/>
        <v>0</v>
      </c>
      <c r="CY13" s="294">
        <f>SUM(CX13:CX14)</f>
        <v>0</v>
      </c>
      <c r="CZ13" s="177"/>
      <c r="DA13" s="211"/>
      <c r="DB13" s="146">
        <f t="shared" si="30"/>
        <v>0</v>
      </c>
      <c r="DC13" s="292">
        <f>SUM(DB13:DB14)</f>
        <v>0</v>
      </c>
      <c r="DD13" s="147">
        <f t="shared" si="31"/>
        <v>0</v>
      </c>
      <c r="DE13" s="294">
        <f>SUM(DD13:DD14)</f>
        <v>0</v>
      </c>
      <c r="DF13" s="177"/>
      <c r="DG13" s="211"/>
      <c r="DH13" s="146">
        <f t="shared" si="32"/>
        <v>0</v>
      </c>
      <c r="DI13" s="292">
        <f>SUM(DH13:DH14)</f>
        <v>0</v>
      </c>
      <c r="DJ13" s="147">
        <f t="shared" si="33"/>
        <v>0</v>
      </c>
      <c r="DK13" s="294">
        <f>SUM(DJ13:DJ14)</f>
        <v>0</v>
      </c>
      <c r="DL13" s="177"/>
      <c r="DM13" s="211"/>
      <c r="DN13" s="146">
        <f t="shared" si="34"/>
        <v>0</v>
      </c>
      <c r="DO13" s="292">
        <f>SUM(DN13:DN14)</f>
        <v>0</v>
      </c>
      <c r="DP13" s="147">
        <f t="shared" si="35"/>
        <v>0</v>
      </c>
      <c r="DQ13" s="294">
        <f>SUM(DP13:DP14)</f>
        <v>0</v>
      </c>
      <c r="DR13" s="177"/>
      <c r="DS13" s="211"/>
      <c r="DT13" s="146">
        <f t="shared" si="36"/>
        <v>0</v>
      </c>
      <c r="DU13" s="292">
        <f>SUM(DT13:DT14)</f>
        <v>0</v>
      </c>
      <c r="DV13" s="147">
        <f t="shared" si="37"/>
        <v>0</v>
      </c>
      <c r="DW13" s="294">
        <f>SUM(DV13:DV14)</f>
        <v>0</v>
      </c>
    </row>
    <row r="14" spans="1:127" ht="21.75" thickBot="1">
      <c r="A14" s="148" t="s">
        <v>25</v>
      </c>
      <c r="B14" s="148">
        <f>IFERROR(VLOOKUP(A14,#REF!,2,FALSE),0)</f>
        <v>0</v>
      </c>
      <c r="C14" s="121"/>
      <c r="D14" s="149">
        <v>4</v>
      </c>
      <c r="E14" s="149">
        <v>12</v>
      </c>
      <c r="F14" s="228">
        <f t="shared" si="38"/>
        <v>0</v>
      </c>
      <c r="G14" s="229"/>
      <c r="H14" s="178"/>
      <c r="I14" s="212"/>
      <c r="J14" s="149">
        <f t="shared" si="39"/>
        <v>0</v>
      </c>
      <c r="K14" s="293"/>
      <c r="L14" s="150">
        <f t="shared" si="40"/>
        <v>0</v>
      </c>
      <c r="M14" s="295"/>
      <c r="N14" s="178"/>
      <c r="O14" s="212"/>
      <c r="P14" s="149">
        <f t="shared" si="0"/>
        <v>0</v>
      </c>
      <c r="Q14" s="293"/>
      <c r="R14" s="150">
        <f t="shared" si="1"/>
        <v>0</v>
      </c>
      <c r="S14" s="295"/>
      <c r="T14" s="178"/>
      <c r="U14" s="212"/>
      <c r="V14" s="149">
        <f t="shared" si="2"/>
        <v>0</v>
      </c>
      <c r="W14" s="293"/>
      <c r="X14" s="150">
        <f t="shared" si="3"/>
        <v>0</v>
      </c>
      <c r="Y14" s="295"/>
      <c r="Z14" s="178"/>
      <c r="AA14" s="212"/>
      <c r="AB14" s="149">
        <f t="shared" si="4"/>
        <v>0</v>
      </c>
      <c r="AC14" s="293"/>
      <c r="AD14" s="150">
        <f t="shared" si="5"/>
        <v>0</v>
      </c>
      <c r="AE14" s="295"/>
      <c r="AF14" s="178"/>
      <c r="AG14" s="212"/>
      <c r="AH14" s="149">
        <f t="shared" si="6"/>
        <v>0</v>
      </c>
      <c r="AI14" s="293"/>
      <c r="AJ14" s="150">
        <f t="shared" si="7"/>
        <v>0</v>
      </c>
      <c r="AK14" s="295"/>
      <c r="AL14" s="178"/>
      <c r="AM14" s="212"/>
      <c r="AN14" s="149">
        <f t="shared" si="8"/>
        <v>0</v>
      </c>
      <c r="AO14" s="293"/>
      <c r="AP14" s="150">
        <f t="shared" si="9"/>
        <v>0</v>
      </c>
      <c r="AQ14" s="295"/>
      <c r="AR14" s="178"/>
      <c r="AS14" s="212"/>
      <c r="AT14" s="149">
        <f t="shared" si="10"/>
        <v>0</v>
      </c>
      <c r="AU14" s="293"/>
      <c r="AV14" s="150">
        <f t="shared" si="11"/>
        <v>0</v>
      </c>
      <c r="AW14" s="295"/>
      <c r="AX14" s="178"/>
      <c r="AY14" s="212"/>
      <c r="AZ14" s="149">
        <f t="shared" si="12"/>
        <v>0</v>
      </c>
      <c r="BA14" s="293"/>
      <c r="BB14" s="150">
        <f t="shared" si="13"/>
        <v>0</v>
      </c>
      <c r="BC14" s="295"/>
      <c r="BD14" s="178"/>
      <c r="BE14" s="212"/>
      <c r="BF14" s="149">
        <f t="shared" si="14"/>
        <v>0</v>
      </c>
      <c r="BG14" s="293"/>
      <c r="BH14" s="150">
        <f t="shared" si="15"/>
        <v>0</v>
      </c>
      <c r="BI14" s="295"/>
      <c r="BJ14" s="178"/>
      <c r="BK14" s="212"/>
      <c r="BL14" s="149">
        <f t="shared" si="16"/>
        <v>0</v>
      </c>
      <c r="BM14" s="293"/>
      <c r="BN14" s="150">
        <f t="shared" si="17"/>
        <v>0</v>
      </c>
      <c r="BO14" s="295"/>
      <c r="BP14" s="178"/>
      <c r="BQ14" s="212"/>
      <c r="BR14" s="149">
        <f t="shared" si="18"/>
        <v>0</v>
      </c>
      <c r="BS14" s="293"/>
      <c r="BT14" s="150">
        <f t="shared" si="19"/>
        <v>0</v>
      </c>
      <c r="BU14" s="295"/>
      <c r="BV14" s="178"/>
      <c r="BW14" s="212"/>
      <c r="BX14" s="149">
        <f t="shared" si="20"/>
        <v>0</v>
      </c>
      <c r="BY14" s="293"/>
      <c r="BZ14" s="150">
        <f t="shared" si="21"/>
        <v>0</v>
      </c>
      <c r="CA14" s="295"/>
      <c r="CB14" s="178"/>
      <c r="CC14" s="212"/>
      <c r="CD14" s="149">
        <f t="shared" si="22"/>
        <v>0</v>
      </c>
      <c r="CE14" s="293"/>
      <c r="CF14" s="150">
        <f t="shared" si="23"/>
        <v>0</v>
      </c>
      <c r="CG14" s="295"/>
      <c r="CH14" s="178"/>
      <c r="CI14" s="212"/>
      <c r="CJ14" s="149">
        <f t="shared" si="24"/>
        <v>0</v>
      </c>
      <c r="CK14" s="293"/>
      <c r="CL14" s="150">
        <f t="shared" si="25"/>
        <v>0</v>
      </c>
      <c r="CM14" s="295"/>
      <c r="CN14" s="178"/>
      <c r="CO14" s="212"/>
      <c r="CP14" s="149">
        <f t="shared" si="26"/>
        <v>0</v>
      </c>
      <c r="CQ14" s="293"/>
      <c r="CR14" s="150">
        <f t="shared" si="27"/>
        <v>0</v>
      </c>
      <c r="CS14" s="295"/>
      <c r="CT14" s="178"/>
      <c r="CU14" s="212"/>
      <c r="CV14" s="149">
        <f t="shared" si="28"/>
        <v>0</v>
      </c>
      <c r="CW14" s="293"/>
      <c r="CX14" s="150">
        <f t="shared" si="29"/>
        <v>0</v>
      </c>
      <c r="CY14" s="295"/>
      <c r="CZ14" s="178"/>
      <c r="DA14" s="212"/>
      <c r="DB14" s="149">
        <f t="shared" si="30"/>
        <v>0</v>
      </c>
      <c r="DC14" s="293"/>
      <c r="DD14" s="150">
        <f t="shared" si="31"/>
        <v>0</v>
      </c>
      <c r="DE14" s="295"/>
      <c r="DF14" s="178"/>
      <c r="DG14" s="212"/>
      <c r="DH14" s="149">
        <f t="shared" si="32"/>
        <v>0</v>
      </c>
      <c r="DI14" s="293"/>
      <c r="DJ14" s="150">
        <f t="shared" si="33"/>
        <v>0</v>
      </c>
      <c r="DK14" s="295"/>
      <c r="DL14" s="178"/>
      <c r="DM14" s="212"/>
      <c r="DN14" s="149">
        <f t="shared" si="34"/>
        <v>0</v>
      </c>
      <c r="DO14" s="293"/>
      <c r="DP14" s="150">
        <f t="shared" si="35"/>
        <v>0</v>
      </c>
      <c r="DQ14" s="295"/>
      <c r="DR14" s="178"/>
      <c r="DS14" s="212"/>
      <c r="DT14" s="149">
        <f t="shared" si="36"/>
        <v>0</v>
      </c>
      <c r="DU14" s="293"/>
      <c r="DV14" s="150">
        <f t="shared" si="37"/>
        <v>0</v>
      </c>
      <c r="DW14" s="295"/>
    </row>
    <row r="15" spans="1:127" ht="21.75" thickBot="1">
      <c r="A15" s="151" t="s">
        <v>5</v>
      </c>
      <c r="B15" s="151">
        <f>IFERROR(VLOOKUP(A15,#REF!,2,FALSE),0)</f>
        <v>0</v>
      </c>
      <c r="C15" s="153" t="s">
        <v>4</v>
      </c>
      <c r="D15" s="134">
        <v>4</v>
      </c>
      <c r="E15" s="134">
        <v>12</v>
      </c>
      <c r="F15" s="231">
        <f t="shared" si="38"/>
        <v>0</v>
      </c>
      <c r="G15" s="227">
        <f>-F15*E15</f>
        <v>0</v>
      </c>
      <c r="H15" s="179"/>
      <c r="I15" s="213"/>
      <c r="J15" s="134">
        <f t="shared" si="39"/>
        <v>0</v>
      </c>
      <c r="K15" s="134">
        <f>J15</f>
        <v>0</v>
      </c>
      <c r="L15" s="152">
        <f t="shared" si="40"/>
        <v>0</v>
      </c>
      <c r="M15" s="173">
        <f>L15</f>
        <v>0</v>
      </c>
      <c r="N15" s="179"/>
      <c r="O15" s="213"/>
      <c r="P15" s="134">
        <f t="shared" si="0"/>
        <v>0</v>
      </c>
      <c r="Q15" s="134">
        <f>P15</f>
        <v>0</v>
      </c>
      <c r="R15" s="152">
        <f t="shared" si="1"/>
        <v>0</v>
      </c>
      <c r="S15" s="173">
        <f>R15</f>
        <v>0</v>
      </c>
      <c r="T15" s="179"/>
      <c r="U15" s="213"/>
      <c r="V15" s="134">
        <f t="shared" si="2"/>
        <v>0</v>
      </c>
      <c r="W15" s="134">
        <f>V15</f>
        <v>0</v>
      </c>
      <c r="X15" s="152">
        <f t="shared" si="3"/>
        <v>0</v>
      </c>
      <c r="Y15" s="173">
        <f>X15</f>
        <v>0</v>
      </c>
      <c r="Z15" s="179"/>
      <c r="AA15" s="213"/>
      <c r="AB15" s="134">
        <f t="shared" si="4"/>
        <v>0</v>
      </c>
      <c r="AC15" s="134">
        <f>AB15</f>
        <v>0</v>
      </c>
      <c r="AD15" s="152">
        <f t="shared" si="5"/>
        <v>0</v>
      </c>
      <c r="AE15" s="173">
        <f>AD15</f>
        <v>0</v>
      </c>
      <c r="AF15" s="179"/>
      <c r="AG15" s="213"/>
      <c r="AH15" s="134">
        <f t="shared" si="6"/>
        <v>0</v>
      </c>
      <c r="AI15" s="134">
        <f>AH15</f>
        <v>0</v>
      </c>
      <c r="AJ15" s="152">
        <f t="shared" si="7"/>
        <v>0</v>
      </c>
      <c r="AK15" s="173">
        <f>AJ15</f>
        <v>0</v>
      </c>
      <c r="AL15" s="179"/>
      <c r="AM15" s="213"/>
      <c r="AN15" s="134">
        <f t="shared" si="8"/>
        <v>0</v>
      </c>
      <c r="AO15" s="134">
        <f>AN15</f>
        <v>0</v>
      </c>
      <c r="AP15" s="152">
        <f t="shared" si="9"/>
        <v>0</v>
      </c>
      <c r="AQ15" s="173">
        <f>AP15</f>
        <v>0</v>
      </c>
      <c r="AR15" s="179"/>
      <c r="AS15" s="213"/>
      <c r="AT15" s="134">
        <f t="shared" si="10"/>
        <v>0</v>
      </c>
      <c r="AU15" s="134">
        <f>AT15</f>
        <v>0</v>
      </c>
      <c r="AV15" s="152">
        <f t="shared" si="11"/>
        <v>0</v>
      </c>
      <c r="AW15" s="173">
        <f>AV15</f>
        <v>0</v>
      </c>
      <c r="AX15" s="179"/>
      <c r="AY15" s="213"/>
      <c r="AZ15" s="134">
        <f t="shared" si="12"/>
        <v>0</v>
      </c>
      <c r="BA15" s="134">
        <f>AZ15</f>
        <v>0</v>
      </c>
      <c r="BB15" s="152">
        <f t="shared" si="13"/>
        <v>0</v>
      </c>
      <c r="BC15" s="173">
        <f>BB15</f>
        <v>0</v>
      </c>
      <c r="BD15" s="179"/>
      <c r="BE15" s="213"/>
      <c r="BF15" s="134">
        <f t="shared" si="14"/>
        <v>0</v>
      </c>
      <c r="BG15" s="134">
        <f>BF15</f>
        <v>0</v>
      </c>
      <c r="BH15" s="152">
        <f t="shared" si="15"/>
        <v>0</v>
      </c>
      <c r="BI15" s="173">
        <f>BH15</f>
        <v>0</v>
      </c>
      <c r="BJ15" s="179"/>
      <c r="BK15" s="213"/>
      <c r="BL15" s="134">
        <f t="shared" si="16"/>
        <v>0</v>
      </c>
      <c r="BM15" s="134">
        <f>BL15</f>
        <v>0</v>
      </c>
      <c r="BN15" s="152">
        <f t="shared" si="17"/>
        <v>0</v>
      </c>
      <c r="BO15" s="173">
        <f>BN15</f>
        <v>0</v>
      </c>
      <c r="BP15" s="179"/>
      <c r="BQ15" s="213"/>
      <c r="BR15" s="134">
        <f t="shared" si="18"/>
        <v>0</v>
      </c>
      <c r="BS15" s="134">
        <f>BR15</f>
        <v>0</v>
      </c>
      <c r="BT15" s="152">
        <f t="shared" si="19"/>
        <v>0</v>
      </c>
      <c r="BU15" s="173">
        <f>BT15</f>
        <v>0</v>
      </c>
      <c r="BV15" s="179"/>
      <c r="BW15" s="213"/>
      <c r="BX15" s="134">
        <f t="shared" si="20"/>
        <v>0</v>
      </c>
      <c r="BY15" s="134">
        <f>BX15</f>
        <v>0</v>
      </c>
      <c r="BZ15" s="152">
        <f t="shared" si="21"/>
        <v>0</v>
      </c>
      <c r="CA15" s="173">
        <f>BZ15</f>
        <v>0</v>
      </c>
      <c r="CB15" s="179"/>
      <c r="CC15" s="213"/>
      <c r="CD15" s="134">
        <f t="shared" si="22"/>
        <v>0</v>
      </c>
      <c r="CE15" s="134">
        <f>CD15</f>
        <v>0</v>
      </c>
      <c r="CF15" s="152">
        <f t="shared" si="23"/>
        <v>0</v>
      </c>
      <c r="CG15" s="173">
        <f>CF15</f>
        <v>0</v>
      </c>
      <c r="CH15" s="179"/>
      <c r="CI15" s="213"/>
      <c r="CJ15" s="134">
        <f t="shared" si="24"/>
        <v>0</v>
      </c>
      <c r="CK15" s="134">
        <f>CJ15</f>
        <v>0</v>
      </c>
      <c r="CL15" s="152">
        <f t="shared" si="25"/>
        <v>0</v>
      </c>
      <c r="CM15" s="173">
        <f>CL15</f>
        <v>0</v>
      </c>
      <c r="CN15" s="179"/>
      <c r="CO15" s="213"/>
      <c r="CP15" s="134">
        <f t="shared" si="26"/>
        <v>0</v>
      </c>
      <c r="CQ15" s="134">
        <f>CP15</f>
        <v>0</v>
      </c>
      <c r="CR15" s="152">
        <f t="shared" si="27"/>
        <v>0</v>
      </c>
      <c r="CS15" s="173">
        <f>CR15</f>
        <v>0</v>
      </c>
      <c r="CT15" s="179"/>
      <c r="CU15" s="213"/>
      <c r="CV15" s="134">
        <f t="shared" si="28"/>
        <v>0</v>
      </c>
      <c r="CW15" s="134">
        <f>CV15</f>
        <v>0</v>
      </c>
      <c r="CX15" s="152">
        <f t="shared" si="29"/>
        <v>0</v>
      </c>
      <c r="CY15" s="173">
        <f>CX15</f>
        <v>0</v>
      </c>
      <c r="CZ15" s="179"/>
      <c r="DA15" s="213"/>
      <c r="DB15" s="134">
        <f t="shared" si="30"/>
        <v>0</v>
      </c>
      <c r="DC15" s="134">
        <f>DB15</f>
        <v>0</v>
      </c>
      <c r="DD15" s="152">
        <f t="shared" si="31"/>
        <v>0</v>
      </c>
      <c r="DE15" s="173">
        <f>DD15</f>
        <v>0</v>
      </c>
      <c r="DF15" s="179"/>
      <c r="DG15" s="213"/>
      <c r="DH15" s="134">
        <f t="shared" si="32"/>
        <v>0</v>
      </c>
      <c r="DI15" s="134">
        <f>DH15</f>
        <v>0</v>
      </c>
      <c r="DJ15" s="152">
        <f t="shared" si="33"/>
        <v>0</v>
      </c>
      <c r="DK15" s="173">
        <f>DJ15</f>
        <v>0</v>
      </c>
      <c r="DL15" s="179"/>
      <c r="DM15" s="213"/>
      <c r="DN15" s="134">
        <f t="shared" si="34"/>
        <v>0</v>
      </c>
      <c r="DO15" s="134">
        <f>DN15</f>
        <v>0</v>
      </c>
      <c r="DP15" s="152">
        <f t="shared" si="35"/>
        <v>0</v>
      </c>
      <c r="DQ15" s="173">
        <f>DP15</f>
        <v>0</v>
      </c>
      <c r="DR15" s="179"/>
      <c r="DS15" s="213"/>
      <c r="DT15" s="134">
        <f t="shared" si="36"/>
        <v>0</v>
      </c>
      <c r="DU15" s="134">
        <f>DT15</f>
        <v>0</v>
      </c>
      <c r="DV15" s="152">
        <f t="shared" si="37"/>
        <v>0</v>
      </c>
      <c r="DW15" s="173">
        <f>DV15</f>
        <v>0</v>
      </c>
    </row>
    <row r="16" spans="1:127" ht="21.75" thickBot="1">
      <c r="A16" s="154" t="s">
        <v>38</v>
      </c>
      <c r="B16" s="154">
        <f>IFERROR(VLOOKUP(A16,#REF!,2,FALSE),0)</f>
        <v>0</v>
      </c>
      <c r="C16" s="153" t="s">
        <v>36</v>
      </c>
      <c r="D16" s="155">
        <v>5</v>
      </c>
      <c r="E16" s="155">
        <v>12</v>
      </c>
      <c r="F16" s="224">
        <f t="shared" si="38"/>
        <v>0</v>
      </c>
      <c r="G16" s="225">
        <f>-(F16+F17)*E16</f>
        <v>0</v>
      </c>
      <c r="H16" s="180"/>
      <c r="I16" s="214"/>
      <c r="J16" s="155">
        <f t="shared" si="39"/>
        <v>0</v>
      </c>
      <c r="K16" s="265">
        <f>SUM(J16:J17)</f>
        <v>0</v>
      </c>
      <c r="L16" s="156">
        <f t="shared" si="40"/>
        <v>0</v>
      </c>
      <c r="M16" s="265">
        <f>SUM(L16:L17)</f>
        <v>0</v>
      </c>
      <c r="N16" s="180"/>
      <c r="O16" s="214"/>
      <c r="P16" s="155">
        <f t="shared" si="0"/>
        <v>0</v>
      </c>
      <c r="Q16" s="265">
        <f>SUM(P16:P17)</f>
        <v>0</v>
      </c>
      <c r="R16" s="156">
        <f t="shared" si="1"/>
        <v>0</v>
      </c>
      <c r="S16" s="265">
        <f>SUM(R16:R17)</f>
        <v>0</v>
      </c>
      <c r="T16" s="180"/>
      <c r="U16" s="214"/>
      <c r="V16" s="155">
        <f t="shared" si="2"/>
        <v>0</v>
      </c>
      <c r="W16" s="265">
        <f>SUM(V16:V17)</f>
        <v>0</v>
      </c>
      <c r="X16" s="156">
        <f t="shared" si="3"/>
        <v>0</v>
      </c>
      <c r="Y16" s="296">
        <f>SUM(X16:X17)</f>
        <v>0</v>
      </c>
      <c r="Z16" s="180"/>
      <c r="AA16" s="214"/>
      <c r="AB16" s="155">
        <f t="shared" si="4"/>
        <v>0</v>
      </c>
      <c r="AC16" s="265">
        <f>SUM(AB16:AB17)</f>
        <v>0</v>
      </c>
      <c r="AD16" s="156">
        <f t="shared" si="5"/>
        <v>0</v>
      </c>
      <c r="AE16" s="296">
        <f>SUM(AD16:AD17)</f>
        <v>0</v>
      </c>
      <c r="AF16" s="180"/>
      <c r="AG16" s="214"/>
      <c r="AH16" s="155">
        <f t="shared" si="6"/>
        <v>0</v>
      </c>
      <c r="AI16" s="265">
        <f>SUM(AH16:AH17)</f>
        <v>0</v>
      </c>
      <c r="AJ16" s="156">
        <f t="shared" si="7"/>
        <v>0</v>
      </c>
      <c r="AK16" s="296">
        <f>SUM(AJ16:AJ17)</f>
        <v>0</v>
      </c>
      <c r="AL16" s="180"/>
      <c r="AM16" s="214"/>
      <c r="AN16" s="155">
        <f t="shared" si="8"/>
        <v>0</v>
      </c>
      <c r="AO16" s="265">
        <f>SUM(AN16:AN17)</f>
        <v>0</v>
      </c>
      <c r="AP16" s="156">
        <f t="shared" si="9"/>
        <v>0</v>
      </c>
      <c r="AQ16" s="296">
        <f>SUM(AP16:AP17)</f>
        <v>0</v>
      </c>
      <c r="AR16" s="180"/>
      <c r="AS16" s="214"/>
      <c r="AT16" s="155">
        <f t="shared" si="10"/>
        <v>0</v>
      </c>
      <c r="AU16" s="265">
        <f>SUM(AT16:AT17)</f>
        <v>0</v>
      </c>
      <c r="AV16" s="156">
        <f t="shared" si="11"/>
        <v>0</v>
      </c>
      <c r="AW16" s="296">
        <f>SUM(AV16:AV17)</f>
        <v>0</v>
      </c>
      <c r="AX16" s="180"/>
      <c r="AY16" s="214"/>
      <c r="AZ16" s="155">
        <f t="shared" si="12"/>
        <v>0</v>
      </c>
      <c r="BA16" s="265">
        <f>SUM(AZ16:AZ17)</f>
        <v>0</v>
      </c>
      <c r="BB16" s="156">
        <f t="shared" si="13"/>
        <v>0</v>
      </c>
      <c r="BC16" s="296">
        <f>SUM(BB16:BB17)</f>
        <v>0</v>
      </c>
      <c r="BD16" s="180"/>
      <c r="BE16" s="214"/>
      <c r="BF16" s="155">
        <f t="shared" si="14"/>
        <v>0</v>
      </c>
      <c r="BG16" s="265">
        <f>SUM(BF16:BF17)</f>
        <v>0</v>
      </c>
      <c r="BH16" s="156">
        <f t="shared" si="15"/>
        <v>0</v>
      </c>
      <c r="BI16" s="296">
        <f>SUM(BH16:BH17)</f>
        <v>0</v>
      </c>
      <c r="BJ16" s="180"/>
      <c r="BK16" s="214"/>
      <c r="BL16" s="155">
        <f t="shared" si="16"/>
        <v>0</v>
      </c>
      <c r="BM16" s="265">
        <f>SUM(BL16:BL17)</f>
        <v>0</v>
      </c>
      <c r="BN16" s="156">
        <f t="shared" si="17"/>
        <v>0</v>
      </c>
      <c r="BO16" s="296">
        <f>SUM(BN16:BN17)</f>
        <v>0</v>
      </c>
      <c r="BP16" s="180"/>
      <c r="BQ16" s="214"/>
      <c r="BR16" s="155">
        <f t="shared" si="18"/>
        <v>0</v>
      </c>
      <c r="BS16" s="265">
        <f>SUM(BR16:BR17)</f>
        <v>0</v>
      </c>
      <c r="BT16" s="156">
        <f t="shared" si="19"/>
        <v>0</v>
      </c>
      <c r="BU16" s="296">
        <f>SUM(BT16:BT17)</f>
        <v>0</v>
      </c>
      <c r="BV16" s="180"/>
      <c r="BW16" s="214"/>
      <c r="BX16" s="155">
        <f t="shared" si="20"/>
        <v>0</v>
      </c>
      <c r="BY16" s="265">
        <f>SUM(BX16:BX17)</f>
        <v>0</v>
      </c>
      <c r="BZ16" s="156">
        <f t="shared" si="21"/>
        <v>0</v>
      </c>
      <c r="CA16" s="296">
        <f>SUM(BZ16:BZ17)</f>
        <v>0</v>
      </c>
      <c r="CB16" s="180"/>
      <c r="CC16" s="214"/>
      <c r="CD16" s="155">
        <f t="shared" si="22"/>
        <v>0</v>
      </c>
      <c r="CE16" s="265">
        <f>SUM(CD16:CD17)</f>
        <v>0</v>
      </c>
      <c r="CF16" s="156">
        <f t="shared" si="23"/>
        <v>0</v>
      </c>
      <c r="CG16" s="296">
        <f>SUM(CF16:CF17)</f>
        <v>0</v>
      </c>
      <c r="CH16" s="180"/>
      <c r="CI16" s="214"/>
      <c r="CJ16" s="155">
        <f t="shared" si="24"/>
        <v>0</v>
      </c>
      <c r="CK16" s="265">
        <f>SUM(CJ16:CJ17)</f>
        <v>0</v>
      </c>
      <c r="CL16" s="156">
        <f t="shared" si="25"/>
        <v>0</v>
      </c>
      <c r="CM16" s="296">
        <f>SUM(CL16:CL17)</f>
        <v>0</v>
      </c>
      <c r="CN16" s="180"/>
      <c r="CO16" s="214"/>
      <c r="CP16" s="155">
        <f t="shared" si="26"/>
        <v>0</v>
      </c>
      <c r="CQ16" s="265">
        <f>SUM(CP16:CP17)</f>
        <v>0</v>
      </c>
      <c r="CR16" s="156">
        <f t="shared" si="27"/>
        <v>0</v>
      </c>
      <c r="CS16" s="296">
        <f>SUM(CR16:CR17)</f>
        <v>0</v>
      </c>
      <c r="CT16" s="180"/>
      <c r="CU16" s="214"/>
      <c r="CV16" s="155">
        <f t="shared" si="28"/>
        <v>0</v>
      </c>
      <c r="CW16" s="265">
        <f>SUM(CV16:CV17)</f>
        <v>0</v>
      </c>
      <c r="CX16" s="156">
        <f t="shared" si="29"/>
        <v>0</v>
      </c>
      <c r="CY16" s="296">
        <f>SUM(CX16:CX17)</f>
        <v>0</v>
      </c>
      <c r="CZ16" s="180"/>
      <c r="DA16" s="214"/>
      <c r="DB16" s="155">
        <f t="shared" si="30"/>
        <v>0</v>
      </c>
      <c r="DC16" s="265">
        <f>SUM(DB16:DB17)</f>
        <v>0</v>
      </c>
      <c r="DD16" s="156">
        <f t="shared" si="31"/>
        <v>0</v>
      </c>
      <c r="DE16" s="296">
        <f>SUM(DD16:DD17)</f>
        <v>0</v>
      </c>
      <c r="DF16" s="180"/>
      <c r="DG16" s="214"/>
      <c r="DH16" s="155">
        <f t="shared" si="32"/>
        <v>0</v>
      </c>
      <c r="DI16" s="265">
        <f>SUM(DH16:DH17)</f>
        <v>0</v>
      </c>
      <c r="DJ16" s="156">
        <f t="shared" si="33"/>
        <v>0</v>
      </c>
      <c r="DK16" s="296">
        <f>SUM(DJ16:DJ17)</f>
        <v>0</v>
      </c>
      <c r="DL16" s="180"/>
      <c r="DM16" s="214"/>
      <c r="DN16" s="155">
        <f t="shared" si="34"/>
        <v>0</v>
      </c>
      <c r="DO16" s="265">
        <f>SUM(DN16:DN17)</f>
        <v>0</v>
      </c>
      <c r="DP16" s="156">
        <f t="shared" si="35"/>
        <v>0</v>
      </c>
      <c r="DQ16" s="296">
        <f>SUM(DP16:DP17)</f>
        <v>0</v>
      </c>
      <c r="DR16" s="180"/>
      <c r="DS16" s="214"/>
      <c r="DT16" s="155">
        <f t="shared" si="36"/>
        <v>0</v>
      </c>
      <c r="DU16" s="265">
        <f>SUM(DT16:DT17)</f>
        <v>0</v>
      </c>
      <c r="DV16" s="156">
        <f t="shared" si="37"/>
        <v>0</v>
      </c>
      <c r="DW16" s="265">
        <f>SUM(DV16:DV17)</f>
        <v>0</v>
      </c>
    </row>
    <row r="17" spans="1:127" ht="21.75" thickBot="1">
      <c r="A17" s="197" t="s">
        <v>190</v>
      </c>
      <c r="B17" s="197">
        <f>IFERROR(VLOOKUP(A17,#REF!,2,FALSE),0)</f>
        <v>0</v>
      </c>
      <c r="C17" s="113"/>
      <c r="D17" s="198">
        <v>5</v>
      </c>
      <c r="E17" s="198">
        <v>12</v>
      </c>
      <c r="F17" s="228">
        <f t="shared" si="38"/>
        <v>0</v>
      </c>
      <c r="G17" s="229"/>
      <c r="H17" s="199"/>
      <c r="I17" s="215"/>
      <c r="J17" s="198">
        <f t="shared" si="39"/>
        <v>0</v>
      </c>
      <c r="K17" s="266"/>
      <c r="L17" s="200">
        <f t="shared" si="40"/>
        <v>0</v>
      </c>
      <c r="M17" s="266"/>
      <c r="N17" s="199"/>
      <c r="O17" s="215"/>
      <c r="P17" s="198">
        <f t="shared" si="0"/>
        <v>0</v>
      </c>
      <c r="Q17" s="266"/>
      <c r="R17" s="200">
        <f t="shared" si="1"/>
        <v>0</v>
      </c>
      <c r="S17" s="266"/>
      <c r="T17" s="199"/>
      <c r="U17" s="215"/>
      <c r="V17" s="243">
        <f t="shared" si="2"/>
        <v>0</v>
      </c>
      <c r="W17" s="266"/>
      <c r="X17" s="200">
        <f t="shared" si="3"/>
        <v>0</v>
      </c>
      <c r="Y17" s="297"/>
      <c r="Z17" s="199"/>
      <c r="AA17" s="215"/>
      <c r="AB17" s="243">
        <f t="shared" si="4"/>
        <v>0</v>
      </c>
      <c r="AC17" s="266"/>
      <c r="AD17" s="200">
        <f t="shared" si="5"/>
        <v>0</v>
      </c>
      <c r="AE17" s="297"/>
      <c r="AF17" s="199"/>
      <c r="AG17" s="215"/>
      <c r="AH17" s="243">
        <f t="shared" si="6"/>
        <v>0</v>
      </c>
      <c r="AI17" s="266"/>
      <c r="AJ17" s="200">
        <f t="shared" si="7"/>
        <v>0</v>
      </c>
      <c r="AK17" s="297"/>
      <c r="AL17" s="199"/>
      <c r="AM17" s="215"/>
      <c r="AN17" s="243">
        <f t="shared" si="8"/>
        <v>0</v>
      </c>
      <c r="AO17" s="266"/>
      <c r="AP17" s="200">
        <f t="shared" si="9"/>
        <v>0</v>
      </c>
      <c r="AQ17" s="297"/>
      <c r="AR17" s="199"/>
      <c r="AS17" s="215"/>
      <c r="AT17" s="243">
        <f t="shared" si="10"/>
        <v>0</v>
      </c>
      <c r="AU17" s="266"/>
      <c r="AV17" s="200">
        <f t="shared" si="11"/>
        <v>0</v>
      </c>
      <c r="AW17" s="297"/>
      <c r="AX17" s="199"/>
      <c r="AY17" s="215"/>
      <c r="AZ17" s="243">
        <f t="shared" si="12"/>
        <v>0</v>
      </c>
      <c r="BA17" s="266"/>
      <c r="BB17" s="200">
        <f t="shared" si="13"/>
        <v>0</v>
      </c>
      <c r="BC17" s="297"/>
      <c r="BD17" s="199"/>
      <c r="BE17" s="215"/>
      <c r="BF17" s="243">
        <f t="shared" si="14"/>
        <v>0</v>
      </c>
      <c r="BG17" s="266"/>
      <c r="BH17" s="200">
        <f t="shared" si="15"/>
        <v>0</v>
      </c>
      <c r="BI17" s="297"/>
      <c r="BJ17" s="199"/>
      <c r="BK17" s="215"/>
      <c r="BL17" s="243">
        <f t="shared" si="16"/>
        <v>0</v>
      </c>
      <c r="BM17" s="266"/>
      <c r="BN17" s="200">
        <f t="shared" si="17"/>
        <v>0</v>
      </c>
      <c r="BO17" s="297"/>
      <c r="BP17" s="199"/>
      <c r="BQ17" s="215"/>
      <c r="BR17" s="243">
        <f t="shared" si="18"/>
        <v>0</v>
      </c>
      <c r="BS17" s="266"/>
      <c r="BT17" s="200">
        <f t="shared" si="19"/>
        <v>0</v>
      </c>
      <c r="BU17" s="297"/>
      <c r="BV17" s="199"/>
      <c r="BW17" s="215"/>
      <c r="BX17" s="243">
        <f t="shared" si="20"/>
        <v>0</v>
      </c>
      <c r="BY17" s="266"/>
      <c r="BZ17" s="200">
        <f t="shared" si="21"/>
        <v>0</v>
      </c>
      <c r="CA17" s="297"/>
      <c r="CB17" s="199"/>
      <c r="CC17" s="215"/>
      <c r="CD17" s="243">
        <f t="shared" si="22"/>
        <v>0</v>
      </c>
      <c r="CE17" s="266"/>
      <c r="CF17" s="200">
        <f t="shared" si="23"/>
        <v>0</v>
      </c>
      <c r="CG17" s="297"/>
      <c r="CH17" s="199"/>
      <c r="CI17" s="215"/>
      <c r="CJ17" s="243">
        <f t="shared" si="24"/>
        <v>0</v>
      </c>
      <c r="CK17" s="266"/>
      <c r="CL17" s="200">
        <f t="shared" si="25"/>
        <v>0</v>
      </c>
      <c r="CM17" s="297"/>
      <c r="CN17" s="199"/>
      <c r="CO17" s="215"/>
      <c r="CP17" s="243">
        <f t="shared" si="26"/>
        <v>0</v>
      </c>
      <c r="CQ17" s="266"/>
      <c r="CR17" s="200">
        <f t="shared" si="27"/>
        <v>0</v>
      </c>
      <c r="CS17" s="297"/>
      <c r="CT17" s="199"/>
      <c r="CU17" s="215"/>
      <c r="CV17" s="243">
        <f t="shared" si="28"/>
        <v>0</v>
      </c>
      <c r="CW17" s="266"/>
      <c r="CX17" s="200">
        <f t="shared" si="29"/>
        <v>0</v>
      </c>
      <c r="CY17" s="297"/>
      <c r="CZ17" s="199"/>
      <c r="DA17" s="215"/>
      <c r="DB17" s="243">
        <f t="shared" si="30"/>
        <v>0</v>
      </c>
      <c r="DC17" s="266"/>
      <c r="DD17" s="200">
        <f t="shared" si="31"/>
        <v>0</v>
      </c>
      <c r="DE17" s="297"/>
      <c r="DF17" s="199"/>
      <c r="DG17" s="215"/>
      <c r="DH17" s="243">
        <f t="shared" si="32"/>
        <v>0</v>
      </c>
      <c r="DI17" s="266"/>
      <c r="DJ17" s="200">
        <f t="shared" si="33"/>
        <v>0</v>
      </c>
      <c r="DK17" s="297"/>
      <c r="DL17" s="199"/>
      <c r="DM17" s="215"/>
      <c r="DN17" s="243">
        <f t="shared" si="34"/>
        <v>0</v>
      </c>
      <c r="DO17" s="266"/>
      <c r="DP17" s="200">
        <f t="shared" si="35"/>
        <v>0</v>
      </c>
      <c r="DQ17" s="297"/>
      <c r="DR17" s="199"/>
      <c r="DS17" s="215"/>
      <c r="DT17" s="243">
        <f t="shared" si="36"/>
        <v>0</v>
      </c>
      <c r="DU17" s="266"/>
      <c r="DV17" s="200">
        <f t="shared" si="37"/>
        <v>0</v>
      </c>
      <c r="DW17" s="266"/>
    </row>
    <row r="18" spans="1:127" ht="21">
      <c r="A18" s="157" t="s">
        <v>197</v>
      </c>
      <c r="B18" s="157">
        <f>IFERROR(VLOOKUP(A18,#REF!,2,FALSE),0)</f>
        <v>0</v>
      </c>
      <c r="C18" s="113" t="s">
        <v>193</v>
      </c>
      <c r="D18" s="158">
        <v>4</v>
      </c>
      <c r="E18" s="158">
        <v>12</v>
      </c>
      <c r="F18" s="224">
        <f t="shared" si="38"/>
        <v>0</v>
      </c>
      <c r="G18" s="225">
        <f>-(F18+F19)*E18</f>
        <v>0</v>
      </c>
      <c r="H18" s="181"/>
      <c r="I18" s="216"/>
      <c r="J18" s="158">
        <f t="shared" si="39"/>
        <v>0</v>
      </c>
      <c r="K18" s="267">
        <f>SUM(J18:J19)</f>
        <v>0</v>
      </c>
      <c r="L18" s="159">
        <f t="shared" si="40"/>
        <v>0</v>
      </c>
      <c r="M18" s="269">
        <f>SUM(L18:L19)</f>
        <v>0</v>
      </c>
      <c r="N18" s="181"/>
      <c r="O18" s="216"/>
      <c r="P18" s="158">
        <f t="shared" si="0"/>
        <v>0</v>
      </c>
      <c r="Q18" s="267">
        <f>SUM(P18:P19)</f>
        <v>0</v>
      </c>
      <c r="R18" s="159">
        <f t="shared" si="1"/>
        <v>0</v>
      </c>
      <c r="S18" s="269">
        <f>SUM(R18:R19)</f>
        <v>0</v>
      </c>
      <c r="T18" s="181"/>
      <c r="U18" s="216"/>
      <c r="V18" s="158">
        <f t="shared" si="2"/>
        <v>0</v>
      </c>
      <c r="W18" s="267">
        <f>SUM(V18:V19)</f>
        <v>0</v>
      </c>
      <c r="X18" s="159">
        <f t="shared" si="3"/>
        <v>0</v>
      </c>
      <c r="Y18" s="269">
        <f>SUM(X18:X19)</f>
        <v>0</v>
      </c>
      <c r="Z18" s="181"/>
      <c r="AA18" s="216"/>
      <c r="AB18" s="158">
        <f t="shared" si="4"/>
        <v>0</v>
      </c>
      <c r="AC18" s="267">
        <f>SUM(AB18:AB19)</f>
        <v>0</v>
      </c>
      <c r="AD18" s="159">
        <f t="shared" si="5"/>
        <v>0</v>
      </c>
      <c r="AE18" s="269">
        <f>SUM(AD18:AD19)</f>
        <v>0</v>
      </c>
      <c r="AF18" s="181"/>
      <c r="AG18" s="216"/>
      <c r="AH18" s="158">
        <f t="shared" si="6"/>
        <v>0</v>
      </c>
      <c r="AI18" s="267">
        <f>SUM(AH18:AH19)</f>
        <v>0</v>
      </c>
      <c r="AJ18" s="159">
        <f t="shared" si="7"/>
        <v>0</v>
      </c>
      <c r="AK18" s="269">
        <f>SUM(AJ18:AJ19)</f>
        <v>0</v>
      </c>
      <c r="AL18" s="181"/>
      <c r="AM18" s="216"/>
      <c r="AN18" s="158">
        <f t="shared" si="8"/>
        <v>0</v>
      </c>
      <c r="AO18" s="267">
        <f>SUM(AN18:AN19)</f>
        <v>0</v>
      </c>
      <c r="AP18" s="159">
        <f t="shared" si="9"/>
        <v>0</v>
      </c>
      <c r="AQ18" s="269">
        <f>SUM(AP18:AP19)</f>
        <v>0</v>
      </c>
      <c r="AR18" s="181"/>
      <c r="AS18" s="216"/>
      <c r="AT18" s="158">
        <f t="shared" si="10"/>
        <v>0</v>
      </c>
      <c r="AU18" s="267">
        <f>SUM(AT18:AT19)</f>
        <v>0</v>
      </c>
      <c r="AV18" s="159">
        <f t="shared" si="11"/>
        <v>0</v>
      </c>
      <c r="AW18" s="269">
        <f>SUM(AV18:AV19)</f>
        <v>0</v>
      </c>
      <c r="AX18" s="181"/>
      <c r="AY18" s="216"/>
      <c r="AZ18" s="158">
        <f t="shared" si="12"/>
        <v>0</v>
      </c>
      <c r="BA18" s="267">
        <f>SUM(AZ18:AZ19)</f>
        <v>0</v>
      </c>
      <c r="BB18" s="159">
        <f t="shared" si="13"/>
        <v>0</v>
      </c>
      <c r="BC18" s="269">
        <f>SUM(BB18:BB19)</f>
        <v>0</v>
      </c>
      <c r="BD18" s="181"/>
      <c r="BE18" s="216"/>
      <c r="BF18" s="158">
        <f t="shared" si="14"/>
        <v>0</v>
      </c>
      <c r="BG18" s="267">
        <f>SUM(BF18:BF19)</f>
        <v>0</v>
      </c>
      <c r="BH18" s="159">
        <f t="shared" si="15"/>
        <v>0</v>
      </c>
      <c r="BI18" s="269">
        <f>SUM(BH18:BH19)</f>
        <v>0</v>
      </c>
      <c r="BJ18" s="181"/>
      <c r="BK18" s="216"/>
      <c r="BL18" s="158">
        <f t="shared" si="16"/>
        <v>0</v>
      </c>
      <c r="BM18" s="267">
        <f>SUM(BL18:BL19)</f>
        <v>0</v>
      </c>
      <c r="BN18" s="159">
        <f t="shared" si="17"/>
        <v>0</v>
      </c>
      <c r="BO18" s="269">
        <f>SUM(BN18:BN19)</f>
        <v>0</v>
      </c>
      <c r="BP18" s="181"/>
      <c r="BQ18" s="216"/>
      <c r="BR18" s="158">
        <f t="shared" si="18"/>
        <v>0</v>
      </c>
      <c r="BS18" s="267">
        <f>SUM(BR18:BR19)</f>
        <v>0</v>
      </c>
      <c r="BT18" s="159">
        <f t="shared" si="19"/>
        <v>0</v>
      </c>
      <c r="BU18" s="269">
        <f>SUM(BT18:BT19)</f>
        <v>0</v>
      </c>
      <c r="BV18" s="181"/>
      <c r="BW18" s="216"/>
      <c r="BX18" s="158">
        <f t="shared" si="20"/>
        <v>0</v>
      </c>
      <c r="BY18" s="267">
        <f>SUM(BX18:BX19)</f>
        <v>0</v>
      </c>
      <c r="BZ18" s="159">
        <f t="shared" si="21"/>
        <v>0</v>
      </c>
      <c r="CA18" s="269">
        <f>SUM(BZ18:BZ19)</f>
        <v>0</v>
      </c>
      <c r="CB18" s="181"/>
      <c r="CC18" s="216"/>
      <c r="CD18" s="158">
        <f t="shared" si="22"/>
        <v>0</v>
      </c>
      <c r="CE18" s="267">
        <f>SUM(CD18:CD19)</f>
        <v>0</v>
      </c>
      <c r="CF18" s="159">
        <f t="shared" si="23"/>
        <v>0</v>
      </c>
      <c r="CG18" s="269">
        <f>SUM(CF18:CF19)</f>
        <v>0</v>
      </c>
      <c r="CH18" s="181"/>
      <c r="CI18" s="216"/>
      <c r="CJ18" s="158">
        <f t="shared" si="24"/>
        <v>0</v>
      </c>
      <c r="CK18" s="267">
        <f>SUM(CJ18:CJ19)</f>
        <v>0</v>
      </c>
      <c r="CL18" s="159">
        <f t="shared" si="25"/>
        <v>0</v>
      </c>
      <c r="CM18" s="269">
        <f>SUM(CL18:CL19)</f>
        <v>0</v>
      </c>
      <c r="CN18" s="181"/>
      <c r="CO18" s="216"/>
      <c r="CP18" s="158">
        <f t="shared" si="26"/>
        <v>0</v>
      </c>
      <c r="CQ18" s="267">
        <f>SUM(CP18:CP19)</f>
        <v>0</v>
      </c>
      <c r="CR18" s="159">
        <f t="shared" si="27"/>
        <v>0</v>
      </c>
      <c r="CS18" s="269">
        <f>SUM(CR18:CR19)</f>
        <v>0</v>
      </c>
      <c r="CT18" s="181"/>
      <c r="CU18" s="216"/>
      <c r="CV18" s="158">
        <f t="shared" si="28"/>
        <v>0</v>
      </c>
      <c r="CW18" s="267">
        <f>SUM(CV18:CV19)</f>
        <v>0</v>
      </c>
      <c r="CX18" s="159">
        <f t="shared" si="29"/>
        <v>0</v>
      </c>
      <c r="CY18" s="269">
        <f>SUM(CX18:CX19)</f>
        <v>0</v>
      </c>
      <c r="CZ18" s="181"/>
      <c r="DA18" s="216"/>
      <c r="DB18" s="158">
        <f t="shared" si="30"/>
        <v>0</v>
      </c>
      <c r="DC18" s="267">
        <f>SUM(DB18:DB19)</f>
        <v>0</v>
      </c>
      <c r="DD18" s="159">
        <f t="shared" si="31"/>
        <v>0</v>
      </c>
      <c r="DE18" s="269">
        <f>SUM(DD18:DD19)</f>
        <v>0</v>
      </c>
      <c r="DF18" s="181"/>
      <c r="DG18" s="216"/>
      <c r="DH18" s="158">
        <f t="shared" si="32"/>
        <v>0</v>
      </c>
      <c r="DI18" s="267">
        <f>SUM(DH18:DH19)</f>
        <v>0</v>
      </c>
      <c r="DJ18" s="159">
        <f t="shared" si="33"/>
        <v>0</v>
      </c>
      <c r="DK18" s="269">
        <f>SUM(DJ18:DJ19)</f>
        <v>0</v>
      </c>
      <c r="DL18" s="181"/>
      <c r="DM18" s="216"/>
      <c r="DN18" s="158">
        <f t="shared" si="34"/>
        <v>0</v>
      </c>
      <c r="DO18" s="267">
        <f>SUM(DN18:DN19)</f>
        <v>0</v>
      </c>
      <c r="DP18" s="159">
        <f t="shared" si="35"/>
        <v>0</v>
      </c>
      <c r="DQ18" s="269">
        <f>SUM(DP18:DP19)</f>
        <v>0</v>
      </c>
      <c r="DR18" s="181"/>
      <c r="DS18" s="216"/>
      <c r="DT18" s="158">
        <f t="shared" si="36"/>
        <v>0</v>
      </c>
      <c r="DU18" s="267">
        <f>SUM(DT18:DT19)</f>
        <v>0</v>
      </c>
      <c r="DV18" s="159">
        <f t="shared" si="37"/>
        <v>0</v>
      </c>
      <c r="DW18" s="269">
        <f>SUM(DV18:DV19)</f>
        <v>0</v>
      </c>
    </row>
    <row r="19" spans="1:127" ht="21.75" thickBot="1">
      <c r="A19" s="160" t="s">
        <v>198</v>
      </c>
      <c r="B19" s="160">
        <f>IFERROR(VLOOKUP(A19,#REF!,2,FALSE),0)</f>
        <v>0</v>
      </c>
      <c r="C19" s="121"/>
      <c r="D19" s="161">
        <v>4</v>
      </c>
      <c r="E19" s="161">
        <v>12</v>
      </c>
      <c r="F19" s="228">
        <f t="shared" si="38"/>
        <v>0</v>
      </c>
      <c r="G19" s="229"/>
      <c r="H19" s="182"/>
      <c r="I19" s="217"/>
      <c r="J19" s="161">
        <f t="shared" si="39"/>
        <v>0</v>
      </c>
      <c r="K19" s="268"/>
      <c r="L19" s="162">
        <f t="shared" si="40"/>
        <v>0</v>
      </c>
      <c r="M19" s="270"/>
      <c r="N19" s="182"/>
      <c r="O19" s="217"/>
      <c r="P19" s="161">
        <f t="shared" si="0"/>
        <v>0</v>
      </c>
      <c r="Q19" s="268"/>
      <c r="R19" s="162">
        <f t="shared" si="1"/>
        <v>0</v>
      </c>
      <c r="S19" s="270"/>
      <c r="T19" s="182"/>
      <c r="U19" s="217"/>
      <c r="V19" s="161">
        <f t="shared" si="2"/>
        <v>0</v>
      </c>
      <c r="W19" s="268"/>
      <c r="X19" s="162">
        <f t="shared" si="3"/>
        <v>0</v>
      </c>
      <c r="Y19" s="270"/>
      <c r="Z19" s="182"/>
      <c r="AA19" s="217"/>
      <c r="AB19" s="161">
        <f t="shared" si="4"/>
        <v>0</v>
      </c>
      <c r="AC19" s="268"/>
      <c r="AD19" s="162">
        <f t="shared" si="5"/>
        <v>0</v>
      </c>
      <c r="AE19" s="270"/>
      <c r="AF19" s="182"/>
      <c r="AG19" s="217"/>
      <c r="AH19" s="161">
        <f t="shared" si="6"/>
        <v>0</v>
      </c>
      <c r="AI19" s="268"/>
      <c r="AJ19" s="162">
        <f t="shared" si="7"/>
        <v>0</v>
      </c>
      <c r="AK19" s="270"/>
      <c r="AL19" s="182"/>
      <c r="AM19" s="217"/>
      <c r="AN19" s="161">
        <f t="shared" si="8"/>
        <v>0</v>
      </c>
      <c r="AO19" s="268"/>
      <c r="AP19" s="162">
        <f t="shared" si="9"/>
        <v>0</v>
      </c>
      <c r="AQ19" s="270"/>
      <c r="AR19" s="182"/>
      <c r="AS19" s="217"/>
      <c r="AT19" s="161">
        <f t="shared" si="10"/>
        <v>0</v>
      </c>
      <c r="AU19" s="268"/>
      <c r="AV19" s="162">
        <f t="shared" si="11"/>
        <v>0</v>
      </c>
      <c r="AW19" s="270"/>
      <c r="AX19" s="182"/>
      <c r="AY19" s="217"/>
      <c r="AZ19" s="161">
        <f t="shared" si="12"/>
        <v>0</v>
      </c>
      <c r="BA19" s="268"/>
      <c r="BB19" s="162">
        <f t="shared" si="13"/>
        <v>0</v>
      </c>
      <c r="BC19" s="270"/>
      <c r="BD19" s="182"/>
      <c r="BE19" s="217"/>
      <c r="BF19" s="161">
        <f t="shared" si="14"/>
        <v>0</v>
      </c>
      <c r="BG19" s="268"/>
      <c r="BH19" s="162">
        <f t="shared" si="15"/>
        <v>0</v>
      </c>
      <c r="BI19" s="270"/>
      <c r="BJ19" s="182"/>
      <c r="BK19" s="217"/>
      <c r="BL19" s="161">
        <f t="shared" si="16"/>
        <v>0</v>
      </c>
      <c r="BM19" s="268"/>
      <c r="BN19" s="162">
        <f t="shared" si="17"/>
        <v>0</v>
      </c>
      <c r="BO19" s="270"/>
      <c r="BP19" s="182"/>
      <c r="BQ19" s="217"/>
      <c r="BR19" s="161">
        <f t="shared" si="18"/>
        <v>0</v>
      </c>
      <c r="BS19" s="268"/>
      <c r="BT19" s="162">
        <f t="shared" si="19"/>
        <v>0</v>
      </c>
      <c r="BU19" s="270"/>
      <c r="BV19" s="182"/>
      <c r="BW19" s="217"/>
      <c r="BX19" s="161">
        <f t="shared" si="20"/>
        <v>0</v>
      </c>
      <c r="BY19" s="268"/>
      <c r="BZ19" s="162">
        <f t="shared" si="21"/>
        <v>0</v>
      </c>
      <c r="CA19" s="270"/>
      <c r="CB19" s="182"/>
      <c r="CC19" s="217"/>
      <c r="CD19" s="161">
        <f t="shared" si="22"/>
        <v>0</v>
      </c>
      <c r="CE19" s="268"/>
      <c r="CF19" s="162">
        <f t="shared" si="23"/>
        <v>0</v>
      </c>
      <c r="CG19" s="270"/>
      <c r="CH19" s="182"/>
      <c r="CI19" s="217"/>
      <c r="CJ19" s="161">
        <f t="shared" si="24"/>
        <v>0</v>
      </c>
      <c r="CK19" s="268"/>
      <c r="CL19" s="162">
        <f t="shared" si="25"/>
        <v>0</v>
      </c>
      <c r="CM19" s="270"/>
      <c r="CN19" s="182"/>
      <c r="CO19" s="217"/>
      <c r="CP19" s="161">
        <f t="shared" si="26"/>
        <v>0</v>
      </c>
      <c r="CQ19" s="268"/>
      <c r="CR19" s="162">
        <f t="shared" si="27"/>
        <v>0</v>
      </c>
      <c r="CS19" s="270"/>
      <c r="CT19" s="182"/>
      <c r="CU19" s="217"/>
      <c r="CV19" s="161">
        <f t="shared" si="28"/>
        <v>0</v>
      </c>
      <c r="CW19" s="268"/>
      <c r="CX19" s="162">
        <f t="shared" si="29"/>
        <v>0</v>
      </c>
      <c r="CY19" s="270"/>
      <c r="CZ19" s="182"/>
      <c r="DA19" s="217"/>
      <c r="DB19" s="161">
        <f t="shared" si="30"/>
        <v>0</v>
      </c>
      <c r="DC19" s="268"/>
      <c r="DD19" s="162">
        <f t="shared" si="31"/>
        <v>0</v>
      </c>
      <c r="DE19" s="270"/>
      <c r="DF19" s="182"/>
      <c r="DG19" s="217"/>
      <c r="DH19" s="161">
        <f t="shared" si="32"/>
        <v>0</v>
      </c>
      <c r="DI19" s="268"/>
      <c r="DJ19" s="162">
        <f t="shared" si="33"/>
        <v>0</v>
      </c>
      <c r="DK19" s="270"/>
      <c r="DL19" s="182"/>
      <c r="DM19" s="217"/>
      <c r="DN19" s="161">
        <f t="shared" si="34"/>
        <v>0</v>
      </c>
      <c r="DO19" s="268"/>
      <c r="DP19" s="162">
        <f t="shared" si="35"/>
        <v>0</v>
      </c>
      <c r="DQ19" s="270"/>
      <c r="DR19" s="182"/>
      <c r="DS19" s="217"/>
      <c r="DT19" s="161">
        <f t="shared" si="36"/>
        <v>0</v>
      </c>
      <c r="DU19" s="268"/>
      <c r="DV19" s="162">
        <f t="shared" si="37"/>
        <v>0</v>
      </c>
      <c r="DW19" s="270"/>
    </row>
    <row r="20" spans="1:127" ht="21.75" thickBot="1">
      <c r="A20" s="151" t="s">
        <v>30</v>
      </c>
      <c r="B20" s="151">
        <f>IFERROR(VLOOKUP(A20,#REF!,2,FALSE),0)</f>
        <v>0</v>
      </c>
      <c r="C20" s="153" t="s">
        <v>26</v>
      </c>
      <c r="D20" s="134">
        <v>4</v>
      </c>
      <c r="E20" s="134">
        <v>12</v>
      </c>
      <c r="F20" s="231">
        <f t="shared" si="38"/>
        <v>0</v>
      </c>
      <c r="G20" s="231">
        <f t="shared" ref="G20:G25" si="41">-F20*E20</f>
        <v>0</v>
      </c>
      <c r="H20" s="179"/>
      <c r="I20" s="213"/>
      <c r="J20" s="134">
        <f t="shared" si="39"/>
        <v>0</v>
      </c>
      <c r="K20" s="134">
        <f t="shared" ref="K20:K25" si="42">J20</f>
        <v>0</v>
      </c>
      <c r="L20" s="152">
        <f t="shared" si="40"/>
        <v>0</v>
      </c>
      <c r="M20" s="173">
        <f t="shared" ref="M20:M25" si="43">L20</f>
        <v>0</v>
      </c>
      <c r="N20" s="179"/>
      <c r="O20" s="213"/>
      <c r="P20" s="134">
        <f t="shared" si="0"/>
        <v>0</v>
      </c>
      <c r="Q20" s="134">
        <f t="shared" ref="Q20:Q25" si="44">P20</f>
        <v>0</v>
      </c>
      <c r="R20" s="152">
        <f t="shared" si="1"/>
        <v>0</v>
      </c>
      <c r="S20" s="173">
        <f t="shared" ref="S20:S25" si="45">R20</f>
        <v>0</v>
      </c>
      <c r="T20" s="179"/>
      <c r="U20" s="213"/>
      <c r="V20" s="134">
        <f t="shared" si="2"/>
        <v>0</v>
      </c>
      <c r="W20" s="134">
        <f t="shared" ref="W20:W25" si="46">V20</f>
        <v>0</v>
      </c>
      <c r="X20" s="152">
        <f t="shared" si="3"/>
        <v>0</v>
      </c>
      <c r="Y20" s="173">
        <f t="shared" ref="Y20:Y25" si="47">X20</f>
        <v>0</v>
      </c>
      <c r="Z20" s="179"/>
      <c r="AA20" s="213"/>
      <c r="AB20" s="134">
        <f t="shared" si="4"/>
        <v>0</v>
      </c>
      <c r="AC20" s="134">
        <f t="shared" ref="AC20:AC25" si="48">AB20</f>
        <v>0</v>
      </c>
      <c r="AD20" s="152">
        <f t="shared" si="5"/>
        <v>0</v>
      </c>
      <c r="AE20" s="173">
        <f t="shared" ref="AE20:AE25" si="49">AD20</f>
        <v>0</v>
      </c>
      <c r="AF20" s="179"/>
      <c r="AG20" s="213"/>
      <c r="AH20" s="134">
        <f t="shared" si="6"/>
        <v>0</v>
      </c>
      <c r="AI20" s="134">
        <f t="shared" ref="AI20:AI25" si="50">AH20</f>
        <v>0</v>
      </c>
      <c r="AJ20" s="152">
        <f t="shared" si="7"/>
        <v>0</v>
      </c>
      <c r="AK20" s="173">
        <f t="shared" ref="AK20:AK25" si="51">AJ20</f>
        <v>0</v>
      </c>
      <c r="AL20" s="179"/>
      <c r="AM20" s="213"/>
      <c r="AN20" s="134">
        <f t="shared" si="8"/>
        <v>0</v>
      </c>
      <c r="AO20" s="134">
        <f t="shared" ref="AO20:AO25" si="52">AN20</f>
        <v>0</v>
      </c>
      <c r="AP20" s="152">
        <f t="shared" si="9"/>
        <v>0</v>
      </c>
      <c r="AQ20" s="173">
        <f t="shared" ref="AQ20:AQ25" si="53">AP20</f>
        <v>0</v>
      </c>
      <c r="AR20" s="179"/>
      <c r="AS20" s="213"/>
      <c r="AT20" s="134">
        <f t="shared" si="10"/>
        <v>0</v>
      </c>
      <c r="AU20" s="134">
        <f t="shared" ref="AU20:AU25" si="54">AT20</f>
        <v>0</v>
      </c>
      <c r="AV20" s="152">
        <f t="shared" si="11"/>
        <v>0</v>
      </c>
      <c r="AW20" s="173">
        <f t="shared" ref="AW20:AW25" si="55">AV20</f>
        <v>0</v>
      </c>
      <c r="AX20" s="179"/>
      <c r="AY20" s="213"/>
      <c r="AZ20" s="134">
        <f t="shared" si="12"/>
        <v>0</v>
      </c>
      <c r="BA20" s="134">
        <f t="shared" ref="BA20:BA25" si="56">AZ20</f>
        <v>0</v>
      </c>
      <c r="BB20" s="152">
        <f t="shared" si="13"/>
        <v>0</v>
      </c>
      <c r="BC20" s="173">
        <f t="shared" ref="BC20:BC25" si="57">BB20</f>
        <v>0</v>
      </c>
      <c r="BD20" s="179"/>
      <c r="BE20" s="213"/>
      <c r="BF20" s="134">
        <f t="shared" si="14"/>
        <v>0</v>
      </c>
      <c r="BG20" s="134">
        <f t="shared" ref="BG20:BG25" si="58">BF20</f>
        <v>0</v>
      </c>
      <c r="BH20" s="152">
        <f t="shared" si="15"/>
        <v>0</v>
      </c>
      <c r="BI20" s="173">
        <f t="shared" ref="BI20:BI25" si="59">BH20</f>
        <v>0</v>
      </c>
      <c r="BJ20" s="179"/>
      <c r="BK20" s="213"/>
      <c r="BL20" s="134">
        <f t="shared" si="16"/>
        <v>0</v>
      </c>
      <c r="BM20" s="134">
        <f t="shared" ref="BM20:BM25" si="60">BL20</f>
        <v>0</v>
      </c>
      <c r="BN20" s="152">
        <f t="shared" si="17"/>
        <v>0</v>
      </c>
      <c r="BO20" s="173">
        <f t="shared" ref="BO20:BO25" si="61">BN20</f>
        <v>0</v>
      </c>
      <c r="BP20" s="179"/>
      <c r="BQ20" s="213"/>
      <c r="BR20" s="134">
        <f t="shared" si="18"/>
        <v>0</v>
      </c>
      <c r="BS20" s="134">
        <f t="shared" ref="BS20:BS25" si="62">BR20</f>
        <v>0</v>
      </c>
      <c r="BT20" s="152">
        <f t="shared" si="19"/>
        <v>0</v>
      </c>
      <c r="BU20" s="173">
        <f t="shared" ref="BU20:BU25" si="63">BT20</f>
        <v>0</v>
      </c>
      <c r="BV20" s="179"/>
      <c r="BW20" s="213"/>
      <c r="BX20" s="134">
        <f t="shared" si="20"/>
        <v>0</v>
      </c>
      <c r="BY20" s="134">
        <f t="shared" ref="BY20:BY25" si="64">BX20</f>
        <v>0</v>
      </c>
      <c r="BZ20" s="152">
        <f t="shared" si="21"/>
        <v>0</v>
      </c>
      <c r="CA20" s="173">
        <f t="shared" ref="CA20:CA25" si="65">BZ20</f>
        <v>0</v>
      </c>
      <c r="CB20" s="179"/>
      <c r="CC20" s="213"/>
      <c r="CD20" s="134">
        <f t="shared" si="22"/>
        <v>0</v>
      </c>
      <c r="CE20" s="134">
        <f t="shared" ref="CE20:CE25" si="66">CD20</f>
        <v>0</v>
      </c>
      <c r="CF20" s="152">
        <f t="shared" si="23"/>
        <v>0</v>
      </c>
      <c r="CG20" s="173">
        <f t="shared" ref="CG20:CG25" si="67">CF20</f>
        <v>0</v>
      </c>
      <c r="CH20" s="179"/>
      <c r="CI20" s="213"/>
      <c r="CJ20" s="134">
        <f t="shared" si="24"/>
        <v>0</v>
      </c>
      <c r="CK20" s="134">
        <f t="shared" ref="CK20:CK25" si="68">CJ20</f>
        <v>0</v>
      </c>
      <c r="CL20" s="152">
        <f t="shared" si="25"/>
        <v>0</v>
      </c>
      <c r="CM20" s="173">
        <f t="shared" ref="CM20:CM25" si="69">CL20</f>
        <v>0</v>
      </c>
      <c r="CN20" s="179"/>
      <c r="CO20" s="213"/>
      <c r="CP20" s="134">
        <f t="shared" si="26"/>
        <v>0</v>
      </c>
      <c r="CQ20" s="134">
        <f t="shared" ref="CQ20:CQ25" si="70">CP20</f>
        <v>0</v>
      </c>
      <c r="CR20" s="152">
        <f t="shared" si="27"/>
        <v>0</v>
      </c>
      <c r="CS20" s="173">
        <f t="shared" ref="CS20:CS25" si="71">CR20</f>
        <v>0</v>
      </c>
      <c r="CT20" s="179"/>
      <c r="CU20" s="213"/>
      <c r="CV20" s="134">
        <f t="shared" si="28"/>
        <v>0</v>
      </c>
      <c r="CW20" s="134">
        <f t="shared" ref="CW20:CW25" si="72">CV20</f>
        <v>0</v>
      </c>
      <c r="CX20" s="152">
        <f t="shared" si="29"/>
        <v>0</v>
      </c>
      <c r="CY20" s="173">
        <f t="shared" ref="CY20:CY25" si="73">CX20</f>
        <v>0</v>
      </c>
      <c r="CZ20" s="179"/>
      <c r="DA20" s="213"/>
      <c r="DB20" s="134">
        <f t="shared" si="30"/>
        <v>0</v>
      </c>
      <c r="DC20" s="134">
        <f t="shared" ref="DC20:DC25" si="74">DB20</f>
        <v>0</v>
      </c>
      <c r="DD20" s="152">
        <f t="shared" si="31"/>
        <v>0</v>
      </c>
      <c r="DE20" s="173">
        <f t="shared" ref="DE20:DE25" si="75">DD20</f>
        <v>0</v>
      </c>
      <c r="DF20" s="179"/>
      <c r="DG20" s="213"/>
      <c r="DH20" s="134">
        <f t="shared" si="32"/>
        <v>0</v>
      </c>
      <c r="DI20" s="134">
        <f t="shared" ref="DI20:DI25" si="76">DH20</f>
        <v>0</v>
      </c>
      <c r="DJ20" s="152">
        <f t="shared" si="33"/>
        <v>0</v>
      </c>
      <c r="DK20" s="173">
        <f t="shared" ref="DK20:DK25" si="77">DJ20</f>
        <v>0</v>
      </c>
      <c r="DL20" s="179"/>
      <c r="DM20" s="213"/>
      <c r="DN20" s="134">
        <f t="shared" si="34"/>
        <v>0</v>
      </c>
      <c r="DO20" s="134">
        <f t="shared" ref="DO20:DO25" si="78">DN20</f>
        <v>0</v>
      </c>
      <c r="DP20" s="152">
        <f t="shared" si="35"/>
        <v>0</v>
      </c>
      <c r="DQ20" s="173">
        <f t="shared" ref="DQ20:DQ25" si="79">DP20</f>
        <v>0</v>
      </c>
      <c r="DR20" s="179"/>
      <c r="DS20" s="213"/>
      <c r="DT20" s="134">
        <f t="shared" si="36"/>
        <v>0</v>
      </c>
      <c r="DU20" s="134">
        <f t="shared" ref="DU20:DU25" si="80">DT20</f>
        <v>0</v>
      </c>
      <c r="DV20" s="152">
        <f t="shared" si="37"/>
        <v>0</v>
      </c>
      <c r="DW20" s="173">
        <f t="shared" ref="DW20:DW25" si="81">DV20</f>
        <v>0</v>
      </c>
    </row>
    <row r="21" spans="1:127" ht="21.75" thickBot="1">
      <c r="A21" s="163" t="s">
        <v>171</v>
      </c>
      <c r="B21" s="163">
        <f>IFERROR(VLOOKUP(A21,#REF!,2,FALSE),0)</f>
        <v>0</v>
      </c>
      <c r="C21" s="165" t="s">
        <v>169</v>
      </c>
      <c r="D21" s="164">
        <v>5</v>
      </c>
      <c r="E21" s="164">
        <v>6</v>
      </c>
      <c r="F21" s="232">
        <f t="shared" si="38"/>
        <v>0</v>
      </c>
      <c r="G21" s="232">
        <f t="shared" si="41"/>
        <v>0</v>
      </c>
      <c r="H21" s="183"/>
      <c r="I21" s="218"/>
      <c r="J21" s="184">
        <f t="shared" si="39"/>
        <v>0</v>
      </c>
      <c r="K21" s="185">
        <f t="shared" si="42"/>
        <v>0</v>
      </c>
      <c r="L21" s="186">
        <f t="shared" si="40"/>
        <v>0</v>
      </c>
      <c r="M21" s="187">
        <f t="shared" si="43"/>
        <v>0</v>
      </c>
      <c r="N21" s="183"/>
      <c r="O21" s="218"/>
      <c r="P21" s="184">
        <f t="shared" si="0"/>
        <v>0</v>
      </c>
      <c r="Q21" s="185">
        <f t="shared" si="44"/>
        <v>0</v>
      </c>
      <c r="R21" s="186">
        <f t="shared" si="1"/>
        <v>0</v>
      </c>
      <c r="S21" s="187">
        <f t="shared" si="45"/>
        <v>0</v>
      </c>
      <c r="T21" s="183"/>
      <c r="U21" s="218"/>
      <c r="V21" s="184">
        <f t="shared" si="2"/>
        <v>0</v>
      </c>
      <c r="W21" s="185">
        <f t="shared" si="46"/>
        <v>0</v>
      </c>
      <c r="X21" s="186">
        <f t="shared" si="3"/>
        <v>0</v>
      </c>
      <c r="Y21" s="187">
        <f t="shared" si="47"/>
        <v>0</v>
      </c>
      <c r="Z21" s="183"/>
      <c r="AA21" s="218"/>
      <c r="AB21" s="184">
        <f t="shared" si="4"/>
        <v>0</v>
      </c>
      <c r="AC21" s="185">
        <f t="shared" si="48"/>
        <v>0</v>
      </c>
      <c r="AD21" s="186">
        <f t="shared" si="5"/>
        <v>0</v>
      </c>
      <c r="AE21" s="187">
        <f t="shared" si="49"/>
        <v>0</v>
      </c>
      <c r="AF21" s="183"/>
      <c r="AG21" s="218"/>
      <c r="AH21" s="184">
        <f t="shared" si="6"/>
        <v>0</v>
      </c>
      <c r="AI21" s="185">
        <f t="shared" si="50"/>
        <v>0</v>
      </c>
      <c r="AJ21" s="186">
        <f t="shared" si="7"/>
        <v>0</v>
      </c>
      <c r="AK21" s="187">
        <f t="shared" si="51"/>
        <v>0</v>
      </c>
      <c r="AL21" s="183"/>
      <c r="AM21" s="218"/>
      <c r="AN21" s="184">
        <f t="shared" si="8"/>
        <v>0</v>
      </c>
      <c r="AO21" s="185">
        <f t="shared" si="52"/>
        <v>0</v>
      </c>
      <c r="AP21" s="186">
        <f t="shared" si="9"/>
        <v>0</v>
      </c>
      <c r="AQ21" s="187">
        <f t="shared" si="53"/>
        <v>0</v>
      </c>
      <c r="AR21" s="183"/>
      <c r="AS21" s="218"/>
      <c r="AT21" s="184">
        <f t="shared" si="10"/>
        <v>0</v>
      </c>
      <c r="AU21" s="185">
        <f t="shared" si="54"/>
        <v>0</v>
      </c>
      <c r="AV21" s="186">
        <f t="shared" si="11"/>
        <v>0</v>
      </c>
      <c r="AW21" s="187">
        <f t="shared" si="55"/>
        <v>0</v>
      </c>
      <c r="AX21" s="183"/>
      <c r="AY21" s="218"/>
      <c r="AZ21" s="184">
        <f t="shared" si="12"/>
        <v>0</v>
      </c>
      <c r="BA21" s="185">
        <f t="shared" si="56"/>
        <v>0</v>
      </c>
      <c r="BB21" s="186">
        <f t="shared" si="13"/>
        <v>0</v>
      </c>
      <c r="BC21" s="187">
        <f t="shared" si="57"/>
        <v>0</v>
      </c>
      <c r="BD21" s="183"/>
      <c r="BE21" s="218"/>
      <c r="BF21" s="184">
        <f t="shared" si="14"/>
        <v>0</v>
      </c>
      <c r="BG21" s="185">
        <f t="shared" si="58"/>
        <v>0</v>
      </c>
      <c r="BH21" s="186">
        <f t="shared" si="15"/>
        <v>0</v>
      </c>
      <c r="BI21" s="187">
        <f t="shared" si="59"/>
        <v>0</v>
      </c>
      <c r="BJ21" s="183"/>
      <c r="BK21" s="218"/>
      <c r="BL21" s="184">
        <f t="shared" si="16"/>
        <v>0</v>
      </c>
      <c r="BM21" s="185">
        <f t="shared" si="60"/>
        <v>0</v>
      </c>
      <c r="BN21" s="186">
        <f t="shared" si="17"/>
        <v>0</v>
      </c>
      <c r="BO21" s="187">
        <f t="shared" si="61"/>
        <v>0</v>
      </c>
      <c r="BP21" s="183"/>
      <c r="BQ21" s="218"/>
      <c r="BR21" s="184">
        <f t="shared" si="18"/>
        <v>0</v>
      </c>
      <c r="BS21" s="185">
        <f t="shared" si="62"/>
        <v>0</v>
      </c>
      <c r="BT21" s="186">
        <f t="shared" si="19"/>
        <v>0</v>
      </c>
      <c r="BU21" s="187">
        <f t="shared" si="63"/>
        <v>0</v>
      </c>
      <c r="BV21" s="183"/>
      <c r="BW21" s="218"/>
      <c r="BX21" s="184">
        <f t="shared" si="20"/>
        <v>0</v>
      </c>
      <c r="BY21" s="185">
        <f t="shared" si="64"/>
        <v>0</v>
      </c>
      <c r="BZ21" s="186">
        <f t="shared" si="21"/>
        <v>0</v>
      </c>
      <c r="CA21" s="187">
        <f t="shared" si="65"/>
        <v>0</v>
      </c>
      <c r="CB21" s="183"/>
      <c r="CC21" s="218"/>
      <c r="CD21" s="184">
        <f t="shared" si="22"/>
        <v>0</v>
      </c>
      <c r="CE21" s="185">
        <f t="shared" si="66"/>
        <v>0</v>
      </c>
      <c r="CF21" s="186">
        <f t="shared" si="23"/>
        <v>0</v>
      </c>
      <c r="CG21" s="187">
        <f t="shared" si="67"/>
        <v>0</v>
      </c>
      <c r="CH21" s="183"/>
      <c r="CI21" s="218"/>
      <c r="CJ21" s="184">
        <f t="shared" si="24"/>
        <v>0</v>
      </c>
      <c r="CK21" s="185">
        <f t="shared" si="68"/>
        <v>0</v>
      </c>
      <c r="CL21" s="186">
        <f t="shared" si="25"/>
        <v>0</v>
      </c>
      <c r="CM21" s="187">
        <f t="shared" si="69"/>
        <v>0</v>
      </c>
      <c r="CN21" s="183"/>
      <c r="CO21" s="218"/>
      <c r="CP21" s="184">
        <f t="shared" si="26"/>
        <v>0</v>
      </c>
      <c r="CQ21" s="185">
        <f t="shared" si="70"/>
        <v>0</v>
      </c>
      <c r="CR21" s="186">
        <f t="shared" si="27"/>
        <v>0</v>
      </c>
      <c r="CS21" s="187">
        <f t="shared" si="71"/>
        <v>0</v>
      </c>
      <c r="CT21" s="183"/>
      <c r="CU21" s="218"/>
      <c r="CV21" s="184">
        <f t="shared" si="28"/>
        <v>0</v>
      </c>
      <c r="CW21" s="185">
        <f t="shared" si="72"/>
        <v>0</v>
      </c>
      <c r="CX21" s="186">
        <f t="shared" si="29"/>
        <v>0</v>
      </c>
      <c r="CY21" s="187">
        <f t="shared" si="73"/>
        <v>0</v>
      </c>
      <c r="CZ21" s="183"/>
      <c r="DA21" s="218"/>
      <c r="DB21" s="184">
        <f t="shared" si="30"/>
        <v>0</v>
      </c>
      <c r="DC21" s="185">
        <f t="shared" si="74"/>
        <v>0</v>
      </c>
      <c r="DD21" s="186">
        <f t="shared" si="31"/>
        <v>0</v>
      </c>
      <c r="DE21" s="187">
        <f t="shared" si="75"/>
        <v>0</v>
      </c>
      <c r="DF21" s="183"/>
      <c r="DG21" s="218"/>
      <c r="DH21" s="184">
        <f t="shared" si="32"/>
        <v>0</v>
      </c>
      <c r="DI21" s="185">
        <f t="shared" si="76"/>
        <v>0</v>
      </c>
      <c r="DJ21" s="186">
        <f t="shared" si="33"/>
        <v>0</v>
      </c>
      <c r="DK21" s="187">
        <f t="shared" si="77"/>
        <v>0</v>
      </c>
      <c r="DL21" s="183"/>
      <c r="DM21" s="218"/>
      <c r="DN21" s="184">
        <f t="shared" si="34"/>
        <v>0</v>
      </c>
      <c r="DO21" s="185">
        <f t="shared" si="78"/>
        <v>0</v>
      </c>
      <c r="DP21" s="186">
        <f t="shared" si="35"/>
        <v>0</v>
      </c>
      <c r="DQ21" s="187">
        <f t="shared" si="79"/>
        <v>0</v>
      </c>
      <c r="DR21" s="183"/>
      <c r="DS21" s="218"/>
      <c r="DT21" s="184">
        <f t="shared" si="36"/>
        <v>0</v>
      </c>
      <c r="DU21" s="185">
        <f t="shared" si="80"/>
        <v>0</v>
      </c>
      <c r="DV21" s="186">
        <f t="shared" si="37"/>
        <v>0</v>
      </c>
      <c r="DW21" s="187">
        <f t="shared" si="81"/>
        <v>0</v>
      </c>
    </row>
    <row r="22" spans="1:127" ht="21.75" thickBot="1">
      <c r="A22" s="151" t="s">
        <v>163</v>
      </c>
      <c r="B22" s="151">
        <f>IFERROR(VLOOKUP(A22,#REF!,2,FALSE),0)</f>
        <v>0</v>
      </c>
      <c r="C22" s="153" t="s">
        <v>72</v>
      </c>
      <c r="D22" s="134">
        <v>10</v>
      </c>
      <c r="E22" s="134">
        <v>2</v>
      </c>
      <c r="F22" s="232">
        <f t="shared" si="38"/>
        <v>0</v>
      </c>
      <c r="G22" s="232">
        <f t="shared" si="41"/>
        <v>0</v>
      </c>
      <c r="H22" s="179"/>
      <c r="I22" s="213"/>
      <c r="J22" s="134">
        <f>H22*$D22+I22</f>
        <v>0</v>
      </c>
      <c r="K22" s="134">
        <f t="shared" si="42"/>
        <v>0</v>
      </c>
      <c r="L22" s="152">
        <f>J22*$E22</f>
        <v>0</v>
      </c>
      <c r="M22" s="173">
        <f t="shared" si="43"/>
        <v>0</v>
      </c>
      <c r="N22" s="179"/>
      <c r="O22" s="213"/>
      <c r="P22" s="134">
        <f t="shared" si="0"/>
        <v>0</v>
      </c>
      <c r="Q22" s="134">
        <f t="shared" si="44"/>
        <v>0</v>
      </c>
      <c r="R22" s="152">
        <f t="shared" si="1"/>
        <v>0</v>
      </c>
      <c r="S22" s="173">
        <f t="shared" si="45"/>
        <v>0</v>
      </c>
      <c r="T22" s="179"/>
      <c r="U22" s="213"/>
      <c r="V22" s="134">
        <f t="shared" si="2"/>
        <v>0</v>
      </c>
      <c r="W22" s="134">
        <f t="shared" si="46"/>
        <v>0</v>
      </c>
      <c r="X22" s="152">
        <f t="shared" si="3"/>
        <v>0</v>
      </c>
      <c r="Y22" s="173">
        <f t="shared" si="47"/>
        <v>0</v>
      </c>
      <c r="Z22" s="179"/>
      <c r="AA22" s="213"/>
      <c r="AB22" s="134">
        <f t="shared" si="4"/>
        <v>0</v>
      </c>
      <c r="AC22" s="134">
        <f t="shared" si="48"/>
        <v>0</v>
      </c>
      <c r="AD22" s="152">
        <f t="shared" si="5"/>
        <v>0</v>
      </c>
      <c r="AE22" s="173">
        <f t="shared" si="49"/>
        <v>0</v>
      </c>
      <c r="AF22" s="179"/>
      <c r="AG22" s="213"/>
      <c r="AH22" s="134">
        <f t="shared" si="6"/>
        <v>0</v>
      </c>
      <c r="AI22" s="134">
        <f t="shared" si="50"/>
        <v>0</v>
      </c>
      <c r="AJ22" s="152">
        <f t="shared" si="7"/>
        <v>0</v>
      </c>
      <c r="AK22" s="173">
        <f t="shared" si="51"/>
        <v>0</v>
      </c>
      <c r="AL22" s="179"/>
      <c r="AM22" s="213"/>
      <c r="AN22" s="134">
        <f t="shared" si="8"/>
        <v>0</v>
      </c>
      <c r="AO22" s="134">
        <f t="shared" si="52"/>
        <v>0</v>
      </c>
      <c r="AP22" s="152">
        <f t="shared" si="9"/>
        <v>0</v>
      </c>
      <c r="AQ22" s="173">
        <f t="shared" si="53"/>
        <v>0</v>
      </c>
      <c r="AR22" s="179"/>
      <c r="AS22" s="213"/>
      <c r="AT22" s="134">
        <f t="shared" si="10"/>
        <v>0</v>
      </c>
      <c r="AU22" s="134">
        <f t="shared" si="54"/>
        <v>0</v>
      </c>
      <c r="AV22" s="152">
        <f t="shared" si="11"/>
        <v>0</v>
      </c>
      <c r="AW22" s="173">
        <f t="shared" si="55"/>
        <v>0</v>
      </c>
      <c r="AX22" s="179"/>
      <c r="AY22" s="213"/>
      <c r="AZ22" s="134">
        <f t="shared" si="12"/>
        <v>0</v>
      </c>
      <c r="BA22" s="134">
        <f t="shared" si="56"/>
        <v>0</v>
      </c>
      <c r="BB22" s="152">
        <f t="shared" si="13"/>
        <v>0</v>
      </c>
      <c r="BC22" s="173">
        <f t="shared" si="57"/>
        <v>0</v>
      </c>
      <c r="BD22" s="179"/>
      <c r="BE22" s="213"/>
      <c r="BF22" s="134">
        <f t="shared" si="14"/>
        <v>0</v>
      </c>
      <c r="BG22" s="134">
        <f t="shared" si="58"/>
        <v>0</v>
      </c>
      <c r="BH22" s="152">
        <f t="shared" si="15"/>
        <v>0</v>
      </c>
      <c r="BI22" s="173">
        <f t="shared" si="59"/>
        <v>0</v>
      </c>
      <c r="BJ22" s="179"/>
      <c r="BK22" s="213"/>
      <c r="BL22" s="134">
        <f t="shared" si="16"/>
        <v>0</v>
      </c>
      <c r="BM22" s="134">
        <f t="shared" si="60"/>
        <v>0</v>
      </c>
      <c r="BN22" s="152">
        <f t="shared" si="17"/>
        <v>0</v>
      </c>
      <c r="BO22" s="173">
        <f t="shared" si="61"/>
        <v>0</v>
      </c>
      <c r="BP22" s="179"/>
      <c r="BQ22" s="213"/>
      <c r="BR22" s="134">
        <f t="shared" si="18"/>
        <v>0</v>
      </c>
      <c r="BS22" s="134">
        <f t="shared" si="62"/>
        <v>0</v>
      </c>
      <c r="BT22" s="152">
        <f t="shared" si="19"/>
        <v>0</v>
      </c>
      <c r="BU22" s="173">
        <f t="shared" si="63"/>
        <v>0</v>
      </c>
      <c r="BV22" s="179"/>
      <c r="BW22" s="213"/>
      <c r="BX22" s="134">
        <f t="shared" si="20"/>
        <v>0</v>
      </c>
      <c r="BY22" s="134">
        <f t="shared" si="64"/>
        <v>0</v>
      </c>
      <c r="BZ22" s="152">
        <f t="shared" si="21"/>
        <v>0</v>
      </c>
      <c r="CA22" s="173">
        <f t="shared" si="65"/>
        <v>0</v>
      </c>
      <c r="CB22" s="179"/>
      <c r="CC22" s="213"/>
      <c r="CD22" s="134">
        <f t="shared" si="22"/>
        <v>0</v>
      </c>
      <c r="CE22" s="134">
        <f t="shared" si="66"/>
        <v>0</v>
      </c>
      <c r="CF22" s="152">
        <f t="shared" si="23"/>
        <v>0</v>
      </c>
      <c r="CG22" s="173">
        <f t="shared" si="67"/>
        <v>0</v>
      </c>
      <c r="CH22" s="179"/>
      <c r="CI22" s="213"/>
      <c r="CJ22" s="134">
        <f t="shared" si="24"/>
        <v>0</v>
      </c>
      <c r="CK22" s="134">
        <f t="shared" si="68"/>
        <v>0</v>
      </c>
      <c r="CL22" s="152">
        <f t="shared" si="25"/>
        <v>0</v>
      </c>
      <c r="CM22" s="173">
        <f t="shared" si="69"/>
        <v>0</v>
      </c>
      <c r="CN22" s="179"/>
      <c r="CO22" s="213"/>
      <c r="CP22" s="134">
        <f t="shared" si="26"/>
        <v>0</v>
      </c>
      <c r="CQ22" s="134">
        <f t="shared" si="70"/>
        <v>0</v>
      </c>
      <c r="CR22" s="152">
        <f t="shared" si="27"/>
        <v>0</v>
      </c>
      <c r="CS22" s="173">
        <f t="shared" si="71"/>
        <v>0</v>
      </c>
      <c r="CT22" s="179"/>
      <c r="CU22" s="213"/>
      <c r="CV22" s="134">
        <f t="shared" si="28"/>
        <v>0</v>
      </c>
      <c r="CW22" s="134">
        <f t="shared" si="72"/>
        <v>0</v>
      </c>
      <c r="CX22" s="152">
        <f t="shared" si="29"/>
        <v>0</v>
      </c>
      <c r="CY22" s="173">
        <f t="shared" si="73"/>
        <v>0</v>
      </c>
      <c r="CZ22" s="179"/>
      <c r="DA22" s="213"/>
      <c r="DB22" s="134">
        <f t="shared" si="30"/>
        <v>0</v>
      </c>
      <c r="DC22" s="134">
        <f t="shared" si="74"/>
        <v>0</v>
      </c>
      <c r="DD22" s="152">
        <f t="shared" si="31"/>
        <v>0</v>
      </c>
      <c r="DE22" s="173">
        <f t="shared" si="75"/>
        <v>0</v>
      </c>
      <c r="DF22" s="179"/>
      <c r="DG22" s="213"/>
      <c r="DH22" s="134">
        <f t="shared" si="32"/>
        <v>0</v>
      </c>
      <c r="DI22" s="134">
        <f t="shared" si="76"/>
        <v>0</v>
      </c>
      <c r="DJ22" s="152">
        <f t="shared" si="33"/>
        <v>0</v>
      </c>
      <c r="DK22" s="173">
        <f t="shared" si="77"/>
        <v>0</v>
      </c>
      <c r="DL22" s="179"/>
      <c r="DM22" s="213"/>
      <c r="DN22" s="134">
        <f t="shared" si="34"/>
        <v>0</v>
      </c>
      <c r="DO22" s="134">
        <f t="shared" si="78"/>
        <v>0</v>
      </c>
      <c r="DP22" s="152">
        <f t="shared" si="35"/>
        <v>0</v>
      </c>
      <c r="DQ22" s="173">
        <f t="shared" si="79"/>
        <v>0</v>
      </c>
      <c r="DR22" s="179"/>
      <c r="DS22" s="213"/>
      <c r="DT22" s="134">
        <f t="shared" si="36"/>
        <v>0</v>
      </c>
      <c r="DU22" s="134">
        <f t="shared" si="80"/>
        <v>0</v>
      </c>
      <c r="DV22" s="152">
        <f t="shared" si="37"/>
        <v>0</v>
      </c>
      <c r="DW22" s="173">
        <f t="shared" si="81"/>
        <v>0</v>
      </c>
    </row>
    <row r="23" spans="1:127" ht="21.75" thickBot="1">
      <c r="A23" s="151" t="s">
        <v>162</v>
      </c>
      <c r="B23" s="151">
        <f>IFERROR(VLOOKUP(A23,#REF!,2,FALSE),0)</f>
        <v>0</v>
      </c>
      <c r="C23" s="153" t="s">
        <v>74</v>
      </c>
      <c r="D23" s="134">
        <v>10</v>
      </c>
      <c r="E23" s="134">
        <v>2</v>
      </c>
      <c r="F23" s="232">
        <f t="shared" si="38"/>
        <v>0</v>
      </c>
      <c r="G23" s="232">
        <f t="shared" si="41"/>
        <v>0</v>
      </c>
      <c r="H23" s="179"/>
      <c r="I23" s="213"/>
      <c r="J23" s="134">
        <f>H23*$D23+I23</f>
        <v>0</v>
      </c>
      <c r="K23" s="134">
        <f t="shared" si="42"/>
        <v>0</v>
      </c>
      <c r="L23" s="152">
        <f>J23*$E23</f>
        <v>0</v>
      </c>
      <c r="M23" s="173">
        <f t="shared" si="43"/>
        <v>0</v>
      </c>
      <c r="N23" s="179"/>
      <c r="O23" s="213"/>
      <c r="P23" s="134">
        <f t="shared" si="0"/>
        <v>0</v>
      </c>
      <c r="Q23" s="134">
        <f t="shared" si="44"/>
        <v>0</v>
      </c>
      <c r="R23" s="152">
        <f t="shared" si="1"/>
        <v>0</v>
      </c>
      <c r="S23" s="173">
        <f t="shared" si="45"/>
        <v>0</v>
      </c>
      <c r="T23" s="179"/>
      <c r="U23" s="213"/>
      <c r="V23" s="134">
        <f t="shared" si="2"/>
        <v>0</v>
      </c>
      <c r="W23" s="134">
        <f t="shared" si="46"/>
        <v>0</v>
      </c>
      <c r="X23" s="152">
        <f t="shared" si="3"/>
        <v>0</v>
      </c>
      <c r="Y23" s="173">
        <f t="shared" si="47"/>
        <v>0</v>
      </c>
      <c r="Z23" s="179"/>
      <c r="AA23" s="213"/>
      <c r="AB23" s="134">
        <f t="shared" si="4"/>
        <v>0</v>
      </c>
      <c r="AC23" s="134">
        <f t="shared" si="48"/>
        <v>0</v>
      </c>
      <c r="AD23" s="152">
        <f t="shared" si="5"/>
        <v>0</v>
      </c>
      <c r="AE23" s="173">
        <f t="shared" si="49"/>
        <v>0</v>
      </c>
      <c r="AF23" s="179"/>
      <c r="AG23" s="213"/>
      <c r="AH23" s="134">
        <f t="shared" si="6"/>
        <v>0</v>
      </c>
      <c r="AI23" s="134">
        <f t="shared" si="50"/>
        <v>0</v>
      </c>
      <c r="AJ23" s="152">
        <f t="shared" si="7"/>
        <v>0</v>
      </c>
      <c r="AK23" s="173">
        <f t="shared" si="51"/>
        <v>0</v>
      </c>
      <c r="AL23" s="179"/>
      <c r="AM23" s="213"/>
      <c r="AN23" s="134">
        <f t="shared" si="8"/>
        <v>0</v>
      </c>
      <c r="AO23" s="134">
        <f t="shared" si="52"/>
        <v>0</v>
      </c>
      <c r="AP23" s="152">
        <f t="shared" si="9"/>
        <v>0</v>
      </c>
      <c r="AQ23" s="173">
        <f t="shared" si="53"/>
        <v>0</v>
      </c>
      <c r="AR23" s="179"/>
      <c r="AS23" s="213"/>
      <c r="AT23" s="134">
        <f t="shared" si="10"/>
        <v>0</v>
      </c>
      <c r="AU23" s="134">
        <f t="shared" si="54"/>
        <v>0</v>
      </c>
      <c r="AV23" s="152">
        <f t="shared" si="11"/>
        <v>0</v>
      </c>
      <c r="AW23" s="173">
        <f t="shared" si="55"/>
        <v>0</v>
      </c>
      <c r="AX23" s="179"/>
      <c r="AY23" s="213"/>
      <c r="AZ23" s="134">
        <f t="shared" si="12"/>
        <v>0</v>
      </c>
      <c r="BA23" s="134">
        <f t="shared" si="56"/>
        <v>0</v>
      </c>
      <c r="BB23" s="152">
        <f t="shared" si="13"/>
        <v>0</v>
      </c>
      <c r="BC23" s="173">
        <f t="shared" si="57"/>
        <v>0</v>
      </c>
      <c r="BD23" s="179"/>
      <c r="BE23" s="213"/>
      <c r="BF23" s="134">
        <f t="shared" si="14"/>
        <v>0</v>
      </c>
      <c r="BG23" s="134">
        <f t="shared" si="58"/>
        <v>0</v>
      </c>
      <c r="BH23" s="152">
        <f t="shared" si="15"/>
        <v>0</v>
      </c>
      <c r="BI23" s="173">
        <f t="shared" si="59"/>
        <v>0</v>
      </c>
      <c r="BJ23" s="179"/>
      <c r="BK23" s="213"/>
      <c r="BL23" s="134">
        <f t="shared" si="16"/>
        <v>0</v>
      </c>
      <c r="BM23" s="134">
        <f t="shared" si="60"/>
        <v>0</v>
      </c>
      <c r="BN23" s="152">
        <f t="shared" si="17"/>
        <v>0</v>
      </c>
      <c r="BO23" s="173">
        <f t="shared" si="61"/>
        <v>0</v>
      </c>
      <c r="BP23" s="179"/>
      <c r="BQ23" s="213"/>
      <c r="BR23" s="134">
        <f t="shared" si="18"/>
        <v>0</v>
      </c>
      <c r="BS23" s="134">
        <f t="shared" si="62"/>
        <v>0</v>
      </c>
      <c r="BT23" s="152">
        <f t="shared" si="19"/>
        <v>0</v>
      </c>
      <c r="BU23" s="173">
        <f t="shared" si="63"/>
        <v>0</v>
      </c>
      <c r="BV23" s="179"/>
      <c r="BW23" s="213"/>
      <c r="BX23" s="134">
        <f t="shared" si="20"/>
        <v>0</v>
      </c>
      <c r="BY23" s="134">
        <f t="shared" si="64"/>
        <v>0</v>
      </c>
      <c r="BZ23" s="152">
        <f t="shared" si="21"/>
        <v>0</v>
      </c>
      <c r="CA23" s="173">
        <f t="shared" si="65"/>
        <v>0</v>
      </c>
      <c r="CB23" s="179"/>
      <c r="CC23" s="213"/>
      <c r="CD23" s="134">
        <f t="shared" si="22"/>
        <v>0</v>
      </c>
      <c r="CE23" s="134">
        <f t="shared" si="66"/>
        <v>0</v>
      </c>
      <c r="CF23" s="152">
        <f t="shared" si="23"/>
        <v>0</v>
      </c>
      <c r="CG23" s="173">
        <f t="shared" si="67"/>
        <v>0</v>
      </c>
      <c r="CH23" s="179"/>
      <c r="CI23" s="213"/>
      <c r="CJ23" s="134">
        <f t="shared" si="24"/>
        <v>0</v>
      </c>
      <c r="CK23" s="134">
        <f t="shared" si="68"/>
        <v>0</v>
      </c>
      <c r="CL23" s="152">
        <f t="shared" si="25"/>
        <v>0</v>
      </c>
      <c r="CM23" s="173">
        <f t="shared" si="69"/>
        <v>0</v>
      </c>
      <c r="CN23" s="179"/>
      <c r="CO23" s="213"/>
      <c r="CP23" s="134">
        <f t="shared" si="26"/>
        <v>0</v>
      </c>
      <c r="CQ23" s="134">
        <f t="shared" si="70"/>
        <v>0</v>
      </c>
      <c r="CR23" s="152">
        <f t="shared" si="27"/>
        <v>0</v>
      </c>
      <c r="CS23" s="173">
        <f t="shared" si="71"/>
        <v>0</v>
      </c>
      <c r="CT23" s="179"/>
      <c r="CU23" s="213"/>
      <c r="CV23" s="134">
        <f t="shared" si="28"/>
        <v>0</v>
      </c>
      <c r="CW23" s="134">
        <f t="shared" si="72"/>
        <v>0</v>
      </c>
      <c r="CX23" s="152">
        <f t="shared" si="29"/>
        <v>0</v>
      </c>
      <c r="CY23" s="173">
        <f t="shared" si="73"/>
        <v>0</v>
      </c>
      <c r="CZ23" s="179"/>
      <c r="DA23" s="213"/>
      <c r="DB23" s="134">
        <f t="shared" si="30"/>
        <v>0</v>
      </c>
      <c r="DC23" s="134">
        <f t="shared" si="74"/>
        <v>0</v>
      </c>
      <c r="DD23" s="152">
        <f t="shared" si="31"/>
        <v>0</v>
      </c>
      <c r="DE23" s="173">
        <f t="shared" si="75"/>
        <v>0</v>
      </c>
      <c r="DF23" s="179"/>
      <c r="DG23" s="213"/>
      <c r="DH23" s="134">
        <f t="shared" si="32"/>
        <v>0</v>
      </c>
      <c r="DI23" s="134">
        <f t="shared" si="76"/>
        <v>0</v>
      </c>
      <c r="DJ23" s="152">
        <f t="shared" si="33"/>
        <v>0</v>
      </c>
      <c r="DK23" s="173">
        <f t="shared" si="77"/>
        <v>0</v>
      </c>
      <c r="DL23" s="179"/>
      <c r="DM23" s="213"/>
      <c r="DN23" s="134">
        <f t="shared" si="34"/>
        <v>0</v>
      </c>
      <c r="DO23" s="134">
        <f t="shared" si="78"/>
        <v>0</v>
      </c>
      <c r="DP23" s="152">
        <f t="shared" si="35"/>
        <v>0</v>
      </c>
      <c r="DQ23" s="173">
        <f t="shared" si="79"/>
        <v>0</v>
      </c>
      <c r="DR23" s="179"/>
      <c r="DS23" s="213"/>
      <c r="DT23" s="134">
        <f t="shared" si="36"/>
        <v>0</v>
      </c>
      <c r="DU23" s="134">
        <f t="shared" si="80"/>
        <v>0</v>
      </c>
      <c r="DV23" s="152">
        <f t="shared" si="37"/>
        <v>0</v>
      </c>
      <c r="DW23" s="173">
        <f t="shared" si="81"/>
        <v>0</v>
      </c>
    </row>
    <row r="24" spans="1:127" ht="21.75" thickBot="1">
      <c r="A24" s="151" t="s">
        <v>174</v>
      </c>
      <c r="B24" s="151">
        <f>IFERROR(VLOOKUP(A24,#REF!,2,FALSE),0)</f>
        <v>0</v>
      </c>
      <c r="C24" s="153" t="s">
        <v>167</v>
      </c>
      <c r="D24" s="134">
        <v>10</v>
      </c>
      <c r="E24" s="134">
        <v>2</v>
      </c>
      <c r="F24" s="232">
        <f t="shared" si="38"/>
        <v>0</v>
      </c>
      <c r="G24" s="232">
        <f t="shared" si="41"/>
        <v>0</v>
      </c>
      <c r="H24" s="179"/>
      <c r="I24" s="213"/>
      <c r="J24" s="134">
        <f>H24*$D24+I24</f>
        <v>0</v>
      </c>
      <c r="K24" s="134">
        <f t="shared" si="42"/>
        <v>0</v>
      </c>
      <c r="L24" s="152">
        <f>J24*$E24</f>
        <v>0</v>
      </c>
      <c r="M24" s="173">
        <f t="shared" si="43"/>
        <v>0</v>
      </c>
      <c r="N24" s="179"/>
      <c r="O24" s="213"/>
      <c r="P24" s="134">
        <f t="shared" si="0"/>
        <v>0</v>
      </c>
      <c r="Q24" s="134">
        <f t="shared" si="44"/>
        <v>0</v>
      </c>
      <c r="R24" s="152">
        <f t="shared" si="1"/>
        <v>0</v>
      </c>
      <c r="S24" s="173">
        <f t="shared" si="45"/>
        <v>0</v>
      </c>
      <c r="T24" s="179"/>
      <c r="U24" s="213"/>
      <c r="V24" s="134">
        <f t="shared" si="2"/>
        <v>0</v>
      </c>
      <c r="W24" s="134">
        <f t="shared" si="46"/>
        <v>0</v>
      </c>
      <c r="X24" s="152">
        <f t="shared" si="3"/>
        <v>0</v>
      </c>
      <c r="Y24" s="173">
        <f t="shared" si="47"/>
        <v>0</v>
      </c>
      <c r="Z24" s="179"/>
      <c r="AA24" s="213"/>
      <c r="AB24" s="134">
        <f t="shared" si="4"/>
        <v>0</v>
      </c>
      <c r="AC24" s="134">
        <f t="shared" si="48"/>
        <v>0</v>
      </c>
      <c r="AD24" s="152">
        <f t="shared" si="5"/>
        <v>0</v>
      </c>
      <c r="AE24" s="173">
        <f t="shared" si="49"/>
        <v>0</v>
      </c>
      <c r="AF24" s="179"/>
      <c r="AG24" s="213"/>
      <c r="AH24" s="134">
        <f t="shared" si="6"/>
        <v>0</v>
      </c>
      <c r="AI24" s="134">
        <f t="shared" si="50"/>
        <v>0</v>
      </c>
      <c r="AJ24" s="152">
        <f t="shared" si="7"/>
        <v>0</v>
      </c>
      <c r="AK24" s="173">
        <f t="shared" si="51"/>
        <v>0</v>
      </c>
      <c r="AL24" s="179"/>
      <c r="AM24" s="213"/>
      <c r="AN24" s="134">
        <f t="shared" si="8"/>
        <v>0</v>
      </c>
      <c r="AO24" s="134">
        <f t="shared" si="52"/>
        <v>0</v>
      </c>
      <c r="AP24" s="152">
        <f t="shared" si="9"/>
        <v>0</v>
      </c>
      <c r="AQ24" s="173">
        <f t="shared" si="53"/>
        <v>0</v>
      </c>
      <c r="AR24" s="179"/>
      <c r="AS24" s="213"/>
      <c r="AT24" s="134">
        <f t="shared" si="10"/>
        <v>0</v>
      </c>
      <c r="AU24" s="134">
        <f t="shared" si="54"/>
        <v>0</v>
      </c>
      <c r="AV24" s="152">
        <f t="shared" si="11"/>
        <v>0</v>
      </c>
      <c r="AW24" s="173">
        <f t="shared" si="55"/>
        <v>0</v>
      </c>
      <c r="AX24" s="179"/>
      <c r="AY24" s="213"/>
      <c r="AZ24" s="134">
        <f t="shared" si="12"/>
        <v>0</v>
      </c>
      <c r="BA24" s="134">
        <f t="shared" si="56"/>
        <v>0</v>
      </c>
      <c r="BB24" s="152">
        <f t="shared" si="13"/>
        <v>0</v>
      </c>
      <c r="BC24" s="173">
        <f t="shared" si="57"/>
        <v>0</v>
      </c>
      <c r="BD24" s="179"/>
      <c r="BE24" s="213"/>
      <c r="BF24" s="134">
        <f t="shared" si="14"/>
        <v>0</v>
      </c>
      <c r="BG24" s="134">
        <f t="shared" si="58"/>
        <v>0</v>
      </c>
      <c r="BH24" s="152">
        <f t="shared" si="15"/>
        <v>0</v>
      </c>
      <c r="BI24" s="173">
        <f t="shared" si="59"/>
        <v>0</v>
      </c>
      <c r="BJ24" s="179"/>
      <c r="BK24" s="213"/>
      <c r="BL24" s="134">
        <f t="shared" si="16"/>
        <v>0</v>
      </c>
      <c r="BM24" s="134">
        <f t="shared" si="60"/>
        <v>0</v>
      </c>
      <c r="BN24" s="152">
        <f t="shared" si="17"/>
        <v>0</v>
      </c>
      <c r="BO24" s="173">
        <f t="shared" si="61"/>
        <v>0</v>
      </c>
      <c r="BP24" s="179"/>
      <c r="BQ24" s="213"/>
      <c r="BR24" s="134">
        <f t="shared" si="18"/>
        <v>0</v>
      </c>
      <c r="BS24" s="134">
        <f t="shared" si="62"/>
        <v>0</v>
      </c>
      <c r="BT24" s="152">
        <f t="shared" si="19"/>
        <v>0</v>
      </c>
      <c r="BU24" s="173">
        <f t="shared" si="63"/>
        <v>0</v>
      </c>
      <c r="BV24" s="179"/>
      <c r="BW24" s="213"/>
      <c r="BX24" s="134">
        <f t="shared" si="20"/>
        <v>0</v>
      </c>
      <c r="BY24" s="134">
        <f t="shared" si="64"/>
        <v>0</v>
      </c>
      <c r="BZ24" s="152">
        <f t="shared" si="21"/>
        <v>0</v>
      </c>
      <c r="CA24" s="173">
        <f t="shared" si="65"/>
        <v>0</v>
      </c>
      <c r="CB24" s="179"/>
      <c r="CC24" s="213"/>
      <c r="CD24" s="134">
        <f t="shared" si="22"/>
        <v>0</v>
      </c>
      <c r="CE24" s="134">
        <f t="shared" si="66"/>
        <v>0</v>
      </c>
      <c r="CF24" s="152">
        <f t="shared" si="23"/>
        <v>0</v>
      </c>
      <c r="CG24" s="173">
        <f t="shared" si="67"/>
        <v>0</v>
      </c>
      <c r="CH24" s="179"/>
      <c r="CI24" s="213"/>
      <c r="CJ24" s="134">
        <f t="shared" si="24"/>
        <v>0</v>
      </c>
      <c r="CK24" s="134">
        <f t="shared" si="68"/>
        <v>0</v>
      </c>
      <c r="CL24" s="152">
        <f t="shared" si="25"/>
        <v>0</v>
      </c>
      <c r="CM24" s="173">
        <f t="shared" si="69"/>
        <v>0</v>
      </c>
      <c r="CN24" s="179"/>
      <c r="CO24" s="213"/>
      <c r="CP24" s="134">
        <f t="shared" si="26"/>
        <v>0</v>
      </c>
      <c r="CQ24" s="134">
        <f t="shared" si="70"/>
        <v>0</v>
      </c>
      <c r="CR24" s="152">
        <f t="shared" si="27"/>
        <v>0</v>
      </c>
      <c r="CS24" s="173">
        <f t="shared" si="71"/>
        <v>0</v>
      </c>
      <c r="CT24" s="179"/>
      <c r="CU24" s="213"/>
      <c r="CV24" s="134">
        <f t="shared" si="28"/>
        <v>0</v>
      </c>
      <c r="CW24" s="134">
        <f t="shared" si="72"/>
        <v>0</v>
      </c>
      <c r="CX24" s="152">
        <f t="shared" si="29"/>
        <v>0</v>
      </c>
      <c r="CY24" s="173">
        <f t="shared" si="73"/>
        <v>0</v>
      </c>
      <c r="CZ24" s="179"/>
      <c r="DA24" s="213"/>
      <c r="DB24" s="134">
        <f t="shared" si="30"/>
        <v>0</v>
      </c>
      <c r="DC24" s="134">
        <f t="shared" si="74"/>
        <v>0</v>
      </c>
      <c r="DD24" s="152">
        <f t="shared" si="31"/>
        <v>0</v>
      </c>
      <c r="DE24" s="173">
        <f t="shared" si="75"/>
        <v>0</v>
      </c>
      <c r="DF24" s="179"/>
      <c r="DG24" s="213"/>
      <c r="DH24" s="134">
        <f t="shared" si="32"/>
        <v>0</v>
      </c>
      <c r="DI24" s="134">
        <f t="shared" si="76"/>
        <v>0</v>
      </c>
      <c r="DJ24" s="152">
        <f t="shared" si="33"/>
        <v>0</v>
      </c>
      <c r="DK24" s="173">
        <f t="shared" si="77"/>
        <v>0</v>
      </c>
      <c r="DL24" s="179"/>
      <c r="DM24" s="213"/>
      <c r="DN24" s="134">
        <f t="shared" si="34"/>
        <v>0</v>
      </c>
      <c r="DO24" s="134">
        <f t="shared" si="78"/>
        <v>0</v>
      </c>
      <c r="DP24" s="152">
        <f t="shared" si="35"/>
        <v>0</v>
      </c>
      <c r="DQ24" s="173">
        <f t="shared" si="79"/>
        <v>0</v>
      </c>
      <c r="DR24" s="179"/>
      <c r="DS24" s="213"/>
      <c r="DT24" s="134">
        <f t="shared" si="36"/>
        <v>0</v>
      </c>
      <c r="DU24" s="134">
        <f t="shared" si="80"/>
        <v>0</v>
      </c>
      <c r="DV24" s="152">
        <f t="shared" si="37"/>
        <v>0</v>
      </c>
      <c r="DW24" s="173">
        <f t="shared" si="81"/>
        <v>0</v>
      </c>
    </row>
    <row r="25" spans="1:127" ht="21.75" thickBot="1">
      <c r="A25" s="151" t="s">
        <v>173</v>
      </c>
      <c r="B25" s="151">
        <f>IFERROR(VLOOKUP(A25,#REF!,2,FALSE),0)</f>
        <v>0</v>
      </c>
      <c r="C25" s="153" t="s">
        <v>164</v>
      </c>
      <c r="D25" s="134">
        <v>5</v>
      </c>
      <c r="E25" s="134">
        <v>2</v>
      </c>
      <c r="F25" s="232">
        <f t="shared" si="38"/>
        <v>0</v>
      </c>
      <c r="G25" s="232">
        <f t="shared" si="41"/>
        <v>0</v>
      </c>
      <c r="H25" s="179"/>
      <c r="I25" s="213"/>
      <c r="J25" s="134">
        <f>H25*$D25+I25</f>
        <v>0</v>
      </c>
      <c r="K25" s="134">
        <f t="shared" si="42"/>
        <v>0</v>
      </c>
      <c r="L25" s="152">
        <f>J25*$E25</f>
        <v>0</v>
      </c>
      <c r="M25" s="173">
        <f t="shared" si="43"/>
        <v>0</v>
      </c>
      <c r="N25" s="179"/>
      <c r="O25" s="213"/>
      <c r="P25" s="134">
        <f t="shared" si="0"/>
        <v>0</v>
      </c>
      <c r="Q25" s="134">
        <f t="shared" si="44"/>
        <v>0</v>
      </c>
      <c r="R25" s="152">
        <f t="shared" si="1"/>
        <v>0</v>
      </c>
      <c r="S25" s="173">
        <f t="shared" si="45"/>
        <v>0</v>
      </c>
      <c r="T25" s="179"/>
      <c r="U25" s="213"/>
      <c r="V25" s="134">
        <f t="shared" si="2"/>
        <v>0</v>
      </c>
      <c r="W25" s="134">
        <f t="shared" si="46"/>
        <v>0</v>
      </c>
      <c r="X25" s="152">
        <f t="shared" si="3"/>
        <v>0</v>
      </c>
      <c r="Y25" s="173">
        <f t="shared" si="47"/>
        <v>0</v>
      </c>
      <c r="Z25" s="179"/>
      <c r="AA25" s="213"/>
      <c r="AB25" s="134">
        <f t="shared" si="4"/>
        <v>0</v>
      </c>
      <c r="AC25" s="134">
        <f t="shared" si="48"/>
        <v>0</v>
      </c>
      <c r="AD25" s="152">
        <f t="shared" si="5"/>
        <v>0</v>
      </c>
      <c r="AE25" s="173">
        <f t="shared" si="49"/>
        <v>0</v>
      </c>
      <c r="AF25" s="179"/>
      <c r="AG25" s="213"/>
      <c r="AH25" s="134">
        <f t="shared" si="6"/>
        <v>0</v>
      </c>
      <c r="AI25" s="134">
        <f t="shared" si="50"/>
        <v>0</v>
      </c>
      <c r="AJ25" s="152">
        <f t="shared" si="7"/>
        <v>0</v>
      </c>
      <c r="AK25" s="173">
        <f t="shared" si="51"/>
        <v>0</v>
      </c>
      <c r="AL25" s="179"/>
      <c r="AM25" s="213"/>
      <c r="AN25" s="134">
        <f t="shared" si="8"/>
        <v>0</v>
      </c>
      <c r="AO25" s="134">
        <f t="shared" si="52"/>
        <v>0</v>
      </c>
      <c r="AP25" s="152">
        <f t="shared" si="9"/>
        <v>0</v>
      </c>
      <c r="AQ25" s="173">
        <f t="shared" si="53"/>
        <v>0</v>
      </c>
      <c r="AR25" s="179"/>
      <c r="AS25" s="213"/>
      <c r="AT25" s="134">
        <f t="shared" si="10"/>
        <v>0</v>
      </c>
      <c r="AU25" s="134">
        <f t="shared" si="54"/>
        <v>0</v>
      </c>
      <c r="AV25" s="152">
        <f t="shared" si="11"/>
        <v>0</v>
      </c>
      <c r="AW25" s="173">
        <f t="shared" si="55"/>
        <v>0</v>
      </c>
      <c r="AX25" s="179"/>
      <c r="AY25" s="213"/>
      <c r="AZ25" s="134">
        <f t="shared" si="12"/>
        <v>0</v>
      </c>
      <c r="BA25" s="134">
        <f t="shared" si="56"/>
        <v>0</v>
      </c>
      <c r="BB25" s="152">
        <f t="shared" si="13"/>
        <v>0</v>
      </c>
      <c r="BC25" s="173">
        <f t="shared" si="57"/>
        <v>0</v>
      </c>
      <c r="BD25" s="179"/>
      <c r="BE25" s="213"/>
      <c r="BF25" s="134">
        <f t="shared" si="14"/>
        <v>0</v>
      </c>
      <c r="BG25" s="134">
        <f t="shared" si="58"/>
        <v>0</v>
      </c>
      <c r="BH25" s="152">
        <f t="shared" si="15"/>
        <v>0</v>
      </c>
      <c r="BI25" s="173">
        <f t="shared" si="59"/>
        <v>0</v>
      </c>
      <c r="BJ25" s="179"/>
      <c r="BK25" s="213"/>
      <c r="BL25" s="134">
        <f t="shared" si="16"/>
        <v>0</v>
      </c>
      <c r="BM25" s="134">
        <f t="shared" si="60"/>
        <v>0</v>
      </c>
      <c r="BN25" s="152">
        <f t="shared" si="17"/>
        <v>0</v>
      </c>
      <c r="BO25" s="173">
        <f t="shared" si="61"/>
        <v>0</v>
      </c>
      <c r="BP25" s="179"/>
      <c r="BQ25" s="213"/>
      <c r="BR25" s="134">
        <f t="shared" si="18"/>
        <v>0</v>
      </c>
      <c r="BS25" s="134">
        <f t="shared" si="62"/>
        <v>0</v>
      </c>
      <c r="BT25" s="152">
        <f t="shared" si="19"/>
        <v>0</v>
      </c>
      <c r="BU25" s="173">
        <f t="shared" si="63"/>
        <v>0</v>
      </c>
      <c r="BV25" s="179"/>
      <c r="BW25" s="213"/>
      <c r="BX25" s="134">
        <f t="shared" si="20"/>
        <v>0</v>
      </c>
      <c r="BY25" s="134">
        <f t="shared" si="64"/>
        <v>0</v>
      </c>
      <c r="BZ25" s="152">
        <f t="shared" si="21"/>
        <v>0</v>
      </c>
      <c r="CA25" s="173">
        <f t="shared" si="65"/>
        <v>0</v>
      </c>
      <c r="CB25" s="179"/>
      <c r="CC25" s="213"/>
      <c r="CD25" s="134">
        <f t="shared" si="22"/>
        <v>0</v>
      </c>
      <c r="CE25" s="134">
        <f t="shared" si="66"/>
        <v>0</v>
      </c>
      <c r="CF25" s="152">
        <f t="shared" si="23"/>
        <v>0</v>
      </c>
      <c r="CG25" s="173">
        <f t="shared" si="67"/>
        <v>0</v>
      </c>
      <c r="CH25" s="179"/>
      <c r="CI25" s="213"/>
      <c r="CJ25" s="134">
        <f t="shared" si="24"/>
        <v>0</v>
      </c>
      <c r="CK25" s="134">
        <f t="shared" si="68"/>
        <v>0</v>
      </c>
      <c r="CL25" s="152">
        <f t="shared" si="25"/>
        <v>0</v>
      </c>
      <c r="CM25" s="173">
        <f t="shared" si="69"/>
        <v>0</v>
      </c>
      <c r="CN25" s="179"/>
      <c r="CO25" s="213"/>
      <c r="CP25" s="134">
        <f t="shared" si="26"/>
        <v>0</v>
      </c>
      <c r="CQ25" s="134">
        <f t="shared" si="70"/>
        <v>0</v>
      </c>
      <c r="CR25" s="152">
        <f t="shared" si="27"/>
        <v>0</v>
      </c>
      <c r="CS25" s="173">
        <f t="shared" si="71"/>
        <v>0</v>
      </c>
      <c r="CT25" s="179"/>
      <c r="CU25" s="213"/>
      <c r="CV25" s="134">
        <f t="shared" si="28"/>
        <v>0</v>
      </c>
      <c r="CW25" s="134">
        <f t="shared" si="72"/>
        <v>0</v>
      </c>
      <c r="CX25" s="152">
        <f t="shared" si="29"/>
        <v>0</v>
      </c>
      <c r="CY25" s="173">
        <f t="shared" si="73"/>
        <v>0</v>
      </c>
      <c r="CZ25" s="179"/>
      <c r="DA25" s="213"/>
      <c r="DB25" s="134">
        <f t="shared" si="30"/>
        <v>0</v>
      </c>
      <c r="DC25" s="134">
        <f t="shared" si="74"/>
        <v>0</v>
      </c>
      <c r="DD25" s="152">
        <f t="shared" si="31"/>
        <v>0</v>
      </c>
      <c r="DE25" s="173">
        <f t="shared" si="75"/>
        <v>0</v>
      </c>
      <c r="DF25" s="179"/>
      <c r="DG25" s="213"/>
      <c r="DH25" s="134">
        <f t="shared" si="32"/>
        <v>0</v>
      </c>
      <c r="DI25" s="134">
        <f t="shared" si="76"/>
        <v>0</v>
      </c>
      <c r="DJ25" s="152">
        <f t="shared" si="33"/>
        <v>0</v>
      </c>
      <c r="DK25" s="173">
        <f t="shared" si="77"/>
        <v>0</v>
      </c>
      <c r="DL25" s="179"/>
      <c r="DM25" s="213"/>
      <c r="DN25" s="134">
        <f t="shared" si="34"/>
        <v>0</v>
      </c>
      <c r="DO25" s="134">
        <f t="shared" si="78"/>
        <v>0</v>
      </c>
      <c r="DP25" s="152">
        <f t="shared" si="35"/>
        <v>0</v>
      </c>
      <c r="DQ25" s="173">
        <f t="shared" si="79"/>
        <v>0</v>
      </c>
      <c r="DR25" s="179"/>
      <c r="DS25" s="213"/>
      <c r="DT25" s="134">
        <f t="shared" si="36"/>
        <v>0</v>
      </c>
      <c r="DU25" s="134">
        <f t="shared" si="80"/>
        <v>0</v>
      </c>
      <c r="DV25" s="152">
        <f t="shared" si="37"/>
        <v>0</v>
      </c>
      <c r="DW25" s="173">
        <f t="shared" si="81"/>
        <v>0</v>
      </c>
    </row>
  </sheetData>
  <mergeCells count="260">
    <mergeCell ref="BY18:BY19"/>
    <mergeCell ref="CA18:CA19"/>
    <mergeCell ref="CB1:CG1"/>
    <mergeCell ref="CE3:CE5"/>
    <mergeCell ref="CG3:CG5"/>
    <mergeCell ref="CE6:CE8"/>
    <mergeCell ref="CG6:CG8"/>
    <mergeCell ref="CE10:CE12"/>
    <mergeCell ref="CG10:CG12"/>
    <mergeCell ref="CE13:CE14"/>
    <mergeCell ref="CG13:CG14"/>
    <mergeCell ref="CE18:CE19"/>
    <mergeCell ref="CG18:CG19"/>
    <mergeCell ref="BV1:CA1"/>
    <mergeCell ref="BY3:BY5"/>
    <mergeCell ref="CA3:CA5"/>
    <mergeCell ref="BY6:BY8"/>
    <mergeCell ref="CA6:CA8"/>
    <mergeCell ref="BY10:BY12"/>
    <mergeCell ref="CA10:CA12"/>
    <mergeCell ref="BY13:BY14"/>
    <mergeCell ref="CA13:CA14"/>
    <mergeCell ref="Q3:Q5"/>
    <mergeCell ref="Q6:Q8"/>
    <mergeCell ref="W10:W12"/>
    <mergeCell ref="W13:W14"/>
    <mergeCell ref="W18:W19"/>
    <mergeCell ref="W3:W5"/>
    <mergeCell ref="W6:W8"/>
    <mergeCell ref="S3:S5"/>
    <mergeCell ref="S6:S8"/>
    <mergeCell ref="Q16:Q17"/>
    <mergeCell ref="S16:S17"/>
    <mergeCell ref="W16:W17"/>
    <mergeCell ref="H1:M1"/>
    <mergeCell ref="M3:M5"/>
    <mergeCell ref="M6:M8"/>
    <mergeCell ref="M10:M12"/>
    <mergeCell ref="M13:M14"/>
    <mergeCell ref="M18:M19"/>
    <mergeCell ref="K3:K5"/>
    <mergeCell ref="K6:K8"/>
    <mergeCell ref="K10:K12"/>
    <mergeCell ref="K13:K14"/>
    <mergeCell ref="K18:K19"/>
    <mergeCell ref="K16:K17"/>
    <mergeCell ref="M16:M17"/>
    <mergeCell ref="N1:S1"/>
    <mergeCell ref="T1:Y1"/>
    <mergeCell ref="Z1:AE1"/>
    <mergeCell ref="AE10:AE12"/>
    <mergeCell ref="AE13:AE14"/>
    <mergeCell ref="AE18:AE19"/>
    <mergeCell ref="AE3:AE5"/>
    <mergeCell ref="AE6:AE8"/>
    <mergeCell ref="AC3:AC5"/>
    <mergeCell ref="AC6:AC8"/>
    <mergeCell ref="AC10:AC12"/>
    <mergeCell ref="AC13:AC14"/>
    <mergeCell ref="AC18:AC19"/>
    <mergeCell ref="Q10:Q12"/>
    <mergeCell ref="S10:S12"/>
    <mergeCell ref="Q13:Q14"/>
    <mergeCell ref="S13:S14"/>
    <mergeCell ref="Q18:Q19"/>
    <mergeCell ref="S18:S19"/>
    <mergeCell ref="Y3:Y5"/>
    <mergeCell ref="Y6:Y8"/>
    <mergeCell ref="Y10:Y12"/>
    <mergeCell ref="Y13:Y14"/>
    <mergeCell ref="Y18:Y19"/>
    <mergeCell ref="AI18:AI19"/>
    <mergeCell ref="AK18:AK19"/>
    <mergeCell ref="AL1:AQ1"/>
    <mergeCell ref="AO10:AO12"/>
    <mergeCell ref="AQ10:AQ12"/>
    <mergeCell ref="AO13:AO14"/>
    <mergeCell ref="AQ13:AQ14"/>
    <mergeCell ref="AO18:AO19"/>
    <mergeCell ref="AQ18:AQ19"/>
    <mergeCell ref="AO3:AO5"/>
    <mergeCell ref="AQ3:AQ5"/>
    <mergeCell ref="AO6:AO8"/>
    <mergeCell ref="AQ6:AQ8"/>
    <mergeCell ref="AF1:AK1"/>
    <mergeCell ref="AI3:AI5"/>
    <mergeCell ref="AK3:AK5"/>
    <mergeCell ref="AI6:AI8"/>
    <mergeCell ref="AK6:AK8"/>
    <mergeCell ref="AI10:AI12"/>
    <mergeCell ref="AK10:AK12"/>
    <mergeCell ref="AI13:AI14"/>
    <mergeCell ref="AK13:AK14"/>
    <mergeCell ref="AU3:AU5"/>
    <mergeCell ref="AU6:AU8"/>
    <mergeCell ref="AU10:AU12"/>
    <mergeCell ref="AU13:AU14"/>
    <mergeCell ref="AU18:AU19"/>
    <mergeCell ref="AR1:AW1"/>
    <mergeCell ref="BA10:BA12"/>
    <mergeCell ref="BA13:BA14"/>
    <mergeCell ref="BA18:BA19"/>
    <mergeCell ref="BA3:BA5"/>
    <mergeCell ref="BA6:BA8"/>
    <mergeCell ref="AW3:AW5"/>
    <mergeCell ref="AW6:AW8"/>
    <mergeCell ref="AW10:AW12"/>
    <mergeCell ref="AW13:AW14"/>
    <mergeCell ref="AW18:AW19"/>
    <mergeCell ref="AX1:BC1"/>
    <mergeCell ref="BC3:BC5"/>
    <mergeCell ref="BC6:BC8"/>
    <mergeCell ref="BC10:BC12"/>
    <mergeCell ref="BC13:BC14"/>
    <mergeCell ref="BC18:BC19"/>
    <mergeCell ref="BA16:BA17"/>
    <mergeCell ref="BC16:BC17"/>
    <mergeCell ref="BD1:BI1"/>
    <mergeCell ref="BI10:BI12"/>
    <mergeCell ref="BI13:BI14"/>
    <mergeCell ref="BI18:BI19"/>
    <mergeCell ref="BI3:BI5"/>
    <mergeCell ref="BI6:BI8"/>
    <mergeCell ref="BG3:BG5"/>
    <mergeCell ref="BG6:BG8"/>
    <mergeCell ref="BG10:BG12"/>
    <mergeCell ref="BG13:BG14"/>
    <mergeCell ref="BG18:BG19"/>
    <mergeCell ref="BG16:BG17"/>
    <mergeCell ref="BI16:BI17"/>
    <mergeCell ref="BM18:BM19"/>
    <mergeCell ref="BO18:BO19"/>
    <mergeCell ref="BP1:BU1"/>
    <mergeCell ref="BJ1:BO1"/>
    <mergeCell ref="BM3:BM5"/>
    <mergeCell ref="BO3:BO5"/>
    <mergeCell ref="BM6:BM8"/>
    <mergeCell ref="BO6:BO8"/>
    <mergeCell ref="BM10:BM12"/>
    <mergeCell ref="BO10:BO12"/>
    <mergeCell ref="BM13:BM14"/>
    <mergeCell ref="BO13:BO14"/>
    <mergeCell ref="BS3:BS5"/>
    <mergeCell ref="BU3:BU5"/>
    <mergeCell ref="BS6:BS8"/>
    <mergeCell ref="BU6:BU8"/>
    <mergeCell ref="BS10:BS12"/>
    <mergeCell ref="BU10:BU12"/>
    <mergeCell ref="BS13:BS14"/>
    <mergeCell ref="BU13:BU14"/>
    <mergeCell ref="BS18:BS19"/>
    <mergeCell ref="BU18:BU19"/>
    <mergeCell ref="BM16:BM17"/>
    <mergeCell ref="BO16:BO17"/>
    <mergeCell ref="Y16:Y17"/>
    <mergeCell ref="AC16:AC17"/>
    <mergeCell ref="AE16:AE17"/>
    <mergeCell ref="AI16:AI17"/>
    <mergeCell ref="AK16:AK17"/>
    <mergeCell ref="AO16:AO17"/>
    <mergeCell ref="AQ16:AQ17"/>
    <mergeCell ref="AU16:AU17"/>
    <mergeCell ref="AW16:AW17"/>
    <mergeCell ref="CK6:CK8"/>
    <mergeCell ref="CM6:CM8"/>
    <mergeCell ref="CK10:CK12"/>
    <mergeCell ref="CM10:CM12"/>
    <mergeCell ref="CK13:CK14"/>
    <mergeCell ref="CM13:CM14"/>
    <mergeCell ref="BS16:BS17"/>
    <mergeCell ref="BU16:BU17"/>
    <mergeCell ref="BY16:BY17"/>
    <mergeCell ref="CA16:CA17"/>
    <mergeCell ref="CE16:CE17"/>
    <mergeCell ref="CG16:CG17"/>
    <mergeCell ref="CW10:CW12"/>
    <mergeCell ref="CY10:CY12"/>
    <mergeCell ref="CW13:CW14"/>
    <mergeCell ref="CY13:CY14"/>
    <mergeCell ref="CK16:CK17"/>
    <mergeCell ref="CM16:CM17"/>
    <mergeCell ref="CK18:CK19"/>
    <mergeCell ref="CM18:CM19"/>
    <mergeCell ref="CN1:CS1"/>
    <mergeCell ref="CQ3:CQ5"/>
    <mergeCell ref="CS3:CS5"/>
    <mergeCell ref="CQ6:CQ8"/>
    <mergeCell ref="CS6:CS8"/>
    <mergeCell ref="CQ10:CQ12"/>
    <mergeCell ref="CS10:CS12"/>
    <mergeCell ref="CQ13:CQ14"/>
    <mergeCell ref="CS13:CS14"/>
    <mergeCell ref="CQ16:CQ17"/>
    <mergeCell ref="CS16:CS17"/>
    <mergeCell ref="CQ18:CQ19"/>
    <mergeCell ref="CS18:CS19"/>
    <mergeCell ref="CH1:CM1"/>
    <mergeCell ref="CK3:CK5"/>
    <mergeCell ref="CM3:CM5"/>
    <mergeCell ref="DI13:DI14"/>
    <mergeCell ref="DK13:DK14"/>
    <mergeCell ref="CW16:CW17"/>
    <mergeCell ref="CY16:CY17"/>
    <mergeCell ref="CW18:CW19"/>
    <mergeCell ref="CY18:CY19"/>
    <mergeCell ref="CZ1:DE1"/>
    <mergeCell ref="DC3:DC5"/>
    <mergeCell ref="DE3:DE5"/>
    <mergeCell ref="DC6:DC8"/>
    <mergeCell ref="DE6:DE8"/>
    <mergeCell ref="DC10:DC12"/>
    <mergeCell ref="DE10:DE12"/>
    <mergeCell ref="DC13:DC14"/>
    <mergeCell ref="DE13:DE14"/>
    <mergeCell ref="DC16:DC17"/>
    <mergeCell ref="DE16:DE17"/>
    <mergeCell ref="DC18:DC19"/>
    <mergeCell ref="DE18:DE19"/>
    <mergeCell ref="CT1:CY1"/>
    <mergeCell ref="CW3:CW5"/>
    <mergeCell ref="CY3:CY5"/>
    <mergeCell ref="CW6:CW8"/>
    <mergeCell ref="CY6:CY8"/>
    <mergeCell ref="DI16:DI17"/>
    <mergeCell ref="DK16:DK17"/>
    <mergeCell ref="DI18:DI19"/>
    <mergeCell ref="DK18:DK19"/>
    <mergeCell ref="DL1:DQ1"/>
    <mergeCell ref="DO3:DO5"/>
    <mergeCell ref="DQ3:DQ5"/>
    <mergeCell ref="DO6:DO8"/>
    <mergeCell ref="DQ6:DQ8"/>
    <mergeCell ref="DO10:DO12"/>
    <mergeCell ref="DQ10:DQ12"/>
    <mergeCell ref="DO13:DO14"/>
    <mergeCell ref="DQ13:DQ14"/>
    <mergeCell ref="DO16:DO17"/>
    <mergeCell ref="DQ16:DQ17"/>
    <mergeCell ref="DO18:DO19"/>
    <mergeCell ref="DQ18:DQ19"/>
    <mergeCell ref="DF1:DK1"/>
    <mergeCell ref="DI3:DI5"/>
    <mergeCell ref="DK3:DK5"/>
    <mergeCell ref="DI6:DI8"/>
    <mergeCell ref="DK6:DK8"/>
    <mergeCell ref="DI10:DI12"/>
    <mergeCell ref="DK10:DK12"/>
    <mergeCell ref="DU16:DU17"/>
    <mergeCell ref="DW16:DW17"/>
    <mergeCell ref="DU18:DU19"/>
    <mergeCell ref="DW18:DW19"/>
    <mergeCell ref="DR1:DW1"/>
    <mergeCell ref="DU3:DU5"/>
    <mergeCell ref="DW3:DW5"/>
    <mergeCell ref="DU6:DU8"/>
    <mergeCell ref="DW6:DW8"/>
    <mergeCell ref="DU10:DU12"/>
    <mergeCell ref="DW10:DW12"/>
    <mergeCell ref="DU13:DU14"/>
    <mergeCell ref="DW13:DW14"/>
  </mergeCells>
  <pageMargins left="0.70866141732283472" right="0.70866141732283472" top="0.74803149606299213" bottom="0.74803149606299213" header="0.31496062992125984" footer="0.31496062992125984"/>
  <pageSetup paperSize="9" scale="1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BS210"/>
  <sheetViews>
    <sheetView zoomScale="70" zoomScaleNormal="70" workbookViewId="0">
      <pane xSplit="3" ySplit="3" topLeftCell="D4" activePane="bottomRight" state="frozen"/>
      <selection activeCell="L4" sqref="L4"/>
      <selection pane="topRight" activeCell="L4" sqref="L4"/>
      <selection pane="bottomLeft" activeCell="L4" sqref="L4"/>
      <selection pane="bottomRight" activeCell="L4" sqref="L4"/>
    </sheetView>
  </sheetViews>
  <sheetFormatPr baseColWidth="10" defaultRowHeight="15"/>
  <cols>
    <col min="1" max="1" width="8.5703125" style="2" bestFit="1" customWidth="1"/>
    <col min="2" max="2" width="41.28515625" style="2" customWidth="1"/>
    <col min="3" max="3" width="3.85546875" style="34" bestFit="1" customWidth="1"/>
    <col min="4" max="65" width="11.42578125" style="2" customWidth="1"/>
    <col min="66" max="66" width="2.5703125" style="2" customWidth="1"/>
    <col min="67" max="67" width="15.28515625" style="2" bestFit="1" customWidth="1"/>
    <col min="68" max="68" width="11.5703125" style="2" bestFit="1" customWidth="1"/>
    <col min="69" max="16384" width="11.42578125" style="2"/>
  </cols>
  <sheetData>
    <row r="1" spans="1:71" ht="15.75" hidden="1" thickBot="1">
      <c r="D1" s="94" t="str">
        <f t="shared" ref="D1:BL1" si="0">TEXT(D2,"JJJJ")</f>
        <v>vendredi</v>
      </c>
      <c r="E1" s="94" t="str">
        <f>+D1</f>
        <v>vendredi</v>
      </c>
      <c r="F1" s="94" t="str">
        <f t="shared" si="0"/>
        <v>samedi</v>
      </c>
      <c r="G1" s="94" t="str">
        <f>+F1</f>
        <v>samedi</v>
      </c>
      <c r="H1" s="94" t="str">
        <f t="shared" si="0"/>
        <v>dimanche</v>
      </c>
      <c r="I1" s="94" t="str">
        <f>H1</f>
        <v>dimanche</v>
      </c>
      <c r="J1" s="94" t="str">
        <f t="shared" si="0"/>
        <v>lundi</v>
      </c>
      <c r="K1" s="94" t="str">
        <f>J1</f>
        <v>lundi</v>
      </c>
      <c r="L1" s="94" t="str">
        <f t="shared" si="0"/>
        <v>mardi</v>
      </c>
      <c r="M1" s="94" t="str">
        <f>L1</f>
        <v>mardi</v>
      </c>
      <c r="N1" s="94" t="str">
        <f t="shared" si="0"/>
        <v>mercredi</v>
      </c>
      <c r="O1" s="94" t="str">
        <f>N1</f>
        <v>mercredi</v>
      </c>
      <c r="P1" s="94" t="str">
        <f t="shared" si="0"/>
        <v>jeudi</v>
      </c>
      <c r="Q1" s="94" t="str">
        <f>P1</f>
        <v>jeudi</v>
      </c>
      <c r="R1" s="94" t="str">
        <f t="shared" si="0"/>
        <v>vendredi</v>
      </c>
      <c r="S1" s="94" t="str">
        <f>R1</f>
        <v>vendredi</v>
      </c>
      <c r="T1" s="94" t="str">
        <f t="shared" si="0"/>
        <v>samedi</v>
      </c>
      <c r="U1" s="94" t="str">
        <f>T1</f>
        <v>samedi</v>
      </c>
      <c r="V1" s="94" t="str">
        <f t="shared" si="0"/>
        <v>dimanche</v>
      </c>
      <c r="W1" s="94" t="str">
        <f>V1</f>
        <v>dimanche</v>
      </c>
      <c r="X1" s="94" t="str">
        <f t="shared" si="0"/>
        <v>lundi</v>
      </c>
      <c r="Y1" s="94" t="str">
        <f>X1</f>
        <v>lundi</v>
      </c>
      <c r="Z1" s="94" t="str">
        <f t="shared" si="0"/>
        <v>mardi</v>
      </c>
      <c r="AA1" s="94" t="str">
        <f>Z1</f>
        <v>mardi</v>
      </c>
      <c r="AB1" s="94" t="str">
        <f t="shared" si="0"/>
        <v>mercredi</v>
      </c>
      <c r="AC1" s="94" t="str">
        <f>AB1</f>
        <v>mercredi</v>
      </c>
      <c r="AD1" s="94" t="str">
        <f t="shared" si="0"/>
        <v>jeudi</v>
      </c>
      <c r="AE1" s="94" t="str">
        <f>AD1</f>
        <v>jeudi</v>
      </c>
      <c r="AF1" s="94" t="str">
        <f t="shared" si="0"/>
        <v>vendredi</v>
      </c>
      <c r="AG1" s="94" t="str">
        <f>AF1</f>
        <v>vendredi</v>
      </c>
      <c r="AH1" s="94" t="str">
        <f t="shared" si="0"/>
        <v>samedi</v>
      </c>
      <c r="AI1" s="94" t="str">
        <f>AH1</f>
        <v>samedi</v>
      </c>
      <c r="AJ1" s="94" t="str">
        <f t="shared" si="0"/>
        <v>dimanche</v>
      </c>
      <c r="AK1" s="94" t="str">
        <f>AJ1</f>
        <v>dimanche</v>
      </c>
      <c r="AL1" s="94" t="str">
        <f t="shared" si="0"/>
        <v>lundi</v>
      </c>
      <c r="AM1" s="94" t="str">
        <f>AL1</f>
        <v>lundi</v>
      </c>
      <c r="AN1" s="94" t="str">
        <f t="shared" si="0"/>
        <v>mardi</v>
      </c>
      <c r="AO1" s="94" t="str">
        <f>AN1</f>
        <v>mardi</v>
      </c>
      <c r="AP1" s="94" t="str">
        <f t="shared" si="0"/>
        <v>mercredi</v>
      </c>
      <c r="AQ1" s="94" t="str">
        <f>AP1</f>
        <v>mercredi</v>
      </c>
      <c r="AR1" s="94" t="str">
        <f t="shared" si="0"/>
        <v>jeudi</v>
      </c>
      <c r="AS1" s="94" t="str">
        <f>AR1</f>
        <v>jeudi</v>
      </c>
      <c r="AT1" s="94" t="str">
        <f t="shared" si="0"/>
        <v>vendredi</v>
      </c>
      <c r="AU1" s="94" t="str">
        <f>AT1</f>
        <v>vendredi</v>
      </c>
      <c r="AV1" s="94" t="str">
        <f t="shared" si="0"/>
        <v>samedi</v>
      </c>
      <c r="AW1" s="94" t="str">
        <f>AV1</f>
        <v>samedi</v>
      </c>
      <c r="AX1" s="94" t="str">
        <f t="shared" si="0"/>
        <v>dimanche</v>
      </c>
      <c r="AY1" s="94" t="str">
        <f>AX1</f>
        <v>dimanche</v>
      </c>
      <c r="AZ1" s="94" t="str">
        <f t="shared" si="0"/>
        <v>lundi</v>
      </c>
      <c r="BA1" s="94" t="str">
        <f>AZ1</f>
        <v>lundi</v>
      </c>
      <c r="BB1" s="94" t="str">
        <f t="shared" si="0"/>
        <v>mardi</v>
      </c>
      <c r="BC1" s="94" t="str">
        <f>BB1</f>
        <v>mardi</v>
      </c>
      <c r="BD1" s="94" t="str">
        <f t="shared" si="0"/>
        <v>mercredi</v>
      </c>
      <c r="BE1" s="94" t="str">
        <f>BD1</f>
        <v>mercredi</v>
      </c>
      <c r="BF1" s="94" t="str">
        <f t="shared" si="0"/>
        <v>jeudi</v>
      </c>
      <c r="BG1" s="94" t="str">
        <f>BF1</f>
        <v>jeudi</v>
      </c>
      <c r="BH1" s="94" t="str">
        <f t="shared" si="0"/>
        <v>vendredi</v>
      </c>
      <c r="BI1" s="94" t="str">
        <f>BH1</f>
        <v>vendredi</v>
      </c>
      <c r="BJ1" s="94" t="str">
        <f t="shared" si="0"/>
        <v>samedi</v>
      </c>
      <c r="BK1" s="94" t="str">
        <f>BJ1</f>
        <v>samedi</v>
      </c>
      <c r="BL1" s="94" t="str">
        <f t="shared" si="0"/>
        <v>dimanche</v>
      </c>
      <c r="BM1" s="94" t="str">
        <f>BL1</f>
        <v>dimanche</v>
      </c>
    </row>
    <row r="2" spans="1:71" ht="24.75" customHeight="1" thickBot="1">
      <c r="B2" s="109" t="str">
        <f ca="1">MID(CELL("nomfichier",B2),FIND("]",CELL("nomfichier",B2))+1,30)</f>
        <v>C FRIGO+DON</v>
      </c>
      <c r="D2" s="301">
        <f>'SO+CO+INV JOURNALIER'!L2</f>
        <v>43070</v>
      </c>
      <c r="E2" s="302"/>
      <c r="F2" s="301">
        <f>D2+1</f>
        <v>43071</v>
      </c>
      <c r="G2" s="302"/>
      <c r="H2" s="301">
        <f>F2+1</f>
        <v>43072</v>
      </c>
      <c r="I2" s="302"/>
      <c r="J2" s="301">
        <f>H2+1</f>
        <v>43073</v>
      </c>
      <c r="K2" s="302"/>
      <c r="L2" s="301">
        <f>J2+1</f>
        <v>43074</v>
      </c>
      <c r="M2" s="302"/>
      <c r="N2" s="301">
        <f>L2+1</f>
        <v>43075</v>
      </c>
      <c r="O2" s="302"/>
      <c r="P2" s="301">
        <f>N2+1</f>
        <v>43076</v>
      </c>
      <c r="Q2" s="302"/>
      <c r="R2" s="301">
        <f>P2+1</f>
        <v>43077</v>
      </c>
      <c r="S2" s="302"/>
      <c r="T2" s="301">
        <f>R2+1</f>
        <v>43078</v>
      </c>
      <c r="U2" s="302"/>
      <c r="V2" s="301">
        <f>T2+1</f>
        <v>43079</v>
      </c>
      <c r="W2" s="302"/>
      <c r="X2" s="301">
        <f>V2+1</f>
        <v>43080</v>
      </c>
      <c r="Y2" s="302"/>
      <c r="Z2" s="301">
        <f>X2+1</f>
        <v>43081</v>
      </c>
      <c r="AA2" s="302"/>
      <c r="AB2" s="301">
        <f>Z2+1</f>
        <v>43082</v>
      </c>
      <c r="AC2" s="302"/>
      <c r="AD2" s="301">
        <f>AB2+1</f>
        <v>43083</v>
      </c>
      <c r="AE2" s="302"/>
      <c r="AF2" s="301">
        <f>AD2+1</f>
        <v>43084</v>
      </c>
      <c r="AG2" s="302"/>
      <c r="AH2" s="301">
        <f>AF2+1</f>
        <v>43085</v>
      </c>
      <c r="AI2" s="302"/>
      <c r="AJ2" s="301">
        <f>AH2+1</f>
        <v>43086</v>
      </c>
      <c r="AK2" s="302"/>
      <c r="AL2" s="301">
        <f>AJ2+1</f>
        <v>43087</v>
      </c>
      <c r="AM2" s="302"/>
      <c r="AN2" s="301">
        <f>AL2+1</f>
        <v>43088</v>
      </c>
      <c r="AO2" s="302"/>
      <c r="AP2" s="301">
        <f>AN2+1</f>
        <v>43089</v>
      </c>
      <c r="AQ2" s="302"/>
      <c r="AR2" s="301">
        <f>AP2+1</f>
        <v>43090</v>
      </c>
      <c r="AS2" s="302"/>
      <c r="AT2" s="301">
        <f>AR2+1</f>
        <v>43091</v>
      </c>
      <c r="AU2" s="302"/>
      <c r="AV2" s="301">
        <f>AT2+1</f>
        <v>43092</v>
      </c>
      <c r="AW2" s="302"/>
      <c r="AX2" s="301">
        <f>AV2+1</f>
        <v>43093</v>
      </c>
      <c r="AY2" s="302"/>
      <c r="AZ2" s="301">
        <f>AX2+1</f>
        <v>43094</v>
      </c>
      <c r="BA2" s="302"/>
      <c r="BB2" s="301">
        <f>AZ2+1</f>
        <v>43095</v>
      </c>
      <c r="BC2" s="302"/>
      <c r="BD2" s="301">
        <f>BB2+1</f>
        <v>43096</v>
      </c>
      <c r="BE2" s="302"/>
      <c r="BF2" s="301">
        <f>BD2+1</f>
        <v>43097</v>
      </c>
      <c r="BG2" s="302"/>
      <c r="BH2" s="301">
        <f>BF2+1</f>
        <v>43098</v>
      </c>
      <c r="BI2" s="302"/>
      <c r="BJ2" s="301">
        <f>BH2+1</f>
        <v>43099</v>
      </c>
      <c r="BK2" s="302"/>
      <c r="BL2" s="301">
        <f>BJ2+1</f>
        <v>43100</v>
      </c>
      <c r="BM2" s="302"/>
    </row>
    <row r="3" spans="1:71" ht="24.75" customHeight="1" thickBot="1">
      <c r="D3" s="98" t="s">
        <v>203</v>
      </c>
      <c r="E3" s="98" t="s">
        <v>204</v>
      </c>
      <c r="F3" s="98" t="s">
        <v>203</v>
      </c>
      <c r="G3" s="98" t="s">
        <v>204</v>
      </c>
      <c r="H3" s="98" t="s">
        <v>203</v>
      </c>
      <c r="I3" s="98" t="s">
        <v>204</v>
      </c>
      <c r="J3" s="98" t="s">
        <v>203</v>
      </c>
      <c r="K3" s="98" t="s">
        <v>204</v>
      </c>
      <c r="L3" s="98" t="s">
        <v>203</v>
      </c>
      <c r="M3" s="98" t="s">
        <v>204</v>
      </c>
      <c r="N3" s="98" t="s">
        <v>203</v>
      </c>
      <c r="O3" s="98" t="s">
        <v>204</v>
      </c>
      <c r="P3" s="98" t="s">
        <v>203</v>
      </c>
      <c r="Q3" s="98" t="s">
        <v>204</v>
      </c>
      <c r="R3" s="98" t="s">
        <v>203</v>
      </c>
      <c r="S3" s="98" t="s">
        <v>204</v>
      </c>
      <c r="T3" s="98" t="s">
        <v>203</v>
      </c>
      <c r="U3" s="98" t="s">
        <v>204</v>
      </c>
      <c r="V3" s="98" t="s">
        <v>203</v>
      </c>
      <c r="W3" s="98" t="s">
        <v>204</v>
      </c>
      <c r="X3" s="98" t="s">
        <v>203</v>
      </c>
      <c r="Y3" s="98" t="s">
        <v>204</v>
      </c>
      <c r="Z3" s="98" t="s">
        <v>203</v>
      </c>
      <c r="AA3" s="98" t="s">
        <v>204</v>
      </c>
      <c r="AB3" s="98" t="s">
        <v>203</v>
      </c>
      <c r="AC3" s="98" t="s">
        <v>204</v>
      </c>
      <c r="AD3" s="98" t="s">
        <v>203</v>
      </c>
      <c r="AE3" s="98" t="s">
        <v>204</v>
      </c>
      <c r="AF3" s="98" t="s">
        <v>203</v>
      </c>
      <c r="AG3" s="98" t="s">
        <v>204</v>
      </c>
      <c r="AH3" s="98" t="s">
        <v>203</v>
      </c>
      <c r="AI3" s="98" t="s">
        <v>204</v>
      </c>
      <c r="AJ3" s="98" t="s">
        <v>203</v>
      </c>
      <c r="AK3" s="98" t="s">
        <v>204</v>
      </c>
      <c r="AL3" s="98" t="s">
        <v>203</v>
      </c>
      <c r="AM3" s="98" t="s">
        <v>204</v>
      </c>
      <c r="AN3" s="98" t="s">
        <v>203</v>
      </c>
      <c r="AO3" s="98" t="s">
        <v>204</v>
      </c>
      <c r="AP3" s="98" t="s">
        <v>203</v>
      </c>
      <c r="AQ3" s="98" t="s">
        <v>204</v>
      </c>
      <c r="AR3" s="98" t="s">
        <v>203</v>
      </c>
      <c r="AS3" s="98" t="s">
        <v>204</v>
      </c>
      <c r="AT3" s="98" t="s">
        <v>203</v>
      </c>
      <c r="AU3" s="98" t="s">
        <v>204</v>
      </c>
      <c r="AV3" s="98" t="s">
        <v>203</v>
      </c>
      <c r="AW3" s="98" t="s">
        <v>204</v>
      </c>
      <c r="AX3" s="98" t="s">
        <v>203</v>
      </c>
      <c r="AY3" s="98" t="s">
        <v>204</v>
      </c>
      <c r="AZ3" s="98" t="s">
        <v>203</v>
      </c>
      <c r="BA3" s="98" t="s">
        <v>204</v>
      </c>
      <c r="BB3" s="98" t="s">
        <v>203</v>
      </c>
      <c r="BC3" s="98" t="s">
        <v>204</v>
      </c>
      <c r="BD3" s="98" t="s">
        <v>203</v>
      </c>
      <c r="BE3" s="98" t="s">
        <v>204</v>
      </c>
      <c r="BF3" s="98" t="s">
        <v>203</v>
      </c>
      <c r="BG3" s="98" t="s">
        <v>204</v>
      </c>
      <c r="BH3" s="98" t="s">
        <v>203</v>
      </c>
      <c r="BI3" s="98" t="s">
        <v>204</v>
      </c>
      <c r="BJ3" s="98" t="s">
        <v>203</v>
      </c>
      <c r="BK3" s="98" t="s">
        <v>204</v>
      </c>
      <c r="BL3" s="98" t="s">
        <v>203</v>
      </c>
      <c r="BM3" s="98" t="s">
        <v>204</v>
      </c>
      <c r="BO3" s="98" t="s">
        <v>203</v>
      </c>
      <c r="BP3" s="98" t="s">
        <v>204</v>
      </c>
    </row>
    <row r="4" spans="1:71" ht="16.5" thickBot="1">
      <c r="A4" s="40" t="s">
        <v>4</v>
      </c>
      <c r="B4" s="40" t="e">
        <f>VLOOKUP(A4,#REF!,2,FALSE)</f>
        <v>#REF!</v>
      </c>
      <c r="C4" s="41" t="e">
        <f>VLOOKUP(A4,#REF!,3,FALSE)</f>
        <v>#REF!</v>
      </c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35"/>
      <c r="AJ4" s="35"/>
      <c r="AK4" s="35"/>
      <c r="AL4" s="35"/>
      <c r="AM4" s="35"/>
      <c r="AN4" s="35"/>
      <c r="AO4" s="35"/>
      <c r="AP4" s="35"/>
      <c r="AQ4" s="35"/>
      <c r="AR4" s="35"/>
      <c r="AS4" s="35"/>
      <c r="AT4" s="35"/>
      <c r="AU4" s="35"/>
      <c r="AV4" s="35"/>
      <c r="AW4" s="35"/>
      <c r="AX4" s="35"/>
      <c r="AY4" s="35"/>
      <c r="AZ4" s="35"/>
      <c r="BA4" s="35"/>
      <c r="BB4" s="35"/>
      <c r="BC4" s="35"/>
      <c r="BD4" s="35"/>
      <c r="BE4" s="35"/>
      <c r="BF4" s="35"/>
      <c r="BG4" s="35"/>
      <c r="BH4" s="35"/>
      <c r="BI4" s="35"/>
      <c r="BJ4" s="35"/>
      <c r="BK4" s="35"/>
      <c r="BL4" s="35"/>
      <c r="BM4" s="35"/>
      <c r="BO4" s="1">
        <f>D4+F4+H4+J4+L4+N4+P4+R4+T4+V4+X4+Z4+AB4+AD4+AF4+AH4+AJ4+AL4+AN4+AP4+AR4+AT4+AV4+AX4+AZ4+BB4+BD4+BF4+BH4+BJ4+BL4</f>
        <v>0</v>
      </c>
      <c r="BP4" s="1">
        <f>E4+G4+I4+K4+M4+O4+Q4+S4+U4+W4+Y4+AA4+AC4+AE4+AG4+AI4+AK4+AM4+AO4+AQ4+AS4+AU4+AW4+AY4+BA4+BC4+BE4+BG4+BI4+BK4+BM4</f>
        <v>0</v>
      </c>
      <c r="BR4" s="99"/>
      <c r="BS4" s="99"/>
    </row>
    <row r="5" spans="1:71" ht="16.5" thickBot="1">
      <c r="A5" s="44" t="s">
        <v>6</v>
      </c>
      <c r="B5" s="44" t="e">
        <f>VLOOKUP(A5,#REF!,2,FALSE)</f>
        <v>#REF!</v>
      </c>
      <c r="C5" s="41" t="e">
        <f>VLOOKUP(A5,#REF!,3,FALSE)</f>
        <v>#REF!</v>
      </c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O5" s="3">
        <f t="shared" ref="BO5:BO68" si="1">D5+F5+H5+J5+L5+N5+P5+R5+T5+V5+X5+Z5+AB5+AD5+AF5+AH5+AJ5+AL5+AN5+AP5+AR5+AT5+AV5+AX5+AZ5+BB5+BD5+BF5+BH5+BJ5+BL5</f>
        <v>0</v>
      </c>
      <c r="BP5" s="3">
        <f t="shared" ref="BP5:BP68" si="2">E5+G5+I5+K5+M5+O5+Q5+S5+U5+W5+Y5+AA5+AC5+AE5+AG5+AI5+AK5+AM5+AO5+AQ5+AS5+AU5+AW5+AY5+BA5+BC5+BE5+BG5+BI5+BK5+BM5</f>
        <v>0</v>
      </c>
      <c r="BR5" s="99"/>
      <c r="BS5" s="99"/>
    </row>
    <row r="6" spans="1:71" ht="16.5" thickBot="1">
      <c r="A6" s="44" t="s">
        <v>7</v>
      </c>
      <c r="B6" s="44" t="e">
        <f>VLOOKUP(A6,#REF!,2,FALSE)</f>
        <v>#REF!</v>
      </c>
      <c r="C6" s="41" t="e">
        <f>VLOOKUP(A6,#REF!,3,FALSE)</f>
        <v>#REF!</v>
      </c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O6" s="3">
        <f t="shared" si="1"/>
        <v>0</v>
      </c>
      <c r="BP6" s="3">
        <f t="shared" si="2"/>
        <v>0</v>
      </c>
      <c r="BR6" s="99"/>
      <c r="BS6" s="99"/>
    </row>
    <row r="7" spans="1:71" ht="16.5" thickBot="1">
      <c r="A7" s="44" t="s">
        <v>8</v>
      </c>
      <c r="B7" s="44" t="e">
        <f>VLOOKUP(A7,#REF!,2,FALSE)</f>
        <v>#REF!</v>
      </c>
      <c r="C7" s="41" t="e">
        <f>VLOOKUP(A7,#REF!,3,FALSE)</f>
        <v>#REF!</v>
      </c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O7" s="3">
        <f t="shared" si="1"/>
        <v>0</v>
      </c>
      <c r="BP7" s="3">
        <f t="shared" si="2"/>
        <v>0</v>
      </c>
      <c r="BR7" s="99"/>
      <c r="BS7" s="99"/>
    </row>
    <row r="8" spans="1:71" ht="16.5" thickBot="1">
      <c r="A8" s="44" t="s">
        <v>9</v>
      </c>
      <c r="B8" s="44" t="e">
        <f>VLOOKUP(A8,#REF!,2,FALSE)</f>
        <v>#REF!</v>
      </c>
      <c r="C8" s="41" t="e">
        <f>VLOOKUP(A8,#REF!,3,FALSE)</f>
        <v>#REF!</v>
      </c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O8" s="3">
        <f t="shared" si="1"/>
        <v>0</v>
      </c>
      <c r="BP8" s="3">
        <f t="shared" si="2"/>
        <v>0</v>
      </c>
      <c r="BR8" s="99"/>
      <c r="BS8" s="99"/>
    </row>
    <row r="9" spans="1:71" ht="16.5" thickBot="1">
      <c r="A9" s="44" t="s">
        <v>11</v>
      </c>
      <c r="B9" s="44" t="e">
        <f>VLOOKUP(A9,#REF!,2,FALSE)</f>
        <v>#REF!</v>
      </c>
      <c r="C9" s="41" t="e">
        <f>VLOOKUP(A9,#REF!,3,FALSE)</f>
        <v>#REF!</v>
      </c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O9" s="3">
        <f t="shared" si="1"/>
        <v>0</v>
      </c>
      <c r="BP9" s="3">
        <f t="shared" si="2"/>
        <v>0</v>
      </c>
      <c r="BR9" s="99"/>
      <c r="BS9" s="99"/>
    </row>
    <row r="10" spans="1:71" ht="16.5" thickBot="1">
      <c r="A10" s="44" t="s">
        <v>14</v>
      </c>
      <c r="B10" s="44" t="e">
        <f>VLOOKUP(A10,#REF!,2,FALSE)</f>
        <v>#REF!</v>
      </c>
      <c r="C10" s="41" t="e">
        <f>VLOOKUP(A10,#REF!,3,FALSE)</f>
        <v>#REF!</v>
      </c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O10" s="3">
        <f t="shared" si="1"/>
        <v>0</v>
      </c>
      <c r="BP10" s="3">
        <f t="shared" si="2"/>
        <v>0</v>
      </c>
      <c r="BR10" s="99"/>
      <c r="BS10" s="99"/>
    </row>
    <row r="11" spans="1:71" ht="16.5" thickBot="1">
      <c r="A11" s="44" t="s">
        <v>15</v>
      </c>
      <c r="B11" s="44" t="e">
        <f>VLOOKUP(A11,#REF!,2,FALSE)</f>
        <v>#REF!</v>
      </c>
      <c r="C11" s="41" t="e">
        <f>VLOOKUP(A11,#REF!,3,FALSE)</f>
        <v>#REF!</v>
      </c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O11" s="3">
        <f t="shared" si="1"/>
        <v>0</v>
      </c>
      <c r="BP11" s="3">
        <f t="shared" si="2"/>
        <v>0</v>
      </c>
      <c r="BR11" s="99"/>
      <c r="BS11" s="99"/>
    </row>
    <row r="12" spans="1:71" ht="16.5" thickBot="1">
      <c r="A12" s="44" t="s">
        <v>10</v>
      </c>
      <c r="B12" s="44" t="e">
        <f>VLOOKUP(A12,#REF!,2,FALSE)</f>
        <v>#REF!</v>
      </c>
      <c r="C12" s="41" t="e">
        <f>VLOOKUP(A12,#REF!,3,FALSE)</f>
        <v>#REF!</v>
      </c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O12" s="3">
        <f t="shared" si="1"/>
        <v>0</v>
      </c>
      <c r="BP12" s="3">
        <f t="shared" si="2"/>
        <v>0</v>
      </c>
      <c r="BR12" s="99"/>
      <c r="BS12" s="99"/>
    </row>
    <row r="13" spans="1:71" ht="16.5" thickBot="1">
      <c r="A13" s="44" t="s">
        <v>118</v>
      </c>
      <c r="B13" s="44" t="e">
        <f>VLOOKUP(A13,#REF!,2,FALSE)</f>
        <v>#REF!</v>
      </c>
      <c r="C13" s="41" t="e">
        <f>VLOOKUP(A13,#REF!,3,FALSE)</f>
        <v>#REF!</v>
      </c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O13" s="3">
        <f t="shared" si="1"/>
        <v>0</v>
      </c>
      <c r="BP13" s="3">
        <f t="shared" si="2"/>
        <v>0</v>
      </c>
      <c r="BR13" s="99"/>
      <c r="BS13" s="99"/>
    </row>
    <row r="14" spans="1:71" ht="16.5" thickBot="1">
      <c r="A14" s="44" t="s">
        <v>119</v>
      </c>
      <c r="B14" s="44" t="e">
        <f>VLOOKUP(A14,#REF!,2,FALSE)</f>
        <v>#REF!</v>
      </c>
      <c r="C14" s="41" t="e">
        <f>VLOOKUP(A14,#REF!,3,FALSE)</f>
        <v>#REF!</v>
      </c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O14" s="3">
        <f t="shared" si="1"/>
        <v>0</v>
      </c>
      <c r="BP14" s="3">
        <f t="shared" si="2"/>
        <v>0</v>
      </c>
      <c r="BR14" s="99"/>
      <c r="BS14" s="99"/>
    </row>
    <row r="15" spans="1:71" ht="16.5" thickBot="1">
      <c r="A15" s="45" t="s">
        <v>36</v>
      </c>
      <c r="B15" s="45" t="e">
        <f>VLOOKUP(A15,#REF!,2,FALSE)</f>
        <v>#REF!</v>
      </c>
      <c r="C15" s="41" t="e">
        <f>VLOOKUP(A15,#REF!,3,FALSE)</f>
        <v>#REF!</v>
      </c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O15" s="4">
        <f t="shared" si="1"/>
        <v>0</v>
      </c>
      <c r="BP15" s="4">
        <f t="shared" si="2"/>
        <v>0</v>
      </c>
      <c r="BR15" s="99"/>
      <c r="BS15" s="99"/>
    </row>
    <row r="16" spans="1:71" ht="16.5" thickBot="1">
      <c r="A16" s="45" t="s">
        <v>37</v>
      </c>
      <c r="B16" s="45" t="e">
        <f>VLOOKUP(A16,#REF!,2,FALSE)</f>
        <v>#REF!</v>
      </c>
      <c r="C16" s="41" t="e">
        <f>VLOOKUP(A16,#REF!,3,FALSE)</f>
        <v>#REF!</v>
      </c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O16" s="4">
        <f t="shared" si="1"/>
        <v>0</v>
      </c>
      <c r="BP16" s="4">
        <f t="shared" si="2"/>
        <v>0</v>
      </c>
      <c r="BR16" s="99"/>
      <c r="BS16" s="99"/>
    </row>
    <row r="17" spans="1:71" ht="16.5" thickBot="1">
      <c r="A17" s="45" t="s">
        <v>183</v>
      </c>
      <c r="B17" s="45" t="e">
        <f>VLOOKUP(A17,#REF!,2,FALSE)</f>
        <v>#REF!</v>
      </c>
      <c r="C17" s="41" t="e">
        <f>VLOOKUP(A17,#REF!,3,FALSE)</f>
        <v>#REF!</v>
      </c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O17" s="4">
        <f t="shared" si="1"/>
        <v>0</v>
      </c>
      <c r="BP17" s="4">
        <f t="shared" si="2"/>
        <v>0</v>
      </c>
      <c r="BR17" s="99"/>
      <c r="BS17" s="99"/>
    </row>
    <row r="18" spans="1:71" ht="16.5" thickBot="1">
      <c r="A18" s="40" t="s">
        <v>31</v>
      </c>
      <c r="B18" s="40" t="e">
        <f>VLOOKUP(A18,#REF!,2,FALSE)</f>
        <v>#REF!</v>
      </c>
      <c r="C18" s="41" t="e">
        <f>VLOOKUP(A18,#REF!,3,FALSE)</f>
        <v>#REF!</v>
      </c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O18" s="5">
        <f t="shared" si="1"/>
        <v>0</v>
      </c>
      <c r="BP18" s="5">
        <f t="shared" si="2"/>
        <v>0</v>
      </c>
      <c r="BR18" s="99"/>
      <c r="BS18" s="99"/>
    </row>
    <row r="19" spans="1:71" ht="16.5" thickBot="1">
      <c r="A19" s="40" t="s">
        <v>32</v>
      </c>
      <c r="B19" s="40" t="e">
        <f>VLOOKUP(A19,#REF!,2,FALSE)</f>
        <v>#REF!</v>
      </c>
      <c r="C19" s="41" t="e">
        <f>VLOOKUP(A19,#REF!,3,FALSE)</f>
        <v>#REF!</v>
      </c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O19" s="5">
        <f t="shared" si="1"/>
        <v>0</v>
      </c>
      <c r="BP19" s="5">
        <f t="shared" si="2"/>
        <v>0</v>
      </c>
      <c r="BR19" s="99"/>
      <c r="BS19" s="99"/>
    </row>
    <row r="20" spans="1:71" ht="16.5" thickBot="1">
      <c r="A20" s="40" t="s">
        <v>33</v>
      </c>
      <c r="B20" s="40" t="e">
        <f>VLOOKUP(A20,#REF!,2,FALSE)</f>
        <v>#REF!</v>
      </c>
      <c r="C20" s="41" t="e">
        <f>VLOOKUP(A20,#REF!,3,FALSE)</f>
        <v>#REF!</v>
      </c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O20" s="5">
        <f t="shared" si="1"/>
        <v>0</v>
      </c>
      <c r="BP20" s="5">
        <f t="shared" si="2"/>
        <v>0</v>
      </c>
      <c r="BR20" s="99"/>
      <c r="BS20" s="99"/>
    </row>
    <row r="21" spans="1:71" ht="16.5" thickBot="1">
      <c r="A21" s="40" t="s">
        <v>165</v>
      </c>
      <c r="B21" s="40" t="e">
        <f>VLOOKUP(A21,#REF!,2,FALSE)</f>
        <v>#REF!</v>
      </c>
      <c r="C21" s="41" t="e">
        <f>VLOOKUP(A21,#REF!,3,FALSE)</f>
        <v>#REF!</v>
      </c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O21" s="5">
        <f t="shared" si="1"/>
        <v>0</v>
      </c>
      <c r="BP21" s="5">
        <f t="shared" si="2"/>
        <v>0</v>
      </c>
      <c r="BR21" s="99"/>
      <c r="BS21" s="99"/>
    </row>
    <row r="22" spans="1:71" ht="16.5" thickBot="1">
      <c r="A22" s="40" t="s">
        <v>182</v>
      </c>
      <c r="B22" s="40" t="e">
        <f>VLOOKUP(A22,#REF!,2,FALSE)</f>
        <v>#REF!</v>
      </c>
      <c r="C22" s="41" t="e">
        <f>VLOOKUP(A22,#REF!,3,FALSE)</f>
        <v>#REF!</v>
      </c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5"/>
      <c r="BM22" s="35"/>
      <c r="BO22" s="5">
        <f t="shared" si="1"/>
        <v>0</v>
      </c>
      <c r="BP22" s="5">
        <f t="shared" si="2"/>
        <v>0</v>
      </c>
      <c r="BR22" s="99"/>
      <c r="BS22" s="99"/>
    </row>
    <row r="23" spans="1:71" ht="16.5" thickBot="1">
      <c r="A23" s="46" t="s">
        <v>142</v>
      </c>
      <c r="B23" s="46" t="e">
        <f>VLOOKUP(A23,#REF!,2,FALSE)</f>
        <v>#REF!</v>
      </c>
      <c r="C23" s="41" t="e">
        <f>VLOOKUP(A23,#REF!,3,FALSE)</f>
        <v>#REF!</v>
      </c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O23" s="6">
        <f t="shared" si="1"/>
        <v>0</v>
      </c>
      <c r="BP23" s="6">
        <f t="shared" si="2"/>
        <v>0</v>
      </c>
      <c r="BR23" s="99"/>
      <c r="BS23" s="99"/>
    </row>
    <row r="24" spans="1:71" ht="16.5" thickBot="1">
      <c r="A24" s="46" t="s">
        <v>143</v>
      </c>
      <c r="B24" s="46" t="e">
        <f>VLOOKUP(A24,#REF!,2,FALSE)</f>
        <v>#REF!</v>
      </c>
      <c r="C24" s="41" t="e">
        <f>VLOOKUP(A24,#REF!,3,FALSE)</f>
        <v>#REF!</v>
      </c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O24" s="6">
        <f t="shared" si="1"/>
        <v>0</v>
      </c>
      <c r="BP24" s="6">
        <f t="shared" si="2"/>
        <v>0</v>
      </c>
      <c r="BR24" s="99"/>
      <c r="BS24" s="99"/>
    </row>
    <row r="25" spans="1:71" ht="16.5" thickBot="1">
      <c r="A25" s="47" t="s">
        <v>144</v>
      </c>
      <c r="B25" s="47" t="e">
        <f>VLOOKUP(A25,#REF!,2,FALSE)</f>
        <v>#REF!</v>
      </c>
      <c r="C25" s="41" t="e">
        <f>VLOOKUP(A25,#REF!,3,FALSE)</f>
        <v>#REF!</v>
      </c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O25" s="7">
        <f t="shared" si="1"/>
        <v>0</v>
      </c>
      <c r="BP25" s="7">
        <f t="shared" si="2"/>
        <v>0</v>
      </c>
      <c r="BR25" s="99"/>
      <c r="BS25" s="99"/>
    </row>
    <row r="26" spans="1:71" ht="16.5" thickBot="1">
      <c r="A26" s="47" t="s">
        <v>145</v>
      </c>
      <c r="B26" s="47" t="e">
        <f>VLOOKUP(A26,#REF!,2,FALSE)</f>
        <v>#REF!</v>
      </c>
      <c r="C26" s="41" t="e">
        <f>VLOOKUP(A26,#REF!,3,FALSE)</f>
        <v>#REF!</v>
      </c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O26" s="7">
        <f t="shared" si="1"/>
        <v>0</v>
      </c>
      <c r="BP26" s="7">
        <f t="shared" si="2"/>
        <v>0</v>
      </c>
      <c r="BR26" s="99"/>
      <c r="BS26" s="99"/>
    </row>
    <row r="27" spans="1:71" ht="16.5" thickBot="1">
      <c r="A27" s="44" t="s">
        <v>12</v>
      </c>
      <c r="B27" s="44" t="e">
        <f>VLOOKUP(A27,#REF!,2,FALSE)</f>
        <v>#REF!</v>
      </c>
      <c r="C27" s="41" t="e">
        <f>VLOOKUP(A27,#REF!,3,FALSE)</f>
        <v>#REF!</v>
      </c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O27" s="3">
        <f t="shared" si="1"/>
        <v>0</v>
      </c>
      <c r="BP27" s="3">
        <f t="shared" si="2"/>
        <v>0</v>
      </c>
      <c r="BR27" s="99"/>
      <c r="BS27" s="99"/>
    </row>
    <row r="28" spans="1:71" ht="16.5" thickBot="1">
      <c r="A28" s="44" t="s">
        <v>13</v>
      </c>
      <c r="B28" s="44" t="e">
        <f>VLOOKUP(A28,#REF!,2,FALSE)</f>
        <v>#REF!</v>
      </c>
      <c r="C28" s="41" t="e">
        <f>VLOOKUP(A28,#REF!,3,FALSE)</f>
        <v>#REF!</v>
      </c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O28" s="3">
        <f t="shared" si="1"/>
        <v>0</v>
      </c>
      <c r="BP28" s="3">
        <f t="shared" si="2"/>
        <v>0</v>
      </c>
      <c r="BR28" s="99"/>
      <c r="BS28" s="99"/>
    </row>
    <row r="29" spans="1:71" ht="16.5" thickBot="1">
      <c r="A29" s="44" t="s">
        <v>136</v>
      </c>
      <c r="B29" s="44" t="e">
        <f>VLOOKUP(A29,#REF!,2,FALSE)</f>
        <v>#REF!</v>
      </c>
      <c r="C29" s="41" t="e">
        <f>VLOOKUP(A29,#REF!,3,FALSE)</f>
        <v>#REF!</v>
      </c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O29" s="3">
        <f t="shared" si="1"/>
        <v>0</v>
      </c>
      <c r="BP29" s="3">
        <f t="shared" si="2"/>
        <v>0</v>
      </c>
      <c r="BR29" s="99"/>
      <c r="BS29" s="99"/>
    </row>
    <row r="30" spans="1:71" ht="16.5" thickBot="1">
      <c r="A30" s="45" t="s">
        <v>34</v>
      </c>
      <c r="B30" s="45" t="e">
        <f>VLOOKUP(A30,#REF!,2,FALSE)</f>
        <v>#REF!</v>
      </c>
      <c r="C30" s="41" t="e">
        <f>VLOOKUP(A30,#REF!,3,FALSE)</f>
        <v>#REF!</v>
      </c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O30" s="4">
        <f t="shared" si="1"/>
        <v>0</v>
      </c>
      <c r="BP30" s="4">
        <f t="shared" si="2"/>
        <v>0</v>
      </c>
      <c r="BR30" s="99"/>
      <c r="BS30" s="99"/>
    </row>
    <row r="31" spans="1:71" ht="16.5" thickBot="1">
      <c r="A31" s="45" t="s">
        <v>35</v>
      </c>
      <c r="B31" s="45" t="e">
        <f>VLOOKUP(A31,#REF!,2,FALSE)</f>
        <v>#REF!</v>
      </c>
      <c r="C31" s="41" t="e">
        <f>VLOOKUP(A31,#REF!,3,FALSE)</f>
        <v>#REF!</v>
      </c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O31" s="4">
        <f t="shared" si="1"/>
        <v>0</v>
      </c>
      <c r="BP31" s="4">
        <f t="shared" si="2"/>
        <v>0</v>
      </c>
      <c r="BR31" s="99"/>
      <c r="BS31" s="99"/>
    </row>
    <row r="32" spans="1:71" ht="16.5" thickBot="1">
      <c r="A32" s="45" t="s">
        <v>156</v>
      </c>
      <c r="B32" s="45" t="e">
        <f>VLOOKUP(A32,#REF!,2,FALSE)</f>
        <v>#REF!</v>
      </c>
      <c r="C32" s="41" t="e">
        <f>VLOOKUP(A32,#REF!,3,FALSE)</f>
        <v>#REF!</v>
      </c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O32" s="4">
        <f t="shared" si="1"/>
        <v>0</v>
      </c>
      <c r="BP32" s="4">
        <f t="shared" si="2"/>
        <v>0</v>
      </c>
      <c r="BR32" s="99"/>
      <c r="BS32" s="99"/>
    </row>
    <row r="33" spans="1:71" ht="16.5" thickBot="1">
      <c r="A33" s="40" t="s">
        <v>200</v>
      </c>
      <c r="B33" s="40" t="e">
        <f>VLOOKUP(A33,#REF!,2,FALSE)</f>
        <v>#REF!</v>
      </c>
      <c r="C33" s="41" t="e">
        <f>VLOOKUP(A33,#REF!,3,FALSE)</f>
        <v>#REF!</v>
      </c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O33" s="5">
        <f t="shared" si="1"/>
        <v>0</v>
      </c>
      <c r="BP33" s="5">
        <f t="shared" si="2"/>
        <v>0</v>
      </c>
      <c r="BR33" s="99"/>
      <c r="BS33" s="99"/>
    </row>
    <row r="34" spans="1:71" ht="16.5" thickBot="1">
      <c r="A34" s="44" t="s">
        <v>155</v>
      </c>
      <c r="B34" s="44" t="e">
        <f>VLOOKUP(A34,#REF!,2,FALSE)</f>
        <v>#REF!</v>
      </c>
      <c r="C34" s="41" t="e">
        <f>VLOOKUP(A34,#REF!,3,FALSE)</f>
        <v>#REF!</v>
      </c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O34" s="3">
        <f t="shared" si="1"/>
        <v>0</v>
      </c>
      <c r="BP34" s="3">
        <f t="shared" si="2"/>
        <v>0</v>
      </c>
      <c r="BR34" s="99"/>
      <c r="BS34" s="99"/>
    </row>
    <row r="35" spans="1:71" ht="16.5" thickBot="1">
      <c r="A35" s="45" t="s">
        <v>123</v>
      </c>
      <c r="B35" s="45" t="e">
        <f>VLOOKUP(A35,#REF!,2,FALSE)</f>
        <v>#REF!</v>
      </c>
      <c r="C35" s="41" t="e">
        <f>VLOOKUP(A35,#REF!,3,FALSE)</f>
        <v>#REF!</v>
      </c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O35" s="4">
        <f t="shared" si="1"/>
        <v>0</v>
      </c>
      <c r="BP35" s="4">
        <f t="shared" si="2"/>
        <v>0</v>
      </c>
      <c r="BR35" s="99"/>
      <c r="BS35" s="99"/>
    </row>
    <row r="36" spans="1:71" ht="16.5" thickBot="1">
      <c r="A36" s="45" t="s">
        <v>124</v>
      </c>
      <c r="B36" s="45" t="e">
        <f>VLOOKUP(A36,#REF!,2,FALSE)</f>
        <v>#REF!</v>
      </c>
      <c r="C36" s="41" t="e">
        <f>VLOOKUP(A36,#REF!,3,FALSE)</f>
        <v>#REF!</v>
      </c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O36" s="4">
        <f t="shared" si="1"/>
        <v>0</v>
      </c>
      <c r="BP36" s="4">
        <f t="shared" si="2"/>
        <v>0</v>
      </c>
      <c r="BR36" s="99"/>
      <c r="BS36" s="99"/>
    </row>
    <row r="37" spans="1:71" ht="16.5" thickBot="1">
      <c r="A37" s="45" t="s">
        <v>172</v>
      </c>
      <c r="B37" s="45" t="e">
        <f>VLOOKUP(A37,#REF!,2,FALSE)</f>
        <v>#REF!</v>
      </c>
      <c r="C37" s="41" t="e">
        <f>VLOOKUP(A37,#REF!,3,FALSE)</f>
        <v>#REF!</v>
      </c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5"/>
      <c r="BM37" s="35"/>
      <c r="BO37" s="4">
        <f t="shared" si="1"/>
        <v>0</v>
      </c>
      <c r="BP37" s="4">
        <f t="shared" si="2"/>
        <v>0</v>
      </c>
      <c r="BR37" s="99"/>
      <c r="BS37" s="99"/>
    </row>
    <row r="38" spans="1:71" ht="16.5" thickBot="1">
      <c r="A38" s="40" t="s">
        <v>40</v>
      </c>
      <c r="B38" s="40" t="e">
        <f>VLOOKUP(A38,#REF!,2,FALSE)</f>
        <v>#REF!</v>
      </c>
      <c r="C38" s="41" t="e">
        <f>VLOOKUP(A38,#REF!,3,FALSE)</f>
        <v>#REF!</v>
      </c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O38" s="5">
        <f t="shared" si="1"/>
        <v>0</v>
      </c>
      <c r="BP38" s="5">
        <f t="shared" si="2"/>
        <v>0</v>
      </c>
      <c r="BR38" s="99"/>
      <c r="BS38" s="99"/>
    </row>
    <row r="39" spans="1:71" ht="16.5" thickBot="1">
      <c r="A39" s="40" t="s">
        <v>41</v>
      </c>
      <c r="B39" s="40" t="e">
        <f>VLOOKUP(A39,#REF!,2,FALSE)</f>
        <v>#REF!</v>
      </c>
      <c r="C39" s="41" t="e">
        <f>VLOOKUP(A39,#REF!,3,FALSE)</f>
        <v>#REF!</v>
      </c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O39" s="5">
        <f t="shared" si="1"/>
        <v>0</v>
      </c>
      <c r="BP39" s="5">
        <f t="shared" si="2"/>
        <v>0</v>
      </c>
      <c r="BR39" s="99"/>
      <c r="BS39" s="99"/>
    </row>
    <row r="40" spans="1:71" ht="16.5" thickBot="1">
      <c r="A40" s="40" t="s">
        <v>42</v>
      </c>
      <c r="B40" s="40" t="e">
        <f>VLOOKUP(A40,#REF!,2,FALSE)</f>
        <v>#REF!</v>
      </c>
      <c r="C40" s="41" t="e">
        <f>VLOOKUP(A40,#REF!,3,FALSE)</f>
        <v>#REF!</v>
      </c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O40" s="5">
        <f t="shared" si="1"/>
        <v>0</v>
      </c>
      <c r="BP40" s="5">
        <f t="shared" si="2"/>
        <v>0</v>
      </c>
      <c r="BR40" s="99"/>
      <c r="BS40" s="99"/>
    </row>
    <row r="41" spans="1:71" ht="16.5" thickBot="1">
      <c r="A41" s="40" t="s">
        <v>43</v>
      </c>
      <c r="B41" s="40" t="e">
        <f>VLOOKUP(A41,#REF!,2,FALSE)</f>
        <v>#REF!</v>
      </c>
      <c r="C41" s="41" t="e">
        <f>VLOOKUP(A41,#REF!,3,FALSE)</f>
        <v>#REF!</v>
      </c>
      <c r="D41" s="35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O41" s="5">
        <f t="shared" si="1"/>
        <v>0</v>
      </c>
      <c r="BP41" s="5">
        <f t="shared" si="2"/>
        <v>0</v>
      </c>
      <c r="BR41" s="99"/>
      <c r="BS41" s="99"/>
    </row>
    <row r="42" spans="1:71" ht="16.5" thickBot="1">
      <c r="A42" s="40" t="s">
        <v>157</v>
      </c>
      <c r="B42" s="40" t="e">
        <f>VLOOKUP(A42,#REF!,2,FALSE)</f>
        <v>#REF!</v>
      </c>
      <c r="C42" s="41" t="e">
        <f>VLOOKUP(A42,#REF!,3,FALSE)</f>
        <v>#REF!</v>
      </c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O42" s="5">
        <f t="shared" si="1"/>
        <v>0</v>
      </c>
      <c r="BP42" s="5">
        <f t="shared" si="2"/>
        <v>0</v>
      </c>
      <c r="BR42" s="99"/>
      <c r="BS42" s="99"/>
    </row>
    <row r="43" spans="1:71" ht="16.5" thickBot="1">
      <c r="A43" s="44" t="s">
        <v>44</v>
      </c>
      <c r="B43" s="44" t="e">
        <f>VLOOKUP(A43,#REF!,2,FALSE)</f>
        <v>#REF!</v>
      </c>
      <c r="C43" s="41" t="e">
        <f>VLOOKUP(A43,#REF!,3,FALSE)</f>
        <v>#REF!</v>
      </c>
      <c r="D43" s="35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5"/>
      <c r="BM43" s="35"/>
      <c r="BO43" s="3">
        <f t="shared" si="1"/>
        <v>0</v>
      </c>
      <c r="BP43" s="3">
        <f t="shared" si="2"/>
        <v>0</v>
      </c>
      <c r="BR43" s="99"/>
      <c r="BS43" s="99"/>
    </row>
    <row r="44" spans="1:71" ht="16.5" thickBot="1">
      <c r="A44" s="44" t="s">
        <v>45</v>
      </c>
      <c r="B44" s="44" t="e">
        <f>VLOOKUP(A44,#REF!,2,FALSE)</f>
        <v>#REF!</v>
      </c>
      <c r="C44" s="41" t="e">
        <f>VLOOKUP(A44,#REF!,3,FALSE)</f>
        <v>#REF!</v>
      </c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O44" s="3">
        <f t="shared" si="1"/>
        <v>0</v>
      </c>
      <c r="BP44" s="3">
        <f t="shared" si="2"/>
        <v>0</v>
      </c>
      <c r="BR44" s="99"/>
      <c r="BS44" s="99"/>
    </row>
    <row r="45" spans="1:71" ht="16.5" thickBot="1">
      <c r="A45" s="44" t="s">
        <v>47</v>
      </c>
      <c r="B45" s="44" t="e">
        <f>VLOOKUP(A45,#REF!,2,FALSE)</f>
        <v>#REF!</v>
      </c>
      <c r="C45" s="41" t="e">
        <f>VLOOKUP(A45,#REF!,3,FALSE)</f>
        <v>#REF!</v>
      </c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O45" s="3">
        <f t="shared" si="1"/>
        <v>0</v>
      </c>
      <c r="BP45" s="3">
        <f t="shared" si="2"/>
        <v>0</v>
      </c>
      <c r="BR45" s="99"/>
      <c r="BS45" s="99"/>
    </row>
    <row r="46" spans="1:71" ht="16.5" thickBot="1">
      <c r="A46" s="44" t="s">
        <v>46</v>
      </c>
      <c r="B46" s="44" t="e">
        <f>VLOOKUP(A46,#REF!,2,FALSE)</f>
        <v>#REF!</v>
      </c>
      <c r="C46" s="41" t="e">
        <f>VLOOKUP(A46,#REF!,3,FALSE)</f>
        <v>#REF!</v>
      </c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O46" s="3">
        <f t="shared" si="1"/>
        <v>0</v>
      </c>
      <c r="BP46" s="3">
        <f t="shared" si="2"/>
        <v>0</v>
      </c>
      <c r="BR46" s="99"/>
      <c r="BS46" s="99"/>
    </row>
    <row r="47" spans="1:71" ht="16.5" thickBot="1">
      <c r="A47" s="45" t="s">
        <v>39</v>
      </c>
      <c r="B47" s="45" t="e">
        <f>VLOOKUP(A47,#REF!,2,FALSE)</f>
        <v>#REF!</v>
      </c>
      <c r="C47" s="41" t="e">
        <f>VLOOKUP(A47,#REF!,3,FALSE)</f>
        <v>#REF!</v>
      </c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O47" s="4">
        <f t="shared" si="1"/>
        <v>0</v>
      </c>
      <c r="BP47" s="4">
        <f t="shared" si="2"/>
        <v>0</v>
      </c>
      <c r="BR47" s="99"/>
      <c r="BS47" s="99"/>
    </row>
    <row r="48" spans="1:71" ht="16.5" thickBot="1">
      <c r="A48" s="40" t="s">
        <v>16</v>
      </c>
      <c r="B48" s="40" t="e">
        <f>VLOOKUP(A48,#REF!,2,FALSE)</f>
        <v>#REF!</v>
      </c>
      <c r="C48" s="41" t="e">
        <f>VLOOKUP(A48,#REF!,3,FALSE)</f>
        <v>#REF!</v>
      </c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O48" s="5">
        <f t="shared" si="1"/>
        <v>0</v>
      </c>
      <c r="BP48" s="5">
        <f t="shared" si="2"/>
        <v>0</v>
      </c>
      <c r="BR48" s="99"/>
      <c r="BS48" s="99"/>
    </row>
    <row r="49" spans="1:71" ht="16.5" thickBot="1">
      <c r="A49" s="40" t="s">
        <v>17</v>
      </c>
      <c r="B49" s="40" t="e">
        <f>VLOOKUP(A49,#REF!,2,FALSE)</f>
        <v>#REF!</v>
      </c>
      <c r="C49" s="41" t="e">
        <f>VLOOKUP(A49,#REF!,3,FALSE)</f>
        <v>#REF!</v>
      </c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O49" s="5">
        <f t="shared" si="1"/>
        <v>0</v>
      </c>
      <c r="BP49" s="5">
        <f t="shared" si="2"/>
        <v>0</v>
      </c>
      <c r="BR49" s="99"/>
      <c r="BS49" s="99"/>
    </row>
    <row r="50" spans="1:71" ht="16.5" thickBot="1">
      <c r="A50" s="40" t="s">
        <v>18</v>
      </c>
      <c r="B50" s="40" t="e">
        <f>VLOOKUP(A50,#REF!,2,FALSE)</f>
        <v>#REF!</v>
      </c>
      <c r="C50" s="41" t="e">
        <f>VLOOKUP(A50,#REF!,3,FALSE)</f>
        <v>#REF!</v>
      </c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O50" s="5">
        <f t="shared" si="1"/>
        <v>0</v>
      </c>
      <c r="BP50" s="5">
        <f t="shared" si="2"/>
        <v>0</v>
      </c>
      <c r="BR50" s="99"/>
      <c r="BS50" s="99"/>
    </row>
    <row r="51" spans="1:71" ht="16.5" thickBot="1">
      <c r="A51" s="40" t="s">
        <v>166</v>
      </c>
      <c r="B51" s="40" t="e">
        <f>VLOOKUP(A51,#REF!,2,FALSE)</f>
        <v>#REF!</v>
      </c>
      <c r="C51" s="41" t="e">
        <f>VLOOKUP(A51,#REF!,3,FALSE)</f>
        <v>#REF!</v>
      </c>
      <c r="D51" s="35"/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O51" s="5">
        <f t="shared" si="1"/>
        <v>0</v>
      </c>
      <c r="BP51" s="5">
        <f t="shared" si="2"/>
        <v>0</v>
      </c>
      <c r="BR51" s="99"/>
      <c r="BS51" s="99"/>
    </row>
    <row r="52" spans="1:71" ht="16.5" thickBot="1">
      <c r="A52" s="40" t="s">
        <v>116</v>
      </c>
      <c r="B52" s="40" t="e">
        <f>VLOOKUP(A52,#REF!,2,FALSE)</f>
        <v>#REF!</v>
      </c>
      <c r="C52" s="41" t="e">
        <f>VLOOKUP(A52,#REF!,3,FALSE)</f>
        <v>#REF!</v>
      </c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102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O52" s="5">
        <f t="shared" si="1"/>
        <v>0</v>
      </c>
      <c r="BP52" s="5">
        <f t="shared" si="2"/>
        <v>0</v>
      </c>
      <c r="BR52" s="99"/>
      <c r="BS52" s="99"/>
    </row>
    <row r="53" spans="1:71" ht="16.5" thickBot="1">
      <c r="A53" s="40" t="s">
        <v>117</v>
      </c>
      <c r="B53" s="40" t="e">
        <f>VLOOKUP(A53,#REF!,2,FALSE)</f>
        <v>#REF!</v>
      </c>
      <c r="C53" s="41" t="e">
        <f>VLOOKUP(A53,#REF!,3,FALSE)</f>
        <v>#REF!</v>
      </c>
      <c r="D53" s="35"/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102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O53" s="5">
        <f t="shared" si="1"/>
        <v>0</v>
      </c>
      <c r="BP53" s="5">
        <f t="shared" si="2"/>
        <v>0</v>
      </c>
      <c r="BR53" s="99"/>
      <c r="BS53" s="99"/>
    </row>
    <row r="54" spans="1:71" ht="16.5" thickBot="1">
      <c r="A54" s="193" t="s">
        <v>193</v>
      </c>
      <c r="B54" s="193" t="e">
        <f>VLOOKUP(A54,#REF!,2,FALSE)</f>
        <v>#REF!</v>
      </c>
      <c r="C54" s="41" t="e">
        <f>VLOOKUP(A54,#REF!,3,FALSE)</f>
        <v>#REF!</v>
      </c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102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O54" s="5">
        <f t="shared" si="1"/>
        <v>0</v>
      </c>
      <c r="BP54" s="5">
        <f t="shared" si="2"/>
        <v>0</v>
      </c>
      <c r="BR54" s="99"/>
      <c r="BS54" s="99"/>
    </row>
    <row r="55" spans="1:71" ht="16.5" thickBot="1">
      <c r="A55" s="193" t="s">
        <v>194</v>
      </c>
      <c r="B55" s="193" t="e">
        <f>VLOOKUP(A55,#REF!,2,FALSE)</f>
        <v>#REF!</v>
      </c>
      <c r="C55" s="41" t="e">
        <f>VLOOKUP(A55,#REF!,3,FALSE)</f>
        <v>#REF!</v>
      </c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102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O55" s="5">
        <f t="shared" si="1"/>
        <v>0</v>
      </c>
      <c r="BP55" s="5">
        <f t="shared" si="2"/>
        <v>0</v>
      </c>
      <c r="BR55" s="99"/>
      <c r="BS55" s="99"/>
    </row>
    <row r="56" spans="1:71" ht="16.5" thickBot="1">
      <c r="A56" s="193" t="s">
        <v>195</v>
      </c>
      <c r="B56" s="193" t="e">
        <f>VLOOKUP(A56,#REF!,2,FALSE)</f>
        <v>#REF!</v>
      </c>
      <c r="C56" s="41" t="e">
        <f>VLOOKUP(A56,#REF!,3,FALSE)</f>
        <v>#REF!</v>
      </c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102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O56" s="5">
        <f t="shared" si="1"/>
        <v>0</v>
      </c>
      <c r="BP56" s="5">
        <f t="shared" si="2"/>
        <v>0</v>
      </c>
      <c r="BR56" s="99"/>
      <c r="BS56" s="99"/>
    </row>
    <row r="57" spans="1:71" ht="16.5" thickBot="1">
      <c r="A57" s="193" t="s">
        <v>196</v>
      </c>
      <c r="B57" s="193" t="e">
        <f>VLOOKUP(A57,#REF!,2,FALSE)</f>
        <v>#REF!</v>
      </c>
      <c r="C57" s="41" t="e">
        <f>VLOOKUP(A57,#REF!,3,FALSE)</f>
        <v>#REF!</v>
      </c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102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O57" s="5">
        <f t="shared" si="1"/>
        <v>0</v>
      </c>
      <c r="BP57" s="5">
        <f t="shared" si="2"/>
        <v>0</v>
      </c>
      <c r="BR57" s="99"/>
      <c r="BS57" s="99"/>
    </row>
    <row r="58" spans="1:71" ht="16.5" thickBot="1">
      <c r="A58" s="193" t="s">
        <v>201</v>
      </c>
      <c r="B58" s="193" t="e">
        <f>VLOOKUP(A58,#REF!,2,FALSE)</f>
        <v>#REF!</v>
      </c>
      <c r="C58" s="41" t="e">
        <f>VLOOKUP(A58,#REF!,3,FALSE)</f>
        <v>#REF!</v>
      </c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102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O58" s="5">
        <f t="shared" si="1"/>
        <v>0</v>
      </c>
      <c r="BP58" s="5">
        <f t="shared" si="2"/>
        <v>0</v>
      </c>
      <c r="BR58" s="99"/>
      <c r="BS58" s="99"/>
    </row>
    <row r="59" spans="1:71" ht="16.5" thickBot="1">
      <c r="A59" s="44" t="s">
        <v>23</v>
      </c>
      <c r="B59" s="44" t="e">
        <f>VLOOKUP(A59,#REF!,2,FALSE)</f>
        <v>#REF!</v>
      </c>
      <c r="C59" s="41" t="e">
        <f>VLOOKUP(A59,#REF!,3,FALSE)</f>
        <v>#REF!</v>
      </c>
      <c r="D59" s="35"/>
      <c r="E59" s="35"/>
      <c r="F59" s="35"/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102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O59" s="3">
        <f t="shared" si="1"/>
        <v>0</v>
      </c>
      <c r="BP59" s="3">
        <f t="shared" si="2"/>
        <v>0</v>
      </c>
      <c r="BR59" s="99"/>
      <c r="BS59" s="99"/>
    </row>
    <row r="60" spans="1:71" ht="16.5" thickBot="1">
      <c r="A60" s="49" t="s">
        <v>179</v>
      </c>
      <c r="B60" s="49" t="e">
        <f>VLOOKUP(A60,#REF!,2,FALSE)</f>
        <v>#REF!</v>
      </c>
      <c r="C60" s="41" t="e">
        <f>VLOOKUP(A60,#REF!,3,FALSE)</f>
        <v>#REF!</v>
      </c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102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O60" s="8">
        <f t="shared" si="1"/>
        <v>0</v>
      </c>
      <c r="BP60" s="8">
        <f t="shared" si="2"/>
        <v>0</v>
      </c>
      <c r="BR60" s="99"/>
      <c r="BS60" s="99"/>
    </row>
    <row r="61" spans="1:71" ht="16.5" thickBot="1">
      <c r="A61" s="49" t="s">
        <v>199</v>
      </c>
      <c r="B61" s="49" t="e">
        <f>VLOOKUP(A61,#REF!,2,FALSE)</f>
        <v>#REF!</v>
      </c>
      <c r="C61" s="41" t="e">
        <f>VLOOKUP(A61,#REF!,3,FALSE)</f>
        <v>#REF!</v>
      </c>
      <c r="D61" s="36"/>
      <c r="E61" s="36"/>
      <c r="F61" s="36"/>
      <c r="G61" s="35"/>
      <c r="H61" s="36"/>
      <c r="I61" s="35"/>
      <c r="J61" s="36"/>
      <c r="K61" s="35"/>
      <c r="L61" s="36"/>
      <c r="M61" s="36"/>
      <c r="N61" s="36"/>
      <c r="O61" s="35"/>
      <c r="P61" s="36"/>
      <c r="Q61" s="36"/>
      <c r="R61" s="35"/>
      <c r="S61" s="35"/>
      <c r="T61" s="36"/>
      <c r="U61" s="36"/>
      <c r="V61" s="35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5"/>
      <c r="AN61" s="36"/>
      <c r="AO61" s="36"/>
      <c r="AP61" s="36"/>
      <c r="AQ61" s="36"/>
      <c r="AR61" s="36"/>
      <c r="AS61" s="36"/>
      <c r="AT61" s="36"/>
      <c r="AU61" s="36"/>
      <c r="AV61" s="35"/>
      <c r="AW61" s="103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O61" s="8">
        <f t="shared" si="1"/>
        <v>0</v>
      </c>
      <c r="BP61" s="8">
        <f t="shared" si="2"/>
        <v>0</v>
      </c>
      <c r="BR61" s="99"/>
      <c r="BS61" s="99"/>
    </row>
    <row r="62" spans="1:71" ht="16.5" thickBot="1">
      <c r="A62" s="45" t="s">
        <v>122</v>
      </c>
      <c r="B62" s="45" t="e">
        <f>VLOOKUP(A62,#REF!,2,FALSE)</f>
        <v>#REF!</v>
      </c>
      <c r="C62" s="41" t="e">
        <f>VLOOKUP(A62,#REF!,3,FALSE)</f>
        <v>#REF!</v>
      </c>
      <c r="D62" s="36"/>
      <c r="E62" s="36"/>
      <c r="F62" s="36"/>
      <c r="G62" s="35"/>
      <c r="H62" s="36"/>
      <c r="I62" s="35"/>
      <c r="J62" s="36"/>
      <c r="K62" s="35"/>
      <c r="L62" s="36"/>
      <c r="M62" s="36"/>
      <c r="N62" s="36"/>
      <c r="O62" s="35"/>
      <c r="P62" s="36"/>
      <c r="Q62" s="36"/>
      <c r="R62" s="35"/>
      <c r="S62" s="35"/>
      <c r="T62" s="36"/>
      <c r="U62" s="36"/>
      <c r="V62" s="35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5"/>
      <c r="AN62" s="36"/>
      <c r="AO62" s="36"/>
      <c r="AP62" s="36"/>
      <c r="AQ62" s="36"/>
      <c r="AR62" s="36"/>
      <c r="AS62" s="36"/>
      <c r="AT62" s="36"/>
      <c r="AU62" s="36"/>
      <c r="AV62" s="35"/>
      <c r="AW62" s="103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O62" s="4">
        <f t="shared" si="1"/>
        <v>0</v>
      </c>
      <c r="BP62" s="4">
        <f t="shared" si="2"/>
        <v>0</v>
      </c>
      <c r="BR62" s="99"/>
      <c r="BS62" s="99"/>
    </row>
    <row r="63" spans="1:71" ht="16.5" thickBot="1">
      <c r="A63" s="45" t="s">
        <v>127</v>
      </c>
      <c r="B63" s="45" t="e">
        <f>VLOOKUP(A63,#REF!,2,FALSE)</f>
        <v>#REF!</v>
      </c>
      <c r="C63" s="41" t="e">
        <f>VLOOKUP(A63,#REF!,3,FALSE)</f>
        <v>#REF!</v>
      </c>
      <c r="D63" s="35"/>
      <c r="E63" s="35"/>
      <c r="F63" s="35"/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102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O63" s="4">
        <f t="shared" si="1"/>
        <v>0</v>
      </c>
      <c r="BP63" s="4">
        <f t="shared" si="2"/>
        <v>0</v>
      </c>
      <c r="BR63" s="99"/>
      <c r="BS63" s="99"/>
    </row>
    <row r="64" spans="1:71" ht="16.5" thickBot="1">
      <c r="A64" s="49" t="s">
        <v>146</v>
      </c>
      <c r="B64" s="49" t="e">
        <f>VLOOKUP(A64,#REF!,2,FALSE)</f>
        <v>#REF!</v>
      </c>
      <c r="C64" s="41" t="e">
        <f>VLOOKUP(A64,#REF!,3,FALSE)</f>
        <v>#REF!</v>
      </c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102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O64" s="9">
        <f t="shared" si="1"/>
        <v>0</v>
      </c>
      <c r="BP64" s="9">
        <f t="shared" si="2"/>
        <v>0</v>
      </c>
      <c r="BR64" s="99"/>
      <c r="BS64" s="99"/>
    </row>
    <row r="65" spans="1:71" ht="16.5" thickBot="1">
      <c r="A65" s="40" t="s">
        <v>169</v>
      </c>
      <c r="B65" s="40" t="e">
        <f>VLOOKUP(A65,#REF!,2,FALSE)</f>
        <v>#REF!</v>
      </c>
      <c r="C65" s="41" t="e">
        <f>VLOOKUP(A65,#REF!,3,FALSE)</f>
        <v>#REF!</v>
      </c>
      <c r="D65" s="35"/>
      <c r="E65" s="35"/>
      <c r="F65" s="35"/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102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O65" s="5">
        <f t="shared" si="1"/>
        <v>0</v>
      </c>
      <c r="BP65" s="5">
        <f t="shared" si="2"/>
        <v>0</v>
      </c>
      <c r="BR65" s="99"/>
      <c r="BS65" s="99"/>
    </row>
    <row r="66" spans="1:71" ht="16.5" thickBot="1">
      <c r="A66" s="40" t="s">
        <v>126</v>
      </c>
      <c r="B66" s="40" t="e">
        <f>VLOOKUP(A66,#REF!,2,FALSE)</f>
        <v>#REF!</v>
      </c>
      <c r="C66" s="41" t="e">
        <f>VLOOKUP(A66,#REF!,3,FALSE)</f>
        <v>#REF!</v>
      </c>
      <c r="D66" s="35"/>
      <c r="E66" s="35"/>
      <c r="F66" s="3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102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O66" s="5">
        <f t="shared" si="1"/>
        <v>0</v>
      </c>
      <c r="BP66" s="5">
        <f t="shared" si="2"/>
        <v>0</v>
      </c>
      <c r="BR66" s="99"/>
      <c r="BS66" s="99"/>
    </row>
    <row r="67" spans="1:71" ht="16.5" thickBot="1">
      <c r="A67" s="40" t="s">
        <v>170</v>
      </c>
      <c r="B67" s="40" t="e">
        <f>VLOOKUP(A67,#REF!,2,FALSE)</f>
        <v>#REF!</v>
      </c>
      <c r="C67" s="41" t="e">
        <f>VLOOKUP(A67,#REF!,3,FALSE)</f>
        <v>#REF!</v>
      </c>
      <c r="D67" s="35"/>
      <c r="E67" s="35"/>
      <c r="F67" s="35"/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102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O67" s="5">
        <f t="shared" si="1"/>
        <v>0</v>
      </c>
      <c r="BP67" s="5">
        <f t="shared" si="2"/>
        <v>0</v>
      </c>
      <c r="BR67" s="99"/>
      <c r="BS67" s="99"/>
    </row>
    <row r="68" spans="1:71" ht="16.5" thickBot="1">
      <c r="A68" s="44" t="s">
        <v>21</v>
      </c>
      <c r="B68" s="44" t="e">
        <f>VLOOKUP(A68,#REF!,2,FALSE)</f>
        <v>#REF!</v>
      </c>
      <c r="C68" s="41" t="e">
        <f>VLOOKUP(A68,#REF!,3,FALSE)</f>
        <v>#REF!</v>
      </c>
      <c r="D68" s="35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102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O68" s="3">
        <f t="shared" si="1"/>
        <v>0</v>
      </c>
      <c r="BP68" s="3">
        <f t="shared" si="2"/>
        <v>0</v>
      </c>
      <c r="BR68" s="99"/>
      <c r="BS68" s="99"/>
    </row>
    <row r="69" spans="1:71" ht="16.5" thickBot="1">
      <c r="A69" s="44" t="s">
        <v>22</v>
      </c>
      <c r="B69" s="44" t="e">
        <f>VLOOKUP(A69,#REF!,2,FALSE)</f>
        <v>#REF!</v>
      </c>
      <c r="C69" s="41" t="e">
        <f>VLOOKUP(A69,#REF!,3,FALSE)</f>
        <v>#REF!</v>
      </c>
      <c r="D69" s="35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102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O69" s="3">
        <f t="shared" ref="BO69:BO131" si="3">D69+F69+H69+J69+L69+N69+P69+R69+T69+V69+X69+Z69+AB69+AD69+AF69+AH69+AJ69+AL69+AN69+AP69+AR69+AT69+AV69+AX69+AZ69+BB69+BD69+BF69+BH69+BJ69+BL69</f>
        <v>0</v>
      </c>
      <c r="BP69" s="3">
        <f t="shared" ref="BP69:BP131" si="4">E69+G69+I69+K69+M69+O69+Q69+S69+U69+W69+Y69+AA69+AC69+AE69+AG69+AI69+AK69+AM69+AO69+AQ69+AS69+AU69+AW69+AY69+BA69+BC69+BE69+BG69+BI69+BK69+BM69</f>
        <v>0</v>
      </c>
      <c r="BR69" s="99"/>
      <c r="BS69" s="99"/>
    </row>
    <row r="70" spans="1:71" ht="16.5" thickBot="1">
      <c r="A70" s="45" t="s">
        <v>26</v>
      </c>
      <c r="B70" s="45" t="e">
        <f>VLOOKUP(A70,#REF!,2,FALSE)</f>
        <v>#REF!</v>
      </c>
      <c r="C70" s="41" t="e">
        <f>VLOOKUP(A70,#REF!,3,FALSE)</f>
        <v>#REF!</v>
      </c>
      <c r="D70" s="35"/>
      <c r="E70" s="35"/>
      <c r="F70" s="35"/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102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O70" s="4">
        <f t="shared" si="3"/>
        <v>0</v>
      </c>
      <c r="BP70" s="4">
        <f t="shared" si="4"/>
        <v>0</v>
      </c>
      <c r="BR70" s="99"/>
      <c r="BS70" s="99"/>
    </row>
    <row r="71" spans="1:71" ht="16.5" thickBot="1">
      <c r="A71" s="45" t="s">
        <v>27</v>
      </c>
      <c r="B71" s="48" t="e">
        <f>VLOOKUP(A71,#REF!,2,FALSE)</f>
        <v>#REF!</v>
      </c>
      <c r="C71" s="41" t="e">
        <f>VLOOKUP(A71,#REF!,3,FALSE)</f>
        <v>#REF!</v>
      </c>
      <c r="D71" s="35"/>
      <c r="E71" s="35"/>
      <c r="F71" s="35"/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102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O71" s="8">
        <f t="shared" si="3"/>
        <v>0</v>
      </c>
      <c r="BP71" s="8">
        <f t="shared" si="4"/>
        <v>0</v>
      </c>
      <c r="BR71" s="99"/>
      <c r="BS71" s="99"/>
    </row>
    <row r="72" spans="1:71" ht="16.5" thickBot="1">
      <c r="A72" s="45" t="s">
        <v>29</v>
      </c>
      <c r="B72" s="45" t="e">
        <f>VLOOKUP(A72,#REF!,2,FALSE)</f>
        <v>#REF!</v>
      </c>
      <c r="C72" s="41" t="e">
        <f>VLOOKUP(A72,#REF!,3,FALSE)</f>
        <v>#REF!</v>
      </c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102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O72" s="4">
        <f t="shared" si="3"/>
        <v>0</v>
      </c>
      <c r="BP72" s="4">
        <f t="shared" si="4"/>
        <v>0</v>
      </c>
      <c r="BR72" s="99"/>
      <c r="BS72" s="99"/>
    </row>
    <row r="73" spans="1:71" ht="16.5" thickBot="1">
      <c r="A73" s="45" t="s">
        <v>28</v>
      </c>
      <c r="B73" s="45" t="e">
        <f>VLOOKUP(A73,#REF!,2,FALSE)</f>
        <v>#REF!</v>
      </c>
      <c r="C73" s="41" t="e">
        <f>VLOOKUP(A73,#REF!,3,FALSE)</f>
        <v>#REF!</v>
      </c>
      <c r="D73" s="35"/>
      <c r="E73" s="35"/>
      <c r="F73" s="35"/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102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O73" s="4">
        <f t="shared" si="3"/>
        <v>0</v>
      </c>
      <c r="BP73" s="4">
        <f t="shared" si="4"/>
        <v>0</v>
      </c>
      <c r="BR73" s="99"/>
      <c r="BS73" s="99"/>
    </row>
    <row r="74" spans="1:71" ht="16.5" thickBot="1">
      <c r="A74" s="45" t="s">
        <v>120</v>
      </c>
      <c r="B74" s="45" t="e">
        <f>VLOOKUP(A74,#REF!,2,FALSE)</f>
        <v>#REF!</v>
      </c>
      <c r="C74" s="41" t="e">
        <f>VLOOKUP(A74,#REF!,3,FALSE)</f>
        <v>#REF!</v>
      </c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102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O74" s="4">
        <f t="shared" si="3"/>
        <v>0</v>
      </c>
      <c r="BP74" s="4">
        <f t="shared" si="4"/>
        <v>0</v>
      </c>
      <c r="BR74" s="99"/>
      <c r="BS74" s="99"/>
    </row>
    <row r="75" spans="1:71" ht="16.5" thickBot="1">
      <c r="A75" s="45" t="s">
        <v>121</v>
      </c>
      <c r="B75" s="45" t="e">
        <f>VLOOKUP(A75,#REF!,2,FALSE)</f>
        <v>#REF!</v>
      </c>
      <c r="C75" s="41" t="e">
        <f>VLOOKUP(A75,#REF!,3,FALSE)</f>
        <v>#REF!</v>
      </c>
      <c r="D75" s="35"/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  <c r="AL75" s="35"/>
      <c r="AM75" s="35"/>
      <c r="AN75" s="35"/>
      <c r="AO75" s="35"/>
      <c r="AP75" s="35"/>
      <c r="AQ75" s="35"/>
      <c r="AR75" s="35"/>
      <c r="AS75" s="35"/>
      <c r="AT75" s="35"/>
      <c r="AU75" s="35"/>
      <c r="AV75" s="35"/>
      <c r="AW75" s="102"/>
      <c r="AX75" s="35"/>
      <c r="AY75" s="35"/>
      <c r="AZ75" s="35"/>
      <c r="BA75" s="35"/>
      <c r="BB75" s="35"/>
      <c r="BC75" s="35"/>
      <c r="BD75" s="35"/>
      <c r="BE75" s="35"/>
      <c r="BF75" s="35"/>
      <c r="BG75" s="35"/>
      <c r="BH75" s="35"/>
      <c r="BI75" s="35"/>
      <c r="BJ75" s="35"/>
      <c r="BK75" s="35"/>
      <c r="BL75" s="35"/>
      <c r="BM75" s="35"/>
      <c r="BO75" s="4">
        <f t="shared" si="3"/>
        <v>0</v>
      </c>
      <c r="BP75" s="4">
        <f t="shared" si="4"/>
        <v>0</v>
      </c>
      <c r="BR75" s="99"/>
      <c r="BS75" s="99"/>
    </row>
    <row r="76" spans="1:71" ht="16.5" thickBot="1">
      <c r="A76" s="40" t="s">
        <v>24</v>
      </c>
      <c r="B76" s="40" t="e">
        <f>VLOOKUP(A76,#REF!,2,FALSE)</f>
        <v>#REF!</v>
      </c>
      <c r="C76" s="41" t="e">
        <f>VLOOKUP(A76,#REF!,3,FALSE)</f>
        <v>#REF!</v>
      </c>
      <c r="D76" s="35"/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102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O76" s="5">
        <f t="shared" si="3"/>
        <v>0</v>
      </c>
      <c r="BP76" s="5">
        <f t="shared" si="4"/>
        <v>0</v>
      </c>
      <c r="BR76" s="99"/>
      <c r="BS76" s="99"/>
    </row>
    <row r="77" spans="1:71" ht="16.5" thickBot="1">
      <c r="A77" s="40" t="s">
        <v>25</v>
      </c>
      <c r="B77" s="40" t="e">
        <f>VLOOKUP(A77,#REF!,2,FALSE)</f>
        <v>#REF!</v>
      </c>
      <c r="C77" s="41" t="e">
        <f>VLOOKUP(A77,#REF!,3,FALSE)</f>
        <v>#REF!</v>
      </c>
      <c r="D77" s="35"/>
      <c r="E77" s="35"/>
      <c r="F77" s="35"/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102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O77" s="5">
        <f t="shared" si="3"/>
        <v>0</v>
      </c>
      <c r="BP77" s="5">
        <f t="shared" si="4"/>
        <v>0</v>
      </c>
      <c r="BR77" s="99"/>
      <c r="BS77" s="99"/>
    </row>
    <row r="78" spans="1:71" ht="16.5" thickBot="1">
      <c r="A78" s="44" t="s">
        <v>5</v>
      </c>
      <c r="B78" s="44" t="e">
        <f>VLOOKUP(A78,#REF!,2,FALSE)</f>
        <v>#REF!</v>
      </c>
      <c r="C78" s="41" t="e">
        <f>VLOOKUP(A78,#REF!,3,FALSE)</f>
        <v>#REF!</v>
      </c>
      <c r="D78" s="35"/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102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O78" s="3">
        <f t="shared" si="3"/>
        <v>0</v>
      </c>
      <c r="BP78" s="3">
        <f t="shared" si="4"/>
        <v>0</v>
      </c>
      <c r="BR78" s="99"/>
      <c r="BS78" s="99"/>
    </row>
    <row r="79" spans="1:71" ht="16.5" thickBot="1">
      <c r="A79" s="45" t="s">
        <v>38</v>
      </c>
      <c r="B79" s="45" t="e">
        <f>VLOOKUP(A79,#REF!,2,FALSE)</f>
        <v>#REF!</v>
      </c>
      <c r="C79" s="41" t="e">
        <f>VLOOKUP(A79,#REF!,3,FALSE)</f>
        <v>#REF!</v>
      </c>
      <c r="D79" s="35"/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102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O79" s="4">
        <f t="shared" si="3"/>
        <v>0</v>
      </c>
      <c r="BP79" s="4">
        <f t="shared" si="4"/>
        <v>0</v>
      </c>
      <c r="BR79" s="99"/>
      <c r="BS79" s="99"/>
    </row>
    <row r="80" spans="1:71" ht="16.5" thickBot="1">
      <c r="A80" s="45" t="s">
        <v>190</v>
      </c>
      <c r="B80" s="45" t="e">
        <f>VLOOKUP(A80,#REF!,2,FALSE)</f>
        <v>#REF!</v>
      </c>
      <c r="C80" s="41" t="e">
        <f>VLOOKUP(A80,#REF!,3,FALSE)</f>
        <v>#REF!</v>
      </c>
      <c r="D80" s="35"/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102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O80" s="4">
        <f t="shared" si="3"/>
        <v>0</v>
      </c>
      <c r="BP80" s="4">
        <f t="shared" si="4"/>
        <v>0</v>
      </c>
      <c r="BR80" s="99"/>
      <c r="BS80" s="99"/>
    </row>
    <row r="81" spans="1:71" ht="16.5" thickBot="1">
      <c r="A81" s="40" t="s">
        <v>20</v>
      </c>
      <c r="B81" s="40" t="e">
        <f>VLOOKUP(A81,#REF!,2,FALSE)</f>
        <v>#REF!</v>
      </c>
      <c r="C81" s="41" t="e">
        <f>VLOOKUP(A81,#REF!,3,FALSE)</f>
        <v>#REF!</v>
      </c>
      <c r="D81" s="35"/>
      <c r="E81" s="35"/>
      <c r="F81" s="35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102"/>
      <c r="AX81" s="35"/>
      <c r="AY81" s="35"/>
      <c r="AZ81" s="35"/>
      <c r="BA81" s="35"/>
      <c r="BB81" s="35"/>
      <c r="BC81" s="35"/>
      <c r="BD81" s="35"/>
      <c r="BE81" s="35"/>
      <c r="BF81" s="35"/>
      <c r="BG81" s="35"/>
      <c r="BH81" s="35"/>
      <c r="BI81" s="35"/>
      <c r="BJ81" s="35"/>
      <c r="BK81" s="35"/>
      <c r="BL81" s="35"/>
      <c r="BM81" s="35"/>
      <c r="BO81" s="5">
        <f t="shared" si="3"/>
        <v>0</v>
      </c>
      <c r="BP81" s="5">
        <f t="shared" si="4"/>
        <v>0</v>
      </c>
      <c r="BR81" s="99"/>
      <c r="BS81" s="99"/>
    </row>
    <row r="82" spans="1:71" ht="16.5" thickBot="1">
      <c r="A82" s="40" t="s">
        <v>168</v>
      </c>
      <c r="B82" s="40" t="e">
        <f>VLOOKUP(A82,#REF!,2,FALSE)</f>
        <v>#REF!</v>
      </c>
      <c r="C82" s="41" t="e">
        <f>VLOOKUP(A82,#REF!,3,FALSE)</f>
        <v>#REF!</v>
      </c>
      <c r="D82" s="35"/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  <c r="AQ82" s="35"/>
      <c r="AR82" s="35"/>
      <c r="AS82" s="35"/>
      <c r="AT82" s="35"/>
      <c r="AU82" s="35"/>
      <c r="AV82" s="35"/>
      <c r="AW82" s="102"/>
      <c r="AX82" s="35"/>
      <c r="AY82" s="35"/>
      <c r="AZ82" s="35"/>
      <c r="BA82" s="35"/>
      <c r="BB82" s="35"/>
      <c r="BC82" s="35"/>
      <c r="BD82" s="35"/>
      <c r="BE82" s="35"/>
      <c r="BF82" s="35"/>
      <c r="BG82" s="35"/>
      <c r="BH82" s="35"/>
      <c r="BI82" s="35"/>
      <c r="BJ82" s="35"/>
      <c r="BK82" s="35"/>
      <c r="BL82" s="35"/>
      <c r="BM82" s="35"/>
      <c r="BO82" s="5">
        <f t="shared" si="3"/>
        <v>0</v>
      </c>
      <c r="BP82" s="5">
        <f t="shared" si="4"/>
        <v>0</v>
      </c>
      <c r="BR82" s="99"/>
      <c r="BS82" s="99"/>
    </row>
    <row r="83" spans="1:71" ht="16.5" thickBot="1">
      <c r="A83" s="193" t="s">
        <v>197</v>
      </c>
      <c r="B83" s="193" t="e">
        <f>VLOOKUP(A83,#REF!,2,FALSE)</f>
        <v>#REF!</v>
      </c>
      <c r="C83" s="41" t="e">
        <f>VLOOKUP(A83,#REF!,3,FALSE)</f>
        <v>#REF!</v>
      </c>
      <c r="D83" s="35"/>
      <c r="E83" s="35"/>
      <c r="F83" s="35"/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  <c r="AQ83" s="35"/>
      <c r="AR83" s="35"/>
      <c r="AS83" s="35"/>
      <c r="AT83" s="35"/>
      <c r="AU83" s="35"/>
      <c r="AV83" s="35"/>
      <c r="AW83" s="102"/>
      <c r="AX83" s="35"/>
      <c r="AY83" s="35"/>
      <c r="AZ83" s="35"/>
      <c r="BA83" s="35"/>
      <c r="BB83" s="35"/>
      <c r="BC83" s="35"/>
      <c r="BD83" s="35"/>
      <c r="BE83" s="35"/>
      <c r="BF83" s="35"/>
      <c r="BG83" s="35"/>
      <c r="BH83" s="35"/>
      <c r="BI83" s="35"/>
      <c r="BJ83" s="35"/>
      <c r="BK83" s="35"/>
      <c r="BL83" s="35"/>
      <c r="BM83" s="35"/>
      <c r="BO83" s="5">
        <f t="shared" si="3"/>
        <v>0</v>
      </c>
      <c r="BP83" s="5">
        <f t="shared" si="4"/>
        <v>0</v>
      </c>
      <c r="BR83" s="99"/>
      <c r="BS83" s="99"/>
    </row>
    <row r="84" spans="1:71" ht="16.5" thickBot="1">
      <c r="A84" s="193" t="s">
        <v>198</v>
      </c>
      <c r="B84" s="193" t="e">
        <f>VLOOKUP(A84,#REF!,2,FALSE)</f>
        <v>#REF!</v>
      </c>
      <c r="C84" s="41" t="e">
        <f>VLOOKUP(A84,#REF!,3,FALSE)</f>
        <v>#REF!</v>
      </c>
      <c r="D84" s="35"/>
      <c r="E84" s="35"/>
      <c r="F84" s="35"/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AJ84" s="35"/>
      <c r="AK84" s="35"/>
      <c r="AL84" s="35"/>
      <c r="AM84" s="35"/>
      <c r="AN84" s="35"/>
      <c r="AO84" s="35"/>
      <c r="AP84" s="35"/>
      <c r="AQ84" s="35"/>
      <c r="AR84" s="35"/>
      <c r="AS84" s="35"/>
      <c r="AT84" s="35"/>
      <c r="AU84" s="35"/>
      <c r="AV84" s="35"/>
      <c r="AW84" s="102"/>
      <c r="AX84" s="35"/>
      <c r="AY84" s="35"/>
      <c r="AZ84" s="35"/>
      <c r="BA84" s="35"/>
      <c r="BB84" s="35"/>
      <c r="BC84" s="35"/>
      <c r="BD84" s="35"/>
      <c r="BE84" s="35"/>
      <c r="BF84" s="35"/>
      <c r="BG84" s="35"/>
      <c r="BH84" s="35"/>
      <c r="BI84" s="35"/>
      <c r="BJ84" s="35"/>
      <c r="BK84" s="35"/>
      <c r="BL84" s="35"/>
      <c r="BM84" s="35"/>
      <c r="BO84" s="5">
        <f t="shared" si="3"/>
        <v>0</v>
      </c>
      <c r="BP84" s="5">
        <f t="shared" si="4"/>
        <v>0</v>
      </c>
      <c r="BR84" s="99"/>
      <c r="BS84" s="99"/>
    </row>
    <row r="85" spans="1:71" ht="16.5" thickBot="1">
      <c r="A85" s="44" t="s">
        <v>30</v>
      </c>
      <c r="B85" s="44" t="e">
        <f>VLOOKUP(A85,#REF!,2,FALSE)</f>
        <v>#REF!</v>
      </c>
      <c r="C85" s="41" t="e">
        <f>VLOOKUP(A85,#REF!,3,FALSE)</f>
        <v>#REF!</v>
      </c>
      <c r="D85" s="35"/>
      <c r="E85" s="35"/>
      <c r="F85" s="35"/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102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O85" s="3">
        <f t="shared" si="3"/>
        <v>0</v>
      </c>
      <c r="BP85" s="3">
        <f t="shared" si="4"/>
        <v>0</v>
      </c>
      <c r="BR85" s="99"/>
      <c r="BS85" s="99"/>
    </row>
    <row r="86" spans="1:71" ht="16.5" thickBot="1">
      <c r="A86" s="44" t="s">
        <v>171</v>
      </c>
      <c r="B86" s="44" t="e">
        <f>VLOOKUP(A86,#REF!,2,FALSE)</f>
        <v>#REF!</v>
      </c>
      <c r="C86" s="41" t="e">
        <f>VLOOKUP(A86,#REF!,3,FALSE)</f>
        <v>#REF!</v>
      </c>
      <c r="D86" s="35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  <c r="AQ86" s="35"/>
      <c r="AR86" s="35"/>
      <c r="AS86" s="35"/>
      <c r="AT86" s="35"/>
      <c r="AU86" s="35"/>
      <c r="AV86" s="35"/>
      <c r="AW86" s="102"/>
      <c r="AX86" s="35"/>
      <c r="AY86" s="35"/>
      <c r="AZ86" s="35"/>
      <c r="BA86" s="35"/>
      <c r="BB86" s="35"/>
      <c r="BC86" s="35"/>
      <c r="BD86" s="35"/>
      <c r="BE86" s="35"/>
      <c r="BF86" s="35"/>
      <c r="BG86" s="35"/>
      <c r="BH86" s="35"/>
      <c r="BI86" s="35"/>
      <c r="BJ86" s="35"/>
      <c r="BK86" s="35"/>
      <c r="BL86" s="35"/>
      <c r="BM86" s="35"/>
      <c r="BO86" s="3">
        <f t="shared" si="3"/>
        <v>0</v>
      </c>
      <c r="BP86" s="3">
        <f t="shared" si="4"/>
        <v>0</v>
      </c>
      <c r="BR86" s="99"/>
      <c r="BS86" s="99"/>
    </row>
    <row r="87" spans="1:71" ht="16.5" thickBot="1">
      <c r="A87" s="50" t="s">
        <v>67</v>
      </c>
      <c r="B87" s="51" t="e">
        <f>VLOOKUP(A87,#REF!,2,FALSE)</f>
        <v>#REF!</v>
      </c>
      <c r="C87" s="41" t="e">
        <f>VLOOKUP(A87,#REF!,3,FALSE)</f>
        <v>#REF!</v>
      </c>
      <c r="D87" s="35"/>
      <c r="E87" s="35"/>
      <c r="F87" s="3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  <c r="AQ87" s="35"/>
      <c r="AR87" s="35"/>
      <c r="AS87" s="35"/>
      <c r="AT87" s="35"/>
      <c r="AU87" s="35"/>
      <c r="AV87" s="35"/>
      <c r="AW87" s="102"/>
      <c r="AX87" s="35"/>
      <c r="AY87" s="35"/>
      <c r="AZ87" s="35"/>
      <c r="BA87" s="35"/>
      <c r="BB87" s="35"/>
      <c r="BC87" s="35"/>
      <c r="BD87" s="35"/>
      <c r="BE87" s="35"/>
      <c r="BF87" s="35"/>
      <c r="BG87" s="35"/>
      <c r="BH87" s="35"/>
      <c r="BI87" s="35"/>
      <c r="BJ87" s="35"/>
      <c r="BK87" s="35"/>
      <c r="BL87" s="35"/>
      <c r="BM87" s="35"/>
      <c r="BO87" s="10">
        <f t="shared" si="3"/>
        <v>0</v>
      </c>
      <c r="BP87" s="10">
        <f t="shared" si="4"/>
        <v>0</v>
      </c>
      <c r="BR87" s="99"/>
      <c r="BS87" s="99"/>
    </row>
    <row r="88" spans="1:71" ht="16.5" thickBot="1">
      <c r="A88" s="50" t="s">
        <v>68</v>
      </c>
      <c r="B88" s="51" t="e">
        <f>VLOOKUP(A88,#REF!,2,FALSE)</f>
        <v>#REF!</v>
      </c>
      <c r="C88" s="41" t="e">
        <f>VLOOKUP(A88,#REF!,3,FALSE)</f>
        <v>#REF!</v>
      </c>
      <c r="D88" s="35"/>
      <c r="E88" s="35"/>
      <c r="F88" s="35"/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  <c r="AQ88" s="35"/>
      <c r="AR88" s="35"/>
      <c r="AS88" s="35"/>
      <c r="AT88" s="35"/>
      <c r="AU88" s="35"/>
      <c r="AV88" s="35"/>
      <c r="AW88" s="102"/>
      <c r="AX88" s="35"/>
      <c r="AY88" s="35"/>
      <c r="AZ88" s="35"/>
      <c r="BA88" s="35"/>
      <c r="BB88" s="35"/>
      <c r="BC88" s="35"/>
      <c r="BD88" s="35"/>
      <c r="BE88" s="35"/>
      <c r="BF88" s="35"/>
      <c r="BG88" s="35"/>
      <c r="BH88" s="35"/>
      <c r="BI88" s="35"/>
      <c r="BJ88" s="35"/>
      <c r="BK88" s="35"/>
      <c r="BL88" s="35"/>
      <c r="BM88" s="35"/>
      <c r="BO88" s="10">
        <f t="shared" si="3"/>
        <v>0</v>
      </c>
      <c r="BP88" s="10">
        <f t="shared" si="4"/>
        <v>0</v>
      </c>
      <c r="BR88" s="99"/>
      <c r="BS88" s="99"/>
    </row>
    <row r="89" spans="1:71" ht="16.5" thickBot="1">
      <c r="A89" s="50" t="s">
        <v>69</v>
      </c>
      <c r="B89" s="51" t="e">
        <f>VLOOKUP(A89,#REF!,2,FALSE)</f>
        <v>#REF!</v>
      </c>
      <c r="C89" s="41" t="e">
        <f>VLOOKUP(A89,#REF!,3,FALSE)</f>
        <v>#REF!</v>
      </c>
      <c r="D89" s="35"/>
      <c r="E89" s="35"/>
      <c r="F89" s="35"/>
      <c r="G89" s="35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  <c r="AQ89" s="35"/>
      <c r="AR89" s="35"/>
      <c r="AS89" s="35"/>
      <c r="AT89" s="35"/>
      <c r="AU89" s="35"/>
      <c r="AV89" s="35"/>
      <c r="AW89" s="102"/>
      <c r="AX89" s="35"/>
      <c r="AY89" s="35"/>
      <c r="AZ89" s="35"/>
      <c r="BA89" s="35"/>
      <c r="BB89" s="35"/>
      <c r="BC89" s="35"/>
      <c r="BD89" s="35"/>
      <c r="BE89" s="35"/>
      <c r="BF89" s="35"/>
      <c r="BG89" s="35"/>
      <c r="BH89" s="35"/>
      <c r="BI89" s="35"/>
      <c r="BJ89" s="35"/>
      <c r="BK89" s="35"/>
      <c r="BL89" s="35"/>
      <c r="BM89" s="35"/>
      <c r="BO89" s="10">
        <f t="shared" si="3"/>
        <v>0</v>
      </c>
      <c r="BP89" s="10">
        <f t="shared" si="4"/>
        <v>0</v>
      </c>
      <c r="BR89" s="99"/>
      <c r="BS89" s="99"/>
    </row>
    <row r="90" spans="1:71" ht="16.5" thickBot="1">
      <c r="A90" s="52" t="s">
        <v>137</v>
      </c>
      <c r="B90" s="52" t="e">
        <f>VLOOKUP(A90,#REF!,2,FALSE)</f>
        <v>#REF!</v>
      </c>
      <c r="C90" s="41" t="e">
        <f>VLOOKUP(A90,#REF!,3,FALSE)</f>
        <v>#REF!</v>
      </c>
      <c r="D90" s="35"/>
      <c r="E90" s="35"/>
      <c r="F90" s="35"/>
      <c r="G90" s="35"/>
      <c r="H90" s="35"/>
      <c r="I90" s="35"/>
      <c r="J90" s="35"/>
      <c r="K90" s="35"/>
      <c r="L90" s="35"/>
      <c r="M90" s="35"/>
      <c r="N90" s="35"/>
      <c r="O90" s="35"/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  <c r="AQ90" s="35"/>
      <c r="AR90" s="35"/>
      <c r="AS90" s="35"/>
      <c r="AT90" s="35"/>
      <c r="AU90" s="35"/>
      <c r="AV90" s="35"/>
      <c r="AW90" s="102"/>
      <c r="AX90" s="35"/>
      <c r="AY90" s="35"/>
      <c r="AZ90" s="35"/>
      <c r="BA90" s="35"/>
      <c r="BB90" s="35"/>
      <c r="BC90" s="35"/>
      <c r="BD90" s="35"/>
      <c r="BE90" s="35"/>
      <c r="BF90" s="35"/>
      <c r="BG90" s="35"/>
      <c r="BH90" s="35"/>
      <c r="BI90" s="35"/>
      <c r="BJ90" s="35"/>
      <c r="BK90" s="35"/>
      <c r="BL90" s="35"/>
      <c r="BM90" s="35"/>
      <c r="BO90" s="11">
        <f t="shared" si="3"/>
        <v>0</v>
      </c>
      <c r="BP90" s="11">
        <f t="shared" si="4"/>
        <v>0</v>
      </c>
      <c r="BR90" s="99"/>
      <c r="BS90" s="99"/>
    </row>
    <row r="91" spans="1:71" ht="16.5" thickBot="1">
      <c r="A91" s="53" t="s">
        <v>141</v>
      </c>
      <c r="B91" s="53" t="e">
        <f>VLOOKUP(A91,#REF!,2,FALSE)</f>
        <v>#REF!</v>
      </c>
      <c r="C91" s="41" t="e">
        <f>VLOOKUP(A91,#REF!,3,FALSE)</f>
        <v>#REF!</v>
      </c>
      <c r="D91" s="35"/>
      <c r="E91" s="35"/>
      <c r="F91" s="35"/>
      <c r="G91" s="35"/>
      <c r="H91" s="35"/>
      <c r="I91" s="35"/>
      <c r="J91" s="35"/>
      <c r="K91" s="35"/>
      <c r="L91" s="35"/>
      <c r="M91" s="35"/>
      <c r="N91" s="35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  <c r="AQ91" s="35"/>
      <c r="AR91" s="35"/>
      <c r="AS91" s="35"/>
      <c r="AT91" s="35"/>
      <c r="AU91" s="35"/>
      <c r="AV91" s="35"/>
      <c r="AW91" s="102"/>
      <c r="AX91" s="35"/>
      <c r="AY91" s="35"/>
      <c r="AZ91" s="35"/>
      <c r="BA91" s="35"/>
      <c r="BB91" s="35"/>
      <c r="BC91" s="35"/>
      <c r="BD91" s="35"/>
      <c r="BE91" s="35"/>
      <c r="BF91" s="35"/>
      <c r="BG91" s="35"/>
      <c r="BH91" s="35"/>
      <c r="BI91" s="35"/>
      <c r="BJ91" s="35"/>
      <c r="BK91" s="35"/>
      <c r="BL91" s="35"/>
      <c r="BM91" s="35"/>
      <c r="BO91" s="12">
        <f t="shared" si="3"/>
        <v>0</v>
      </c>
      <c r="BP91" s="12">
        <f t="shared" si="4"/>
        <v>0</v>
      </c>
      <c r="BR91" s="99"/>
      <c r="BS91" s="99"/>
    </row>
    <row r="92" spans="1:71" ht="16.5" thickBot="1">
      <c r="A92" s="13" t="s">
        <v>70</v>
      </c>
      <c r="B92" s="54" t="e">
        <f>VLOOKUP(A92,#REF!,2,FALSE)</f>
        <v>#REF!</v>
      </c>
      <c r="C92" s="41" t="e">
        <f>VLOOKUP(A92,#REF!,3,FALSE)</f>
        <v>#REF!</v>
      </c>
      <c r="D92" s="35"/>
      <c r="E92" s="35"/>
      <c r="F92" s="35"/>
      <c r="G92" s="35"/>
      <c r="H92" s="35"/>
      <c r="I92" s="35"/>
      <c r="J92" s="35"/>
      <c r="K92" s="35"/>
      <c r="L92" s="35"/>
      <c r="M92" s="35"/>
      <c r="N92" s="35"/>
      <c r="O92" s="35"/>
      <c r="P92" s="35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  <c r="AQ92" s="35"/>
      <c r="AR92" s="35"/>
      <c r="AS92" s="35"/>
      <c r="AT92" s="35"/>
      <c r="AU92" s="35"/>
      <c r="AV92" s="35"/>
      <c r="AW92" s="102"/>
      <c r="AX92" s="35"/>
      <c r="AY92" s="35"/>
      <c r="AZ92" s="35"/>
      <c r="BA92" s="35"/>
      <c r="BB92" s="35"/>
      <c r="BC92" s="35"/>
      <c r="BD92" s="35"/>
      <c r="BE92" s="35"/>
      <c r="BF92" s="35"/>
      <c r="BG92" s="35"/>
      <c r="BH92" s="35"/>
      <c r="BI92" s="35"/>
      <c r="BJ92" s="35"/>
      <c r="BK92" s="35"/>
      <c r="BL92" s="35"/>
      <c r="BM92" s="35"/>
      <c r="BO92" s="13">
        <f t="shared" si="3"/>
        <v>0</v>
      </c>
      <c r="BP92" s="13">
        <f t="shared" si="4"/>
        <v>0</v>
      </c>
      <c r="BR92" s="99"/>
      <c r="BS92" s="99"/>
    </row>
    <row r="93" spans="1:71" ht="16.5" thickBot="1">
      <c r="A93" s="49" t="s">
        <v>149</v>
      </c>
      <c r="B93" s="49" t="e">
        <f>VLOOKUP(A93,#REF!,2,FALSE)</f>
        <v>#REF!</v>
      </c>
      <c r="C93" s="41" t="e">
        <f>VLOOKUP(A93,#REF!,3,FALSE)</f>
        <v>#REF!</v>
      </c>
      <c r="D93" s="35"/>
      <c r="E93" s="35"/>
      <c r="F93" s="35"/>
      <c r="G93" s="35"/>
      <c r="H93" s="35"/>
      <c r="I93" s="35"/>
      <c r="J93" s="35"/>
      <c r="K93" s="35"/>
      <c r="L93" s="35"/>
      <c r="M93" s="35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  <c r="AQ93" s="35"/>
      <c r="AR93" s="35"/>
      <c r="AS93" s="35"/>
      <c r="AT93" s="35"/>
      <c r="AU93" s="35"/>
      <c r="AV93" s="35"/>
      <c r="AW93" s="102"/>
      <c r="AX93" s="35"/>
      <c r="AY93" s="35"/>
      <c r="AZ93" s="35"/>
      <c r="BA93" s="35"/>
      <c r="BB93" s="35"/>
      <c r="BC93" s="35"/>
      <c r="BD93" s="35"/>
      <c r="BE93" s="35"/>
      <c r="BF93" s="35"/>
      <c r="BG93" s="35"/>
      <c r="BH93" s="35"/>
      <c r="BI93" s="35"/>
      <c r="BJ93" s="35"/>
      <c r="BK93" s="35"/>
      <c r="BL93" s="35"/>
      <c r="BM93" s="35"/>
      <c r="BO93" s="14">
        <f t="shared" si="3"/>
        <v>0</v>
      </c>
      <c r="BP93" s="14">
        <f t="shared" si="4"/>
        <v>0</v>
      </c>
      <c r="BR93" s="99"/>
      <c r="BS93" s="99"/>
    </row>
    <row r="94" spans="1:71" ht="16.5" thickBot="1">
      <c r="A94" s="50" t="s">
        <v>58</v>
      </c>
      <c r="B94" s="50" t="e">
        <f>VLOOKUP(A94,#REF!,2,FALSE)</f>
        <v>#REF!</v>
      </c>
      <c r="C94" s="41" t="e">
        <f>VLOOKUP(A94,#REF!,3,FALSE)</f>
        <v>#REF!</v>
      </c>
      <c r="D94" s="35"/>
      <c r="E94" s="35"/>
      <c r="F94" s="35"/>
      <c r="G94" s="35"/>
      <c r="H94" s="35"/>
      <c r="I94" s="35"/>
      <c r="J94" s="35"/>
      <c r="K94" s="35"/>
      <c r="L94" s="35"/>
      <c r="M94" s="35"/>
      <c r="N94" s="35"/>
      <c r="O94" s="35"/>
      <c r="P94" s="35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  <c r="AH94" s="35"/>
      <c r="AI94" s="35"/>
      <c r="AJ94" s="35"/>
      <c r="AK94" s="35"/>
      <c r="AL94" s="35"/>
      <c r="AM94" s="35"/>
      <c r="AN94" s="35"/>
      <c r="AO94" s="35"/>
      <c r="AP94" s="35"/>
      <c r="AQ94" s="35"/>
      <c r="AR94" s="35"/>
      <c r="AS94" s="35"/>
      <c r="AT94" s="35"/>
      <c r="AU94" s="35"/>
      <c r="AV94" s="35"/>
      <c r="AW94" s="102"/>
      <c r="AX94" s="35"/>
      <c r="AY94" s="35"/>
      <c r="AZ94" s="35"/>
      <c r="BA94" s="35"/>
      <c r="BB94" s="35"/>
      <c r="BC94" s="35"/>
      <c r="BD94" s="35"/>
      <c r="BE94" s="35"/>
      <c r="BF94" s="35"/>
      <c r="BG94" s="35"/>
      <c r="BH94" s="35"/>
      <c r="BI94" s="35"/>
      <c r="BJ94" s="35"/>
      <c r="BK94" s="35"/>
      <c r="BL94" s="35"/>
      <c r="BM94" s="35"/>
      <c r="BO94" s="14">
        <f t="shared" si="3"/>
        <v>0</v>
      </c>
      <c r="BP94" s="14">
        <f t="shared" si="4"/>
        <v>0</v>
      </c>
      <c r="BR94" s="99"/>
      <c r="BS94" s="99"/>
    </row>
    <row r="95" spans="1:71" ht="16.5" thickBot="1">
      <c r="A95" s="50" t="s">
        <v>129</v>
      </c>
      <c r="B95" s="50" t="e">
        <f>VLOOKUP(A95,#REF!,2,FALSE)</f>
        <v>#REF!</v>
      </c>
      <c r="C95" s="41" t="e">
        <f>VLOOKUP(A95,#REF!,3,FALSE)</f>
        <v>#REF!</v>
      </c>
      <c r="D95" s="35"/>
      <c r="E95" s="35"/>
      <c r="F95" s="35"/>
      <c r="G95" s="35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  <c r="AQ95" s="35"/>
      <c r="AR95" s="35"/>
      <c r="AS95" s="35"/>
      <c r="AT95" s="35"/>
      <c r="AU95" s="35"/>
      <c r="AV95" s="35"/>
      <c r="AW95" s="102"/>
      <c r="AX95" s="35"/>
      <c r="AY95" s="35"/>
      <c r="AZ95" s="35"/>
      <c r="BA95" s="35"/>
      <c r="BB95" s="35"/>
      <c r="BC95" s="35"/>
      <c r="BD95" s="35"/>
      <c r="BE95" s="35"/>
      <c r="BF95" s="35"/>
      <c r="BG95" s="35"/>
      <c r="BH95" s="35"/>
      <c r="BI95" s="35"/>
      <c r="BJ95" s="35"/>
      <c r="BK95" s="35"/>
      <c r="BL95" s="35"/>
      <c r="BM95" s="35"/>
      <c r="BO95" s="14">
        <f t="shared" si="3"/>
        <v>0</v>
      </c>
      <c r="BP95" s="14">
        <f t="shared" si="4"/>
        <v>0</v>
      </c>
      <c r="BR95" s="99"/>
      <c r="BS95" s="99"/>
    </row>
    <row r="96" spans="1:71" ht="16.5" thickBot="1">
      <c r="A96" s="55" t="s">
        <v>59</v>
      </c>
      <c r="B96" s="56" t="e">
        <f>VLOOKUP(A96,#REF!,2,FALSE)</f>
        <v>#REF!</v>
      </c>
      <c r="C96" s="41" t="e">
        <f>VLOOKUP(A96,#REF!,3,FALSE)</f>
        <v>#REF!</v>
      </c>
      <c r="D96" s="35"/>
      <c r="E96" s="35"/>
      <c r="F96" s="35"/>
      <c r="G96" s="35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  <c r="AQ96" s="35"/>
      <c r="AR96" s="35"/>
      <c r="AS96" s="35"/>
      <c r="AT96" s="35"/>
      <c r="AU96" s="35"/>
      <c r="AV96" s="35"/>
      <c r="AW96" s="102"/>
      <c r="AX96" s="35"/>
      <c r="AY96" s="35"/>
      <c r="AZ96" s="35"/>
      <c r="BA96" s="35"/>
      <c r="BB96" s="35"/>
      <c r="BC96" s="35"/>
      <c r="BD96" s="35"/>
      <c r="BE96" s="35"/>
      <c r="BF96" s="35"/>
      <c r="BG96" s="35"/>
      <c r="BH96" s="35"/>
      <c r="BI96" s="35"/>
      <c r="BJ96" s="35"/>
      <c r="BK96" s="35"/>
      <c r="BL96" s="35"/>
      <c r="BM96" s="35"/>
      <c r="BO96" s="15">
        <f t="shared" si="3"/>
        <v>0</v>
      </c>
      <c r="BP96" s="15">
        <f t="shared" si="4"/>
        <v>0</v>
      </c>
      <c r="BR96" s="99"/>
      <c r="BS96" s="99"/>
    </row>
    <row r="97" spans="1:71" ht="16.5" thickBot="1">
      <c r="A97" s="40" t="s">
        <v>56</v>
      </c>
      <c r="B97" s="40" t="e">
        <f>VLOOKUP(A97,#REF!,2,FALSE)</f>
        <v>#REF!</v>
      </c>
      <c r="C97" s="41" t="e">
        <f>VLOOKUP(A97,#REF!,3,FALSE)</f>
        <v>#REF!</v>
      </c>
      <c r="D97" s="35"/>
      <c r="E97" s="35"/>
      <c r="F97" s="35"/>
      <c r="G97" s="35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  <c r="AQ97" s="35"/>
      <c r="AR97" s="35"/>
      <c r="AS97" s="35"/>
      <c r="AT97" s="35"/>
      <c r="AU97" s="35"/>
      <c r="AV97" s="35"/>
      <c r="AW97" s="102"/>
      <c r="AX97" s="35"/>
      <c r="AY97" s="35"/>
      <c r="AZ97" s="35"/>
      <c r="BA97" s="35"/>
      <c r="BB97" s="35"/>
      <c r="BC97" s="35"/>
      <c r="BD97" s="35"/>
      <c r="BE97" s="35"/>
      <c r="BF97" s="35"/>
      <c r="BG97" s="35"/>
      <c r="BH97" s="35"/>
      <c r="BI97" s="35"/>
      <c r="BJ97" s="35"/>
      <c r="BK97" s="35"/>
      <c r="BL97" s="35"/>
      <c r="BM97" s="35"/>
      <c r="BO97" s="5">
        <f t="shared" si="3"/>
        <v>0</v>
      </c>
      <c r="BP97" s="5">
        <f t="shared" si="4"/>
        <v>0</v>
      </c>
      <c r="BR97" s="99"/>
      <c r="BS97" s="99"/>
    </row>
    <row r="98" spans="1:71" ht="16.5" thickBot="1">
      <c r="A98" s="44" t="s">
        <v>51</v>
      </c>
      <c r="B98" s="44" t="e">
        <f>VLOOKUP(A98,#REF!,2,FALSE)</f>
        <v>#REF!</v>
      </c>
      <c r="C98" s="41" t="e">
        <f>VLOOKUP(A98,#REF!,3,FALSE)</f>
        <v>#REF!</v>
      </c>
      <c r="D98" s="35"/>
      <c r="E98" s="35"/>
      <c r="F98" s="35"/>
      <c r="G98" s="35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  <c r="AQ98" s="35"/>
      <c r="AR98" s="35"/>
      <c r="AS98" s="35"/>
      <c r="AT98" s="35"/>
      <c r="AU98" s="35"/>
      <c r="AV98" s="35"/>
      <c r="AW98" s="102"/>
      <c r="AX98" s="35"/>
      <c r="AY98" s="35"/>
      <c r="AZ98" s="35"/>
      <c r="BA98" s="35"/>
      <c r="BB98" s="35"/>
      <c r="BC98" s="35"/>
      <c r="BD98" s="35"/>
      <c r="BE98" s="35"/>
      <c r="BF98" s="35"/>
      <c r="BG98" s="35"/>
      <c r="BH98" s="35"/>
      <c r="BI98" s="35"/>
      <c r="BJ98" s="35"/>
      <c r="BK98" s="35"/>
      <c r="BL98" s="35"/>
      <c r="BM98" s="35"/>
      <c r="BO98" s="3">
        <f t="shared" si="3"/>
        <v>0</v>
      </c>
      <c r="BP98" s="3">
        <f t="shared" si="4"/>
        <v>0</v>
      </c>
      <c r="BR98" s="99"/>
      <c r="BS98" s="99"/>
    </row>
    <row r="99" spans="1:71" ht="16.5" thickBot="1">
      <c r="A99" s="40" t="s">
        <v>48</v>
      </c>
      <c r="B99" s="40" t="e">
        <f>VLOOKUP(A99,#REF!,2,FALSE)</f>
        <v>#REF!</v>
      </c>
      <c r="C99" s="41" t="e">
        <f>VLOOKUP(A99,#REF!,3,FALSE)</f>
        <v>#REF!</v>
      </c>
      <c r="D99" s="35"/>
      <c r="E99" s="35"/>
      <c r="F99" s="35"/>
      <c r="G99" s="35"/>
      <c r="H99" s="35"/>
      <c r="I99" s="35"/>
      <c r="J99" s="35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  <c r="AQ99" s="35"/>
      <c r="AR99" s="35"/>
      <c r="AS99" s="35"/>
      <c r="AT99" s="35"/>
      <c r="AU99" s="35"/>
      <c r="AV99" s="35"/>
      <c r="AW99" s="102"/>
      <c r="AX99" s="35"/>
      <c r="AY99" s="35"/>
      <c r="AZ99" s="35"/>
      <c r="BA99" s="35"/>
      <c r="BB99" s="35"/>
      <c r="BC99" s="35"/>
      <c r="BD99" s="35"/>
      <c r="BE99" s="35"/>
      <c r="BF99" s="35"/>
      <c r="BG99" s="35"/>
      <c r="BH99" s="35"/>
      <c r="BI99" s="35"/>
      <c r="BJ99" s="35"/>
      <c r="BK99" s="35"/>
      <c r="BL99" s="35"/>
      <c r="BM99" s="35"/>
      <c r="BO99" s="5">
        <f t="shared" si="3"/>
        <v>0</v>
      </c>
      <c r="BP99" s="5">
        <f t="shared" si="4"/>
        <v>0</v>
      </c>
      <c r="BR99" s="99"/>
      <c r="BS99" s="99"/>
    </row>
    <row r="100" spans="1:71" ht="16.5" thickBot="1">
      <c r="A100" s="44" t="s">
        <v>131</v>
      </c>
      <c r="B100" s="44" t="e">
        <f>VLOOKUP(A100,#REF!,2,FALSE)</f>
        <v>#REF!</v>
      </c>
      <c r="C100" s="41" t="e">
        <f>VLOOKUP(A100,#REF!,3,FALSE)</f>
        <v>#REF!</v>
      </c>
      <c r="D100" s="35"/>
      <c r="E100" s="35"/>
      <c r="F100" s="35"/>
      <c r="G100" s="35"/>
      <c r="H100" s="35"/>
      <c r="I100" s="35"/>
      <c r="J100" s="35"/>
      <c r="K100" s="35"/>
      <c r="L100" s="35"/>
      <c r="M100" s="35"/>
      <c r="N100" s="35"/>
      <c r="O100" s="35"/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  <c r="AQ100" s="35"/>
      <c r="AR100" s="35"/>
      <c r="AS100" s="35"/>
      <c r="AT100" s="35"/>
      <c r="AU100" s="35"/>
      <c r="AV100" s="35"/>
      <c r="AW100" s="102"/>
      <c r="AX100" s="35"/>
      <c r="AY100" s="35"/>
      <c r="AZ100" s="35"/>
      <c r="BA100" s="35"/>
      <c r="BB100" s="35"/>
      <c r="BC100" s="35"/>
      <c r="BD100" s="35"/>
      <c r="BE100" s="35"/>
      <c r="BF100" s="35"/>
      <c r="BG100" s="35"/>
      <c r="BH100" s="35"/>
      <c r="BI100" s="35"/>
      <c r="BJ100" s="35"/>
      <c r="BK100" s="35"/>
      <c r="BL100" s="35"/>
      <c r="BM100" s="35"/>
      <c r="BO100" s="3">
        <f t="shared" si="3"/>
        <v>0</v>
      </c>
      <c r="BP100" s="3">
        <f t="shared" si="4"/>
        <v>0</v>
      </c>
      <c r="BR100" s="99"/>
      <c r="BS100" s="99"/>
    </row>
    <row r="101" spans="1:71" ht="16.5" thickBot="1">
      <c r="A101" s="57" t="s">
        <v>54</v>
      </c>
      <c r="B101" s="57" t="e">
        <f>VLOOKUP(A101,#REF!,2,FALSE)</f>
        <v>#REF!</v>
      </c>
      <c r="C101" s="41" t="e">
        <f>VLOOKUP(A101,#REF!,3,FALSE)</f>
        <v>#REF!</v>
      </c>
      <c r="D101" s="35"/>
      <c r="E101" s="35"/>
      <c r="F101" s="35"/>
      <c r="G101" s="35"/>
      <c r="H101" s="35"/>
      <c r="I101" s="35"/>
      <c r="J101" s="35"/>
      <c r="K101" s="35"/>
      <c r="L101" s="35"/>
      <c r="M101" s="35"/>
      <c r="N101" s="35"/>
      <c r="O101" s="35"/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  <c r="AQ101" s="35"/>
      <c r="AR101" s="35"/>
      <c r="AS101" s="35"/>
      <c r="AT101" s="35"/>
      <c r="AU101" s="35"/>
      <c r="AV101" s="35"/>
      <c r="AW101" s="102"/>
      <c r="AX101" s="35"/>
      <c r="AY101" s="35"/>
      <c r="AZ101" s="35"/>
      <c r="BA101" s="35"/>
      <c r="BB101" s="35"/>
      <c r="BC101" s="35"/>
      <c r="BD101" s="35"/>
      <c r="BE101" s="35"/>
      <c r="BF101" s="35"/>
      <c r="BG101" s="35"/>
      <c r="BH101" s="35"/>
      <c r="BI101" s="35"/>
      <c r="BJ101" s="35"/>
      <c r="BK101" s="35"/>
      <c r="BL101" s="35"/>
      <c r="BM101" s="35"/>
      <c r="BO101" s="16">
        <f t="shared" si="3"/>
        <v>0</v>
      </c>
      <c r="BP101" s="16">
        <f t="shared" si="4"/>
        <v>0</v>
      </c>
      <c r="BR101" s="99"/>
      <c r="BS101" s="99"/>
    </row>
    <row r="102" spans="1:71" ht="16.5" thickBot="1">
      <c r="A102" s="40" t="s">
        <v>50</v>
      </c>
      <c r="B102" s="40" t="e">
        <f>VLOOKUP(A102,#REF!,2,FALSE)</f>
        <v>#REF!</v>
      </c>
      <c r="C102" s="41" t="e">
        <f>VLOOKUP(A102,#REF!,3,FALSE)</f>
        <v>#REF!</v>
      </c>
      <c r="D102" s="35"/>
      <c r="E102" s="35"/>
      <c r="F102" s="35"/>
      <c r="G102" s="35"/>
      <c r="H102" s="35"/>
      <c r="I102" s="35"/>
      <c r="J102" s="35"/>
      <c r="K102" s="35"/>
      <c r="L102" s="35"/>
      <c r="M102" s="35"/>
      <c r="N102" s="35"/>
      <c r="O102" s="35"/>
      <c r="P102" s="35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  <c r="AQ102" s="35"/>
      <c r="AR102" s="35"/>
      <c r="AS102" s="35"/>
      <c r="AT102" s="35"/>
      <c r="AU102" s="35"/>
      <c r="AV102" s="35"/>
      <c r="AW102" s="102"/>
      <c r="AX102" s="35"/>
      <c r="AY102" s="35"/>
      <c r="AZ102" s="35"/>
      <c r="BA102" s="35"/>
      <c r="BB102" s="35"/>
      <c r="BC102" s="35"/>
      <c r="BD102" s="35"/>
      <c r="BE102" s="35"/>
      <c r="BF102" s="35"/>
      <c r="BG102" s="35"/>
      <c r="BH102" s="35"/>
      <c r="BI102" s="35"/>
      <c r="BJ102" s="35"/>
      <c r="BK102" s="35"/>
      <c r="BL102" s="35"/>
      <c r="BM102" s="35"/>
      <c r="BO102" s="5">
        <f t="shared" si="3"/>
        <v>0</v>
      </c>
      <c r="BP102" s="5">
        <f t="shared" si="4"/>
        <v>0</v>
      </c>
      <c r="BR102" s="99"/>
      <c r="BS102" s="99"/>
    </row>
    <row r="103" spans="1:71" ht="16.5" thickBot="1">
      <c r="A103" s="57" t="s">
        <v>55</v>
      </c>
      <c r="B103" s="57" t="e">
        <f>VLOOKUP(A103,#REF!,2,FALSE)</f>
        <v>#REF!</v>
      </c>
      <c r="C103" s="41" t="e">
        <f>VLOOKUP(A103,#REF!,3,FALSE)</f>
        <v>#REF!</v>
      </c>
      <c r="D103" s="35"/>
      <c r="E103" s="35"/>
      <c r="F103" s="35"/>
      <c r="G103" s="35"/>
      <c r="H103" s="35"/>
      <c r="I103" s="35"/>
      <c r="J103" s="35"/>
      <c r="K103" s="35"/>
      <c r="L103" s="35"/>
      <c r="M103" s="35"/>
      <c r="N103" s="35"/>
      <c r="O103" s="35"/>
      <c r="P103" s="35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35"/>
      <c r="AK103" s="35"/>
      <c r="AL103" s="35"/>
      <c r="AM103" s="35"/>
      <c r="AN103" s="35"/>
      <c r="AO103" s="35"/>
      <c r="AP103" s="35"/>
      <c r="AQ103" s="35"/>
      <c r="AR103" s="35"/>
      <c r="AS103" s="35"/>
      <c r="AT103" s="35"/>
      <c r="AU103" s="35"/>
      <c r="AV103" s="35"/>
      <c r="AW103" s="102"/>
      <c r="AX103" s="35"/>
      <c r="AY103" s="35"/>
      <c r="AZ103" s="35"/>
      <c r="BA103" s="35"/>
      <c r="BB103" s="35"/>
      <c r="BC103" s="35"/>
      <c r="BD103" s="35"/>
      <c r="BE103" s="35"/>
      <c r="BF103" s="35"/>
      <c r="BG103" s="35"/>
      <c r="BH103" s="35"/>
      <c r="BI103" s="35"/>
      <c r="BJ103" s="35"/>
      <c r="BK103" s="35"/>
      <c r="BL103" s="35"/>
      <c r="BM103" s="35"/>
      <c r="BO103" s="16">
        <f t="shared" si="3"/>
        <v>0</v>
      </c>
      <c r="BP103" s="16">
        <f t="shared" si="4"/>
        <v>0</v>
      </c>
      <c r="BR103" s="99"/>
      <c r="BS103" s="99"/>
    </row>
    <row r="104" spans="1:71" ht="16.5" thickBot="1">
      <c r="A104" s="44" t="s">
        <v>52</v>
      </c>
      <c r="B104" s="44" t="e">
        <f>VLOOKUP(A104,#REF!,2,FALSE)</f>
        <v>#REF!</v>
      </c>
      <c r="C104" s="41" t="e">
        <f>VLOOKUP(A104,#REF!,3,FALSE)</f>
        <v>#REF!</v>
      </c>
      <c r="D104" s="35"/>
      <c r="E104" s="35"/>
      <c r="F104" s="35"/>
      <c r="G104" s="35"/>
      <c r="H104" s="35"/>
      <c r="I104" s="35"/>
      <c r="J104" s="35"/>
      <c r="K104" s="35"/>
      <c r="L104" s="35"/>
      <c r="M104" s="35"/>
      <c r="N104" s="35"/>
      <c r="O104" s="35"/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AJ104" s="35"/>
      <c r="AK104" s="35"/>
      <c r="AL104" s="35"/>
      <c r="AM104" s="35"/>
      <c r="AN104" s="35"/>
      <c r="AO104" s="35"/>
      <c r="AP104" s="35"/>
      <c r="AQ104" s="35"/>
      <c r="AR104" s="35"/>
      <c r="AS104" s="35"/>
      <c r="AT104" s="35"/>
      <c r="AU104" s="35"/>
      <c r="AV104" s="35"/>
      <c r="AW104" s="102"/>
      <c r="AX104" s="35"/>
      <c r="AY104" s="35"/>
      <c r="AZ104" s="35"/>
      <c r="BA104" s="35"/>
      <c r="BB104" s="35"/>
      <c r="BC104" s="35"/>
      <c r="BD104" s="35"/>
      <c r="BE104" s="35"/>
      <c r="BF104" s="35"/>
      <c r="BG104" s="35"/>
      <c r="BH104" s="35"/>
      <c r="BI104" s="35"/>
      <c r="BJ104" s="35"/>
      <c r="BK104" s="35"/>
      <c r="BL104" s="35"/>
      <c r="BM104" s="35"/>
      <c r="BO104" s="3">
        <f t="shared" si="3"/>
        <v>0</v>
      </c>
      <c r="BP104" s="3">
        <f t="shared" si="4"/>
        <v>0</v>
      </c>
      <c r="BR104" s="99"/>
      <c r="BS104" s="99"/>
    </row>
    <row r="105" spans="1:71" ht="16.5" thickBot="1">
      <c r="A105" s="44" t="s">
        <v>160</v>
      </c>
      <c r="B105" s="44" t="e">
        <f>VLOOKUP(A105,#REF!,2,FALSE)</f>
        <v>#REF!</v>
      </c>
      <c r="C105" s="41" t="e">
        <f>VLOOKUP(A105,#REF!,3,FALSE)</f>
        <v>#REF!</v>
      </c>
      <c r="D105" s="35"/>
      <c r="E105" s="35"/>
      <c r="F105" s="35"/>
      <c r="G105" s="35"/>
      <c r="H105" s="35"/>
      <c r="I105" s="35"/>
      <c r="J105" s="35"/>
      <c r="K105" s="35"/>
      <c r="L105" s="35"/>
      <c r="M105" s="35"/>
      <c r="N105" s="35"/>
      <c r="O105" s="35"/>
      <c r="P105" s="35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35"/>
      <c r="AK105" s="35"/>
      <c r="AL105" s="35"/>
      <c r="AM105" s="35"/>
      <c r="AN105" s="35"/>
      <c r="AO105" s="35"/>
      <c r="AP105" s="35"/>
      <c r="AQ105" s="35"/>
      <c r="AR105" s="35"/>
      <c r="AS105" s="35"/>
      <c r="AT105" s="35"/>
      <c r="AU105" s="35"/>
      <c r="AV105" s="35"/>
      <c r="AW105" s="102"/>
      <c r="AX105" s="35"/>
      <c r="AY105" s="35"/>
      <c r="AZ105" s="35"/>
      <c r="BA105" s="35"/>
      <c r="BB105" s="35"/>
      <c r="BC105" s="35"/>
      <c r="BD105" s="35"/>
      <c r="BE105" s="35"/>
      <c r="BF105" s="35"/>
      <c r="BG105" s="35"/>
      <c r="BH105" s="35"/>
      <c r="BI105" s="35"/>
      <c r="BJ105" s="35"/>
      <c r="BK105" s="35"/>
      <c r="BL105" s="35"/>
      <c r="BM105" s="35"/>
      <c r="BO105" s="3">
        <f t="shared" si="3"/>
        <v>0</v>
      </c>
      <c r="BP105" s="3">
        <f t="shared" si="4"/>
        <v>0</v>
      </c>
      <c r="BR105" s="99"/>
      <c r="BS105" s="99"/>
    </row>
    <row r="106" spans="1:71" ht="16.5" thickBot="1">
      <c r="A106" s="40" t="s">
        <v>76</v>
      </c>
      <c r="B106" s="40" t="e">
        <f>VLOOKUP(A106,#REF!,2,FALSE)</f>
        <v>#REF!</v>
      </c>
      <c r="C106" s="41" t="e">
        <f>VLOOKUP(A106,#REF!,3,FALSE)</f>
        <v>#REF!</v>
      </c>
      <c r="D106" s="35"/>
      <c r="E106" s="35"/>
      <c r="F106" s="35"/>
      <c r="G106" s="35"/>
      <c r="H106" s="35"/>
      <c r="I106" s="35"/>
      <c r="J106" s="35"/>
      <c r="K106" s="35"/>
      <c r="L106" s="35"/>
      <c r="M106" s="35"/>
      <c r="N106" s="35"/>
      <c r="O106" s="35"/>
      <c r="P106" s="35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35"/>
      <c r="AF106" s="35"/>
      <c r="AG106" s="35"/>
      <c r="AH106" s="35"/>
      <c r="AI106" s="35"/>
      <c r="AJ106" s="35"/>
      <c r="AK106" s="35"/>
      <c r="AL106" s="35"/>
      <c r="AM106" s="35"/>
      <c r="AN106" s="35"/>
      <c r="AO106" s="35"/>
      <c r="AP106" s="35"/>
      <c r="AQ106" s="35"/>
      <c r="AR106" s="35"/>
      <c r="AS106" s="35"/>
      <c r="AT106" s="35"/>
      <c r="AU106" s="35"/>
      <c r="AV106" s="35"/>
      <c r="AW106" s="102"/>
      <c r="AX106" s="35"/>
      <c r="AY106" s="35"/>
      <c r="AZ106" s="35"/>
      <c r="BA106" s="35"/>
      <c r="BB106" s="35"/>
      <c r="BC106" s="35"/>
      <c r="BD106" s="35"/>
      <c r="BE106" s="35"/>
      <c r="BF106" s="35"/>
      <c r="BG106" s="35"/>
      <c r="BH106" s="35"/>
      <c r="BI106" s="35"/>
      <c r="BJ106" s="35"/>
      <c r="BK106" s="35"/>
      <c r="BL106" s="35"/>
      <c r="BM106" s="35"/>
      <c r="BO106" s="5">
        <f t="shared" si="3"/>
        <v>0</v>
      </c>
      <c r="BP106" s="5">
        <f t="shared" si="4"/>
        <v>0</v>
      </c>
      <c r="BR106" s="99"/>
      <c r="BS106" s="99"/>
    </row>
    <row r="107" spans="1:71" ht="16.5" thickBot="1">
      <c r="A107" s="44" t="s">
        <v>57</v>
      </c>
      <c r="B107" s="44" t="e">
        <f>VLOOKUP(A107,#REF!,2,FALSE)</f>
        <v>#REF!</v>
      </c>
      <c r="C107" s="41" t="e">
        <f>VLOOKUP(A107,#REF!,3,FALSE)</f>
        <v>#REF!</v>
      </c>
      <c r="D107" s="35"/>
      <c r="E107" s="35"/>
      <c r="F107" s="35"/>
      <c r="G107" s="35"/>
      <c r="H107" s="35"/>
      <c r="I107" s="35"/>
      <c r="J107" s="35"/>
      <c r="K107" s="35"/>
      <c r="L107" s="35"/>
      <c r="M107" s="35"/>
      <c r="N107" s="35"/>
      <c r="O107" s="35"/>
      <c r="P107" s="35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35"/>
      <c r="AK107" s="35"/>
      <c r="AL107" s="35"/>
      <c r="AM107" s="35"/>
      <c r="AN107" s="35"/>
      <c r="AO107" s="35"/>
      <c r="AP107" s="35"/>
      <c r="AQ107" s="35"/>
      <c r="AR107" s="35"/>
      <c r="AS107" s="35"/>
      <c r="AT107" s="35"/>
      <c r="AU107" s="35"/>
      <c r="AV107" s="35"/>
      <c r="AW107" s="102"/>
      <c r="AX107" s="35"/>
      <c r="AY107" s="35"/>
      <c r="AZ107" s="35"/>
      <c r="BA107" s="35"/>
      <c r="BB107" s="35"/>
      <c r="BC107" s="35"/>
      <c r="BD107" s="35"/>
      <c r="BE107" s="35"/>
      <c r="BF107" s="35"/>
      <c r="BG107" s="35"/>
      <c r="BH107" s="35"/>
      <c r="BI107" s="35"/>
      <c r="BJ107" s="35"/>
      <c r="BK107" s="35"/>
      <c r="BL107" s="35"/>
      <c r="BM107" s="35"/>
      <c r="BO107" s="3">
        <f t="shared" si="3"/>
        <v>0</v>
      </c>
      <c r="BP107" s="3">
        <f t="shared" si="4"/>
        <v>0</v>
      </c>
      <c r="BR107" s="99"/>
      <c r="BS107" s="99"/>
    </row>
    <row r="108" spans="1:71" ht="16.5" thickBot="1">
      <c r="A108" s="40" t="s">
        <v>125</v>
      </c>
      <c r="B108" s="40" t="e">
        <f>VLOOKUP(A108,#REF!,2,FALSE)</f>
        <v>#REF!</v>
      </c>
      <c r="C108" s="41" t="e">
        <f>VLOOKUP(A108,#REF!,3,FALSE)</f>
        <v>#REF!</v>
      </c>
      <c r="D108" s="35"/>
      <c r="E108" s="35"/>
      <c r="F108" s="35"/>
      <c r="G108" s="35"/>
      <c r="H108" s="35"/>
      <c r="I108" s="35"/>
      <c r="J108" s="35"/>
      <c r="K108" s="35"/>
      <c r="L108" s="35"/>
      <c r="M108" s="35"/>
      <c r="N108" s="35"/>
      <c r="O108" s="35"/>
      <c r="P108" s="35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AJ108" s="35"/>
      <c r="AK108" s="35"/>
      <c r="AL108" s="35"/>
      <c r="AM108" s="35"/>
      <c r="AN108" s="35"/>
      <c r="AO108" s="35"/>
      <c r="AP108" s="35"/>
      <c r="AQ108" s="35"/>
      <c r="AR108" s="35"/>
      <c r="AS108" s="35"/>
      <c r="AT108" s="35"/>
      <c r="AU108" s="35"/>
      <c r="AV108" s="35"/>
      <c r="AW108" s="102"/>
      <c r="AX108" s="35"/>
      <c r="AY108" s="35"/>
      <c r="AZ108" s="35"/>
      <c r="BA108" s="35"/>
      <c r="BB108" s="35"/>
      <c r="BC108" s="35"/>
      <c r="BD108" s="35"/>
      <c r="BE108" s="35"/>
      <c r="BF108" s="35"/>
      <c r="BG108" s="35"/>
      <c r="BH108" s="35"/>
      <c r="BI108" s="35"/>
      <c r="BJ108" s="35"/>
      <c r="BK108" s="35"/>
      <c r="BL108" s="35"/>
      <c r="BM108" s="35"/>
      <c r="BO108" s="5">
        <f t="shared" si="3"/>
        <v>0</v>
      </c>
      <c r="BP108" s="5">
        <f t="shared" si="4"/>
        <v>0</v>
      </c>
      <c r="BR108" s="99"/>
      <c r="BS108" s="99"/>
    </row>
    <row r="109" spans="1:71" ht="16.5" thickBot="1">
      <c r="A109" s="40" t="s">
        <v>148</v>
      </c>
      <c r="B109" s="40" t="e">
        <f>VLOOKUP(A109,#REF!,2,FALSE)</f>
        <v>#REF!</v>
      </c>
      <c r="C109" s="41" t="e">
        <f>VLOOKUP(A109,#REF!,3,FALSE)</f>
        <v>#REF!</v>
      </c>
      <c r="D109" s="35"/>
      <c r="E109" s="35"/>
      <c r="F109" s="35"/>
      <c r="G109" s="35"/>
      <c r="H109" s="35"/>
      <c r="I109" s="35"/>
      <c r="J109" s="35"/>
      <c r="K109" s="35"/>
      <c r="L109" s="35"/>
      <c r="M109" s="35"/>
      <c r="N109" s="35"/>
      <c r="O109" s="35"/>
      <c r="P109" s="35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  <c r="AQ109" s="35"/>
      <c r="AR109" s="35"/>
      <c r="AS109" s="35"/>
      <c r="AT109" s="35"/>
      <c r="AU109" s="35"/>
      <c r="AV109" s="35"/>
      <c r="AW109" s="102"/>
      <c r="AX109" s="35"/>
      <c r="AY109" s="35"/>
      <c r="AZ109" s="35"/>
      <c r="BA109" s="35"/>
      <c r="BB109" s="35"/>
      <c r="BC109" s="35"/>
      <c r="BD109" s="35"/>
      <c r="BE109" s="35"/>
      <c r="BF109" s="35"/>
      <c r="BG109" s="35"/>
      <c r="BH109" s="35"/>
      <c r="BI109" s="35"/>
      <c r="BJ109" s="35"/>
      <c r="BK109" s="35"/>
      <c r="BL109" s="35"/>
      <c r="BM109" s="35"/>
      <c r="BO109" s="5">
        <f t="shared" si="3"/>
        <v>0</v>
      </c>
      <c r="BP109" s="5">
        <f t="shared" si="4"/>
        <v>0</v>
      </c>
      <c r="BR109" s="99"/>
      <c r="BS109" s="99"/>
    </row>
    <row r="110" spans="1:71" ht="16.5" thickBot="1">
      <c r="A110" s="44" t="s">
        <v>49</v>
      </c>
      <c r="B110" s="44" t="e">
        <f>VLOOKUP(A110,#REF!,2,FALSE)</f>
        <v>#REF!</v>
      </c>
      <c r="C110" s="41" t="e">
        <f>VLOOKUP(A110,#REF!,3,FALSE)</f>
        <v>#REF!</v>
      </c>
      <c r="D110" s="35"/>
      <c r="E110" s="35"/>
      <c r="F110" s="35"/>
      <c r="G110" s="35"/>
      <c r="H110" s="35"/>
      <c r="I110" s="35"/>
      <c r="J110" s="35"/>
      <c r="K110" s="35"/>
      <c r="L110" s="35"/>
      <c r="M110" s="35"/>
      <c r="N110" s="35"/>
      <c r="O110" s="35"/>
      <c r="P110" s="35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  <c r="AQ110" s="35"/>
      <c r="AR110" s="35"/>
      <c r="AS110" s="35"/>
      <c r="AT110" s="35"/>
      <c r="AU110" s="35"/>
      <c r="AV110" s="35"/>
      <c r="AW110" s="102"/>
      <c r="AX110" s="35"/>
      <c r="AY110" s="35"/>
      <c r="AZ110" s="35"/>
      <c r="BA110" s="35"/>
      <c r="BB110" s="35"/>
      <c r="BC110" s="35"/>
      <c r="BD110" s="35"/>
      <c r="BE110" s="35"/>
      <c r="BF110" s="35"/>
      <c r="BG110" s="35"/>
      <c r="BH110" s="35"/>
      <c r="BI110" s="35"/>
      <c r="BJ110" s="35"/>
      <c r="BK110" s="35"/>
      <c r="BL110" s="35"/>
      <c r="BM110" s="35"/>
      <c r="BO110" s="3">
        <f t="shared" si="3"/>
        <v>0</v>
      </c>
      <c r="BP110" s="3">
        <f t="shared" si="4"/>
        <v>0</v>
      </c>
      <c r="BR110" s="99"/>
      <c r="BS110" s="99"/>
    </row>
    <row r="111" spans="1:71" ht="16.5" thickBot="1">
      <c r="A111" s="44" t="s">
        <v>53</v>
      </c>
      <c r="B111" s="44" t="e">
        <f>VLOOKUP(A111,#REF!,2,FALSE)</f>
        <v>#REF!</v>
      </c>
      <c r="C111" s="41" t="e">
        <f>VLOOKUP(A111,#REF!,3,FALSE)</f>
        <v>#REF!</v>
      </c>
      <c r="D111" s="35"/>
      <c r="E111" s="35"/>
      <c r="F111" s="35"/>
      <c r="G111" s="35"/>
      <c r="H111" s="35"/>
      <c r="I111" s="35"/>
      <c r="J111" s="35"/>
      <c r="K111" s="35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35"/>
      <c r="AK111" s="35"/>
      <c r="AL111" s="35"/>
      <c r="AM111" s="35"/>
      <c r="AN111" s="35"/>
      <c r="AO111" s="35"/>
      <c r="AP111" s="35"/>
      <c r="AQ111" s="35"/>
      <c r="AR111" s="35"/>
      <c r="AS111" s="35"/>
      <c r="AT111" s="35"/>
      <c r="AU111" s="35"/>
      <c r="AV111" s="35"/>
      <c r="AW111" s="102"/>
      <c r="AX111" s="35"/>
      <c r="AY111" s="35"/>
      <c r="AZ111" s="35"/>
      <c r="BA111" s="35"/>
      <c r="BB111" s="35"/>
      <c r="BC111" s="35"/>
      <c r="BD111" s="35"/>
      <c r="BE111" s="35"/>
      <c r="BF111" s="35"/>
      <c r="BG111" s="35"/>
      <c r="BH111" s="35"/>
      <c r="BI111" s="35"/>
      <c r="BJ111" s="35"/>
      <c r="BK111" s="35"/>
      <c r="BL111" s="35"/>
      <c r="BM111" s="35"/>
      <c r="BO111" s="3">
        <f t="shared" si="3"/>
        <v>0</v>
      </c>
      <c r="BP111" s="3">
        <f t="shared" si="4"/>
        <v>0</v>
      </c>
      <c r="BR111" s="99"/>
      <c r="BS111" s="99"/>
    </row>
    <row r="112" spans="1:71" ht="16.5" thickBot="1">
      <c r="A112" s="40" t="s">
        <v>62</v>
      </c>
      <c r="B112" s="40" t="e">
        <f>VLOOKUP(A112,#REF!,2,FALSE)</f>
        <v>#REF!</v>
      </c>
      <c r="C112" s="41" t="e">
        <f>VLOOKUP(A112,#REF!,3,FALSE)</f>
        <v>#REF!</v>
      </c>
      <c r="D112" s="35"/>
      <c r="E112" s="35"/>
      <c r="F112" s="35"/>
      <c r="G112" s="35"/>
      <c r="H112" s="35"/>
      <c r="I112" s="35"/>
      <c r="J112" s="35"/>
      <c r="K112" s="35"/>
      <c r="L112" s="35"/>
      <c r="M112" s="35"/>
      <c r="N112" s="35"/>
      <c r="O112" s="35"/>
      <c r="P112" s="35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AJ112" s="35"/>
      <c r="AK112" s="35"/>
      <c r="AL112" s="35"/>
      <c r="AM112" s="35"/>
      <c r="AN112" s="35"/>
      <c r="AO112" s="35"/>
      <c r="AP112" s="35"/>
      <c r="AQ112" s="35"/>
      <c r="AR112" s="35"/>
      <c r="AS112" s="35"/>
      <c r="AT112" s="35"/>
      <c r="AU112" s="35"/>
      <c r="AV112" s="35"/>
      <c r="AW112" s="102"/>
      <c r="AX112" s="35"/>
      <c r="AY112" s="35"/>
      <c r="AZ112" s="35"/>
      <c r="BA112" s="35"/>
      <c r="BB112" s="35"/>
      <c r="BC112" s="35"/>
      <c r="BD112" s="35"/>
      <c r="BE112" s="35"/>
      <c r="BF112" s="35"/>
      <c r="BG112" s="35"/>
      <c r="BH112" s="35"/>
      <c r="BI112" s="35"/>
      <c r="BJ112" s="35"/>
      <c r="BK112" s="35"/>
      <c r="BL112" s="35"/>
      <c r="BM112" s="35"/>
      <c r="BO112" s="5">
        <f t="shared" si="3"/>
        <v>0</v>
      </c>
      <c r="BP112" s="5">
        <f t="shared" si="4"/>
        <v>0</v>
      </c>
      <c r="BR112" s="99"/>
      <c r="BS112" s="99"/>
    </row>
    <row r="113" spans="1:71" ht="16.5" thickBot="1">
      <c r="A113" s="44" t="s">
        <v>60</v>
      </c>
      <c r="B113" s="44" t="e">
        <f>VLOOKUP(A113,#REF!,2,FALSE)</f>
        <v>#REF!</v>
      </c>
      <c r="C113" s="41" t="e">
        <f>VLOOKUP(A113,#REF!,3,FALSE)</f>
        <v>#REF!</v>
      </c>
      <c r="D113" s="35"/>
      <c r="E113" s="35"/>
      <c r="F113" s="35"/>
      <c r="G113" s="35"/>
      <c r="H113" s="35"/>
      <c r="I113" s="35"/>
      <c r="J113" s="35"/>
      <c r="K113" s="35"/>
      <c r="L113" s="35"/>
      <c r="M113" s="35"/>
      <c r="N113" s="35"/>
      <c r="O113" s="35"/>
      <c r="P113" s="35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35"/>
      <c r="AK113" s="35"/>
      <c r="AL113" s="35"/>
      <c r="AM113" s="35"/>
      <c r="AN113" s="35"/>
      <c r="AO113" s="35"/>
      <c r="AP113" s="35"/>
      <c r="AQ113" s="35"/>
      <c r="AR113" s="35"/>
      <c r="AS113" s="35"/>
      <c r="AT113" s="35"/>
      <c r="AU113" s="35"/>
      <c r="AV113" s="35"/>
      <c r="AW113" s="102"/>
      <c r="AX113" s="35"/>
      <c r="AY113" s="35"/>
      <c r="AZ113" s="35"/>
      <c r="BA113" s="35"/>
      <c r="BB113" s="35"/>
      <c r="BC113" s="35"/>
      <c r="BD113" s="35"/>
      <c r="BE113" s="35"/>
      <c r="BF113" s="35"/>
      <c r="BG113" s="35"/>
      <c r="BH113" s="35"/>
      <c r="BI113" s="35"/>
      <c r="BJ113" s="35"/>
      <c r="BK113" s="35"/>
      <c r="BL113" s="35"/>
      <c r="BM113" s="35"/>
      <c r="BO113" s="3">
        <f t="shared" si="3"/>
        <v>0</v>
      </c>
      <c r="BP113" s="3">
        <f t="shared" si="4"/>
        <v>0</v>
      </c>
      <c r="BR113" s="99"/>
      <c r="BS113" s="99"/>
    </row>
    <row r="114" spans="1:71" ht="16.5" thickBot="1">
      <c r="A114" s="40" t="s">
        <v>61</v>
      </c>
      <c r="B114" s="40" t="e">
        <f>VLOOKUP(A114,#REF!,2,FALSE)</f>
        <v>#REF!</v>
      </c>
      <c r="C114" s="41" t="e">
        <f>VLOOKUP(A114,#REF!,3,FALSE)</f>
        <v>#REF!</v>
      </c>
      <c r="D114" s="35"/>
      <c r="E114" s="35"/>
      <c r="F114" s="35"/>
      <c r="G114" s="35"/>
      <c r="H114" s="35"/>
      <c r="I114" s="35"/>
      <c r="J114" s="35"/>
      <c r="K114" s="35"/>
      <c r="L114" s="35"/>
      <c r="M114" s="35"/>
      <c r="N114" s="35"/>
      <c r="O114" s="35"/>
      <c r="P114" s="35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  <c r="AQ114" s="35"/>
      <c r="AR114" s="35"/>
      <c r="AS114" s="35"/>
      <c r="AT114" s="35"/>
      <c r="AU114" s="35"/>
      <c r="AV114" s="35"/>
      <c r="AW114" s="102"/>
      <c r="AX114" s="35"/>
      <c r="AY114" s="35"/>
      <c r="AZ114" s="35"/>
      <c r="BA114" s="35"/>
      <c r="BB114" s="35"/>
      <c r="BC114" s="35"/>
      <c r="BD114" s="35"/>
      <c r="BE114" s="35"/>
      <c r="BF114" s="35"/>
      <c r="BG114" s="35"/>
      <c r="BH114" s="35"/>
      <c r="BI114" s="35"/>
      <c r="BJ114" s="35"/>
      <c r="BK114" s="35"/>
      <c r="BL114" s="35"/>
      <c r="BM114" s="35"/>
      <c r="BO114" s="5">
        <f t="shared" si="3"/>
        <v>0</v>
      </c>
      <c r="BP114" s="5">
        <f t="shared" si="4"/>
        <v>0</v>
      </c>
      <c r="BR114" s="99"/>
      <c r="BS114" s="99"/>
    </row>
    <row r="115" spans="1:71" ht="16.5" thickBot="1">
      <c r="A115" s="44" t="s">
        <v>63</v>
      </c>
      <c r="B115" s="44" t="e">
        <f>VLOOKUP(A115,#REF!,2,FALSE)</f>
        <v>#REF!</v>
      </c>
      <c r="C115" s="41" t="e">
        <f>VLOOKUP(A115,#REF!,3,FALSE)</f>
        <v>#REF!</v>
      </c>
      <c r="D115" s="35"/>
      <c r="E115" s="35"/>
      <c r="F115" s="35"/>
      <c r="G115" s="35"/>
      <c r="H115" s="35"/>
      <c r="I115" s="35"/>
      <c r="J115" s="35"/>
      <c r="K115" s="35"/>
      <c r="L115" s="35"/>
      <c r="M115" s="35"/>
      <c r="N115" s="35"/>
      <c r="O115" s="35"/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5"/>
      <c r="AT115" s="35"/>
      <c r="AU115" s="35"/>
      <c r="AV115" s="35"/>
      <c r="AW115" s="102"/>
      <c r="AX115" s="35"/>
      <c r="AY115" s="35"/>
      <c r="AZ115" s="35"/>
      <c r="BA115" s="35"/>
      <c r="BB115" s="35"/>
      <c r="BC115" s="35"/>
      <c r="BD115" s="35"/>
      <c r="BE115" s="35"/>
      <c r="BF115" s="35"/>
      <c r="BG115" s="35"/>
      <c r="BH115" s="35"/>
      <c r="BI115" s="35"/>
      <c r="BJ115" s="35"/>
      <c r="BK115" s="35"/>
      <c r="BL115" s="35"/>
      <c r="BM115" s="35"/>
      <c r="BO115" s="3">
        <f t="shared" si="3"/>
        <v>0</v>
      </c>
      <c r="BP115" s="3">
        <f t="shared" si="4"/>
        <v>0</v>
      </c>
      <c r="BR115" s="99"/>
      <c r="BS115" s="99"/>
    </row>
    <row r="116" spans="1:71" ht="16.5" thickBot="1">
      <c r="A116" s="60" t="s">
        <v>72</v>
      </c>
      <c r="B116" s="60" t="e">
        <f>VLOOKUP(A116,#REF!,2,FALSE)</f>
        <v>#REF!</v>
      </c>
      <c r="C116" s="41" t="e">
        <f>VLOOKUP(A116,#REF!,3,FALSE)</f>
        <v>#REF!</v>
      </c>
      <c r="D116" s="35"/>
      <c r="E116" s="35"/>
      <c r="F116" s="35"/>
      <c r="G116" s="35"/>
      <c r="H116" s="35"/>
      <c r="I116" s="35"/>
      <c r="J116" s="35"/>
      <c r="K116" s="35"/>
      <c r="L116" s="35"/>
      <c r="M116" s="35"/>
      <c r="N116" s="35"/>
      <c r="O116" s="35"/>
      <c r="P116" s="35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  <c r="AQ116" s="35"/>
      <c r="AR116" s="35"/>
      <c r="AS116" s="35"/>
      <c r="AT116" s="35"/>
      <c r="AU116" s="35"/>
      <c r="AV116" s="35"/>
      <c r="AW116" s="102"/>
      <c r="AX116" s="35"/>
      <c r="AY116" s="35"/>
      <c r="AZ116" s="35"/>
      <c r="BA116" s="35"/>
      <c r="BB116" s="35"/>
      <c r="BC116" s="35"/>
      <c r="BD116" s="35"/>
      <c r="BE116" s="35"/>
      <c r="BF116" s="35"/>
      <c r="BG116" s="35"/>
      <c r="BH116" s="35"/>
      <c r="BI116" s="35"/>
      <c r="BJ116" s="35"/>
      <c r="BK116" s="35"/>
      <c r="BL116" s="35"/>
      <c r="BM116" s="35"/>
      <c r="BO116" s="17">
        <f t="shared" si="3"/>
        <v>0</v>
      </c>
      <c r="BP116" s="17">
        <f t="shared" si="4"/>
        <v>0</v>
      </c>
      <c r="BR116" s="99"/>
      <c r="BS116" s="99"/>
    </row>
    <row r="117" spans="1:71" ht="16.5" thickBot="1">
      <c r="A117" s="60" t="s">
        <v>73</v>
      </c>
      <c r="B117" s="60" t="e">
        <f>VLOOKUP(A117,#REF!,2,FALSE)</f>
        <v>#REF!</v>
      </c>
      <c r="C117" s="41" t="e">
        <f>VLOOKUP(A117,#REF!,3,FALSE)</f>
        <v>#REF!</v>
      </c>
      <c r="D117" s="35"/>
      <c r="E117" s="35"/>
      <c r="F117" s="35"/>
      <c r="G117" s="35"/>
      <c r="H117" s="35"/>
      <c r="I117" s="35"/>
      <c r="J117" s="35"/>
      <c r="K117" s="35"/>
      <c r="L117" s="35"/>
      <c r="M117" s="35"/>
      <c r="N117" s="35"/>
      <c r="O117" s="35"/>
      <c r="P117" s="35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  <c r="AQ117" s="35"/>
      <c r="AR117" s="35"/>
      <c r="AS117" s="35"/>
      <c r="AT117" s="35"/>
      <c r="AU117" s="35"/>
      <c r="AV117" s="35"/>
      <c r="AW117" s="102"/>
      <c r="AX117" s="35"/>
      <c r="AY117" s="35"/>
      <c r="AZ117" s="35"/>
      <c r="BA117" s="35"/>
      <c r="BB117" s="35"/>
      <c r="BC117" s="35"/>
      <c r="BD117" s="35"/>
      <c r="BE117" s="35"/>
      <c r="BF117" s="35"/>
      <c r="BG117" s="35"/>
      <c r="BH117" s="35"/>
      <c r="BI117" s="35"/>
      <c r="BJ117" s="35"/>
      <c r="BK117" s="35"/>
      <c r="BL117" s="35"/>
      <c r="BM117" s="35"/>
      <c r="BO117" s="17">
        <f t="shared" si="3"/>
        <v>0</v>
      </c>
      <c r="BP117" s="17">
        <f t="shared" si="4"/>
        <v>0</v>
      </c>
      <c r="BR117" s="99"/>
      <c r="BS117" s="99"/>
    </row>
    <row r="118" spans="1:71" ht="16.5" thickBot="1">
      <c r="A118" s="60" t="s">
        <v>74</v>
      </c>
      <c r="B118" s="60" t="e">
        <f>VLOOKUP(A118,#REF!,2,FALSE)</f>
        <v>#REF!</v>
      </c>
      <c r="C118" s="41" t="e">
        <f>VLOOKUP(A118,#REF!,3,FALSE)</f>
        <v>#REF!</v>
      </c>
      <c r="D118" s="35"/>
      <c r="E118" s="35"/>
      <c r="F118" s="35"/>
      <c r="G118" s="35"/>
      <c r="H118" s="35"/>
      <c r="I118" s="35"/>
      <c r="J118" s="35"/>
      <c r="K118" s="35"/>
      <c r="L118" s="35"/>
      <c r="M118" s="35"/>
      <c r="N118" s="35"/>
      <c r="O118" s="35"/>
      <c r="P118" s="35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  <c r="AQ118" s="35"/>
      <c r="AR118" s="35"/>
      <c r="AS118" s="35"/>
      <c r="AT118" s="35"/>
      <c r="AU118" s="35"/>
      <c r="AV118" s="35"/>
      <c r="AW118" s="102"/>
      <c r="AX118" s="35"/>
      <c r="AY118" s="35"/>
      <c r="AZ118" s="35"/>
      <c r="BA118" s="35"/>
      <c r="BB118" s="35"/>
      <c r="BC118" s="35"/>
      <c r="BD118" s="35"/>
      <c r="BE118" s="35"/>
      <c r="BF118" s="35"/>
      <c r="BG118" s="35"/>
      <c r="BH118" s="35"/>
      <c r="BI118" s="35"/>
      <c r="BJ118" s="35"/>
      <c r="BK118" s="35"/>
      <c r="BL118" s="35"/>
      <c r="BM118" s="35"/>
      <c r="BO118" s="17">
        <f t="shared" si="3"/>
        <v>0</v>
      </c>
      <c r="BP118" s="17">
        <f t="shared" si="4"/>
        <v>0</v>
      </c>
      <c r="BR118" s="99"/>
      <c r="BS118" s="99"/>
    </row>
    <row r="119" spans="1:71" ht="16.5" thickBot="1">
      <c r="A119" s="60" t="s">
        <v>75</v>
      </c>
      <c r="B119" s="60" t="e">
        <f>VLOOKUP(A119,#REF!,2,FALSE)</f>
        <v>#REF!</v>
      </c>
      <c r="C119" s="41" t="e">
        <f>VLOOKUP(A119,#REF!,3,FALSE)</f>
        <v>#REF!</v>
      </c>
      <c r="D119" s="35"/>
      <c r="E119" s="35"/>
      <c r="F119" s="35"/>
      <c r="G119" s="35"/>
      <c r="H119" s="35"/>
      <c r="I119" s="35"/>
      <c r="J119" s="35"/>
      <c r="K119" s="35"/>
      <c r="L119" s="35"/>
      <c r="M119" s="35"/>
      <c r="N119" s="35"/>
      <c r="O119" s="35"/>
      <c r="P119" s="35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  <c r="AQ119" s="35"/>
      <c r="AR119" s="35"/>
      <c r="AS119" s="35"/>
      <c r="AT119" s="35"/>
      <c r="AU119" s="35"/>
      <c r="AV119" s="35"/>
      <c r="AW119" s="102"/>
      <c r="AX119" s="35"/>
      <c r="AY119" s="35"/>
      <c r="AZ119" s="35"/>
      <c r="BA119" s="35"/>
      <c r="BB119" s="35"/>
      <c r="BC119" s="35"/>
      <c r="BD119" s="35"/>
      <c r="BE119" s="35"/>
      <c r="BF119" s="35"/>
      <c r="BG119" s="35"/>
      <c r="BH119" s="35"/>
      <c r="BI119" s="35"/>
      <c r="BJ119" s="35"/>
      <c r="BK119" s="35"/>
      <c r="BL119" s="35"/>
      <c r="BM119" s="35"/>
      <c r="BO119" s="17">
        <f t="shared" si="3"/>
        <v>0</v>
      </c>
      <c r="BP119" s="17">
        <f t="shared" si="4"/>
        <v>0</v>
      </c>
      <c r="BR119" s="99"/>
      <c r="BS119" s="99"/>
    </row>
    <row r="120" spans="1:71" ht="16.5" thickBot="1">
      <c r="A120" s="106" t="s">
        <v>161</v>
      </c>
      <c r="B120" s="106" t="e">
        <f>VLOOKUP(A120,#REF!,2,FALSE)</f>
        <v>#REF!</v>
      </c>
      <c r="C120" s="41" t="e">
        <f>VLOOKUP(A120,#REF!,3,FALSE)</f>
        <v>#REF!</v>
      </c>
      <c r="D120" s="35"/>
      <c r="E120" s="35"/>
      <c r="F120" s="35"/>
      <c r="G120" s="35"/>
      <c r="H120" s="35"/>
      <c r="I120" s="35"/>
      <c r="J120" s="35"/>
      <c r="K120" s="35"/>
      <c r="L120" s="35"/>
      <c r="M120" s="35"/>
      <c r="N120" s="35"/>
      <c r="O120" s="35"/>
      <c r="P120" s="35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  <c r="AQ120" s="35"/>
      <c r="AR120" s="35"/>
      <c r="AS120" s="35"/>
      <c r="AT120" s="35"/>
      <c r="AU120" s="35"/>
      <c r="AV120" s="35"/>
      <c r="AW120" s="102"/>
      <c r="AX120" s="35"/>
      <c r="AY120" s="35"/>
      <c r="AZ120" s="35"/>
      <c r="BA120" s="35"/>
      <c r="BB120" s="35"/>
      <c r="BC120" s="35"/>
      <c r="BD120" s="35"/>
      <c r="BE120" s="35"/>
      <c r="BF120" s="35"/>
      <c r="BG120" s="35"/>
      <c r="BH120" s="35"/>
      <c r="BI120" s="35"/>
      <c r="BJ120" s="35"/>
      <c r="BK120" s="35"/>
      <c r="BL120" s="35"/>
      <c r="BM120" s="35"/>
      <c r="BO120" s="17">
        <f t="shared" si="3"/>
        <v>0</v>
      </c>
      <c r="BP120" s="17">
        <f t="shared" si="4"/>
        <v>0</v>
      </c>
      <c r="BR120" s="99"/>
      <c r="BS120" s="99"/>
    </row>
    <row r="121" spans="1:71" ht="16.5" thickBot="1">
      <c r="A121" s="60" t="s">
        <v>163</v>
      </c>
      <c r="B121" s="60" t="e">
        <f>VLOOKUP(A121,#REF!,2,FALSE)</f>
        <v>#REF!</v>
      </c>
      <c r="C121" s="41" t="e">
        <f>VLOOKUP(A121,#REF!,3,FALSE)</f>
        <v>#REF!</v>
      </c>
      <c r="D121" s="35"/>
      <c r="E121" s="35"/>
      <c r="F121" s="35"/>
      <c r="G121" s="35"/>
      <c r="H121" s="35"/>
      <c r="I121" s="35"/>
      <c r="J121" s="35"/>
      <c r="K121" s="35"/>
      <c r="L121" s="35"/>
      <c r="M121" s="35"/>
      <c r="N121" s="35"/>
      <c r="O121" s="35"/>
      <c r="P121" s="35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35"/>
      <c r="AK121" s="35"/>
      <c r="AL121" s="35"/>
      <c r="AM121" s="35"/>
      <c r="AN121" s="35"/>
      <c r="AO121" s="35"/>
      <c r="AP121" s="35"/>
      <c r="AQ121" s="35"/>
      <c r="AR121" s="35"/>
      <c r="AS121" s="35"/>
      <c r="AT121" s="35"/>
      <c r="AU121" s="35"/>
      <c r="AV121" s="35"/>
      <c r="AW121" s="102"/>
      <c r="AX121" s="35"/>
      <c r="AY121" s="35"/>
      <c r="AZ121" s="35"/>
      <c r="BA121" s="35"/>
      <c r="BB121" s="35"/>
      <c r="BC121" s="35"/>
      <c r="BD121" s="35"/>
      <c r="BE121" s="35"/>
      <c r="BF121" s="35"/>
      <c r="BG121" s="35"/>
      <c r="BH121" s="35"/>
      <c r="BI121" s="35"/>
      <c r="BJ121" s="35"/>
      <c r="BK121" s="35"/>
      <c r="BL121" s="35"/>
      <c r="BM121" s="35"/>
      <c r="BO121" s="17">
        <f t="shared" si="3"/>
        <v>0</v>
      </c>
      <c r="BP121" s="17">
        <f t="shared" si="4"/>
        <v>0</v>
      </c>
      <c r="BR121" s="99"/>
      <c r="BS121" s="99"/>
    </row>
    <row r="122" spans="1:71" ht="16.5" thickBot="1">
      <c r="A122" s="60" t="s">
        <v>162</v>
      </c>
      <c r="B122" s="60" t="e">
        <f>VLOOKUP(A122,#REF!,2,FALSE)</f>
        <v>#REF!</v>
      </c>
      <c r="C122" s="41" t="e">
        <f>VLOOKUP(A122,#REF!,3,FALSE)</f>
        <v>#REF!</v>
      </c>
      <c r="D122" s="35"/>
      <c r="E122" s="35"/>
      <c r="F122" s="35"/>
      <c r="G122" s="35"/>
      <c r="H122" s="35"/>
      <c r="I122" s="35"/>
      <c r="J122" s="35"/>
      <c r="K122" s="35"/>
      <c r="L122" s="35"/>
      <c r="M122" s="35"/>
      <c r="N122" s="35"/>
      <c r="O122" s="35"/>
      <c r="P122" s="35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5"/>
      <c r="AI122" s="35"/>
      <c r="AJ122" s="35"/>
      <c r="AK122" s="35"/>
      <c r="AL122" s="35"/>
      <c r="AM122" s="35"/>
      <c r="AN122" s="35"/>
      <c r="AO122" s="35"/>
      <c r="AP122" s="35"/>
      <c r="AQ122" s="35"/>
      <c r="AR122" s="35"/>
      <c r="AS122" s="35"/>
      <c r="AT122" s="35"/>
      <c r="AU122" s="35"/>
      <c r="AV122" s="35"/>
      <c r="AW122" s="102"/>
      <c r="AX122" s="35"/>
      <c r="AY122" s="35"/>
      <c r="AZ122" s="35"/>
      <c r="BA122" s="35"/>
      <c r="BB122" s="35"/>
      <c r="BC122" s="35"/>
      <c r="BD122" s="35"/>
      <c r="BE122" s="35"/>
      <c r="BF122" s="35"/>
      <c r="BG122" s="35"/>
      <c r="BH122" s="35"/>
      <c r="BI122" s="35"/>
      <c r="BJ122" s="35"/>
      <c r="BK122" s="35"/>
      <c r="BL122" s="35"/>
      <c r="BM122" s="35"/>
      <c r="BO122" s="17">
        <f t="shared" si="3"/>
        <v>0</v>
      </c>
      <c r="BP122" s="17">
        <f t="shared" si="4"/>
        <v>0</v>
      </c>
      <c r="BR122" s="99"/>
      <c r="BS122" s="99"/>
    </row>
    <row r="123" spans="1:71" ht="16.5" thickBot="1">
      <c r="A123" s="61" t="s">
        <v>189</v>
      </c>
      <c r="B123" s="61" t="e">
        <f>VLOOKUP(A123,#REF!,2,FALSE)</f>
        <v>#REF!</v>
      </c>
      <c r="C123" s="41" t="e">
        <f>VLOOKUP(A123,#REF!,3,FALSE)</f>
        <v>#REF!</v>
      </c>
      <c r="D123" s="35"/>
      <c r="E123" s="35"/>
      <c r="F123" s="35"/>
      <c r="G123" s="35"/>
      <c r="H123" s="35"/>
      <c r="I123" s="35"/>
      <c r="J123" s="35"/>
      <c r="K123" s="35"/>
      <c r="L123" s="35"/>
      <c r="M123" s="35"/>
      <c r="N123" s="35"/>
      <c r="O123" s="35"/>
      <c r="P123" s="35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102"/>
      <c r="AX123" s="35"/>
      <c r="AY123" s="35"/>
      <c r="AZ123" s="35"/>
      <c r="BA123" s="35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O123" s="17">
        <f t="shared" si="3"/>
        <v>0</v>
      </c>
      <c r="BP123" s="17">
        <f t="shared" si="4"/>
        <v>0</v>
      </c>
      <c r="BR123" s="99"/>
      <c r="BS123" s="99"/>
    </row>
    <row r="124" spans="1:71" ht="16.5" thickBot="1">
      <c r="A124" s="60" t="s">
        <v>164</v>
      </c>
      <c r="B124" s="60" t="e">
        <f>VLOOKUP(A124,#REF!,2,FALSE)</f>
        <v>#REF!</v>
      </c>
      <c r="C124" s="41" t="e">
        <f>VLOOKUP(A124,#REF!,3,FALSE)</f>
        <v>#REF!</v>
      </c>
      <c r="D124" s="35"/>
      <c r="E124" s="35"/>
      <c r="F124" s="35"/>
      <c r="G124" s="35"/>
      <c r="H124" s="35"/>
      <c r="I124" s="35"/>
      <c r="J124" s="35"/>
      <c r="K124" s="35"/>
      <c r="L124" s="35"/>
      <c r="M124" s="35"/>
      <c r="N124" s="35"/>
      <c r="O124" s="35"/>
      <c r="P124" s="35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5"/>
      <c r="AK124" s="35"/>
      <c r="AL124" s="35"/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102"/>
      <c r="AX124" s="35"/>
      <c r="AY124" s="35"/>
      <c r="AZ124" s="35"/>
      <c r="BA124" s="35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O124" s="17">
        <f t="shared" si="3"/>
        <v>0</v>
      </c>
      <c r="BP124" s="17">
        <f t="shared" si="4"/>
        <v>0</v>
      </c>
      <c r="BR124" s="99"/>
      <c r="BS124" s="99"/>
    </row>
    <row r="125" spans="1:71" ht="16.5" thickBot="1">
      <c r="A125" s="60" t="s">
        <v>167</v>
      </c>
      <c r="B125" s="60" t="e">
        <f>VLOOKUP(A125,#REF!,2,FALSE)</f>
        <v>#REF!</v>
      </c>
      <c r="C125" s="41" t="e">
        <f>VLOOKUP(A125,#REF!,3,FALSE)</f>
        <v>#REF!</v>
      </c>
      <c r="D125" s="35"/>
      <c r="E125" s="35"/>
      <c r="F125" s="35"/>
      <c r="G125" s="35"/>
      <c r="H125" s="35"/>
      <c r="I125" s="35"/>
      <c r="J125" s="35"/>
      <c r="K125" s="35"/>
      <c r="L125" s="35"/>
      <c r="M125" s="35"/>
      <c r="N125" s="35"/>
      <c r="O125" s="35"/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5"/>
      <c r="AL125" s="35"/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102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  <c r="BH125" s="35"/>
      <c r="BI125" s="35"/>
      <c r="BJ125" s="35"/>
      <c r="BK125" s="35"/>
      <c r="BL125" s="35"/>
      <c r="BM125" s="35"/>
      <c r="BO125" s="17">
        <f t="shared" si="3"/>
        <v>0</v>
      </c>
      <c r="BP125" s="17">
        <f t="shared" si="4"/>
        <v>0</v>
      </c>
      <c r="BR125" s="99"/>
      <c r="BS125" s="99"/>
    </row>
    <row r="126" spans="1:71" ht="16.5" thickBot="1">
      <c r="A126" s="60" t="s">
        <v>174</v>
      </c>
      <c r="B126" s="60" t="e">
        <f>VLOOKUP(A126,#REF!,2,FALSE)</f>
        <v>#REF!</v>
      </c>
      <c r="C126" s="41" t="e">
        <f>VLOOKUP(A126,#REF!,3,FALSE)</f>
        <v>#REF!</v>
      </c>
      <c r="D126" s="35"/>
      <c r="E126" s="35"/>
      <c r="F126" s="35"/>
      <c r="G126" s="35"/>
      <c r="H126" s="35"/>
      <c r="I126" s="35"/>
      <c r="J126" s="35"/>
      <c r="K126" s="35"/>
      <c r="L126" s="35"/>
      <c r="M126" s="35"/>
      <c r="N126" s="35"/>
      <c r="O126" s="35"/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102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O126" s="17">
        <f t="shared" si="3"/>
        <v>0</v>
      </c>
      <c r="BP126" s="17">
        <f t="shared" si="4"/>
        <v>0</v>
      </c>
      <c r="BR126" s="99"/>
      <c r="BS126" s="99"/>
    </row>
    <row r="127" spans="1:71" ht="16.5" thickBot="1">
      <c r="A127" s="60" t="s">
        <v>173</v>
      </c>
      <c r="B127" s="60" t="e">
        <f>VLOOKUP(A127,#REF!,2,FALSE)</f>
        <v>#REF!</v>
      </c>
      <c r="C127" s="41" t="e">
        <f>VLOOKUP(A127,#REF!,3,FALSE)</f>
        <v>#REF!</v>
      </c>
      <c r="D127" s="35"/>
      <c r="E127" s="35"/>
      <c r="F127" s="35"/>
      <c r="G127" s="35"/>
      <c r="H127" s="35"/>
      <c r="I127" s="35"/>
      <c r="J127" s="35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102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O127" s="17">
        <f t="shared" si="3"/>
        <v>0</v>
      </c>
      <c r="BP127" s="17">
        <f t="shared" si="4"/>
        <v>0</v>
      </c>
      <c r="BR127" s="99"/>
      <c r="BS127" s="99"/>
    </row>
    <row r="128" spans="1:71" ht="16.5" thickBot="1">
      <c r="A128" s="61"/>
      <c r="B128" s="61"/>
      <c r="C128" s="16"/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  <c r="AF128" s="38"/>
      <c r="AG128" s="38"/>
      <c r="AH128" s="38"/>
      <c r="AI128" s="38"/>
      <c r="AJ128" s="38"/>
      <c r="AK128" s="38"/>
      <c r="AL128" s="38"/>
      <c r="AM128" s="38"/>
      <c r="AN128" s="38"/>
      <c r="AO128" s="38"/>
      <c r="AP128" s="38"/>
      <c r="AQ128" s="38"/>
      <c r="AR128" s="38"/>
      <c r="AS128" s="38"/>
      <c r="AT128" s="38"/>
      <c r="AU128" s="38"/>
      <c r="AV128" s="104"/>
      <c r="AW128" s="104"/>
      <c r="AX128" s="38"/>
      <c r="AY128" s="38"/>
      <c r="AZ128" s="38"/>
      <c r="BA128" s="38"/>
      <c r="BB128" s="38"/>
      <c r="BC128" s="38"/>
      <c r="BD128" s="38"/>
      <c r="BE128" s="38"/>
      <c r="BF128" s="38"/>
      <c r="BG128" s="38"/>
      <c r="BH128" s="38"/>
      <c r="BI128" s="38"/>
      <c r="BJ128" s="38"/>
      <c r="BK128" s="38"/>
      <c r="BL128" s="38"/>
      <c r="BM128" s="38"/>
      <c r="BO128" s="18">
        <f t="shared" si="3"/>
        <v>0</v>
      </c>
      <c r="BP128" s="18">
        <f t="shared" si="4"/>
        <v>0</v>
      </c>
      <c r="BR128" s="99"/>
      <c r="BS128" s="99"/>
    </row>
    <row r="129" spans="1:71" ht="16.5" thickBot="1">
      <c r="A129" s="63" t="s">
        <v>66</v>
      </c>
      <c r="B129" s="63" t="e">
        <f>VLOOKUP(A129,#REF!,2,FALSE)</f>
        <v>#REF!</v>
      </c>
      <c r="C129" s="41" t="e">
        <f>VLOOKUP(A129,#REF!,3,FALSE)</f>
        <v>#REF!</v>
      </c>
      <c r="D129" s="35"/>
      <c r="E129" s="35"/>
      <c r="F129" s="35"/>
      <c r="G129" s="35"/>
      <c r="H129" s="35"/>
      <c r="I129" s="35"/>
      <c r="J129" s="35"/>
      <c r="K129" s="35"/>
      <c r="L129" s="35"/>
      <c r="M129" s="35"/>
      <c r="N129" s="35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102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O129" s="19">
        <f t="shared" si="3"/>
        <v>0</v>
      </c>
      <c r="BP129" s="19">
        <f t="shared" si="4"/>
        <v>0</v>
      </c>
      <c r="BR129" s="99"/>
      <c r="BS129" s="99"/>
    </row>
    <row r="130" spans="1:71" ht="16.5" thickBot="1">
      <c r="A130" s="63" t="s">
        <v>64</v>
      </c>
      <c r="B130" s="63" t="e">
        <f>VLOOKUP(A130,#REF!,2,FALSE)</f>
        <v>#REF!</v>
      </c>
      <c r="C130" s="41" t="e">
        <f>VLOOKUP(A130,#REF!,3,FALSE)</f>
        <v>#REF!</v>
      </c>
      <c r="D130" s="35"/>
      <c r="E130" s="35"/>
      <c r="F130" s="35"/>
      <c r="G130" s="35"/>
      <c r="H130" s="35"/>
      <c r="I130" s="35"/>
      <c r="J130" s="35"/>
      <c r="K130" s="35"/>
      <c r="L130" s="35"/>
      <c r="M130" s="35"/>
      <c r="N130" s="35"/>
      <c r="O130" s="35"/>
      <c r="P130" s="35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102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O130" s="19">
        <f t="shared" si="3"/>
        <v>0</v>
      </c>
      <c r="BP130" s="19">
        <f t="shared" si="4"/>
        <v>0</v>
      </c>
      <c r="BR130" s="99"/>
      <c r="BS130" s="99"/>
    </row>
    <row r="131" spans="1:71" ht="16.5" thickBot="1">
      <c r="A131" s="63" t="s">
        <v>65</v>
      </c>
      <c r="B131" s="63" t="e">
        <f>VLOOKUP(A131,#REF!,2,FALSE)</f>
        <v>#REF!</v>
      </c>
      <c r="C131" s="64" t="e">
        <f>VLOOKUP(A131,#REF!,3,FALSE)</f>
        <v>#REF!</v>
      </c>
      <c r="D131" s="35"/>
      <c r="E131" s="35"/>
      <c r="F131" s="35"/>
      <c r="G131" s="35"/>
      <c r="H131" s="35"/>
      <c r="I131" s="35"/>
      <c r="J131" s="35"/>
      <c r="K131" s="35"/>
      <c r="L131" s="35"/>
      <c r="M131" s="35"/>
      <c r="N131" s="35"/>
      <c r="O131" s="35"/>
      <c r="P131" s="35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102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O131" s="19">
        <f t="shared" si="3"/>
        <v>0</v>
      </c>
      <c r="BP131" s="19">
        <f t="shared" si="4"/>
        <v>0</v>
      </c>
      <c r="BR131" s="99"/>
      <c r="BS131" s="99"/>
    </row>
    <row r="132" spans="1:71">
      <c r="A132" s="65"/>
      <c r="BO132" s="34"/>
      <c r="BP132" s="34"/>
      <c r="BR132" s="99"/>
    </row>
    <row r="133" spans="1:71">
      <c r="A133" s="65"/>
      <c r="BO133" s="34"/>
      <c r="BP133" s="34"/>
      <c r="BR133" s="99"/>
    </row>
    <row r="134" spans="1:71">
      <c r="A134" s="65"/>
      <c r="BO134" s="34"/>
      <c r="BP134" s="34"/>
      <c r="BR134" s="99"/>
    </row>
    <row r="135" spans="1:71">
      <c r="A135" s="65"/>
      <c r="BO135" s="34"/>
      <c r="BP135" s="34"/>
      <c r="BR135" s="99"/>
    </row>
    <row r="136" spans="1:71">
      <c r="A136" s="65"/>
      <c r="BO136" s="34"/>
      <c r="BP136" s="34"/>
      <c r="BR136" s="99"/>
    </row>
    <row r="137" spans="1:71">
      <c r="A137" s="65"/>
      <c r="E137" s="99"/>
      <c r="AO137" s="196"/>
      <c r="BA137" s="99"/>
      <c r="BE137" s="99"/>
      <c r="BO137" s="34"/>
      <c r="BP137" s="34"/>
      <c r="BR137" s="99"/>
    </row>
    <row r="138" spans="1:71">
      <c r="A138" s="65"/>
      <c r="AN138" s="194"/>
      <c r="AO138" s="196"/>
      <c r="AQ138" s="195"/>
      <c r="BO138" s="34"/>
      <c r="BP138" s="34"/>
      <c r="BR138" s="99"/>
    </row>
    <row r="139" spans="1:71">
      <c r="A139" s="65"/>
      <c r="AN139" s="194"/>
      <c r="AO139" s="196"/>
      <c r="AQ139" s="195"/>
      <c r="BO139" s="34"/>
      <c r="BP139" s="34"/>
      <c r="BR139" s="99"/>
    </row>
    <row r="140" spans="1:71">
      <c r="A140" s="65"/>
      <c r="AQ140" s="195"/>
      <c r="BO140" s="34"/>
      <c r="BP140" s="34"/>
      <c r="BR140" s="99"/>
    </row>
    <row r="141" spans="1:71">
      <c r="A141" s="65"/>
      <c r="BO141" s="34"/>
      <c r="BP141" s="34"/>
      <c r="BR141" s="99"/>
    </row>
    <row r="142" spans="1:71">
      <c r="A142" s="65"/>
      <c r="B142" s="65"/>
      <c r="C142" s="66"/>
      <c r="BO142" s="34"/>
      <c r="BP142" s="34"/>
      <c r="BR142" s="99"/>
    </row>
    <row r="143" spans="1:71">
      <c r="A143" s="65"/>
      <c r="B143" s="65"/>
      <c r="C143" s="66"/>
      <c r="BO143" s="34"/>
      <c r="BP143" s="34"/>
      <c r="BR143" s="99"/>
    </row>
    <row r="144" spans="1:71">
      <c r="A144" s="65"/>
      <c r="BO144" s="34"/>
      <c r="BP144" s="34"/>
      <c r="BR144" s="99"/>
    </row>
    <row r="145" spans="1:70">
      <c r="BO145" s="34"/>
      <c r="BP145" s="34"/>
      <c r="BR145" s="99"/>
    </row>
    <row r="146" spans="1:70">
      <c r="A146" s="65"/>
      <c r="B146" s="65"/>
      <c r="C146" s="66"/>
      <c r="BO146" s="34"/>
      <c r="BP146" s="34"/>
      <c r="BR146" s="99"/>
    </row>
    <row r="147" spans="1:70" ht="15.75">
      <c r="A147" s="65"/>
      <c r="B147" s="67"/>
      <c r="C147" s="68"/>
      <c r="BO147" s="34"/>
      <c r="BP147" s="34"/>
      <c r="BR147" s="99"/>
    </row>
    <row r="148" spans="1:70" ht="15.75">
      <c r="A148" s="65"/>
      <c r="B148" s="67"/>
      <c r="C148" s="68"/>
      <c r="D148" s="99"/>
      <c r="E148" s="99"/>
      <c r="BO148" s="34"/>
      <c r="BP148" s="34"/>
      <c r="BR148" s="99"/>
    </row>
    <row r="149" spans="1:70" ht="15.75">
      <c r="A149" s="65"/>
      <c r="B149" s="69"/>
      <c r="C149" s="70"/>
      <c r="BO149" s="34"/>
      <c r="BP149" s="34"/>
      <c r="BR149" s="99"/>
    </row>
    <row r="150" spans="1:70" ht="15.75" thickBot="1">
      <c r="A150" s="71"/>
      <c r="B150" s="72" t="s">
        <v>133</v>
      </c>
      <c r="C150" s="73"/>
      <c r="BO150" s="34"/>
      <c r="BP150" s="34"/>
      <c r="BR150" s="99"/>
    </row>
    <row r="151" spans="1:70" ht="15.75">
      <c r="A151" s="303" t="s">
        <v>134</v>
      </c>
      <c r="B151" s="74" t="s">
        <v>0</v>
      </c>
      <c r="C151" s="75"/>
      <c r="D151" s="99"/>
      <c r="E151" s="99"/>
      <c r="AZ151" s="99"/>
      <c r="BA151" s="99"/>
      <c r="BD151" s="99"/>
      <c r="BE151" s="99"/>
      <c r="BO151" s="34"/>
      <c r="BP151" s="34"/>
      <c r="BR151" s="99"/>
    </row>
    <row r="152" spans="1:70" ht="16.5" thickBot="1">
      <c r="A152" s="304"/>
      <c r="B152" s="76"/>
      <c r="C152" s="77"/>
      <c r="D152" s="99"/>
      <c r="E152" s="99"/>
      <c r="AZ152" s="99"/>
      <c r="BA152" s="99"/>
      <c r="BD152" s="99"/>
      <c r="BE152" s="99"/>
      <c r="BO152" s="34"/>
      <c r="BP152" s="34"/>
      <c r="BR152" s="99"/>
    </row>
    <row r="153" spans="1:70" ht="16.5" thickBot="1">
      <c r="A153" s="78" t="s">
        <v>77</v>
      </c>
      <c r="B153" s="78" t="e">
        <f>VLOOKUP(A153,#REF!,2,FALSE)</f>
        <v>#REF!</v>
      </c>
      <c r="C153" s="79" t="e">
        <f>VLOOKUP(A153,#REF!,3,FALSE)</f>
        <v>#REF!</v>
      </c>
      <c r="D153" s="39"/>
      <c r="E153" s="39"/>
      <c r="F153" s="39"/>
      <c r="G153" s="39"/>
      <c r="H153" s="39"/>
      <c r="I153" s="39"/>
      <c r="J153" s="39"/>
      <c r="K153" s="39"/>
      <c r="L153" s="39"/>
      <c r="M153" s="39"/>
      <c r="N153" s="39"/>
      <c r="O153" s="35"/>
      <c r="P153" s="39"/>
      <c r="Q153" s="39"/>
      <c r="R153" s="39"/>
      <c r="S153" s="39"/>
      <c r="T153" s="39"/>
      <c r="U153" s="39"/>
      <c r="V153" s="39"/>
      <c r="W153" s="39"/>
      <c r="X153" s="39"/>
      <c r="Y153" s="39"/>
      <c r="Z153" s="39"/>
      <c r="AA153" s="39"/>
      <c r="AB153" s="39"/>
      <c r="AC153" s="39"/>
      <c r="AD153" s="39"/>
      <c r="AE153" s="39"/>
      <c r="AF153" s="39"/>
      <c r="AG153" s="39"/>
      <c r="AH153" s="39"/>
      <c r="AI153" s="39"/>
      <c r="AJ153" s="39"/>
      <c r="AK153" s="39"/>
      <c r="AL153" s="39"/>
      <c r="AM153" s="35"/>
      <c r="AN153" s="39"/>
      <c r="AO153" s="39"/>
      <c r="AP153" s="39"/>
      <c r="AQ153" s="39"/>
      <c r="AR153" s="39"/>
      <c r="AS153" s="39"/>
      <c r="AT153" s="39"/>
      <c r="AU153" s="39"/>
      <c r="AV153" s="35"/>
      <c r="AW153" s="105"/>
      <c r="AX153" s="39"/>
      <c r="AY153" s="39"/>
      <c r="AZ153" s="39"/>
      <c r="BA153" s="39"/>
      <c r="BB153" s="39"/>
      <c r="BC153" s="39"/>
      <c r="BD153" s="39"/>
      <c r="BE153" s="39"/>
      <c r="BF153" s="39"/>
      <c r="BG153" s="39"/>
      <c r="BH153" s="39"/>
      <c r="BI153" s="39"/>
      <c r="BJ153" s="39"/>
      <c r="BK153" s="39"/>
      <c r="BL153" s="39"/>
      <c r="BM153" s="39"/>
      <c r="BO153" s="20">
        <f t="shared" ref="BO153:BO204" si="5">D153+F153+H153+J153+L153+N153+P153+R153+T153+V153+X153+Z153+AB153+AD153+AF153+AH153+AJ153+AL153+AN153+AP153+AR153+AT153+AV153+AX153+AZ153+BB153+BD153+BF153+BH153+BJ153+BL153</f>
        <v>0</v>
      </c>
      <c r="BP153" s="20">
        <f t="shared" ref="BP153:BP204" si="6">E153+G153+I153+K153+M153+O153+Q153+S153+U153+W153+Y153+AA153+AC153+AE153+AG153+AI153+AK153+AM153+AO153+AQ153+AS153+AU153+AW153+AY153+BA153+BC153+BE153+BG153+BI153+BK153+BM153</f>
        <v>0</v>
      </c>
      <c r="BR153" s="99"/>
    </row>
    <row r="154" spans="1:70" ht="16.5" thickBot="1">
      <c r="A154" s="78" t="s">
        <v>115</v>
      </c>
      <c r="B154" s="78" t="e">
        <f>VLOOKUP(A154,#REF!,2,FALSE)</f>
        <v>#REF!</v>
      </c>
      <c r="C154" s="79" t="e">
        <f>VLOOKUP(A154,#REF!,3,FALSE)</f>
        <v>#REF!</v>
      </c>
      <c r="D154" s="39"/>
      <c r="E154" s="39"/>
      <c r="F154" s="39"/>
      <c r="G154" s="39"/>
      <c r="H154" s="39"/>
      <c r="I154" s="39"/>
      <c r="J154" s="39"/>
      <c r="K154" s="39"/>
      <c r="L154" s="39"/>
      <c r="M154" s="39"/>
      <c r="N154" s="39"/>
      <c r="O154" s="35"/>
      <c r="P154" s="39"/>
      <c r="Q154" s="39"/>
      <c r="R154" s="39"/>
      <c r="S154" s="39"/>
      <c r="T154" s="39"/>
      <c r="U154" s="39"/>
      <c r="V154" s="39"/>
      <c r="W154" s="39"/>
      <c r="X154" s="39"/>
      <c r="Y154" s="39"/>
      <c r="Z154" s="39"/>
      <c r="AA154" s="39"/>
      <c r="AB154" s="39"/>
      <c r="AC154" s="39"/>
      <c r="AD154" s="39"/>
      <c r="AE154" s="39"/>
      <c r="AF154" s="39"/>
      <c r="AG154" s="39"/>
      <c r="AH154" s="39"/>
      <c r="AI154" s="39"/>
      <c r="AJ154" s="39"/>
      <c r="AK154" s="39"/>
      <c r="AL154" s="39"/>
      <c r="AM154" s="35"/>
      <c r="AN154" s="39"/>
      <c r="AO154" s="39"/>
      <c r="AP154" s="39"/>
      <c r="AQ154" s="39"/>
      <c r="AR154" s="39"/>
      <c r="AS154" s="39"/>
      <c r="AT154" s="39"/>
      <c r="AU154" s="39"/>
      <c r="AV154" s="35"/>
      <c r="AW154" s="105"/>
      <c r="AX154" s="39"/>
      <c r="AY154" s="39"/>
      <c r="AZ154" s="39"/>
      <c r="BA154" s="39"/>
      <c r="BB154" s="39"/>
      <c r="BC154" s="39"/>
      <c r="BD154" s="39"/>
      <c r="BE154" s="39"/>
      <c r="BF154" s="39"/>
      <c r="BG154" s="39"/>
      <c r="BH154" s="39"/>
      <c r="BI154" s="39"/>
      <c r="BJ154" s="39"/>
      <c r="BK154" s="39"/>
      <c r="BL154" s="39"/>
      <c r="BM154" s="39"/>
      <c r="BO154" s="20">
        <f t="shared" si="5"/>
        <v>0</v>
      </c>
      <c r="BP154" s="20">
        <f t="shared" si="6"/>
        <v>0</v>
      </c>
      <c r="BR154" s="99"/>
    </row>
    <row r="155" spans="1:70" ht="16.5" thickBot="1">
      <c r="A155" s="78" t="s">
        <v>78</v>
      </c>
      <c r="B155" s="78" t="e">
        <f>VLOOKUP(A155,#REF!,2,FALSE)</f>
        <v>#REF!</v>
      </c>
      <c r="C155" s="79" t="e">
        <f>VLOOKUP(A155,#REF!,3,FALSE)</f>
        <v>#REF!</v>
      </c>
      <c r="D155" s="39"/>
      <c r="E155" s="39"/>
      <c r="F155" s="39"/>
      <c r="G155" s="39"/>
      <c r="H155" s="39"/>
      <c r="I155" s="39"/>
      <c r="J155" s="39"/>
      <c r="K155" s="39"/>
      <c r="L155" s="39"/>
      <c r="M155" s="39"/>
      <c r="N155" s="39"/>
      <c r="O155" s="35"/>
      <c r="P155" s="39"/>
      <c r="Q155" s="39"/>
      <c r="R155" s="39"/>
      <c r="S155" s="39"/>
      <c r="T155" s="39"/>
      <c r="U155" s="39"/>
      <c r="V155" s="39"/>
      <c r="W155" s="39"/>
      <c r="X155" s="39"/>
      <c r="Y155" s="39"/>
      <c r="Z155" s="39"/>
      <c r="AA155" s="39"/>
      <c r="AB155" s="39"/>
      <c r="AC155" s="39"/>
      <c r="AD155" s="39"/>
      <c r="AE155" s="39"/>
      <c r="AF155" s="39"/>
      <c r="AG155" s="39"/>
      <c r="AH155" s="39"/>
      <c r="AI155" s="39"/>
      <c r="AJ155" s="39"/>
      <c r="AK155" s="39"/>
      <c r="AL155" s="39"/>
      <c r="AM155" s="35"/>
      <c r="AN155" s="39"/>
      <c r="AO155" s="39"/>
      <c r="AP155" s="39"/>
      <c r="AQ155" s="39"/>
      <c r="AR155" s="39"/>
      <c r="AS155" s="39"/>
      <c r="AT155" s="39"/>
      <c r="AU155" s="39"/>
      <c r="AV155" s="35"/>
      <c r="AW155" s="105"/>
      <c r="AX155" s="39"/>
      <c r="AY155" s="39"/>
      <c r="AZ155" s="39"/>
      <c r="BA155" s="39"/>
      <c r="BB155" s="39"/>
      <c r="BC155" s="39"/>
      <c r="BD155" s="39"/>
      <c r="BE155" s="39"/>
      <c r="BF155" s="39"/>
      <c r="BG155" s="39"/>
      <c r="BH155" s="39"/>
      <c r="BI155" s="39"/>
      <c r="BJ155" s="39"/>
      <c r="BK155" s="39"/>
      <c r="BL155" s="39"/>
      <c r="BM155" s="39"/>
      <c r="BO155" s="20">
        <f t="shared" si="5"/>
        <v>0</v>
      </c>
      <c r="BP155" s="20">
        <f t="shared" si="6"/>
        <v>0</v>
      </c>
      <c r="BR155" s="99"/>
    </row>
    <row r="156" spans="1:70" ht="16.5" thickBot="1">
      <c r="A156" s="78" t="s">
        <v>79</v>
      </c>
      <c r="B156" s="78" t="e">
        <f>VLOOKUP(A156,#REF!,2,FALSE)</f>
        <v>#REF!</v>
      </c>
      <c r="C156" s="79" t="e">
        <f>VLOOKUP(A156,#REF!,3,FALSE)</f>
        <v>#REF!</v>
      </c>
      <c r="D156" s="39"/>
      <c r="E156" s="39"/>
      <c r="F156" s="39"/>
      <c r="G156" s="39"/>
      <c r="H156" s="39"/>
      <c r="I156" s="39"/>
      <c r="J156" s="39"/>
      <c r="K156" s="39"/>
      <c r="L156" s="39"/>
      <c r="M156" s="39"/>
      <c r="N156" s="39"/>
      <c r="O156" s="35"/>
      <c r="P156" s="39"/>
      <c r="Q156" s="39"/>
      <c r="R156" s="39"/>
      <c r="S156" s="39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  <c r="AD156" s="39"/>
      <c r="AE156" s="39"/>
      <c r="AF156" s="39"/>
      <c r="AG156" s="39"/>
      <c r="AH156" s="39"/>
      <c r="AI156" s="39"/>
      <c r="AJ156" s="39"/>
      <c r="AK156" s="39"/>
      <c r="AL156" s="39"/>
      <c r="AM156" s="35"/>
      <c r="AN156" s="39"/>
      <c r="AO156" s="39"/>
      <c r="AP156" s="39"/>
      <c r="AQ156" s="39"/>
      <c r="AR156" s="39"/>
      <c r="AS156" s="39"/>
      <c r="AT156" s="39"/>
      <c r="AU156" s="39"/>
      <c r="AV156" s="35"/>
      <c r="AW156" s="105"/>
      <c r="AX156" s="39"/>
      <c r="AY156" s="39"/>
      <c r="AZ156" s="39"/>
      <c r="BA156" s="39"/>
      <c r="BB156" s="39"/>
      <c r="BC156" s="39"/>
      <c r="BD156" s="39"/>
      <c r="BE156" s="39"/>
      <c r="BF156" s="39"/>
      <c r="BG156" s="39"/>
      <c r="BH156" s="39"/>
      <c r="BI156" s="39"/>
      <c r="BJ156" s="39"/>
      <c r="BK156" s="39"/>
      <c r="BL156" s="39"/>
      <c r="BM156" s="39"/>
      <c r="BO156" s="20">
        <f t="shared" si="5"/>
        <v>0</v>
      </c>
      <c r="BP156" s="20">
        <f t="shared" si="6"/>
        <v>0</v>
      </c>
      <c r="BR156" s="99"/>
    </row>
    <row r="157" spans="1:70" ht="16.5" thickBot="1">
      <c r="A157" s="78" t="s">
        <v>80</v>
      </c>
      <c r="B157" s="78" t="e">
        <f>VLOOKUP(A157,#REF!,2,FALSE)</f>
        <v>#REF!</v>
      </c>
      <c r="C157" s="79" t="e">
        <f>VLOOKUP(A157,#REF!,3,FALSE)</f>
        <v>#REF!</v>
      </c>
      <c r="D157" s="39"/>
      <c r="E157" s="39"/>
      <c r="F157" s="39"/>
      <c r="G157" s="39"/>
      <c r="H157" s="39"/>
      <c r="I157" s="39"/>
      <c r="J157" s="39"/>
      <c r="K157" s="39"/>
      <c r="L157" s="39"/>
      <c r="M157" s="39"/>
      <c r="N157" s="39"/>
      <c r="O157" s="35"/>
      <c r="P157" s="39"/>
      <c r="Q157" s="39"/>
      <c r="R157" s="39"/>
      <c r="S157" s="39"/>
      <c r="T157" s="39"/>
      <c r="U157" s="39"/>
      <c r="V157" s="39"/>
      <c r="W157" s="39"/>
      <c r="X157" s="39"/>
      <c r="Y157" s="39"/>
      <c r="Z157" s="39"/>
      <c r="AA157" s="39"/>
      <c r="AB157" s="39"/>
      <c r="AC157" s="39"/>
      <c r="AD157" s="39"/>
      <c r="AE157" s="39"/>
      <c r="AF157" s="39"/>
      <c r="AG157" s="39"/>
      <c r="AH157" s="39"/>
      <c r="AI157" s="39"/>
      <c r="AJ157" s="39"/>
      <c r="AK157" s="39"/>
      <c r="AL157" s="39"/>
      <c r="AM157" s="35"/>
      <c r="AN157" s="39"/>
      <c r="AO157" s="39"/>
      <c r="AP157" s="39"/>
      <c r="AQ157" s="39"/>
      <c r="AR157" s="39"/>
      <c r="AS157" s="39"/>
      <c r="AT157" s="39"/>
      <c r="AU157" s="39"/>
      <c r="AV157" s="35"/>
      <c r="AW157" s="105"/>
      <c r="AX157" s="39"/>
      <c r="AY157" s="39"/>
      <c r="AZ157" s="39"/>
      <c r="BA157" s="39"/>
      <c r="BB157" s="39"/>
      <c r="BC157" s="39"/>
      <c r="BD157" s="39"/>
      <c r="BE157" s="39"/>
      <c r="BF157" s="39"/>
      <c r="BG157" s="39"/>
      <c r="BH157" s="39"/>
      <c r="BI157" s="39"/>
      <c r="BJ157" s="39"/>
      <c r="BK157" s="39"/>
      <c r="BL157" s="39"/>
      <c r="BM157" s="39"/>
      <c r="BO157" s="20">
        <f t="shared" si="5"/>
        <v>0</v>
      </c>
      <c r="BP157" s="20">
        <f t="shared" si="6"/>
        <v>0</v>
      </c>
      <c r="BR157" s="99"/>
    </row>
    <row r="158" spans="1:70" ht="16.5" thickBot="1">
      <c r="A158" s="78" t="s">
        <v>81</v>
      </c>
      <c r="B158" s="78" t="e">
        <f>VLOOKUP(A158,#REF!,2,FALSE)</f>
        <v>#REF!</v>
      </c>
      <c r="C158" s="79" t="e">
        <f>VLOOKUP(A158,#REF!,3,FALSE)</f>
        <v>#REF!</v>
      </c>
      <c r="D158" s="39"/>
      <c r="E158" s="39"/>
      <c r="F158" s="39"/>
      <c r="G158" s="39"/>
      <c r="H158" s="39"/>
      <c r="I158" s="39"/>
      <c r="J158" s="39"/>
      <c r="K158" s="39"/>
      <c r="L158" s="39"/>
      <c r="M158" s="39"/>
      <c r="N158" s="39"/>
      <c r="O158" s="35"/>
      <c r="P158" s="39"/>
      <c r="Q158" s="39"/>
      <c r="R158" s="39"/>
      <c r="S158" s="39"/>
      <c r="T158" s="39"/>
      <c r="U158" s="39"/>
      <c r="V158" s="39"/>
      <c r="W158" s="39"/>
      <c r="X158" s="39"/>
      <c r="Y158" s="39"/>
      <c r="Z158" s="39"/>
      <c r="AA158" s="39"/>
      <c r="AB158" s="39"/>
      <c r="AC158" s="39"/>
      <c r="AD158" s="39"/>
      <c r="AE158" s="39"/>
      <c r="AF158" s="39"/>
      <c r="AG158" s="39"/>
      <c r="AH158" s="39"/>
      <c r="AI158" s="39"/>
      <c r="AJ158" s="39"/>
      <c r="AK158" s="39"/>
      <c r="AL158" s="39"/>
      <c r="AM158" s="35"/>
      <c r="AN158" s="39"/>
      <c r="AO158" s="39"/>
      <c r="AP158" s="39"/>
      <c r="AQ158" s="39"/>
      <c r="AR158" s="39"/>
      <c r="AS158" s="39"/>
      <c r="AT158" s="39"/>
      <c r="AU158" s="39"/>
      <c r="AV158" s="35"/>
      <c r="AW158" s="105"/>
      <c r="AX158" s="39"/>
      <c r="AY158" s="39"/>
      <c r="AZ158" s="39"/>
      <c r="BA158" s="39"/>
      <c r="BB158" s="39"/>
      <c r="BC158" s="39"/>
      <c r="BD158" s="39"/>
      <c r="BE158" s="39"/>
      <c r="BF158" s="39"/>
      <c r="BG158" s="39"/>
      <c r="BH158" s="39"/>
      <c r="BI158" s="39"/>
      <c r="BJ158" s="39"/>
      <c r="BK158" s="39"/>
      <c r="BL158" s="39"/>
      <c r="BM158" s="39"/>
      <c r="BO158" s="20">
        <f t="shared" si="5"/>
        <v>0</v>
      </c>
      <c r="BP158" s="20">
        <f t="shared" si="6"/>
        <v>0</v>
      </c>
      <c r="BR158" s="99"/>
    </row>
    <row r="159" spans="1:70" ht="16.5" thickBot="1">
      <c r="A159" s="78" t="s">
        <v>82</v>
      </c>
      <c r="B159" s="78" t="e">
        <f>VLOOKUP(A159,#REF!,2,FALSE)</f>
        <v>#REF!</v>
      </c>
      <c r="C159" s="79" t="e">
        <f>VLOOKUP(A159,#REF!,3,FALSE)</f>
        <v>#REF!</v>
      </c>
      <c r="D159" s="39"/>
      <c r="E159" s="39"/>
      <c r="F159" s="39"/>
      <c r="G159" s="39"/>
      <c r="H159" s="39"/>
      <c r="I159" s="39"/>
      <c r="J159" s="39"/>
      <c r="K159" s="39"/>
      <c r="L159" s="39"/>
      <c r="M159" s="39"/>
      <c r="N159" s="39"/>
      <c r="O159" s="35"/>
      <c r="P159" s="39"/>
      <c r="Q159" s="39"/>
      <c r="R159" s="39"/>
      <c r="S159" s="39"/>
      <c r="T159" s="39"/>
      <c r="U159" s="39"/>
      <c r="V159" s="39"/>
      <c r="W159" s="39"/>
      <c r="X159" s="39"/>
      <c r="Y159" s="39"/>
      <c r="Z159" s="39"/>
      <c r="AA159" s="39"/>
      <c r="AB159" s="39"/>
      <c r="AC159" s="39"/>
      <c r="AD159" s="39"/>
      <c r="AE159" s="39"/>
      <c r="AF159" s="39"/>
      <c r="AG159" s="39"/>
      <c r="AH159" s="39"/>
      <c r="AI159" s="39"/>
      <c r="AJ159" s="39"/>
      <c r="AK159" s="39"/>
      <c r="AL159" s="39"/>
      <c r="AM159" s="35"/>
      <c r="AN159" s="39"/>
      <c r="AO159" s="39"/>
      <c r="AP159" s="39"/>
      <c r="AQ159" s="39"/>
      <c r="AR159" s="39"/>
      <c r="AS159" s="39"/>
      <c r="AT159" s="39"/>
      <c r="AU159" s="39"/>
      <c r="AV159" s="35"/>
      <c r="AW159" s="105"/>
      <c r="AX159" s="39"/>
      <c r="AY159" s="39"/>
      <c r="AZ159" s="39"/>
      <c r="BA159" s="39"/>
      <c r="BB159" s="39"/>
      <c r="BC159" s="39"/>
      <c r="BD159" s="39"/>
      <c r="BE159" s="39"/>
      <c r="BF159" s="39"/>
      <c r="BG159" s="39"/>
      <c r="BH159" s="39"/>
      <c r="BI159" s="39"/>
      <c r="BJ159" s="39"/>
      <c r="BK159" s="39"/>
      <c r="BL159" s="39"/>
      <c r="BM159" s="39"/>
      <c r="BO159" s="20">
        <f t="shared" si="5"/>
        <v>0</v>
      </c>
      <c r="BP159" s="20">
        <f t="shared" si="6"/>
        <v>0</v>
      </c>
      <c r="BR159" s="99"/>
    </row>
    <row r="160" spans="1:70" ht="16.5" thickBot="1">
      <c r="A160" s="81" t="s">
        <v>83</v>
      </c>
      <c r="B160" s="82" t="e">
        <f>VLOOKUP(A160,#REF!,2,FALSE)</f>
        <v>#REF!</v>
      </c>
      <c r="C160" s="79" t="e">
        <f>VLOOKUP(A160,#REF!,3,FALSE)</f>
        <v>#REF!</v>
      </c>
      <c r="D160" s="39"/>
      <c r="E160" s="39"/>
      <c r="F160" s="39"/>
      <c r="G160" s="39"/>
      <c r="H160" s="39"/>
      <c r="I160" s="39"/>
      <c r="J160" s="39"/>
      <c r="K160" s="39"/>
      <c r="L160" s="39"/>
      <c r="M160" s="39"/>
      <c r="N160" s="39"/>
      <c r="O160" s="35"/>
      <c r="P160" s="39"/>
      <c r="Q160" s="39"/>
      <c r="R160" s="39"/>
      <c r="S160" s="39"/>
      <c r="T160" s="39"/>
      <c r="U160" s="39"/>
      <c r="V160" s="39"/>
      <c r="W160" s="39"/>
      <c r="X160" s="39"/>
      <c r="Y160" s="39"/>
      <c r="Z160" s="39"/>
      <c r="AA160" s="39"/>
      <c r="AB160" s="39"/>
      <c r="AC160" s="39"/>
      <c r="AD160" s="39"/>
      <c r="AE160" s="39"/>
      <c r="AF160" s="39"/>
      <c r="AG160" s="39"/>
      <c r="AH160" s="39"/>
      <c r="AI160" s="39"/>
      <c r="AJ160" s="39"/>
      <c r="AK160" s="39"/>
      <c r="AL160" s="39"/>
      <c r="AM160" s="35"/>
      <c r="AN160" s="39"/>
      <c r="AO160" s="39"/>
      <c r="AP160" s="39"/>
      <c r="AQ160" s="39"/>
      <c r="AR160" s="39"/>
      <c r="AS160" s="39"/>
      <c r="AT160" s="39"/>
      <c r="AU160" s="39"/>
      <c r="AV160" s="35"/>
      <c r="AW160" s="105"/>
      <c r="AX160" s="39"/>
      <c r="AY160" s="39"/>
      <c r="AZ160" s="39"/>
      <c r="BA160" s="39"/>
      <c r="BB160" s="39"/>
      <c r="BC160" s="39"/>
      <c r="BD160" s="39"/>
      <c r="BE160" s="39"/>
      <c r="BF160" s="39"/>
      <c r="BG160" s="39"/>
      <c r="BH160" s="39"/>
      <c r="BI160" s="39"/>
      <c r="BJ160" s="39"/>
      <c r="BK160" s="39"/>
      <c r="BL160" s="39"/>
      <c r="BM160" s="39"/>
      <c r="BO160" s="21">
        <f t="shared" si="5"/>
        <v>0</v>
      </c>
      <c r="BP160" s="21">
        <f t="shared" si="6"/>
        <v>0</v>
      </c>
      <c r="BR160" s="99"/>
    </row>
    <row r="161" spans="1:70" ht="16.5" thickBot="1">
      <c r="A161" s="81" t="s">
        <v>84</v>
      </c>
      <c r="B161" s="81" t="e">
        <f>VLOOKUP(A161,#REF!,2,FALSE)</f>
        <v>#REF!</v>
      </c>
      <c r="C161" s="79" t="e">
        <f>VLOOKUP(A161,#REF!,3,FALSE)</f>
        <v>#REF!</v>
      </c>
      <c r="D161" s="39"/>
      <c r="E161" s="39"/>
      <c r="F161" s="39"/>
      <c r="G161" s="39"/>
      <c r="H161" s="39"/>
      <c r="I161" s="39"/>
      <c r="J161" s="39"/>
      <c r="K161" s="39"/>
      <c r="L161" s="39"/>
      <c r="M161" s="39"/>
      <c r="N161" s="39"/>
      <c r="O161" s="35"/>
      <c r="P161" s="39"/>
      <c r="Q161" s="39"/>
      <c r="R161" s="39"/>
      <c r="S161" s="39"/>
      <c r="T161" s="39"/>
      <c r="U161" s="39"/>
      <c r="V161" s="39"/>
      <c r="W161" s="39"/>
      <c r="X161" s="39"/>
      <c r="Y161" s="39"/>
      <c r="Z161" s="39"/>
      <c r="AA161" s="39"/>
      <c r="AB161" s="39"/>
      <c r="AC161" s="39"/>
      <c r="AD161" s="39"/>
      <c r="AE161" s="39"/>
      <c r="AF161" s="39"/>
      <c r="AG161" s="39"/>
      <c r="AH161" s="39"/>
      <c r="AI161" s="39"/>
      <c r="AJ161" s="39"/>
      <c r="AK161" s="39"/>
      <c r="AL161" s="39"/>
      <c r="AM161" s="35"/>
      <c r="AN161" s="39"/>
      <c r="AO161" s="39"/>
      <c r="AP161" s="39"/>
      <c r="AQ161" s="39"/>
      <c r="AR161" s="39"/>
      <c r="AS161" s="39"/>
      <c r="AT161" s="39"/>
      <c r="AU161" s="39"/>
      <c r="AV161" s="35"/>
      <c r="AW161" s="105"/>
      <c r="AX161" s="39"/>
      <c r="AY161" s="39"/>
      <c r="AZ161" s="39"/>
      <c r="BA161" s="39"/>
      <c r="BB161" s="39"/>
      <c r="BC161" s="39"/>
      <c r="BD161" s="39"/>
      <c r="BE161" s="39"/>
      <c r="BF161" s="39"/>
      <c r="BG161" s="39"/>
      <c r="BH161" s="39"/>
      <c r="BI161" s="39"/>
      <c r="BJ161" s="39"/>
      <c r="BK161" s="39"/>
      <c r="BL161" s="39"/>
      <c r="BM161" s="39"/>
      <c r="BO161" s="22">
        <f t="shared" si="5"/>
        <v>0</v>
      </c>
      <c r="BP161" s="22">
        <f t="shared" si="6"/>
        <v>0</v>
      </c>
      <c r="BR161" s="99"/>
    </row>
    <row r="162" spans="1:70" ht="16.5" thickBot="1">
      <c r="A162" s="81" t="s">
        <v>192</v>
      </c>
      <c r="B162" s="81" t="e">
        <f>VLOOKUP(A162,#REF!,2,FALSE)</f>
        <v>#REF!</v>
      </c>
      <c r="C162" s="79" t="e">
        <f>VLOOKUP(A162,#REF!,3,FALSE)</f>
        <v>#REF!</v>
      </c>
      <c r="D162" s="39"/>
      <c r="E162" s="39"/>
      <c r="F162" s="39"/>
      <c r="G162" s="39"/>
      <c r="H162" s="39"/>
      <c r="I162" s="39"/>
      <c r="J162" s="39"/>
      <c r="K162" s="39"/>
      <c r="L162" s="39"/>
      <c r="M162" s="39"/>
      <c r="N162" s="39"/>
      <c r="O162" s="35"/>
      <c r="P162" s="39"/>
      <c r="Q162" s="39"/>
      <c r="R162" s="39"/>
      <c r="S162" s="39"/>
      <c r="T162" s="39"/>
      <c r="U162" s="39"/>
      <c r="V162" s="39"/>
      <c r="W162" s="39"/>
      <c r="X162" s="39"/>
      <c r="Y162" s="39"/>
      <c r="Z162" s="39"/>
      <c r="AA162" s="39"/>
      <c r="AB162" s="39"/>
      <c r="AC162" s="39"/>
      <c r="AD162" s="39"/>
      <c r="AE162" s="39"/>
      <c r="AF162" s="39"/>
      <c r="AG162" s="39"/>
      <c r="AH162" s="39"/>
      <c r="AI162" s="39"/>
      <c r="AJ162" s="39"/>
      <c r="AK162" s="39"/>
      <c r="AL162" s="39"/>
      <c r="AM162" s="35"/>
      <c r="AN162" s="39"/>
      <c r="AO162" s="39"/>
      <c r="AP162" s="39"/>
      <c r="AQ162" s="39"/>
      <c r="AR162" s="39"/>
      <c r="AS162" s="39"/>
      <c r="AT162" s="39"/>
      <c r="AU162" s="39"/>
      <c r="AV162" s="35"/>
      <c r="AW162" s="105"/>
      <c r="AX162" s="39"/>
      <c r="AY162" s="39"/>
      <c r="AZ162" s="39"/>
      <c r="BA162" s="39"/>
      <c r="BB162" s="39"/>
      <c r="BC162" s="39"/>
      <c r="BD162" s="39"/>
      <c r="BE162" s="39"/>
      <c r="BF162" s="39"/>
      <c r="BG162" s="39"/>
      <c r="BH162" s="39"/>
      <c r="BI162" s="39"/>
      <c r="BJ162" s="39"/>
      <c r="BK162" s="39"/>
      <c r="BL162" s="39"/>
      <c r="BM162" s="39"/>
      <c r="BO162" s="22">
        <f t="shared" si="5"/>
        <v>0</v>
      </c>
      <c r="BP162" s="22">
        <f t="shared" si="6"/>
        <v>0</v>
      </c>
      <c r="BR162" s="99"/>
    </row>
    <row r="163" spans="1:70" ht="16.5" thickBot="1">
      <c r="A163" s="83" t="s">
        <v>85</v>
      </c>
      <c r="B163" s="83" t="e">
        <f>VLOOKUP(A163,#REF!,2,FALSE)</f>
        <v>#REF!</v>
      </c>
      <c r="C163" s="79" t="e">
        <f>VLOOKUP(A163,#REF!,3,FALSE)</f>
        <v>#REF!</v>
      </c>
      <c r="D163" s="39"/>
      <c r="E163" s="39"/>
      <c r="F163" s="39"/>
      <c r="G163" s="39"/>
      <c r="H163" s="39"/>
      <c r="I163" s="39"/>
      <c r="J163" s="39"/>
      <c r="K163" s="39"/>
      <c r="L163" s="39"/>
      <c r="M163" s="39"/>
      <c r="N163" s="39"/>
      <c r="O163" s="35"/>
      <c r="P163" s="39"/>
      <c r="Q163" s="39"/>
      <c r="R163" s="39"/>
      <c r="S163" s="39"/>
      <c r="T163" s="39"/>
      <c r="U163" s="39"/>
      <c r="V163" s="39"/>
      <c r="W163" s="39"/>
      <c r="X163" s="39"/>
      <c r="Y163" s="39"/>
      <c r="Z163" s="39"/>
      <c r="AA163" s="39"/>
      <c r="AB163" s="39"/>
      <c r="AC163" s="39"/>
      <c r="AD163" s="39"/>
      <c r="AE163" s="39"/>
      <c r="AF163" s="39"/>
      <c r="AG163" s="39"/>
      <c r="AH163" s="39"/>
      <c r="AI163" s="39"/>
      <c r="AJ163" s="39"/>
      <c r="AK163" s="39"/>
      <c r="AL163" s="39"/>
      <c r="AM163" s="35"/>
      <c r="AN163" s="39"/>
      <c r="AO163" s="39"/>
      <c r="AP163" s="39"/>
      <c r="AQ163" s="39"/>
      <c r="AR163" s="39"/>
      <c r="AS163" s="39"/>
      <c r="AT163" s="39"/>
      <c r="AU163" s="39"/>
      <c r="AV163" s="35"/>
      <c r="AW163" s="105"/>
      <c r="AX163" s="39"/>
      <c r="AY163" s="39"/>
      <c r="AZ163" s="39"/>
      <c r="BA163" s="39"/>
      <c r="BB163" s="39"/>
      <c r="BC163" s="39"/>
      <c r="BD163" s="39"/>
      <c r="BE163" s="39"/>
      <c r="BF163" s="39"/>
      <c r="BG163" s="39"/>
      <c r="BH163" s="39"/>
      <c r="BI163" s="39"/>
      <c r="BJ163" s="39"/>
      <c r="BK163" s="39"/>
      <c r="BL163" s="39"/>
      <c r="BM163" s="39"/>
      <c r="BO163" s="23">
        <f t="shared" si="5"/>
        <v>0</v>
      </c>
      <c r="BP163" s="23">
        <f t="shared" si="6"/>
        <v>0</v>
      </c>
      <c r="BR163" s="99"/>
    </row>
    <row r="164" spans="1:70" ht="16.5" thickBot="1">
      <c r="A164" s="83" t="s">
        <v>86</v>
      </c>
      <c r="B164" s="83" t="e">
        <f>VLOOKUP(A164,#REF!,2,FALSE)</f>
        <v>#REF!</v>
      </c>
      <c r="C164" s="79" t="e">
        <f>VLOOKUP(A164,#REF!,3,FALSE)</f>
        <v>#REF!</v>
      </c>
      <c r="D164" s="39"/>
      <c r="E164" s="39"/>
      <c r="F164" s="39"/>
      <c r="G164" s="39"/>
      <c r="H164" s="39"/>
      <c r="I164" s="39"/>
      <c r="J164" s="39"/>
      <c r="K164" s="39"/>
      <c r="L164" s="39"/>
      <c r="M164" s="39"/>
      <c r="N164" s="39"/>
      <c r="O164" s="35"/>
      <c r="P164" s="39"/>
      <c r="Q164" s="39"/>
      <c r="R164" s="39"/>
      <c r="S164" s="39"/>
      <c r="T164" s="39"/>
      <c r="U164" s="39"/>
      <c r="V164" s="39"/>
      <c r="W164" s="39"/>
      <c r="X164" s="39"/>
      <c r="Y164" s="39"/>
      <c r="Z164" s="39"/>
      <c r="AA164" s="39"/>
      <c r="AB164" s="39"/>
      <c r="AC164" s="39"/>
      <c r="AD164" s="39"/>
      <c r="AE164" s="39"/>
      <c r="AF164" s="39"/>
      <c r="AG164" s="39"/>
      <c r="AH164" s="39"/>
      <c r="AI164" s="39"/>
      <c r="AJ164" s="39"/>
      <c r="AK164" s="39"/>
      <c r="AL164" s="39"/>
      <c r="AM164" s="35"/>
      <c r="AN164" s="39"/>
      <c r="AO164" s="39"/>
      <c r="AP164" s="39"/>
      <c r="AQ164" s="39"/>
      <c r="AR164" s="39"/>
      <c r="AS164" s="39"/>
      <c r="AT164" s="39"/>
      <c r="AU164" s="39"/>
      <c r="AV164" s="35"/>
      <c r="AW164" s="105"/>
      <c r="AX164" s="39"/>
      <c r="AY164" s="39"/>
      <c r="AZ164" s="39"/>
      <c r="BA164" s="39"/>
      <c r="BB164" s="39"/>
      <c r="BC164" s="39"/>
      <c r="BD164" s="39"/>
      <c r="BE164" s="39"/>
      <c r="BF164" s="39"/>
      <c r="BG164" s="39"/>
      <c r="BH164" s="39"/>
      <c r="BI164" s="39"/>
      <c r="BJ164" s="39"/>
      <c r="BK164" s="39"/>
      <c r="BL164" s="39"/>
      <c r="BM164" s="39"/>
      <c r="BO164" s="23">
        <f t="shared" si="5"/>
        <v>0</v>
      </c>
      <c r="BP164" s="23">
        <f t="shared" si="6"/>
        <v>0</v>
      </c>
      <c r="BR164" s="99"/>
    </row>
    <row r="165" spans="1:70" ht="16.5" thickBot="1">
      <c r="A165" s="83" t="s">
        <v>87</v>
      </c>
      <c r="B165" s="83" t="e">
        <f>VLOOKUP(A165,#REF!,2,FALSE)</f>
        <v>#REF!</v>
      </c>
      <c r="C165" s="79" t="e">
        <f>VLOOKUP(A165,#REF!,3,FALSE)</f>
        <v>#REF!</v>
      </c>
      <c r="D165" s="39"/>
      <c r="E165" s="39"/>
      <c r="F165" s="39"/>
      <c r="G165" s="39"/>
      <c r="H165" s="39"/>
      <c r="I165" s="39"/>
      <c r="J165" s="39"/>
      <c r="K165" s="39"/>
      <c r="L165" s="39"/>
      <c r="M165" s="39"/>
      <c r="N165" s="39"/>
      <c r="O165" s="35"/>
      <c r="P165" s="39"/>
      <c r="Q165" s="39"/>
      <c r="R165" s="39"/>
      <c r="S165" s="39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  <c r="AD165" s="39"/>
      <c r="AE165" s="39"/>
      <c r="AF165" s="39"/>
      <c r="AG165" s="39"/>
      <c r="AH165" s="39"/>
      <c r="AI165" s="39"/>
      <c r="AJ165" s="39"/>
      <c r="AK165" s="39"/>
      <c r="AL165" s="39"/>
      <c r="AM165" s="35"/>
      <c r="AN165" s="39"/>
      <c r="AO165" s="39"/>
      <c r="AP165" s="39"/>
      <c r="AQ165" s="39"/>
      <c r="AR165" s="39"/>
      <c r="AS165" s="39"/>
      <c r="AT165" s="39"/>
      <c r="AU165" s="39"/>
      <c r="AV165" s="35"/>
      <c r="AW165" s="105"/>
      <c r="AX165" s="39"/>
      <c r="AY165" s="39"/>
      <c r="AZ165" s="39"/>
      <c r="BA165" s="39"/>
      <c r="BB165" s="39"/>
      <c r="BC165" s="39"/>
      <c r="BD165" s="39"/>
      <c r="BE165" s="39"/>
      <c r="BF165" s="39"/>
      <c r="BG165" s="39"/>
      <c r="BH165" s="39"/>
      <c r="BI165" s="39"/>
      <c r="BJ165" s="39"/>
      <c r="BK165" s="39"/>
      <c r="BL165" s="39"/>
      <c r="BM165" s="39"/>
      <c r="BO165" s="23">
        <f t="shared" si="5"/>
        <v>0</v>
      </c>
      <c r="BP165" s="23">
        <f t="shared" si="6"/>
        <v>0</v>
      </c>
      <c r="BR165" s="99"/>
    </row>
    <row r="166" spans="1:70" ht="16.5" thickBot="1">
      <c r="A166" s="83" t="s">
        <v>88</v>
      </c>
      <c r="B166" s="83" t="e">
        <f>VLOOKUP(A166,#REF!,2,FALSE)</f>
        <v>#REF!</v>
      </c>
      <c r="C166" s="79" t="e">
        <f>VLOOKUP(A166,#REF!,3,FALSE)</f>
        <v>#REF!</v>
      </c>
      <c r="D166" s="39"/>
      <c r="E166" s="39"/>
      <c r="F166" s="39"/>
      <c r="G166" s="39"/>
      <c r="H166" s="39"/>
      <c r="I166" s="39"/>
      <c r="J166" s="39"/>
      <c r="K166" s="39"/>
      <c r="L166" s="39"/>
      <c r="M166" s="39"/>
      <c r="N166" s="39"/>
      <c r="O166" s="35"/>
      <c r="P166" s="39"/>
      <c r="Q166" s="39"/>
      <c r="R166" s="39"/>
      <c r="S166" s="39"/>
      <c r="T166" s="39"/>
      <c r="U166" s="39"/>
      <c r="V166" s="39"/>
      <c r="W166" s="39"/>
      <c r="X166" s="39"/>
      <c r="Y166" s="39"/>
      <c r="Z166" s="39"/>
      <c r="AA166" s="39"/>
      <c r="AB166" s="39"/>
      <c r="AC166" s="39"/>
      <c r="AD166" s="39"/>
      <c r="AE166" s="39"/>
      <c r="AF166" s="39"/>
      <c r="AG166" s="39"/>
      <c r="AH166" s="39"/>
      <c r="AI166" s="39"/>
      <c r="AJ166" s="39"/>
      <c r="AK166" s="39"/>
      <c r="AL166" s="39"/>
      <c r="AM166" s="35"/>
      <c r="AN166" s="39"/>
      <c r="AO166" s="39"/>
      <c r="AP166" s="39"/>
      <c r="AQ166" s="39"/>
      <c r="AR166" s="39"/>
      <c r="AS166" s="39"/>
      <c r="AT166" s="39"/>
      <c r="AU166" s="39"/>
      <c r="AV166" s="35"/>
      <c r="AW166" s="105"/>
      <c r="AX166" s="39"/>
      <c r="AY166" s="39"/>
      <c r="AZ166" s="39"/>
      <c r="BA166" s="39"/>
      <c r="BB166" s="39"/>
      <c r="BC166" s="39"/>
      <c r="BD166" s="39"/>
      <c r="BE166" s="39"/>
      <c r="BF166" s="39"/>
      <c r="BG166" s="39"/>
      <c r="BH166" s="39"/>
      <c r="BI166" s="39"/>
      <c r="BJ166" s="39"/>
      <c r="BK166" s="39"/>
      <c r="BL166" s="39"/>
      <c r="BM166" s="39"/>
      <c r="BO166" s="23">
        <f t="shared" si="5"/>
        <v>0</v>
      </c>
      <c r="BP166" s="23">
        <f t="shared" si="6"/>
        <v>0</v>
      </c>
      <c r="BR166" s="99"/>
    </row>
    <row r="167" spans="1:70" ht="16.5" thickBot="1">
      <c r="A167" s="83" t="s">
        <v>89</v>
      </c>
      <c r="B167" s="83" t="e">
        <f>VLOOKUP(A167,#REF!,2,FALSE)</f>
        <v>#REF!</v>
      </c>
      <c r="C167" s="79" t="e">
        <f>VLOOKUP(A167,#REF!,3,FALSE)</f>
        <v>#REF!</v>
      </c>
      <c r="D167" s="39"/>
      <c r="E167" s="39"/>
      <c r="F167" s="39"/>
      <c r="G167" s="39"/>
      <c r="H167" s="39"/>
      <c r="I167" s="39"/>
      <c r="J167" s="39"/>
      <c r="K167" s="39"/>
      <c r="L167" s="39"/>
      <c r="M167" s="39"/>
      <c r="N167" s="39"/>
      <c r="O167" s="35"/>
      <c r="P167" s="39"/>
      <c r="Q167" s="39"/>
      <c r="R167" s="39"/>
      <c r="S167" s="39"/>
      <c r="T167" s="39"/>
      <c r="U167" s="39"/>
      <c r="V167" s="39"/>
      <c r="W167" s="39"/>
      <c r="X167" s="39"/>
      <c r="Y167" s="39"/>
      <c r="Z167" s="39"/>
      <c r="AA167" s="39"/>
      <c r="AB167" s="39"/>
      <c r="AC167" s="39"/>
      <c r="AD167" s="39"/>
      <c r="AE167" s="39"/>
      <c r="AF167" s="39"/>
      <c r="AG167" s="39"/>
      <c r="AH167" s="39"/>
      <c r="AI167" s="39"/>
      <c r="AJ167" s="39"/>
      <c r="AK167" s="39"/>
      <c r="AL167" s="39"/>
      <c r="AM167" s="35"/>
      <c r="AN167" s="39"/>
      <c r="AO167" s="39"/>
      <c r="AP167" s="39"/>
      <c r="AQ167" s="39"/>
      <c r="AR167" s="39"/>
      <c r="AS167" s="39"/>
      <c r="AT167" s="39"/>
      <c r="AU167" s="39"/>
      <c r="AV167" s="35"/>
      <c r="AW167" s="105"/>
      <c r="AX167" s="39"/>
      <c r="AY167" s="39"/>
      <c r="AZ167" s="39"/>
      <c r="BA167" s="39"/>
      <c r="BB167" s="39"/>
      <c r="BC167" s="39"/>
      <c r="BD167" s="39"/>
      <c r="BE167" s="39"/>
      <c r="BF167" s="39"/>
      <c r="BG167" s="39"/>
      <c r="BH167" s="39"/>
      <c r="BI167" s="39"/>
      <c r="BJ167" s="39"/>
      <c r="BK167" s="39"/>
      <c r="BL167" s="39"/>
      <c r="BM167" s="39"/>
      <c r="BO167" s="23">
        <f t="shared" si="5"/>
        <v>0</v>
      </c>
      <c r="BP167" s="23">
        <f t="shared" si="6"/>
        <v>0</v>
      </c>
      <c r="BR167" s="99"/>
    </row>
    <row r="168" spans="1:70" ht="16.5" thickBot="1">
      <c r="A168" s="83" t="s">
        <v>90</v>
      </c>
      <c r="B168" s="83" t="e">
        <f>VLOOKUP(A168,#REF!,2,FALSE)</f>
        <v>#REF!</v>
      </c>
      <c r="C168" s="79" t="e">
        <f>VLOOKUP(A168,#REF!,3,FALSE)</f>
        <v>#REF!</v>
      </c>
      <c r="D168" s="39"/>
      <c r="E168" s="39"/>
      <c r="F168" s="39"/>
      <c r="G168" s="39"/>
      <c r="H168" s="39"/>
      <c r="I168" s="39"/>
      <c r="J168" s="39"/>
      <c r="K168" s="39"/>
      <c r="L168" s="39"/>
      <c r="M168" s="39"/>
      <c r="N168" s="39"/>
      <c r="O168" s="35"/>
      <c r="P168" s="39"/>
      <c r="Q168" s="39"/>
      <c r="R168" s="39"/>
      <c r="S168" s="39"/>
      <c r="T168" s="39"/>
      <c r="U168" s="39"/>
      <c r="V168" s="39"/>
      <c r="W168" s="39"/>
      <c r="X168" s="39"/>
      <c r="Y168" s="39"/>
      <c r="Z168" s="39"/>
      <c r="AA168" s="39"/>
      <c r="AB168" s="39"/>
      <c r="AC168" s="39"/>
      <c r="AD168" s="39"/>
      <c r="AE168" s="39"/>
      <c r="AF168" s="39"/>
      <c r="AG168" s="39"/>
      <c r="AH168" s="39"/>
      <c r="AI168" s="39"/>
      <c r="AJ168" s="39"/>
      <c r="AK168" s="39"/>
      <c r="AL168" s="39"/>
      <c r="AM168" s="35"/>
      <c r="AN168" s="39"/>
      <c r="AO168" s="39"/>
      <c r="AP168" s="39"/>
      <c r="AQ168" s="39"/>
      <c r="AR168" s="39"/>
      <c r="AS168" s="39"/>
      <c r="AT168" s="39"/>
      <c r="AU168" s="39"/>
      <c r="AV168" s="35"/>
      <c r="AW168" s="105"/>
      <c r="AX168" s="39"/>
      <c r="AY168" s="39"/>
      <c r="AZ168" s="39"/>
      <c r="BA168" s="39"/>
      <c r="BB168" s="39"/>
      <c r="BC168" s="39"/>
      <c r="BD168" s="39"/>
      <c r="BE168" s="39"/>
      <c r="BF168" s="39"/>
      <c r="BG168" s="39"/>
      <c r="BH168" s="39"/>
      <c r="BI168" s="39"/>
      <c r="BJ168" s="39"/>
      <c r="BK168" s="39"/>
      <c r="BL168" s="39"/>
      <c r="BM168" s="39"/>
      <c r="BO168" s="23">
        <f t="shared" si="5"/>
        <v>0</v>
      </c>
      <c r="BP168" s="23">
        <f t="shared" si="6"/>
        <v>0</v>
      </c>
      <c r="BR168" s="99"/>
    </row>
    <row r="169" spans="1:70" ht="16.5" thickBot="1">
      <c r="A169" s="83" t="s">
        <v>91</v>
      </c>
      <c r="B169" s="83" t="e">
        <f>VLOOKUP(A169,#REF!,2,FALSE)</f>
        <v>#REF!</v>
      </c>
      <c r="C169" s="79" t="e">
        <f>VLOOKUP(A169,#REF!,3,FALSE)</f>
        <v>#REF!</v>
      </c>
      <c r="D169" s="39"/>
      <c r="E169" s="39"/>
      <c r="F169" s="39"/>
      <c r="G169" s="39"/>
      <c r="H169" s="39"/>
      <c r="I169" s="39"/>
      <c r="J169" s="39"/>
      <c r="K169" s="39"/>
      <c r="L169" s="39"/>
      <c r="M169" s="39"/>
      <c r="N169" s="39"/>
      <c r="O169" s="35"/>
      <c r="P169" s="39"/>
      <c r="Q169" s="39"/>
      <c r="R169" s="39"/>
      <c r="S169" s="39"/>
      <c r="T169" s="39"/>
      <c r="U169" s="39"/>
      <c r="V169" s="39"/>
      <c r="W169" s="39"/>
      <c r="X169" s="39"/>
      <c r="Y169" s="39"/>
      <c r="Z169" s="39"/>
      <c r="AA169" s="39"/>
      <c r="AB169" s="39"/>
      <c r="AC169" s="39"/>
      <c r="AD169" s="39"/>
      <c r="AE169" s="39"/>
      <c r="AF169" s="39"/>
      <c r="AG169" s="39"/>
      <c r="AH169" s="39"/>
      <c r="AI169" s="39"/>
      <c r="AJ169" s="39"/>
      <c r="AK169" s="39"/>
      <c r="AL169" s="39"/>
      <c r="AM169" s="35"/>
      <c r="AN169" s="39"/>
      <c r="AO169" s="39"/>
      <c r="AP169" s="39"/>
      <c r="AQ169" s="39"/>
      <c r="AR169" s="39"/>
      <c r="AS169" s="39"/>
      <c r="AT169" s="39"/>
      <c r="AU169" s="39"/>
      <c r="AV169" s="35"/>
      <c r="AW169" s="105"/>
      <c r="AX169" s="39"/>
      <c r="AY169" s="39"/>
      <c r="AZ169" s="39"/>
      <c r="BA169" s="39"/>
      <c r="BB169" s="39"/>
      <c r="BC169" s="39"/>
      <c r="BD169" s="39"/>
      <c r="BE169" s="39"/>
      <c r="BF169" s="39"/>
      <c r="BG169" s="39"/>
      <c r="BH169" s="39"/>
      <c r="BI169" s="39"/>
      <c r="BJ169" s="39"/>
      <c r="BK169" s="39"/>
      <c r="BL169" s="39"/>
      <c r="BM169" s="39"/>
      <c r="BO169" s="23">
        <f t="shared" si="5"/>
        <v>0</v>
      </c>
      <c r="BP169" s="23">
        <f t="shared" si="6"/>
        <v>0</v>
      </c>
      <c r="BR169" s="99"/>
    </row>
    <row r="170" spans="1:70" ht="16.5" thickBot="1">
      <c r="A170" s="83" t="s">
        <v>114</v>
      </c>
      <c r="B170" s="83" t="e">
        <f>VLOOKUP(A170,#REF!,2,FALSE)</f>
        <v>#REF!</v>
      </c>
      <c r="C170" s="79" t="e">
        <f>VLOOKUP(A170,#REF!,3,FALSE)</f>
        <v>#REF!</v>
      </c>
      <c r="D170" s="39"/>
      <c r="E170" s="39"/>
      <c r="F170" s="39"/>
      <c r="G170" s="39"/>
      <c r="H170" s="39"/>
      <c r="I170" s="39"/>
      <c r="J170" s="39"/>
      <c r="K170" s="39"/>
      <c r="L170" s="39"/>
      <c r="M170" s="39"/>
      <c r="N170" s="39"/>
      <c r="O170" s="35"/>
      <c r="P170" s="39"/>
      <c r="Q170" s="39"/>
      <c r="R170" s="39"/>
      <c r="S170" s="39"/>
      <c r="T170" s="39"/>
      <c r="U170" s="39"/>
      <c r="V170" s="39"/>
      <c r="W170" s="39"/>
      <c r="X170" s="39"/>
      <c r="Y170" s="39"/>
      <c r="Z170" s="39"/>
      <c r="AA170" s="39"/>
      <c r="AB170" s="39"/>
      <c r="AC170" s="39"/>
      <c r="AD170" s="39"/>
      <c r="AE170" s="39"/>
      <c r="AF170" s="39"/>
      <c r="AG170" s="39"/>
      <c r="AH170" s="39"/>
      <c r="AI170" s="39"/>
      <c r="AJ170" s="39"/>
      <c r="AK170" s="39"/>
      <c r="AL170" s="39"/>
      <c r="AM170" s="35"/>
      <c r="AN170" s="39"/>
      <c r="AO170" s="39"/>
      <c r="AP170" s="39"/>
      <c r="AQ170" s="39"/>
      <c r="AR170" s="39"/>
      <c r="AS170" s="39"/>
      <c r="AT170" s="39"/>
      <c r="AU170" s="39"/>
      <c r="AV170" s="35"/>
      <c r="AW170" s="105"/>
      <c r="AX170" s="39"/>
      <c r="AY170" s="39"/>
      <c r="AZ170" s="39"/>
      <c r="BA170" s="39"/>
      <c r="BB170" s="39"/>
      <c r="BC170" s="39"/>
      <c r="BD170" s="39"/>
      <c r="BE170" s="39"/>
      <c r="BF170" s="39"/>
      <c r="BG170" s="39"/>
      <c r="BH170" s="39"/>
      <c r="BI170" s="39"/>
      <c r="BJ170" s="39"/>
      <c r="BK170" s="39"/>
      <c r="BL170" s="39"/>
      <c r="BM170" s="39"/>
      <c r="BO170" s="23">
        <f t="shared" si="5"/>
        <v>0</v>
      </c>
      <c r="BP170" s="23">
        <f t="shared" si="6"/>
        <v>0</v>
      </c>
      <c r="BR170" s="99"/>
    </row>
    <row r="171" spans="1:70" ht="16.5" thickBot="1">
      <c r="A171" s="83" t="s">
        <v>178</v>
      </c>
      <c r="B171" s="83" t="e">
        <f>VLOOKUP(A171,#REF!,2,FALSE)</f>
        <v>#REF!</v>
      </c>
      <c r="C171" s="79" t="e">
        <f>VLOOKUP(A171,#REF!,3,FALSE)</f>
        <v>#REF!</v>
      </c>
      <c r="D171" s="39"/>
      <c r="E171" s="39"/>
      <c r="F171" s="39"/>
      <c r="G171" s="39"/>
      <c r="H171" s="39"/>
      <c r="I171" s="39"/>
      <c r="J171" s="39"/>
      <c r="K171" s="39"/>
      <c r="L171" s="39"/>
      <c r="M171" s="39"/>
      <c r="N171" s="39"/>
      <c r="O171" s="35"/>
      <c r="P171" s="39"/>
      <c r="Q171" s="39"/>
      <c r="R171" s="39"/>
      <c r="S171" s="39"/>
      <c r="T171" s="39"/>
      <c r="U171" s="39"/>
      <c r="V171" s="39"/>
      <c r="W171" s="39"/>
      <c r="X171" s="39"/>
      <c r="Y171" s="39"/>
      <c r="Z171" s="39"/>
      <c r="AA171" s="39"/>
      <c r="AB171" s="39"/>
      <c r="AC171" s="39"/>
      <c r="AD171" s="39"/>
      <c r="AE171" s="39"/>
      <c r="AF171" s="39"/>
      <c r="AG171" s="39"/>
      <c r="AH171" s="39"/>
      <c r="AI171" s="39"/>
      <c r="AJ171" s="39"/>
      <c r="AK171" s="39"/>
      <c r="AL171" s="39"/>
      <c r="AM171" s="35"/>
      <c r="AN171" s="39"/>
      <c r="AO171" s="39"/>
      <c r="AP171" s="39"/>
      <c r="AQ171" s="39"/>
      <c r="AR171" s="39"/>
      <c r="AS171" s="39"/>
      <c r="AT171" s="39"/>
      <c r="AU171" s="39"/>
      <c r="AV171" s="35"/>
      <c r="AW171" s="105"/>
      <c r="AX171" s="39"/>
      <c r="AY171" s="39"/>
      <c r="AZ171" s="39"/>
      <c r="BA171" s="39"/>
      <c r="BB171" s="39"/>
      <c r="BC171" s="39"/>
      <c r="BD171" s="39"/>
      <c r="BE171" s="39"/>
      <c r="BF171" s="39"/>
      <c r="BG171" s="39"/>
      <c r="BH171" s="39"/>
      <c r="BI171" s="39"/>
      <c r="BJ171" s="39"/>
      <c r="BK171" s="39"/>
      <c r="BL171" s="39"/>
      <c r="BM171" s="39"/>
      <c r="BO171" s="23">
        <f t="shared" si="5"/>
        <v>0</v>
      </c>
      <c r="BP171" s="23">
        <f t="shared" si="6"/>
        <v>0</v>
      </c>
      <c r="BR171" s="99"/>
    </row>
    <row r="172" spans="1:70" ht="16.5" thickBot="1">
      <c r="A172" s="83" t="s">
        <v>180</v>
      </c>
      <c r="B172" s="83" t="e">
        <f>VLOOKUP(A172,#REF!,2,FALSE)</f>
        <v>#REF!</v>
      </c>
      <c r="C172" s="79" t="e">
        <f>VLOOKUP(A172,#REF!,3,FALSE)</f>
        <v>#REF!</v>
      </c>
      <c r="D172" s="39"/>
      <c r="E172" s="39"/>
      <c r="F172" s="39"/>
      <c r="G172" s="39"/>
      <c r="H172" s="39"/>
      <c r="I172" s="39"/>
      <c r="J172" s="39"/>
      <c r="K172" s="39"/>
      <c r="L172" s="39"/>
      <c r="M172" s="39"/>
      <c r="N172" s="39"/>
      <c r="O172" s="35"/>
      <c r="P172" s="39"/>
      <c r="Q172" s="39"/>
      <c r="R172" s="39"/>
      <c r="S172" s="39"/>
      <c r="T172" s="39"/>
      <c r="U172" s="39"/>
      <c r="V172" s="39"/>
      <c r="W172" s="39"/>
      <c r="X172" s="39"/>
      <c r="Y172" s="39"/>
      <c r="Z172" s="39"/>
      <c r="AA172" s="39"/>
      <c r="AB172" s="39"/>
      <c r="AC172" s="39"/>
      <c r="AD172" s="39"/>
      <c r="AE172" s="39"/>
      <c r="AF172" s="39"/>
      <c r="AG172" s="39"/>
      <c r="AH172" s="39"/>
      <c r="AI172" s="39"/>
      <c r="AJ172" s="39"/>
      <c r="AK172" s="39"/>
      <c r="AL172" s="39"/>
      <c r="AM172" s="35"/>
      <c r="AN172" s="39"/>
      <c r="AO172" s="39"/>
      <c r="AP172" s="39"/>
      <c r="AQ172" s="39"/>
      <c r="AR172" s="39"/>
      <c r="AS172" s="39"/>
      <c r="AT172" s="39"/>
      <c r="AU172" s="39"/>
      <c r="AV172" s="35"/>
      <c r="AW172" s="105"/>
      <c r="AX172" s="39"/>
      <c r="AY172" s="39"/>
      <c r="AZ172" s="39"/>
      <c r="BA172" s="39"/>
      <c r="BB172" s="39"/>
      <c r="BC172" s="39"/>
      <c r="BD172" s="39"/>
      <c r="BE172" s="39"/>
      <c r="BF172" s="39"/>
      <c r="BG172" s="39"/>
      <c r="BH172" s="39"/>
      <c r="BI172" s="39"/>
      <c r="BJ172" s="39"/>
      <c r="BK172" s="39"/>
      <c r="BL172" s="39"/>
      <c r="BM172" s="39"/>
      <c r="BO172" s="23">
        <f t="shared" si="5"/>
        <v>0</v>
      </c>
      <c r="BP172" s="23">
        <f t="shared" si="6"/>
        <v>0</v>
      </c>
      <c r="BR172" s="99"/>
    </row>
    <row r="173" spans="1:70" ht="16.5" thickBot="1">
      <c r="A173" s="83" t="s">
        <v>191</v>
      </c>
      <c r="B173" s="83" t="e">
        <f>VLOOKUP(A173,#REF!,2,FALSE)</f>
        <v>#REF!</v>
      </c>
      <c r="C173" s="79" t="e">
        <f>VLOOKUP(A173,#REF!,3,FALSE)</f>
        <v>#REF!</v>
      </c>
      <c r="D173" s="39"/>
      <c r="E173" s="39"/>
      <c r="F173" s="39"/>
      <c r="G173" s="39"/>
      <c r="H173" s="39"/>
      <c r="I173" s="39"/>
      <c r="J173" s="39"/>
      <c r="K173" s="39"/>
      <c r="L173" s="39"/>
      <c r="M173" s="39"/>
      <c r="N173" s="39"/>
      <c r="O173" s="35"/>
      <c r="P173" s="39"/>
      <c r="Q173" s="39"/>
      <c r="R173" s="39"/>
      <c r="S173" s="39"/>
      <c r="T173" s="39"/>
      <c r="U173" s="39"/>
      <c r="V173" s="39"/>
      <c r="W173" s="39"/>
      <c r="X173" s="39"/>
      <c r="Y173" s="39"/>
      <c r="Z173" s="39"/>
      <c r="AA173" s="39"/>
      <c r="AB173" s="39"/>
      <c r="AC173" s="39"/>
      <c r="AD173" s="39"/>
      <c r="AE173" s="39"/>
      <c r="AF173" s="39"/>
      <c r="AG173" s="39"/>
      <c r="AH173" s="39"/>
      <c r="AI173" s="39"/>
      <c r="AJ173" s="39"/>
      <c r="AK173" s="39"/>
      <c r="AL173" s="39"/>
      <c r="AM173" s="35"/>
      <c r="AN173" s="39"/>
      <c r="AO173" s="39"/>
      <c r="AP173" s="39"/>
      <c r="AQ173" s="39"/>
      <c r="AR173" s="39"/>
      <c r="AS173" s="39"/>
      <c r="AT173" s="39"/>
      <c r="AU173" s="39"/>
      <c r="AV173" s="35"/>
      <c r="AW173" s="105"/>
      <c r="AX173" s="39"/>
      <c r="AY173" s="39"/>
      <c r="AZ173" s="39"/>
      <c r="BA173" s="39"/>
      <c r="BB173" s="39"/>
      <c r="BC173" s="39"/>
      <c r="BD173" s="39"/>
      <c r="BE173" s="39"/>
      <c r="BF173" s="39"/>
      <c r="BG173" s="39"/>
      <c r="BH173" s="39"/>
      <c r="BI173" s="39"/>
      <c r="BJ173" s="39"/>
      <c r="BK173" s="39"/>
      <c r="BL173" s="39"/>
      <c r="BM173" s="39"/>
      <c r="BO173" s="23">
        <f t="shared" si="5"/>
        <v>0</v>
      </c>
      <c r="BP173" s="23">
        <f t="shared" si="6"/>
        <v>0</v>
      </c>
      <c r="BR173" s="99"/>
    </row>
    <row r="174" spans="1:70" ht="16.5" thickBot="1">
      <c r="A174" s="81" t="s">
        <v>128</v>
      </c>
      <c r="B174" s="82" t="e">
        <f>VLOOKUP(A174,#REF!,2,FALSE)</f>
        <v>#REF!</v>
      </c>
      <c r="C174" s="79" t="e">
        <f>VLOOKUP(A174,#REF!,3,FALSE)</f>
        <v>#REF!</v>
      </c>
      <c r="D174" s="39"/>
      <c r="E174" s="39"/>
      <c r="F174" s="39"/>
      <c r="G174" s="39"/>
      <c r="H174" s="39"/>
      <c r="I174" s="39"/>
      <c r="J174" s="39"/>
      <c r="K174" s="39"/>
      <c r="L174" s="39"/>
      <c r="M174" s="39"/>
      <c r="N174" s="39"/>
      <c r="O174" s="35"/>
      <c r="P174" s="39"/>
      <c r="Q174" s="39"/>
      <c r="R174" s="39"/>
      <c r="S174" s="39"/>
      <c r="T174" s="39"/>
      <c r="U174" s="39"/>
      <c r="V174" s="39"/>
      <c r="W174" s="39"/>
      <c r="X174" s="39"/>
      <c r="Y174" s="39"/>
      <c r="Z174" s="39"/>
      <c r="AA174" s="39"/>
      <c r="AB174" s="39"/>
      <c r="AC174" s="39"/>
      <c r="AD174" s="39"/>
      <c r="AE174" s="39"/>
      <c r="AF174" s="39"/>
      <c r="AG174" s="39"/>
      <c r="AH174" s="39"/>
      <c r="AI174" s="39"/>
      <c r="AJ174" s="39"/>
      <c r="AK174" s="39"/>
      <c r="AL174" s="39"/>
      <c r="AM174" s="35"/>
      <c r="AN174" s="39"/>
      <c r="AO174" s="39"/>
      <c r="AP174" s="39"/>
      <c r="AQ174" s="39"/>
      <c r="AR174" s="39"/>
      <c r="AS174" s="39"/>
      <c r="AT174" s="39"/>
      <c r="AU174" s="39"/>
      <c r="AV174" s="35"/>
      <c r="AW174" s="105"/>
      <c r="AX174" s="39"/>
      <c r="AY174" s="39"/>
      <c r="AZ174" s="39"/>
      <c r="BA174" s="39"/>
      <c r="BB174" s="39"/>
      <c r="BC174" s="39"/>
      <c r="BD174" s="39"/>
      <c r="BE174" s="39"/>
      <c r="BF174" s="39"/>
      <c r="BG174" s="39"/>
      <c r="BH174" s="39"/>
      <c r="BI174" s="39"/>
      <c r="BJ174" s="39"/>
      <c r="BK174" s="39"/>
      <c r="BL174" s="39"/>
      <c r="BM174" s="39"/>
      <c r="BO174" s="21">
        <f t="shared" si="5"/>
        <v>0</v>
      </c>
      <c r="BP174" s="21">
        <f t="shared" si="6"/>
        <v>0</v>
      </c>
      <c r="BR174" s="99"/>
    </row>
    <row r="175" spans="1:70" ht="16.5" thickBot="1">
      <c r="A175" s="84" t="s">
        <v>153</v>
      </c>
      <c r="B175" s="85" t="e">
        <f>VLOOKUP(A175,#REF!,2,FALSE)</f>
        <v>#REF!</v>
      </c>
      <c r="C175" s="79" t="e">
        <f>VLOOKUP(A175,#REF!,3,FALSE)</f>
        <v>#REF!</v>
      </c>
      <c r="D175" s="39"/>
      <c r="E175" s="39"/>
      <c r="F175" s="39"/>
      <c r="G175" s="39"/>
      <c r="H175" s="39"/>
      <c r="I175" s="39"/>
      <c r="J175" s="39"/>
      <c r="K175" s="39"/>
      <c r="L175" s="39"/>
      <c r="M175" s="39"/>
      <c r="N175" s="39"/>
      <c r="O175" s="35"/>
      <c r="P175" s="39"/>
      <c r="Q175" s="39"/>
      <c r="R175" s="39"/>
      <c r="S175" s="39"/>
      <c r="T175" s="39"/>
      <c r="U175" s="39"/>
      <c r="V175" s="39"/>
      <c r="W175" s="39"/>
      <c r="X175" s="39"/>
      <c r="Y175" s="39"/>
      <c r="Z175" s="39"/>
      <c r="AA175" s="39"/>
      <c r="AB175" s="39"/>
      <c r="AC175" s="39"/>
      <c r="AD175" s="39"/>
      <c r="AE175" s="39"/>
      <c r="AF175" s="39"/>
      <c r="AG175" s="39"/>
      <c r="AH175" s="39"/>
      <c r="AI175" s="39"/>
      <c r="AJ175" s="39"/>
      <c r="AK175" s="39"/>
      <c r="AL175" s="39"/>
      <c r="AM175" s="35"/>
      <c r="AN175" s="39"/>
      <c r="AO175" s="39"/>
      <c r="AP175" s="39"/>
      <c r="AQ175" s="39"/>
      <c r="AR175" s="39"/>
      <c r="AS175" s="39"/>
      <c r="AT175" s="39"/>
      <c r="AU175" s="39"/>
      <c r="AV175" s="35"/>
      <c r="AW175" s="105"/>
      <c r="AX175" s="39"/>
      <c r="AY175" s="39"/>
      <c r="AZ175" s="39"/>
      <c r="BA175" s="39"/>
      <c r="BB175" s="39"/>
      <c r="BC175" s="39"/>
      <c r="BD175" s="39"/>
      <c r="BE175" s="39"/>
      <c r="BF175" s="39"/>
      <c r="BG175" s="39"/>
      <c r="BH175" s="39"/>
      <c r="BI175" s="39"/>
      <c r="BJ175" s="39"/>
      <c r="BK175" s="39"/>
      <c r="BL175" s="39"/>
      <c r="BM175" s="39"/>
      <c r="BO175" s="24">
        <f t="shared" si="5"/>
        <v>0</v>
      </c>
      <c r="BP175" s="24">
        <f t="shared" si="6"/>
        <v>0</v>
      </c>
      <c r="BR175" s="99"/>
    </row>
    <row r="176" spans="1:70" ht="16.5" thickBot="1">
      <c r="A176" s="84" t="s">
        <v>154</v>
      </c>
      <c r="B176" s="84" t="e">
        <f>VLOOKUP(A176,#REF!,2,FALSE)</f>
        <v>#REF!</v>
      </c>
      <c r="C176" s="79" t="e">
        <f>VLOOKUP(A176,#REF!,3,FALSE)</f>
        <v>#REF!</v>
      </c>
      <c r="D176" s="39"/>
      <c r="E176" s="39"/>
      <c r="F176" s="39"/>
      <c r="G176" s="39"/>
      <c r="H176" s="39"/>
      <c r="I176" s="39"/>
      <c r="J176" s="39"/>
      <c r="K176" s="39"/>
      <c r="L176" s="39"/>
      <c r="M176" s="39"/>
      <c r="N176" s="39"/>
      <c r="O176" s="35"/>
      <c r="P176" s="39"/>
      <c r="Q176" s="39"/>
      <c r="R176" s="39"/>
      <c r="S176" s="39"/>
      <c r="T176" s="39"/>
      <c r="U176" s="39"/>
      <c r="V176" s="39"/>
      <c r="W176" s="39"/>
      <c r="X176" s="39"/>
      <c r="Y176" s="39"/>
      <c r="Z176" s="39"/>
      <c r="AA176" s="39"/>
      <c r="AB176" s="39"/>
      <c r="AC176" s="39"/>
      <c r="AD176" s="39"/>
      <c r="AE176" s="39"/>
      <c r="AF176" s="39"/>
      <c r="AG176" s="39"/>
      <c r="AH176" s="39"/>
      <c r="AI176" s="39"/>
      <c r="AJ176" s="39"/>
      <c r="AK176" s="39"/>
      <c r="AL176" s="39"/>
      <c r="AM176" s="35"/>
      <c r="AN176" s="39"/>
      <c r="AO176" s="39"/>
      <c r="AP176" s="39"/>
      <c r="AQ176" s="39"/>
      <c r="AR176" s="39"/>
      <c r="AS176" s="39"/>
      <c r="AT176" s="39"/>
      <c r="AU176" s="39"/>
      <c r="AV176" s="35"/>
      <c r="AW176" s="105"/>
      <c r="AX176" s="39"/>
      <c r="AY176" s="39"/>
      <c r="AZ176" s="39"/>
      <c r="BA176" s="39"/>
      <c r="BB176" s="39"/>
      <c r="BC176" s="39"/>
      <c r="BD176" s="39"/>
      <c r="BE176" s="39"/>
      <c r="BF176" s="39"/>
      <c r="BG176" s="39"/>
      <c r="BH176" s="39"/>
      <c r="BI176" s="39"/>
      <c r="BJ176" s="39"/>
      <c r="BK176" s="39"/>
      <c r="BL176" s="39"/>
      <c r="BM176" s="39"/>
      <c r="BO176" s="25">
        <f t="shared" si="5"/>
        <v>0</v>
      </c>
      <c r="BP176" s="25">
        <f t="shared" si="6"/>
        <v>0</v>
      </c>
      <c r="BR176" s="99"/>
    </row>
    <row r="177" spans="1:70" ht="16.5" thickBot="1">
      <c r="A177" s="84" t="s">
        <v>181</v>
      </c>
      <c r="B177" s="84" t="e">
        <f>VLOOKUP(A177,#REF!,2,FALSE)</f>
        <v>#REF!</v>
      </c>
      <c r="C177" s="79" t="e">
        <f>VLOOKUP(A177,#REF!,3,FALSE)</f>
        <v>#REF!</v>
      </c>
      <c r="D177" s="39"/>
      <c r="E177" s="39"/>
      <c r="F177" s="39"/>
      <c r="G177" s="39"/>
      <c r="H177" s="39"/>
      <c r="I177" s="39"/>
      <c r="J177" s="39"/>
      <c r="K177" s="39"/>
      <c r="L177" s="39"/>
      <c r="M177" s="39"/>
      <c r="N177" s="39"/>
      <c r="O177" s="35"/>
      <c r="P177" s="39"/>
      <c r="Q177" s="39"/>
      <c r="R177" s="39"/>
      <c r="S177" s="39"/>
      <c r="T177" s="39"/>
      <c r="U177" s="39"/>
      <c r="V177" s="39"/>
      <c r="W177" s="39"/>
      <c r="X177" s="39"/>
      <c r="Y177" s="39"/>
      <c r="Z177" s="39"/>
      <c r="AA177" s="39"/>
      <c r="AB177" s="39"/>
      <c r="AC177" s="39"/>
      <c r="AD177" s="39"/>
      <c r="AE177" s="39"/>
      <c r="AF177" s="39"/>
      <c r="AG177" s="39"/>
      <c r="AH177" s="39"/>
      <c r="AI177" s="39"/>
      <c r="AJ177" s="39"/>
      <c r="AK177" s="39"/>
      <c r="AL177" s="39"/>
      <c r="AM177" s="35"/>
      <c r="AN177" s="39"/>
      <c r="AO177" s="39"/>
      <c r="AP177" s="39"/>
      <c r="AQ177" s="39"/>
      <c r="AR177" s="39"/>
      <c r="AS177" s="39"/>
      <c r="AT177" s="39"/>
      <c r="AU177" s="39"/>
      <c r="AV177" s="35"/>
      <c r="AW177" s="105"/>
      <c r="AX177" s="39"/>
      <c r="AY177" s="39"/>
      <c r="AZ177" s="39"/>
      <c r="BA177" s="39"/>
      <c r="BB177" s="39"/>
      <c r="BC177" s="39"/>
      <c r="BD177" s="39"/>
      <c r="BE177" s="39"/>
      <c r="BF177" s="39"/>
      <c r="BG177" s="39"/>
      <c r="BH177" s="39"/>
      <c r="BI177" s="39"/>
      <c r="BJ177" s="39"/>
      <c r="BK177" s="39"/>
      <c r="BL177" s="39"/>
      <c r="BM177" s="39"/>
      <c r="BO177" s="25">
        <f t="shared" si="5"/>
        <v>0</v>
      </c>
      <c r="BP177" s="25">
        <f t="shared" si="6"/>
        <v>0</v>
      </c>
      <c r="BR177" s="99"/>
    </row>
    <row r="178" spans="1:70" ht="16.5" thickBot="1">
      <c r="A178" s="84" t="s">
        <v>175</v>
      </c>
      <c r="B178" s="84" t="e">
        <f>VLOOKUP(A178,#REF!,2,FALSE)</f>
        <v>#REF!</v>
      </c>
      <c r="C178" s="79" t="e">
        <f>VLOOKUP(A178,#REF!,3,FALSE)</f>
        <v>#REF!</v>
      </c>
      <c r="D178" s="39"/>
      <c r="E178" s="39"/>
      <c r="F178" s="39"/>
      <c r="G178" s="39"/>
      <c r="H178" s="39"/>
      <c r="I178" s="39"/>
      <c r="J178" s="39"/>
      <c r="K178" s="39"/>
      <c r="L178" s="39"/>
      <c r="M178" s="39"/>
      <c r="N178" s="39"/>
      <c r="O178" s="35"/>
      <c r="P178" s="39"/>
      <c r="Q178" s="39"/>
      <c r="R178" s="39"/>
      <c r="S178" s="39"/>
      <c r="T178" s="39"/>
      <c r="U178" s="39"/>
      <c r="V178" s="39"/>
      <c r="W178" s="39"/>
      <c r="X178" s="39"/>
      <c r="Y178" s="39"/>
      <c r="Z178" s="39"/>
      <c r="AA178" s="39"/>
      <c r="AB178" s="39"/>
      <c r="AC178" s="39"/>
      <c r="AD178" s="39"/>
      <c r="AE178" s="39"/>
      <c r="AF178" s="39"/>
      <c r="AG178" s="39"/>
      <c r="AH178" s="39"/>
      <c r="AI178" s="39"/>
      <c r="AJ178" s="39"/>
      <c r="AK178" s="39"/>
      <c r="AL178" s="39"/>
      <c r="AM178" s="35"/>
      <c r="AN178" s="39"/>
      <c r="AO178" s="39"/>
      <c r="AP178" s="39"/>
      <c r="AQ178" s="39"/>
      <c r="AR178" s="39"/>
      <c r="AS178" s="39"/>
      <c r="AT178" s="39"/>
      <c r="AU178" s="39"/>
      <c r="AV178" s="35"/>
      <c r="AW178" s="105"/>
      <c r="AX178" s="39"/>
      <c r="AY178" s="39"/>
      <c r="AZ178" s="39"/>
      <c r="BA178" s="39"/>
      <c r="BB178" s="39"/>
      <c r="BC178" s="39"/>
      <c r="BD178" s="39"/>
      <c r="BE178" s="39"/>
      <c r="BF178" s="39"/>
      <c r="BG178" s="39"/>
      <c r="BH178" s="39"/>
      <c r="BI178" s="39"/>
      <c r="BJ178" s="39"/>
      <c r="BK178" s="39"/>
      <c r="BL178" s="39"/>
      <c r="BM178" s="39"/>
      <c r="BO178" s="25">
        <f t="shared" si="5"/>
        <v>0</v>
      </c>
      <c r="BP178" s="25">
        <f t="shared" si="6"/>
        <v>0</v>
      </c>
      <c r="BR178" s="99"/>
    </row>
    <row r="179" spans="1:70" ht="16.5" thickBot="1">
      <c r="A179" s="84" t="s">
        <v>176</v>
      </c>
      <c r="B179" s="84" t="e">
        <f>VLOOKUP(A179,#REF!,2,FALSE)</f>
        <v>#REF!</v>
      </c>
      <c r="C179" s="79" t="e">
        <f>VLOOKUP(A179,#REF!,3,FALSE)</f>
        <v>#REF!</v>
      </c>
      <c r="D179" s="39"/>
      <c r="E179" s="39"/>
      <c r="F179" s="39"/>
      <c r="G179" s="39"/>
      <c r="H179" s="39"/>
      <c r="I179" s="39"/>
      <c r="J179" s="39"/>
      <c r="K179" s="39"/>
      <c r="L179" s="39"/>
      <c r="M179" s="39"/>
      <c r="N179" s="39"/>
      <c r="O179" s="35"/>
      <c r="P179" s="39"/>
      <c r="Q179" s="39"/>
      <c r="R179" s="39"/>
      <c r="S179" s="39"/>
      <c r="T179" s="39"/>
      <c r="U179" s="39"/>
      <c r="V179" s="39"/>
      <c r="W179" s="39"/>
      <c r="X179" s="39"/>
      <c r="Y179" s="39"/>
      <c r="Z179" s="39"/>
      <c r="AA179" s="39"/>
      <c r="AB179" s="39"/>
      <c r="AC179" s="39"/>
      <c r="AD179" s="39"/>
      <c r="AE179" s="39"/>
      <c r="AF179" s="39"/>
      <c r="AG179" s="39"/>
      <c r="AH179" s="39"/>
      <c r="AI179" s="39"/>
      <c r="AJ179" s="39"/>
      <c r="AK179" s="39"/>
      <c r="AL179" s="39"/>
      <c r="AM179" s="35"/>
      <c r="AN179" s="39"/>
      <c r="AO179" s="39"/>
      <c r="AP179" s="39"/>
      <c r="AQ179" s="39"/>
      <c r="AR179" s="39"/>
      <c r="AS179" s="39"/>
      <c r="AT179" s="39"/>
      <c r="AU179" s="39"/>
      <c r="AV179" s="35"/>
      <c r="AW179" s="105"/>
      <c r="AX179" s="39"/>
      <c r="AY179" s="39"/>
      <c r="AZ179" s="39"/>
      <c r="BA179" s="39"/>
      <c r="BB179" s="39"/>
      <c r="BC179" s="39"/>
      <c r="BD179" s="39"/>
      <c r="BE179" s="39"/>
      <c r="BF179" s="39"/>
      <c r="BG179" s="39"/>
      <c r="BH179" s="39"/>
      <c r="BI179" s="39"/>
      <c r="BJ179" s="39"/>
      <c r="BK179" s="39"/>
      <c r="BL179" s="39"/>
      <c r="BM179" s="39"/>
      <c r="BO179" s="25">
        <f t="shared" si="5"/>
        <v>0</v>
      </c>
      <c r="BP179" s="25">
        <f t="shared" si="6"/>
        <v>0</v>
      </c>
      <c r="BR179" s="99"/>
    </row>
    <row r="180" spans="1:70" ht="16.5" thickBot="1">
      <c r="A180" s="86" t="s">
        <v>150</v>
      </c>
      <c r="B180" s="87" t="e">
        <f>VLOOKUP(A180,#REF!,2,FALSE)</f>
        <v>#REF!</v>
      </c>
      <c r="C180" s="79" t="e">
        <f>VLOOKUP(A180,#REF!,3,FALSE)</f>
        <v>#REF!</v>
      </c>
      <c r="D180" s="39"/>
      <c r="E180" s="39"/>
      <c r="F180" s="39"/>
      <c r="G180" s="39"/>
      <c r="H180" s="39"/>
      <c r="I180" s="39"/>
      <c r="J180" s="39"/>
      <c r="K180" s="39"/>
      <c r="L180" s="39"/>
      <c r="M180" s="39"/>
      <c r="N180" s="39"/>
      <c r="O180" s="35"/>
      <c r="P180" s="39"/>
      <c r="Q180" s="39"/>
      <c r="R180" s="39"/>
      <c r="S180" s="39"/>
      <c r="T180" s="39"/>
      <c r="U180" s="39"/>
      <c r="V180" s="39"/>
      <c r="W180" s="39"/>
      <c r="X180" s="39"/>
      <c r="Y180" s="39"/>
      <c r="Z180" s="39"/>
      <c r="AA180" s="39"/>
      <c r="AB180" s="39"/>
      <c r="AC180" s="39"/>
      <c r="AD180" s="39"/>
      <c r="AE180" s="39"/>
      <c r="AF180" s="39"/>
      <c r="AG180" s="39"/>
      <c r="AH180" s="39"/>
      <c r="AI180" s="39"/>
      <c r="AJ180" s="39"/>
      <c r="AK180" s="39"/>
      <c r="AL180" s="39"/>
      <c r="AM180" s="35"/>
      <c r="AN180" s="39"/>
      <c r="AO180" s="39"/>
      <c r="AP180" s="39"/>
      <c r="AQ180" s="39"/>
      <c r="AR180" s="39"/>
      <c r="AS180" s="39"/>
      <c r="AT180" s="39"/>
      <c r="AU180" s="39"/>
      <c r="AV180" s="35"/>
      <c r="AW180" s="105"/>
      <c r="AX180" s="39"/>
      <c r="AY180" s="39"/>
      <c r="AZ180" s="39"/>
      <c r="BA180" s="39"/>
      <c r="BB180" s="39"/>
      <c r="BC180" s="39"/>
      <c r="BD180" s="39"/>
      <c r="BE180" s="39"/>
      <c r="BF180" s="39"/>
      <c r="BG180" s="39"/>
      <c r="BH180" s="39"/>
      <c r="BI180" s="39"/>
      <c r="BJ180" s="39"/>
      <c r="BK180" s="39"/>
      <c r="BL180" s="39"/>
      <c r="BM180" s="39"/>
      <c r="BO180" s="26">
        <f t="shared" si="5"/>
        <v>0</v>
      </c>
      <c r="BP180" s="26">
        <f t="shared" si="6"/>
        <v>0</v>
      </c>
      <c r="BR180" s="99"/>
    </row>
    <row r="181" spans="1:70" ht="16.5" thickBot="1">
      <c r="A181" s="86" t="s">
        <v>151</v>
      </c>
      <c r="B181" s="86" t="e">
        <f>VLOOKUP(A181,#REF!,2,FALSE)</f>
        <v>#REF!</v>
      </c>
      <c r="C181" s="79" t="e">
        <f>VLOOKUP(A181,#REF!,3,FALSE)</f>
        <v>#REF!</v>
      </c>
      <c r="D181" s="39"/>
      <c r="E181" s="39"/>
      <c r="F181" s="39"/>
      <c r="G181" s="39"/>
      <c r="H181" s="39"/>
      <c r="I181" s="39"/>
      <c r="J181" s="39"/>
      <c r="K181" s="39"/>
      <c r="L181" s="39"/>
      <c r="M181" s="39"/>
      <c r="N181" s="39"/>
      <c r="O181" s="35"/>
      <c r="P181" s="39"/>
      <c r="Q181" s="39"/>
      <c r="R181" s="39"/>
      <c r="S181" s="39"/>
      <c r="T181" s="39"/>
      <c r="U181" s="39"/>
      <c r="V181" s="39"/>
      <c r="W181" s="39"/>
      <c r="X181" s="39"/>
      <c r="Y181" s="39"/>
      <c r="Z181" s="39"/>
      <c r="AA181" s="39"/>
      <c r="AB181" s="39"/>
      <c r="AC181" s="39"/>
      <c r="AD181" s="39"/>
      <c r="AE181" s="39"/>
      <c r="AF181" s="39"/>
      <c r="AG181" s="39"/>
      <c r="AH181" s="39"/>
      <c r="AI181" s="39"/>
      <c r="AJ181" s="39"/>
      <c r="AK181" s="39"/>
      <c r="AL181" s="39"/>
      <c r="AM181" s="35"/>
      <c r="AN181" s="39"/>
      <c r="AO181" s="39"/>
      <c r="AP181" s="39"/>
      <c r="AQ181" s="39"/>
      <c r="AR181" s="39"/>
      <c r="AS181" s="39"/>
      <c r="AT181" s="39"/>
      <c r="AU181" s="39"/>
      <c r="AV181" s="35"/>
      <c r="AW181" s="105"/>
      <c r="AX181" s="39"/>
      <c r="AY181" s="39"/>
      <c r="AZ181" s="39"/>
      <c r="BA181" s="39"/>
      <c r="BB181" s="39"/>
      <c r="BC181" s="39"/>
      <c r="BD181" s="39"/>
      <c r="BE181" s="39"/>
      <c r="BF181" s="39"/>
      <c r="BG181" s="39"/>
      <c r="BH181" s="39"/>
      <c r="BI181" s="39"/>
      <c r="BJ181" s="39"/>
      <c r="BK181" s="39"/>
      <c r="BL181" s="39"/>
      <c r="BM181" s="39"/>
      <c r="BO181" s="27">
        <f t="shared" si="5"/>
        <v>0</v>
      </c>
      <c r="BP181" s="27">
        <f t="shared" si="6"/>
        <v>0</v>
      </c>
      <c r="BR181" s="99"/>
    </row>
    <row r="182" spans="1:70" ht="16.5" thickBot="1">
      <c r="A182" s="86" t="s">
        <v>152</v>
      </c>
      <c r="B182" s="86" t="e">
        <f>VLOOKUP(A182,#REF!,2,FALSE)</f>
        <v>#REF!</v>
      </c>
      <c r="C182" s="79" t="e">
        <f>VLOOKUP(A182,#REF!,3,FALSE)</f>
        <v>#REF!</v>
      </c>
      <c r="D182" s="39"/>
      <c r="E182" s="39"/>
      <c r="F182" s="39"/>
      <c r="G182" s="39"/>
      <c r="H182" s="39"/>
      <c r="I182" s="39"/>
      <c r="J182" s="39"/>
      <c r="K182" s="39"/>
      <c r="L182" s="39"/>
      <c r="M182" s="39"/>
      <c r="N182" s="39"/>
      <c r="O182" s="35"/>
      <c r="P182" s="39"/>
      <c r="Q182" s="39"/>
      <c r="R182" s="39"/>
      <c r="S182" s="39"/>
      <c r="T182" s="39"/>
      <c r="U182" s="39"/>
      <c r="V182" s="39"/>
      <c r="W182" s="39"/>
      <c r="X182" s="39"/>
      <c r="Y182" s="39"/>
      <c r="Z182" s="39"/>
      <c r="AA182" s="39"/>
      <c r="AB182" s="39"/>
      <c r="AC182" s="39"/>
      <c r="AD182" s="39"/>
      <c r="AE182" s="39"/>
      <c r="AF182" s="39"/>
      <c r="AG182" s="39"/>
      <c r="AH182" s="39"/>
      <c r="AI182" s="39"/>
      <c r="AJ182" s="39"/>
      <c r="AK182" s="39"/>
      <c r="AL182" s="39"/>
      <c r="AM182" s="35"/>
      <c r="AN182" s="39"/>
      <c r="AO182" s="39"/>
      <c r="AP182" s="39"/>
      <c r="AQ182" s="39"/>
      <c r="AR182" s="39"/>
      <c r="AS182" s="39"/>
      <c r="AT182" s="39"/>
      <c r="AU182" s="39"/>
      <c r="AV182" s="35"/>
      <c r="AW182" s="105"/>
      <c r="AX182" s="39"/>
      <c r="AY182" s="39"/>
      <c r="AZ182" s="39"/>
      <c r="BA182" s="39"/>
      <c r="BB182" s="39"/>
      <c r="BC182" s="39"/>
      <c r="BD182" s="39"/>
      <c r="BE182" s="39"/>
      <c r="BF182" s="39"/>
      <c r="BG182" s="39"/>
      <c r="BH182" s="39"/>
      <c r="BI182" s="39"/>
      <c r="BJ182" s="39"/>
      <c r="BK182" s="39"/>
      <c r="BL182" s="39"/>
      <c r="BM182" s="39"/>
      <c r="BO182" s="27">
        <f t="shared" si="5"/>
        <v>0</v>
      </c>
      <c r="BP182" s="27">
        <f t="shared" si="6"/>
        <v>0</v>
      </c>
      <c r="BR182" s="99"/>
    </row>
    <row r="183" spans="1:70" ht="16.5" thickBot="1">
      <c r="A183" s="86" t="s">
        <v>177</v>
      </c>
      <c r="B183" s="86" t="e">
        <f>VLOOKUP(A183,#REF!,2,FALSE)</f>
        <v>#REF!</v>
      </c>
      <c r="C183" s="79" t="e">
        <f>VLOOKUP(A183,#REF!,3,FALSE)</f>
        <v>#REF!</v>
      </c>
      <c r="D183" s="39"/>
      <c r="E183" s="39"/>
      <c r="F183" s="39"/>
      <c r="G183" s="39"/>
      <c r="H183" s="39"/>
      <c r="I183" s="39"/>
      <c r="J183" s="39"/>
      <c r="K183" s="39"/>
      <c r="L183" s="39"/>
      <c r="M183" s="39"/>
      <c r="N183" s="39"/>
      <c r="O183" s="35"/>
      <c r="P183" s="39"/>
      <c r="Q183" s="39"/>
      <c r="R183" s="39"/>
      <c r="S183" s="39"/>
      <c r="T183" s="39"/>
      <c r="U183" s="39"/>
      <c r="V183" s="39"/>
      <c r="W183" s="39"/>
      <c r="X183" s="39"/>
      <c r="Y183" s="39"/>
      <c r="Z183" s="39"/>
      <c r="AA183" s="39"/>
      <c r="AB183" s="39"/>
      <c r="AC183" s="39"/>
      <c r="AD183" s="39"/>
      <c r="AE183" s="39"/>
      <c r="AF183" s="39"/>
      <c r="AG183" s="39"/>
      <c r="AH183" s="39"/>
      <c r="AI183" s="39"/>
      <c r="AJ183" s="39"/>
      <c r="AK183" s="39"/>
      <c r="AL183" s="39"/>
      <c r="AM183" s="35"/>
      <c r="AN183" s="39"/>
      <c r="AO183" s="39"/>
      <c r="AP183" s="39"/>
      <c r="AQ183" s="39"/>
      <c r="AR183" s="39"/>
      <c r="AS183" s="39"/>
      <c r="AT183" s="39"/>
      <c r="AU183" s="39"/>
      <c r="AV183" s="35"/>
      <c r="AW183" s="105"/>
      <c r="AX183" s="39"/>
      <c r="AY183" s="39"/>
      <c r="AZ183" s="39"/>
      <c r="BA183" s="39"/>
      <c r="BB183" s="39"/>
      <c r="BC183" s="39"/>
      <c r="BD183" s="39"/>
      <c r="BE183" s="39"/>
      <c r="BF183" s="39"/>
      <c r="BG183" s="39"/>
      <c r="BH183" s="39"/>
      <c r="BI183" s="39"/>
      <c r="BJ183" s="39"/>
      <c r="BK183" s="39"/>
      <c r="BL183" s="39"/>
      <c r="BM183" s="39"/>
      <c r="BO183" s="27">
        <f t="shared" si="5"/>
        <v>0</v>
      </c>
      <c r="BP183" s="27">
        <f t="shared" si="6"/>
        <v>0</v>
      </c>
      <c r="BR183" s="99"/>
    </row>
    <row r="184" spans="1:70" ht="16.5" thickBot="1">
      <c r="A184" s="88" t="s">
        <v>92</v>
      </c>
      <c r="B184" s="88" t="e">
        <f>VLOOKUP(A184,#REF!,2,FALSE)</f>
        <v>#REF!</v>
      </c>
      <c r="C184" s="79" t="e">
        <f>VLOOKUP(A184,#REF!,3,FALSE)</f>
        <v>#REF!</v>
      </c>
      <c r="D184" s="39"/>
      <c r="E184" s="39"/>
      <c r="F184" s="39"/>
      <c r="G184" s="39"/>
      <c r="H184" s="39"/>
      <c r="I184" s="39"/>
      <c r="J184" s="39"/>
      <c r="K184" s="39"/>
      <c r="L184" s="39"/>
      <c r="M184" s="39"/>
      <c r="N184" s="39"/>
      <c r="O184" s="35"/>
      <c r="P184" s="39"/>
      <c r="Q184" s="39"/>
      <c r="R184" s="39"/>
      <c r="S184" s="39"/>
      <c r="T184" s="39"/>
      <c r="U184" s="39"/>
      <c r="V184" s="39"/>
      <c r="W184" s="39"/>
      <c r="X184" s="39"/>
      <c r="Y184" s="39"/>
      <c r="Z184" s="39"/>
      <c r="AA184" s="39"/>
      <c r="AB184" s="39"/>
      <c r="AC184" s="39"/>
      <c r="AD184" s="39"/>
      <c r="AE184" s="39"/>
      <c r="AF184" s="39"/>
      <c r="AG184" s="39"/>
      <c r="AH184" s="39"/>
      <c r="AI184" s="39"/>
      <c r="AJ184" s="39"/>
      <c r="AK184" s="39"/>
      <c r="AL184" s="39"/>
      <c r="AM184" s="35"/>
      <c r="AN184" s="39"/>
      <c r="AO184" s="39"/>
      <c r="AP184" s="39"/>
      <c r="AQ184" s="39"/>
      <c r="AR184" s="39"/>
      <c r="AS184" s="39"/>
      <c r="AT184" s="39"/>
      <c r="AU184" s="39"/>
      <c r="AV184" s="35"/>
      <c r="AW184" s="105"/>
      <c r="AX184" s="39"/>
      <c r="AY184" s="39"/>
      <c r="AZ184" s="39"/>
      <c r="BA184" s="39"/>
      <c r="BB184" s="39"/>
      <c r="BC184" s="39"/>
      <c r="BD184" s="39"/>
      <c r="BE184" s="39"/>
      <c r="BF184" s="39"/>
      <c r="BG184" s="39"/>
      <c r="BH184" s="39"/>
      <c r="BI184" s="39"/>
      <c r="BJ184" s="39"/>
      <c r="BK184" s="39"/>
      <c r="BL184" s="39"/>
      <c r="BM184" s="39"/>
      <c r="BO184" s="28">
        <f t="shared" si="5"/>
        <v>0</v>
      </c>
      <c r="BP184" s="28">
        <f t="shared" si="6"/>
        <v>0</v>
      </c>
      <c r="BR184" s="99"/>
    </row>
    <row r="185" spans="1:70" ht="16.5" thickBot="1">
      <c r="A185" s="88" t="s">
        <v>93</v>
      </c>
      <c r="B185" s="88" t="e">
        <f>VLOOKUP(A185,#REF!,2,FALSE)</f>
        <v>#REF!</v>
      </c>
      <c r="C185" s="79" t="e">
        <f>VLOOKUP(A185,#REF!,3,FALSE)</f>
        <v>#REF!</v>
      </c>
      <c r="D185" s="39"/>
      <c r="E185" s="39"/>
      <c r="F185" s="39"/>
      <c r="G185" s="39"/>
      <c r="H185" s="39"/>
      <c r="I185" s="39"/>
      <c r="J185" s="39"/>
      <c r="K185" s="39"/>
      <c r="L185" s="39"/>
      <c r="M185" s="39"/>
      <c r="N185" s="39"/>
      <c r="O185" s="35"/>
      <c r="P185" s="39"/>
      <c r="Q185" s="39"/>
      <c r="R185" s="39"/>
      <c r="S185" s="39"/>
      <c r="T185" s="39"/>
      <c r="U185" s="39"/>
      <c r="V185" s="39"/>
      <c r="W185" s="39"/>
      <c r="X185" s="39"/>
      <c r="Y185" s="39"/>
      <c r="Z185" s="39"/>
      <c r="AA185" s="39"/>
      <c r="AB185" s="39"/>
      <c r="AC185" s="39"/>
      <c r="AD185" s="39"/>
      <c r="AE185" s="39"/>
      <c r="AF185" s="39"/>
      <c r="AG185" s="39"/>
      <c r="AH185" s="39"/>
      <c r="AI185" s="39"/>
      <c r="AJ185" s="39"/>
      <c r="AK185" s="39"/>
      <c r="AL185" s="39"/>
      <c r="AM185" s="35"/>
      <c r="AN185" s="39"/>
      <c r="AO185" s="39"/>
      <c r="AP185" s="39"/>
      <c r="AQ185" s="39"/>
      <c r="AR185" s="39"/>
      <c r="AS185" s="39"/>
      <c r="AT185" s="39"/>
      <c r="AU185" s="39"/>
      <c r="AV185" s="35"/>
      <c r="AW185" s="105"/>
      <c r="AX185" s="39"/>
      <c r="AY185" s="39"/>
      <c r="AZ185" s="39"/>
      <c r="BA185" s="39"/>
      <c r="BB185" s="39"/>
      <c r="BC185" s="39"/>
      <c r="BD185" s="39"/>
      <c r="BE185" s="39"/>
      <c r="BF185" s="39"/>
      <c r="BG185" s="39"/>
      <c r="BH185" s="39"/>
      <c r="BI185" s="39"/>
      <c r="BJ185" s="39"/>
      <c r="BK185" s="39"/>
      <c r="BL185" s="39"/>
      <c r="BM185" s="39"/>
      <c r="BO185" s="28">
        <f t="shared" si="5"/>
        <v>0</v>
      </c>
      <c r="BP185" s="28">
        <f t="shared" si="6"/>
        <v>0</v>
      </c>
      <c r="BR185" s="99"/>
    </row>
    <row r="186" spans="1:70" ht="16.5" thickBot="1">
      <c r="A186" s="88" t="s">
        <v>94</v>
      </c>
      <c r="B186" s="88" t="e">
        <f>VLOOKUP(A186,#REF!,2,FALSE)</f>
        <v>#REF!</v>
      </c>
      <c r="C186" s="79" t="e">
        <f>VLOOKUP(A186,#REF!,3,FALSE)</f>
        <v>#REF!</v>
      </c>
      <c r="D186" s="39"/>
      <c r="E186" s="39"/>
      <c r="F186" s="39"/>
      <c r="G186" s="39"/>
      <c r="H186" s="39"/>
      <c r="I186" s="39"/>
      <c r="J186" s="39"/>
      <c r="K186" s="39"/>
      <c r="L186" s="39"/>
      <c r="M186" s="39"/>
      <c r="N186" s="39"/>
      <c r="O186" s="35"/>
      <c r="P186" s="39"/>
      <c r="Q186" s="39"/>
      <c r="R186" s="39"/>
      <c r="S186" s="39"/>
      <c r="T186" s="39"/>
      <c r="U186" s="39"/>
      <c r="V186" s="39"/>
      <c r="W186" s="39"/>
      <c r="X186" s="39"/>
      <c r="Y186" s="39"/>
      <c r="Z186" s="39"/>
      <c r="AA186" s="39"/>
      <c r="AB186" s="39"/>
      <c r="AC186" s="39"/>
      <c r="AD186" s="39"/>
      <c r="AE186" s="39"/>
      <c r="AF186" s="39"/>
      <c r="AG186" s="39"/>
      <c r="AH186" s="39"/>
      <c r="AI186" s="39"/>
      <c r="AJ186" s="39"/>
      <c r="AK186" s="39"/>
      <c r="AL186" s="39"/>
      <c r="AM186" s="35"/>
      <c r="AN186" s="39"/>
      <c r="AO186" s="39"/>
      <c r="AP186" s="39"/>
      <c r="AQ186" s="39"/>
      <c r="AR186" s="39"/>
      <c r="AS186" s="39"/>
      <c r="AT186" s="39"/>
      <c r="AU186" s="39"/>
      <c r="AV186" s="35"/>
      <c r="AW186" s="105"/>
      <c r="AX186" s="39"/>
      <c r="AY186" s="39"/>
      <c r="AZ186" s="39"/>
      <c r="BA186" s="39"/>
      <c r="BB186" s="39"/>
      <c r="BC186" s="39"/>
      <c r="BD186" s="39"/>
      <c r="BE186" s="39"/>
      <c r="BF186" s="39"/>
      <c r="BG186" s="39"/>
      <c r="BH186" s="39"/>
      <c r="BI186" s="39"/>
      <c r="BJ186" s="39"/>
      <c r="BK186" s="39"/>
      <c r="BL186" s="39"/>
      <c r="BM186" s="39"/>
      <c r="BO186" s="28">
        <f t="shared" si="5"/>
        <v>0</v>
      </c>
      <c r="BP186" s="28">
        <f t="shared" si="6"/>
        <v>0</v>
      </c>
      <c r="BR186" s="99"/>
    </row>
    <row r="187" spans="1:70" ht="16.5" thickBot="1">
      <c r="A187" s="88" t="s">
        <v>95</v>
      </c>
      <c r="B187" s="88" t="e">
        <f>VLOOKUP(A187,#REF!,2,FALSE)</f>
        <v>#REF!</v>
      </c>
      <c r="C187" s="79" t="e">
        <f>VLOOKUP(A187,#REF!,3,FALSE)</f>
        <v>#REF!</v>
      </c>
      <c r="D187" s="39"/>
      <c r="E187" s="39"/>
      <c r="F187" s="39"/>
      <c r="G187" s="39"/>
      <c r="H187" s="39"/>
      <c r="I187" s="39"/>
      <c r="J187" s="39"/>
      <c r="K187" s="39"/>
      <c r="L187" s="39"/>
      <c r="M187" s="39"/>
      <c r="N187" s="39"/>
      <c r="O187" s="35"/>
      <c r="P187" s="39"/>
      <c r="Q187" s="39"/>
      <c r="R187" s="39"/>
      <c r="S187" s="39"/>
      <c r="T187" s="39"/>
      <c r="U187" s="39"/>
      <c r="V187" s="39"/>
      <c r="W187" s="39"/>
      <c r="X187" s="39"/>
      <c r="Y187" s="39"/>
      <c r="Z187" s="39"/>
      <c r="AA187" s="39"/>
      <c r="AB187" s="39"/>
      <c r="AC187" s="39"/>
      <c r="AD187" s="39"/>
      <c r="AE187" s="39"/>
      <c r="AF187" s="39"/>
      <c r="AG187" s="39"/>
      <c r="AH187" s="39"/>
      <c r="AI187" s="39"/>
      <c r="AJ187" s="39"/>
      <c r="AK187" s="39"/>
      <c r="AL187" s="39"/>
      <c r="AM187" s="35"/>
      <c r="AN187" s="39"/>
      <c r="AO187" s="39"/>
      <c r="AP187" s="39"/>
      <c r="AQ187" s="39"/>
      <c r="AR187" s="39"/>
      <c r="AS187" s="39"/>
      <c r="AT187" s="39"/>
      <c r="AU187" s="39"/>
      <c r="AV187" s="35"/>
      <c r="AW187" s="105"/>
      <c r="AX187" s="39"/>
      <c r="AY187" s="39"/>
      <c r="AZ187" s="39"/>
      <c r="BA187" s="39"/>
      <c r="BB187" s="39"/>
      <c r="BC187" s="39"/>
      <c r="BD187" s="39"/>
      <c r="BE187" s="39"/>
      <c r="BF187" s="39"/>
      <c r="BG187" s="39"/>
      <c r="BH187" s="39"/>
      <c r="BI187" s="39"/>
      <c r="BJ187" s="39"/>
      <c r="BK187" s="39"/>
      <c r="BL187" s="39"/>
      <c r="BM187" s="39"/>
      <c r="BO187" s="28">
        <f t="shared" si="5"/>
        <v>0</v>
      </c>
      <c r="BP187" s="28">
        <f t="shared" si="6"/>
        <v>0</v>
      </c>
      <c r="BR187" s="99"/>
    </row>
    <row r="188" spans="1:70" ht="16.5" thickBot="1">
      <c r="A188" s="88" t="s">
        <v>96</v>
      </c>
      <c r="B188" s="88" t="e">
        <f>VLOOKUP(A188,#REF!,2,FALSE)</f>
        <v>#REF!</v>
      </c>
      <c r="C188" s="79" t="e">
        <f>VLOOKUP(A188,#REF!,3,FALSE)</f>
        <v>#REF!</v>
      </c>
      <c r="D188" s="39"/>
      <c r="E188" s="39"/>
      <c r="F188" s="39"/>
      <c r="G188" s="39"/>
      <c r="H188" s="39"/>
      <c r="I188" s="39"/>
      <c r="J188" s="39"/>
      <c r="K188" s="39"/>
      <c r="L188" s="39"/>
      <c r="M188" s="39"/>
      <c r="N188" s="39"/>
      <c r="O188" s="35"/>
      <c r="P188" s="39"/>
      <c r="Q188" s="39"/>
      <c r="R188" s="39"/>
      <c r="S188" s="39"/>
      <c r="T188" s="39"/>
      <c r="U188" s="39"/>
      <c r="V188" s="39"/>
      <c r="W188" s="39"/>
      <c r="X188" s="39"/>
      <c r="Y188" s="39"/>
      <c r="Z188" s="39"/>
      <c r="AA188" s="39"/>
      <c r="AB188" s="39"/>
      <c r="AC188" s="39"/>
      <c r="AD188" s="39"/>
      <c r="AE188" s="39"/>
      <c r="AF188" s="39"/>
      <c r="AG188" s="39"/>
      <c r="AH188" s="39"/>
      <c r="AI188" s="39"/>
      <c r="AJ188" s="39"/>
      <c r="AK188" s="39"/>
      <c r="AL188" s="39"/>
      <c r="AM188" s="35"/>
      <c r="AN188" s="39"/>
      <c r="AO188" s="39"/>
      <c r="AP188" s="39"/>
      <c r="AQ188" s="39"/>
      <c r="AR188" s="39"/>
      <c r="AS188" s="39"/>
      <c r="AT188" s="39"/>
      <c r="AU188" s="39"/>
      <c r="AV188" s="35"/>
      <c r="AW188" s="105"/>
      <c r="AX188" s="39"/>
      <c r="AY188" s="39"/>
      <c r="AZ188" s="39"/>
      <c r="BA188" s="39"/>
      <c r="BB188" s="39"/>
      <c r="BC188" s="39"/>
      <c r="BD188" s="39"/>
      <c r="BE188" s="39"/>
      <c r="BF188" s="39"/>
      <c r="BG188" s="39"/>
      <c r="BH188" s="39"/>
      <c r="BI188" s="39"/>
      <c r="BJ188" s="39"/>
      <c r="BK188" s="39"/>
      <c r="BL188" s="39"/>
      <c r="BM188" s="39"/>
      <c r="BO188" s="28">
        <f t="shared" si="5"/>
        <v>0</v>
      </c>
      <c r="BP188" s="28">
        <f t="shared" si="6"/>
        <v>0</v>
      </c>
      <c r="BR188" s="99"/>
    </row>
    <row r="189" spans="1:70" ht="16.5" thickBot="1">
      <c r="A189" s="89" t="s">
        <v>205</v>
      </c>
      <c r="B189" s="89" t="e">
        <f>VLOOKUP(A189,#REF!,2,FALSE)</f>
        <v>#REF!</v>
      </c>
      <c r="C189" s="79" t="e">
        <f>VLOOKUP(A189,#REF!,3,FALSE)</f>
        <v>#REF!</v>
      </c>
      <c r="D189" s="39"/>
      <c r="E189" s="39"/>
      <c r="F189" s="39"/>
      <c r="G189" s="39"/>
      <c r="H189" s="39"/>
      <c r="I189" s="39"/>
      <c r="J189" s="39"/>
      <c r="K189" s="39"/>
      <c r="L189" s="39"/>
      <c r="M189" s="39"/>
      <c r="N189" s="39"/>
      <c r="O189" s="35"/>
      <c r="P189" s="39"/>
      <c r="Q189" s="39"/>
      <c r="R189" s="39"/>
      <c r="S189" s="39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  <c r="AD189" s="39"/>
      <c r="AE189" s="39"/>
      <c r="AF189" s="39"/>
      <c r="AG189" s="39"/>
      <c r="AH189" s="39"/>
      <c r="AI189" s="39"/>
      <c r="AJ189" s="39"/>
      <c r="AK189" s="39"/>
      <c r="AL189" s="39"/>
      <c r="AM189" s="35"/>
      <c r="AN189" s="39"/>
      <c r="AO189" s="39"/>
      <c r="AP189" s="39"/>
      <c r="AQ189" s="39"/>
      <c r="AR189" s="39"/>
      <c r="AS189" s="39"/>
      <c r="AT189" s="39"/>
      <c r="AU189" s="39"/>
      <c r="AV189" s="35"/>
      <c r="AW189" s="105"/>
      <c r="AX189" s="39"/>
      <c r="AY189" s="39"/>
      <c r="AZ189" s="39"/>
      <c r="BA189" s="39"/>
      <c r="BB189" s="39"/>
      <c r="BC189" s="39"/>
      <c r="BD189" s="39"/>
      <c r="BE189" s="39"/>
      <c r="BF189" s="39"/>
      <c r="BG189" s="39"/>
      <c r="BH189" s="39"/>
      <c r="BI189" s="39"/>
      <c r="BJ189" s="39"/>
      <c r="BK189" s="39"/>
      <c r="BL189" s="39"/>
      <c r="BM189" s="39"/>
      <c r="BO189" s="29">
        <f t="shared" si="5"/>
        <v>0</v>
      </c>
      <c r="BP189" s="29">
        <f t="shared" si="6"/>
        <v>0</v>
      </c>
      <c r="BR189" s="99"/>
    </row>
    <row r="190" spans="1:70" ht="16.5" thickBot="1">
      <c r="A190" s="90" t="s">
        <v>97</v>
      </c>
      <c r="B190" s="90" t="e">
        <f>VLOOKUP(A190,#REF!,2,FALSE)</f>
        <v>#REF!</v>
      </c>
      <c r="C190" s="79" t="e">
        <f>VLOOKUP(A190,#REF!,3,FALSE)</f>
        <v>#REF!</v>
      </c>
      <c r="D190" s="39"/>
      <c r="E190" s="39"/>
      <c r="F190" s="39"/>
      <c r="G190" s="39"/>
      <c r="H190" s="39"/>
      <c r="I190" s="39"/>
      <c r="J190" s="39"/>
      <c r="K190" s="39"/>
      <c r="L190" s="39"/>
      <c r="M190" s="39"/>
      <c r="N190" s="39"/>
      <c r="O190" s="35"/>
      <c r="P190" s="39"/>
      <c r="Q190" s="39"/>
      <c r="R190" s="39"/>
      <c r="S190" s="39"/>
      <c r="T190" s="39"/>
      <c r="U190" s="39"/>
      <c r="V190" s="39"/>
      <c r="W190" s="39"/>
      <c r="X190" s="39"/>
      <c r="Y190" s="39"/>
      <c r="Z190" s="39"/>
      <c r="AA190" s="39"/>
      <c r="AB190" s="39"/>
      <c r="AC190" s="39"/>
      <c r="AD190" s="39"/>
      <c r="AE190" s="39"/>
      <c r="AF190" s="39"/>
      <c r="AG190" s="39"/>
      <c r="AH190" s="39"/>
      <c r="AI190" s="39"/>
      <c r="AJ190" s="39"/>
      <c r="AK190" s="39"/>
      <c r="AL190" s="39"/>
      <c r="AM190" s="35"/>
      <c r="AN190" s="39"/>
      <c r="AO190" s="39"/>
      <c r="AP190" s="39"/>
      <c r="AQ190" s="39"/>
      <c r="AR190" s="39"/>
      <c r="AS190" s="39"/>
      <c r="AT190" s="39"/>
      <c r="AU190" s="39"/>
      <c r="AV190" s="35"/>
      <c r="AW190" s="105"/>
      <c r="AX190" s="39"/>
      <c r="AY190" s="39"/>
      <c r="AZ190" s="39"/>
      <c r="BA190" s="39"/>
      <c r="BB190" s="39"/>
      <c r="BC190" s="39"/>
      <c r="BD190" s="39"/>
      <c r="BE190" s="39"/>
      <c r="BF190" s="39"/>
      <c r="BG190" s="39"/>
      <c r="BH190" s="39"/>
      <c r="BI190" s="39"/>
      <c r="BJ190" s="39"/>
      <c r="BK190" s="39"/>
      <c r="BL190" s="39"/>
      <c r="BM190" s="39"/>
      <c r="BO190" s="30">
        <f t="shared" si="5"/>
        <v>0</v>
      </c>
      <c r="BP190" s="30">
        <f t="shared" si="6"/>
        <v>0</v>
      </c>
      <c r="BR190" s="99"/>
    </row>
    <row r="191" spans="1:70" ht="16.5" thickBot="1">
      <c r="A191" s="90" t="s">
        <v>98</v>
      </c>
      <c r="B191" s="90" t="e">
        <f>VLOOKUP(A191,#REF!,2,FALSE)</f>
        <v>#REF!</v>
      </c>
      <c r="C191" s="79" t="e">
        <f>VLOOKUP(A191,#REF!,3,FALSE)</f>
        <v>#REF!</v>
      </c>
      <c r="D191" s="39"/>
      <c r="E191" s="39"/>
      <c r="F191" s="39"/>
      <c r="G191" s="39"/>
      <c r="H191" s="39"/>
      <c r="I191" s="39"/>
      <c r="J191" s="39"/>
      <c r="K191" s="39"/>
      <c r="L191" s="39"/>
      <c r="M191" s="39"/>
      <c r="N191" s="39"/>
      <c r="O191" s="35"/>
      <c r="P191" s="39"/>
      <c r="Q191" s="39"/>
      <c r="R191" s="39"/>
      <c r="S191" s="39"/>
      <c r="T191" s="39"/>
      <c r="U191" s="39"/>
      <c r="V191" s="39"/>
      <c r="W191" s="39"/>
      <c r="X191" s="39"/>
      <c r="Y191" s="39"/>
      <c r="Z191" s="39"/>
      <c r="AA191" s="39"/>
      <c r="AB191" s="39"/>
      <c r="AC191" s="39"/>
      <c r="AD191" s="39"/>
      <c r="AE191" s="39"/>
      <c r="AF191" s="39"/>
      <c r="AG191" s="39"/>
      <c r="AH191" s="39"/>
      <c r="AI191" s="39"/>
      <c r="AJ191" s="39"/>
      <c r="AK191" s="39"/>
      <c r="AL191" s="39"/>
      <c r="AM191" s="35"/>
      <c r="AN191" s="39"/>
      <c r="AO191" s="39"/>
      <c r="AP191" s="39"/>
      <c r="AQ191" s="39"/>
      <c r="AR191" s="39"/>
      <c r="AS191" s="39"/>
      <c r="AT191" s="39"/>
      <c r="AU191" s="39"/>
      <c r="AV191" s="35"/>
      <c r="AW191" s="105"/>
      <c r="AX191" s="39"/>
      <c r="AY191" s="39"/>
      <c r="AZ191" s="39"/>
      <c r="BA191" s="39"/>
      <c r="BB191" s="39"/>
      <c r="BC191" s="39"/>
      <c r="BD191" s="39"/>
      <c r="BE191" s="39"/>
      <c r="BF191" s="39"/>
      <c r="BG191" s="39"/>
      <c r="BH191" s="39"/>
      <c r="BI191" s="39"/>
      <c r="BJ191" s="39"/>
      <c r="BK191" s="39"/>
      <c r="BL191" s="39"/>
      <c r="BM191" s="39"/>
      <c r="BO191" s="30">
        <f t="shared" si="5"/>
        <v>0</v>
      </c>
      <c r="BP191" s="30">
        <f t="shared" si="6"/>
        <v>0</v>
      </c>
      <c r="BR191" s="99"/>
    </row>
    <row r="192" spans="1:70" ht="16.5" thickBot="1">
      <c r="A192" s="90" t="s">
        <v>99</v>
      </c>
      <c r="B192" s="90" t="e">
        <f>VLOOKUP(A192,#REF!,2,FALSE)</f>
        <v>#REF!</v>
      </c>
      <c r="C192" s="79" t="e">
        <f>VLOOKUP(A192,#REF!,3,FALSE)</f>
        <v>#REF!</v>
      </c>
      <c r="D192" s="39"/>
      <c r="E192" s="39"/>
      <c r="F192" s="39"/>
      <c r="G192" s="39"/>
      <c r="H192" s="39"/>
      <c r="I192" s="39"/>
      <c r="J192" s="39"/>
      <c r="K192" s="39"/>
      <c r="L192" s="39"/>
      <c r="M192" s="39"/>
      <c r="N192" s="39"/>
      <c r="O192" s="35"/>
      <c r="P192" s="39"/>
      <c r="Q192" s="39"/>
      <c r="R192" s="39"/>
      <c r="S192" s="39"/>
      <c r="T192" s="39"/>
      <c r="U192" s="39"/>
      <c r="V192" s="39"/>
      <c r="W192" s="39"/>
      <c r="X192" s="39"/>
      <c r="Y192" s="39"/>
      <c r="Z192" s="39"/>
      <c r="AA192" s="39"/>
      <c r="AB192" s="39"/>
      <c r="AC192" s="39"/>
      <c r="AD192" s="39"/>
      <c r="AE192" s="39"/>
      <c r="AF192" s="39"/>
      <c r="AG192" s="39"/>
      <c r="AH192" s="39"/>
      <c r="AI192" s="39"/>
      <c r="AJ192" s="39"/>
      <c r="AK192" s="39"/>
      <c r="AL192" s="39"/>
      <c r="AM192" s="35"/>
      <c r="AN192" s="39"/>
      <c r="AO192" s="39"/>
      <c r="AP192" s="39"/>
      <c r="AQ192" s="39"/>
      <c r="AR192" s="39"/>
      <c r="AS192" s="39"/>
      <c r="AT192" s="39"/>
      <c r="AU192" s="39"/>
      <c r="AV192" s="35"/>
      <c r="AW192" s="105"/>
      <c r="AX192" s="39"/>
      <c r="AY192" s="39"/>
      <c r="AZ192" s="39"/>
      <c r="BA192" s="39"/>
      <c r="BB192" s="39"/>
      <c r="BC192" s="39"/>
      <c r="BD192" s="39"/>
      <c r="BE192" s="39"/>
      <c r="BF192" s="39"/>
      <c r="BG192" s="39"/>
      <c r="BH192" s="39"/>
      <c r="BI192" s="39"/>
      <c r="BJ192" s="39"/>
      <c r="BK192" s="39"/>
      <c r="BL192" s="39"/>
      <c r="BM192" s="39"/>
      <c r="BO192" s="30">
        <f t="shared" si="5"/>
        <v>0</v>
      </c>
      <c r="BP192" s="30">
        <f t="shared" si="6"/>
        <v>0</v>
      </c>
      <c r="BR192" s="99"/>
    </row>
    <row r="193" spans="1:70" ht="16.5" thickBot="1">
      <c r="A193" s="91" t="s">
        <v>100</v>
      </c>
      <c r="B193" s="91" t="e">
        <f>VLOOKUP(A193,#REF!,2,FALSE)</f>
        <v>#REF!</v>
      </c>
      <c r="C193" s="79" t="e">
        <f>VLOOKUP(A193,#REF!,3,FALSE)</f>
        <v>#REF!</v>
      </c>
      <c r="D193" s="39"/>
      <c r="E193" s="39"/>
      <c r="F193" s="39"/>
      <c r="G193" s="39"/>
      <c r="H193" s="39"/>
      <c r="I193" s="39"/>
      <c r="J193" s="39"/>
      <c r="K193" s="39"/>
      <c r="L193" s="39"/>
      <c r="M193" s="39"/>
      <c r="N193" s="39"/>
      <c r="O193" s="35"/>
      <c r="P193" s="39"/>
      <c r="Q193" s="39"/>
      <c r="R193" s="39"/>
      <c r="S193" s="39"/>
      <c r="T193" s="39"/>
      <c r="U193" s="39"/>
      <c r="V193" s="39"/>
      <c r="W193" s="39"/>
      <c r="X193" s="39"/>
      <c r="Y193" s="39"/>
      <c r="Z193" s="39"/>
      <c r="AA193" s="39"/>
      <c r="AB193" s="39"/>
      <c r="AC193" s="39"/>
      <c r="AD193" s="39"/>
      <c r="AE193" s="39"/>
      <c r="AF193" s="39"/>
      <c r="AG193" s="39"/>
      <c r="AH193" s="39"/>
      <c r="AI193" s="39"/>
      <c r="AJ193" s="39"/>
      <c r="AK193" s="39"/>
      <c r="AL193" s="39"/>
      <c r="AM193" s="35"/>
      <c r="AN193" s="39"/>
      <c r="AO193" s="39"/>
      <c r="AP193" s="39"/>
      <c r="AQ193" s="39"/>
      <c r="AR193" s="39"/>
      <c r="AS193" s="39"/>
      <c r="AT193" s="39"/>
      <c r="AU193" s="39"/>
      <c r="AV193" s="35"/>
      <c r="AW193" s="105"/>
      <c r="AX193" s="39"/>
      <c r="AY193" s="39"/>
      <c r="AZ193" s="39"/>
      <c r="BA193" s="39"/>
      <c r="BB193" s="39"/>
      <c r="BC193" s="39"/>
      <c r="BD193" s="39"/>
      <c r="BE193" s="39"/>
      <c r="BF193" s="39"/>
      <c r="BG193" s="39"/>
      <c r="BH193" s="39"/>
      <c r="BI193" s="39"/>
      <c r="BJ193" s="39"/>
      <c r="BK193" s="39"/>
      <c r="BL193" s="39"/>
      <c r="BM193" s="39"/>
      <c r="BO193" s="31">
        <f t="shared" si="5"/>
        <v>0</v>
      </c>
      <c r="BP193" s="31">
        <f t="shared" si="6"/>
        <v>0</v>
      </c>
      <c r="BR193" s="99"/>
    </row>
    <row r="194" spans="1:70" ht="16.5" thickBot="1">
      <c r="A194" s="91" t="s">
        <v>101</v>
      </c>
      <c r="B194" s="91" t="e">
        <f>VLOOKUP(A194,#REF!,2,FALSE)</f>
        <v>#REF!</v>
      </c>
      <c r="C194" s="79" t="e">
        <f>VLOOKUP(A194,#REF!,3,FALSE)</f>
        <v>#REF!</v>
      </c>
      <c r="D194" s="39"/>
      <c r="E194" s="39"/>
      <c r="F194" s="39"/>
      <c r="G194" s="39"/>
      <c r="H194" s="39"/>
      <c r="I194" s="39"/>
      <c r="J194" s="39"/>
      <c r="K194" s="39"/>
      <c r="L194" s="39"/>
      <c r="M194" s="39"/>
      <c r="N194" s="39"/>
      <c r="O194" s="35"/>
      <c r="P194" s="39"/>
      <c r="Q194" s="39"/>
      <c r="R194" s="39"/>
      <c r="S194" s="39"/>
      <c r="T194" s="39"/>
      <c r="U194" s="39"/>
      <c r="V194" s="39"/>
      <c r="W194" s="39"/>
      <c r="X194" s="39"/>
      <c r="Y194" s="39"/>
      <c r="Z194" s="39"/>
      <c r="AA194" s="39"/>
      <c r="AB194" s="39"/>
      <c r="AC194" s="39"/>
      <c r="AD194" s="39"/>
      <c r="AE194" s="39"/>
      <c r="AF194" s="39"/>
      <c r="AG194" s="39"/>
      <c r="AH194" s="39"/>
      <c r="AI194" s="39"/>
      <c r="AJ194" s="39"/>
      <c r="AK194" s="39"/>
      <c r="AL194" s="39"/>
      <c r="AM194" s="35"/>
      <c r="AN194" s="39"/>
      <c r="AO194" s="39"/>
      <c r="AP194" s="39"/>
      <c r="AQ194" s="39"/>
      <c r="AR194" s="39"/>
      <c r="AS194" s="39"/>
      <c r="AT194" s="39"/>
      <c r="AU194" s="39"/>
      <c r="AV194" s="35"/>
      <c r="AW194" s="105"/>
      <c r="AX194" s="39"/>
      <c r="AY194" s="39"/>
      <c r="AZ194" s="39"/>
      <c r="BA194" s="39"/>
      <c r="BB194" s="39"/>
      <c r="BC194" s="39"/>
      <c r="BD194" s="39"/>
      <c r="BE194" s="39"/>
      <c r="BF194" s="39"/>
      <c r="BG194" s="39"/>
      <c r="BH194" s="39"/>
      <c r="BI194" s="39"/>
      <c r="BJ194" s="39"/>
      <c r="BK194" s="39"/>
      <c r="BL194" s="39"/>
      <c r="BM194" s="39"/>
      <c r="BO194" s="31">
        <f t="shared" si="5"/>
        <v>0</v>
      </c>
      <c r="BP194" s="31">
        <f t="shared" si="6"/>
        <v>0</v>
      </c>
      <c r="BR194" s="99"/>
    </row>
    <row r="195" spans="1:70" ht="16.5" thickBot="1">
      <c r="A195" s="91" t="s">
        <v>102</v>
      </c>
      <c r="B195" s="91" t="e">
        <f>VLOOKUP(A195,#REF!,2,FALSE)</f>
        <v>#REF!</v>
      </c>
      <c r="C195" s="79" t="e">
        <f>VLOOKUP(A195,#REF!,3,FALSE)</f>
        <v>#REF!</v>
      </c>
      <c r="D195" s="39"/>
      <c r="E195" s="39"/>
      <c r="F195" s="39"/>
      <c r="G195" s="39"/>
      <c r="H195" s="39"/>
      <c r="I195" s="39"/>
      <c r="J195" s="39"/>
      <c r="K195" s="39"/>
      <c r="L195" s="39"/>
      <c r="M195" s="39"/>
      <c r="N195" s="39"/>
      <c r="O195" s="35"/>
      <c r="P195" s="39"/>
      <c r="Q195" s="39"/>
      <c r="R195" s="39"/>
      <c r="S195" s="39"/>
      <c r="T195" s="39"/>
      <c r="U195" s="39"/>
      <c r="V195" s="39"/>
      <c r="W195" s="39"/>
      <c r="X195" s="39"/>
      <c r="Y195" s="39"/>
      <c r="Z195" s="39"/>
      <c r="AA195" s="39"/>
      <c r="AB195" s="39"/>
      <c r="AC195" s="39"/>
      <c r="AD195" s="39"/>
      <c r="AE195" s="39"/>
      <c r="AF195" s="39"/>
      <c r="AG195" s="39"/>
      <c r="AH195" s="39"/>
      <c r="AI195" s="39"/>
      <c r="AJ195" s="39"/>
      <c r="AK195" s="39"/>
      <c r="AL195" s="39"/>
      <c r="AM195" s="35"/>
      <c r="AN195" s="39"/>
      <c r="AO195" s="39"/>
      <c r="AP195" s="39"/>
      <c r="AQ195" s="39"/>
      <c r="AR195" s="39"/>
      <c r="AS195" s="39"/>
      <c r="AT195" s="39"/>
      <c r="AU195" s="39"/>
      <c r="AV195" s="35"/>
      <c r="AW195" s="105"/>
      <c r="AX195" s="39"/>
      <c r="AY195" s="39"/>
      <c r="AZ195" s="39"/>
      <c r="BA195" s="39"/>
      <c r="BB195" s="39"/>
      <c r="BC195" s="39"/>
      <c r="BD195" s="39"/>
      <c r="BE195" s="39"/>
      <c r="BF195" s="39"/>
      <c r="BG195" s="39"/>
      <c r="BH195" s="39"/>
      <c r="BI195" s="39"/>
      <c r="BJ195" s="39"/>
      <c r="BK195" s="39"/>
      <c r="BL195" s="39"/>
      <c r="BM195" s="39"/>
      <c r="BO195" s="31">
        <f t="shared" si="5"/>
        <v>0</v>
      </c>
      <c r="BP195" s="31">
        <f t="shared" si="6"/>
        <v>0</v>
      </c>
      <c r="BR195" s="99"/>
    </row>
    <row r="196" spans="1:70" ht="16.5" thickBot="1">
      <c r="A196" s="90" t="s">
        <v>103</v>
      </c>
      <c r="B196" s="90" t="e">
        <f>VLOOKUP(A196,#REF!,2,FALSE)</f>
        <v>#REF!</v>
      </c>
      <c r="C196" s="79" t="e">
        <f>VLOOKUP(A196,#REF!,3,FALSE)</f>
        <v>#REF!</v>
      </c>
      <c r="D196" s="39"/>
      <c r="E196" s="39"/>
      <c r="F196" s="39"/>
      <c r="G196" s="39"/>
      <c r="H196" s="39"/>
      <c r="I196" s="39"/>
      <c r="J196" s="39"/>
      <c r="K196" s="39"/>
      <c r="L196" s="39"/>
      <c r="M196" s="39"/>
      <c r="N196" s="39"/>
      <c r="O196" s="35"/>
      <c r="P196" s="39"/>
      <c r="Q196" s="39"/>
      <c r="R196" s="39"/>
      <c r="S196" s="39"/>
      <c r="T196" s="39"/>
      <c r="U196" s="39"/>
      <c r="V196" s="39"/>
      <c r="W196" s="39"/>
      <c r="X196" s="39"/>
      <c r="Y196" s="39"/>
      <c r="Z196" s="39"/>
      <c r="AA196" s="39"/>
      <c r="AB196" s="39"/>
      <c r="AC196" s="39"/>
      <c r="AD196" s="39"/>
      <c r="AE196" s="39"/>
      <c r="AF196" s="39"/>
      <c r="AG196" s="39"/>
      <c r="AH196" s="39"/>
      <c r="AI196" s="39"/>
      <c r="AJ196" s="39"/>
      <c r="AK196" s="39"/>
      <c r="AL196" s="39"/>
      <c r="AM196" s="35"/>
      <c r="AN196" s="39"/>
      <c r="AO196" s="39"/>
      <c r="AP196" s="39"/>
      <c r="AQ196" s="39"/>
      <c r="AR196" s="39"/>
      <c r="AS196" s="39"/>
      <c r="AT196" s="39"/>
      <c r="AU196" s="39"/>
      <c r="AV196" s="35"/>
      <c r="AW196" s="105"/>
      <c r="AX196" s="39"/>
      <c r="AY196" s="39"/>
      <c r="AZ196" s="39"/>
      <c r="BA196" s="39"/>
      <c r="BB196" s="39"/>
      <c r="BC196" s="39"/>
      <c r="BD196" s="39"/>
      <c r="BE196" s="39"/>
      <c r="BF196" s="39"/>
      <c r="BG196" s="39"/>
      <c r="BH196" s="39"/>
      <c r="BI196" s="39"/>
      <c r="BJ196" s="39"/>
      <c r="BK196" s="39"/>
      <c r="BL196" s="39"/>
      <c r="BM196" s="39"/>
      <c r="BO196" s="30">
        <f t="shared" si="5"/>
        <v>0</v>
      </c>
      <c r="BP196" s="30">
        <f t="shared" si="6"/>
        <v>0</v>
      </c>
      <c r="BR196" s="99"/>
    </row>
    <row r="197" spans="1:70" ht="16.5" thickBot="1">
      <c r="A197" s="90" t="s">
        <v>104</v>
      </c>
      <c r="B197" s="90" t="e">
        <f>VLOOKUP(A197,#REF!,2,FALSE)</f>
        <v>#REF!</v>
      </c>
      <c r="C197" s="79" t="e">
        <f>VLOOKUP(A197,#REF!,3,FALSE)</f>
        <v>#REF!</v>
      </c>
      <c r="D197" s="39"/>
      <c r="E197" s="39"/>
      <c r="F197" s="39"/>
      <c r="G197" s="39"/>
      <c r="H197" s="39"/>
      <c r="I197" s="39"/>
      <c r="J197" s="39"/>
      <c r="K197" s="39"/>
      <c r="L197" s="39"/>
      <c r="M197" s="39"/>
      <c r="N197" s="39"/>
      <c r="O197" s="35"/>
      <c r="P197" s="39"/>
      <c r="Q197" s="39"/>
      <c r="R197" s="39"/>
      <c r="S197" s="39"/>
      <c r="T197" s="39"/>
      <c r="U197" s="39"/>
      <c r="V197" s="39"/>
      <c r="W197" s="39"/>
      <c r="X197" s="39"/>
      <c r="Y197" s="39"/>
      <c r="Z197" s="39"/>
      <c r="AA197" s="39"/>
      <c r="AB197" s="39"/>
      <c r="AC197" s="39"/>
      <c r="AD197" s="39"/>
      <c r="AE197" s="39"/>
      <c r="AF197" s="39"/>
      <c r="AG197" s="39"/>
      <c r="AH197" s="39"/>
      <c r="AI197" s="39"/>
      <c r="AJ197" s="39"/>
      <c r="AK197" s="39"/>
      <c r="AL197" s="39"/>
      <c r="AM197" s="35"/>
      <c r="AN197" s="39"/>
      <c r="AO197" s="39"/>
      <c r="AP197" s="39"/>
      <c r="AQ197" s="39"/>
      <c r="AR197" s="39"/>
      <c r="AS197" s="39"/>
      <c r="AT197" s="39"/>
      <c r="AU197" s="39"/>
      <c r="AV197" s="35"/>
      <c r="AW197" s="105"/>
      <c r="AX197" s="39"/>
      <c r="AY197" s="39"/>
      <c r="AZ197" s="39"/>
      <c r="BA197" s="39"/>
      <c r="BB197" s="39"/>
      <c r="BC197" s="39"/>
      <c r="BD197" s="39"/>
      <c r="BE197" s="39"/>
      <c r="BF197" s="39"/>
      <c r="BG197" s="39"/>
      <c r="BH197" s="39"/>
      <c r="BI197" s="39"/>
      <c r="BJ197" s="39"/>
      <c r="BK197" s="39"/>
      <c r="BL197" s="39"/>
      <c r="BM197" s="39"/>
      <c r="BO197" s="30">
        <f t="shared" si="5"/>
        <v>0</v>
      </c>
      <c r="BP197" s="30">
        <f t="shared" si="6"/>
        <v>0</v>
      </c>
      <c r="BR197" s="99"/>
    </row>
    <row r="198" spans="1:70" ht="16.5" thickBot="1">
      <c r="A198" s="90" t="s">
        <v>105</v>
      </c>
      <c r="B198" s="90" t="e">
        <f>VLOOKUP(A198,#REF!,2,FALSE)</f>
        <v>#REF!</v>
      </c>
      <c r="C198" s="79" t="e">
        <f>VLOOKUP(A198,#REF!,3,FALSE)</f>
        <v>#REF!</v>
      </c>
      <c r="D198" s="39"/>
      <c r="E198" s="39"/>
      <c r="F198" s="39"/>
      <c r="G198" s="39"/>
      <c r="H198" s="39"/>
      <c r="I198" s="39"/>
      <c r="J198" s="39"/>
      <c r="K198" s="39"/>
      <c r="L198" s="39"/>
      <c r="M198" s="39"/>
      <c r="N198" s="39"/>
      <c r="O198" s="35"/>
      <c r="P198" s="39"/>
      <c r="Q198" s="39"/>
      <c r="R198" s="39"/>
      <c r="S198" s="39"/>
      <c r="T198" s="39"/>
      <c r="U198" s="39"/>
      <c r="V198" s="39"/>
      <c r="W198" s="39"/>
      <c r="X198" s="39"/>
      <c r="Y198" s="39"/>
      <c r="Z198" s="39"/>
      <c r="AA198" s="39"/>
      <c r="AB198" s="39"/>
      <c r="AC198" s="39"/>
      <c r="AD198" s="39"/>
      <c r="AE198" s="39"/>
      <c r="AF198" s="39"/>
      <c r="AG198" s="39"/>
      <c r="AH198" s="39"/>
      <c r="AI198" s="39"/>
      <c r="AJ198" s="39"/>
      <c r="AK198" s="39"/>
      <c r="AL198" s="39"/>
      <c r="AM198" s="35"/>
      <c r="AN198" s="39"/>
      <c r="AO198" s="39"/>
      <c r="AP198" s="39"/>
      <c r="AQ198" s="39"/>
      <c r="AR198" s="39"/>
      <c r="AS198" s="39"/>
      <c r="AT198" s="39"/>
      <c r="AU198" s="39"/>
      <c r="AV198" s="35"/>
      <c r="AW198" s="105"/>
      <c r="AX198" s="39"/>
      <c r="AY198" s="39"/>
      <c r="AZ198" s="39"/>
      <c r="BA198" s="39"/>
      <c r="BB198" s="39"/>
      <c r="BC198" s="39"/>
      <c r="BD198" s="39"/>
      <c r="BE198" s="39"/>
      <c r="BF198" s="39"/>
      <c r="BG198" s="39"/>
      <c r="BH198" s="39"/>
      <c r="BI198" s="39"/>
      <c r="BJ198" s="39"/>
      <c r="BK198" s="39"/>
      <c r="BL198" s="39"/>
      <c r="BM198" s="39"/>
      <c r="BO198" s="30">
        <f t="shared" si="5"/>
        <v>0</v>
      </c>
      <c r="BP198" s="30">
        <f t="shared" si="6"/>
        <v>0</v>
      </c>
      <c r="BR198" s="99"/>
    </row>
    <row r="199" spans="1:70" ht="16.5" thickBot="1">
      <c r="A199" s="91" t="s">
        <v>106</v>
      </c>
      <c r="B199" s="91" t="e">
        <f>VLOOKUP(A199,#REF!,2,FALSE)</f>
        <v>#REF!</v>
      </c>
      <c r="C199" s="79" t="e">
        <f>VLOOKUP(A199,#REF!,3,FALSE)</f>
        <v>#REF!</v>
      </c>
      <c r="D199" s="39"/>
      <c r="E199" s="39"/>
      <c r="F199" s="39"/>
      <c r="G199" s="39"/>
      <c r="H199" s="39"/>
      <c r="I199" s="39"/>
      <c r="J199" s="39"/>
      <c r="K199" s="39"/>
      <c r="L199" s="39"/>
      <c r="M199" s="39"/>
      <c r="N199" s="39"/>
      <c r="O199" s="35"/>
      <c r="P199" s="39"/>
      <c r="Q199" s="39"/>
      <c r="R199" s="39"/>
      <c r="S199" s="39"/>
      <c r="T199" s="39"/>
      <c r="U199" s="39"/>
      <c r="V199" s="39"/>
      <c r="W199" s="39"/>
      <c r="X199" s="39"/>
      <c r="Y199" s="39"/>
      <c r="Z199" s="39"/>
      <c r="AA199" s="39"/>
      <c r="AB199" s="39"/>
      <c r="AC199" s="39"/>
      <c r="AD199" s="39"/>
      <c r="AE199" s="39"/>
      <c r="AF199" s="39"/>
      <c r="AG199" s="39"/>
      <c r="AH199" s="39"/>
      <c r="AI199" s="39"/>
      <c r="AJ199" s="39"/>
      <c r="AK199" s="39"/>
      <c r="AL199" s="39"/>
      <c r="AM199" s="35"/>
      <c r="AN199" s="39"/>
      <c r="AO199" s="39"/>
      <c r="AP199" s="39"/>
      <c r="AQ199" s="39"/>
      <c r="AR199" s="39"/>
      <c r="AS199" s="39"/>
      <c r="AT199" s="39"/>
      <c r="AU199" s="39"/>
      <c r="AV199" s="35"/>
      <c r="AW199" s="105"/>
      <c r="AX199" s="39"/>
      <c r="AY199" s="39"/>
      <c r="AZ199" s="39"/>
      <c r="BA199" s="39"/>
      <c r="BB199" s="39"/>
      <c r="BC199" s="39"/>
      <c r="BD199" s="39"/>
      <c r="BE199" s="39"/>
      <c r="BF199" s="39"/>
      <c r="BG199" s="39"/>
      <c r="BH199" s="39"/>
      <c r="BI199" s="39"/>
      <c r="BJ199" s="39"/>
      <c r="BK199" s="39"/>
      <c r="BL199" s="39"/>
      <c r="BM199" s="39"/>
      <c r="BO199" s="31">
        <f t="shared" si="5"/>
        <v>0</v>
      </c>
      <c r="BP199" s="31">
        <f t="shared" si="6"/>
        <v>0</v>
      </c>
      <c r="BR199" s="99"/>
    </row>
    <row r="200" spans="1:70" ht="16.5" thickBot="1">
      <c r="A200" s="91" t="s">
        <v>107</v>
      </c>
      <c r="B200" s="91" t="e">
        <f>VLOOKUP(A200,#REF!,2,FALSE)</f>
        <v>#REF!</v>
      </c>
      <c r="C200" s="79" t="e">
        <f>VLOOKUP(A200,#REF!,3,FALSE)</f>
        <v>#REF!</v>
      </c>
      <c r="D200" s="39"/>
      <c r="E200" s="39"/>
      <c r="F200" s="39"/>
      <c r="G200" s="39"/>
      <c r="H200" s="39"/>
      <c r="I200" s="39"/>
      <c r="J200" s="39"/>
      <c r="K200" s="39"/>
      <c r="L200" s="39"/>
      <c r="M200" s="39"/>
      <c r="N200" s="39"/>
      <c r="O200" s="35"/>
      <c r="P200" s="39"/>
      <c r="Q200" s="39"/>
      <c r="R200" s="39"/>
      <c r="S200" s="39"/>
      <c r="T200" s="39"/>
      <c r="U200" s="39"/>
      <c r="V200" s="39"/>
      <c r="W200" s="39"/>
      <c r="X200" s="39"/>
      <c r="Y200" s="39"/>
      <c r="Z200" s="39"/>
      <c r="AA200" s="39"/>
      <c r="AB200" s="39"/>
      <c r="AC200" s="39"/>
      <c r="AD200" s="39"/>
      <c r="AE200" s="39"/>
      <c r="AF200" s="39"/>
      <c r="AG200" s="39"/>
      <c r="AH200" s="39"/>
      <c r="AI200" s="39"/>
      <c r="AJ200" s="39"/>
      <c r="AK200" s="39"/>
      <c r="AL200" s="39"/>
      <c r="AM200" s="35"/>
      <c r="AN200" s="39"/>
      <c r="AO200" s="39"/>
      <c r="AP200" s="39"/>
      <c r="AQ200" s="39"/>
      <c r="AR200" s="39"/>
      <c r="AS200" s="39"/>
      <c r="AT200" s="39"/>
      <c r="AU200" s="39"/>
      <c r="AV200" s="35"/>
      <c r="AW200" s="105"/>
      <c r="AX200" s="39"/>
      <c r="AY200" s="39"/>
      <c r="AZ200" s="39"/>
      <c r="BA200" s="39"/>
      <c r="BB200" s="39"/>
      <c r="BC200" s="39"/>
      <c r="BD200" s="39"/>
      <c r="BE200" s="39"/>
      <c r="BF200" s="39"/>
      <c r="BG200" s="39"/>
      <c r="BH200" s="39"/>
      <c r="BI200" s="39"/>
      <c r="BJ200" s="39"/>
      <c r="BK200" s="39"/>
      <c r="BL200" s="39"/>
      <c r="BM200" s="39"/>
      <c r="BO200" s="31">
        <f t="shared" si="5"/>
        <v>0</v>
      </c>
      <c r="BP200" s="31">
        <f t="shared" si="6"/>
        <v>0</v>
      </c>
      <c r="BR200" s="99"/>
    </row>
    <row r="201" spans="1:70" ht="16.5" thickBot="1">
      <c r="A201" s="91" t="s">
        <v>108</v>
      </c>
      <c r="B201" s="91" t="e">
        <f>VLOOKUP(A201,#REF!,2,FALSE)</f>
        <v>#REF!</v>
      </c>
      <c r="C201" s="79" t="e">
        <f>VLOOKUP(A201,#REF!,3,FALSE)</f>
        <v>#REF!</v>
      </c>
      <c r="D201" s="39"/>
      <c r="E201" s="39"/>
      <c r="F201" s="39"/>
      <c r="G201" s="39"/>
      <c r="H201" s="39"/>
      <c r="I201" s="39"/>
      <c r="J201" s="39"/>
      <c r="K201" s="39"/>
      <c r="L201" s="39"/>
      <c r="M201" s="39"/>
      <c r="N201" s="39"/>
      <c r="O201" s="35"/>
      <c r="P201" s="39"/>
      <c r="Q201" s="39"/>
      <c r="R201" s="39"/>
      <c r="S201" s="39"/>
      <c r="T201" s="39"/>
      <c r="U201" s="39"/>
      <c r="V201" s="39"/>
      <c r="W201" s="39"/>
      <c r="X201" s="39"/>
      <c r="Y201" s="39"/>
      <c r="Z201" s="39"/>
      <c r="AA201" s="39"/>
      <c r="AB201" s="39"/>
      <c r="AC201" s="39"/>
      <c r="AD201" s="39"/>
      <c r="AE201" s="39"/>
      <c r="AF201" s="39"/>
      <c r="AG201" s="39"/>
      <c r="AH201" s="39"/>
      <c r="AI201" s="39"/>
      <c r="AJ201" s="39"/>
      <c r="AK201" s="39"/>
      <c r="AL201" s="39"/>
      <c r="AM201" s="35"/>
      <c r="AN201" s="39"/>
      <c r="AO201" s="39"/>
      <c r="AP201" s="39"/>
      <c r="AQ201" s="39"/>
      <c r="AR201" s="39"/>
      <c r="AS201" s="39"/>
      <c r="AT201" s="39"/>
      <c r="AU201" s="39"/>
      <c r="AV201" s="35"/>
      <c r="AW201" s="105"/>
      <c r="AX201" s="39"/>
      <c r="AY201" s="39"/>
      <c r="AZ201" s="39"/>
      <c r="BA201" s="39"/>
      <c r="BB201" s="39"/>
      <c r="BC201" s="39"/>
      <c r="BD201" s="39"/>
      <c r="BE201" s="39"/>
      <c r="BF201" s="39"/>
      <c r="BG201" s="39"/>
      <c r="BH201" s="39"/>
      <c r="BI201" s="39"/>
      <c r="BJ201" s="39"/>
      <c r="BK201" s="39"/>
      <c r="BL201" s="39"/>
      <c r="BM201" s="39"/>
      <c r="BO201" s="31">
        <f t="shared" si="5"/>
        <v>0</v>
      </c>
      <c r="BP201" s="31">
        <f t="shared" si="6"/>
        <v>0</v>
      </c>
      <c r="BR201" s="99"/>
    </row>
    <row r="202" spans="1:70" ht="16.5" thickBot="1">
      <c r="A202" s="92" t="s">
        <v>109</v>
      </c>
      <c r="B202" s="93" t="e">
        <f>VLOOKUP(A202,#REF!,2,FALSE)</f>
        <v>#REF!</v>
      </c>
      <c r="C202" s="79" t="e">
        <f>VLOOKUP(A202,#REF!,3,FALSE)</f>
        <v>#REF!</v>
      </c>
      <c r="D202" s="39"/>
      <c r="E202" s="39"/>
      <c r="F202" s="39"/>
      <c r="G202" s="39"/>
      <c r="H202" s="39"/>
      <c r="I202" s="39"/>
      <c r="J202" s="39"/>
      <c r="K202" s="39"/>
      <c r="L202" s="39"/>
      <c r="M202" s="39"/>
      <c r="N202" s="39"/>
      <c r="O202" s="35"/>
      <c r="P202" s="39"/>
      <c r="Q202" s="39"/>
      <c r="R202" s="39"/>
      <c r="S202" s="39"/>
      <c r="T202" s="39"/>
      <c r="U202" s="39"/>
      <c r="V202" s="39"/>
      <c r="W202" s="39"/>
      <c r="X202" s="39"/>
      <c r="Y202" s="39"/>
      <c r="Z202" s="39"/>
      <c r="AA202" s="39"/>
      <c r="AB202" s="39"/>
      <c r="AC202" s="39"/>
      <c r="AD202" s="39"/>
      <c r="AE202" s="39"/>
      <c r="AF202" s="39"/>
      <c r="AG202" s="39"/>
      <c r="AH202" s="39"/>
      <c r="AI202" s="39"/>
      <c r="AJ202" s="39"/>
      <c r="AK202" s="39"/>
      <c r="AL202" s="39"/>
      <c r="AM202" s="35"/>
      <c r="AN202" s="39"/>
      <c r="AO202" s="39"/>
      <c r="AP202" s="39"/>
      <c r="AQ202" s="39"/>
      <c r="AR202" s="39"/>
      <c r="AS202" s="39"/>
      <c r="AT202" s="39"/>
      <c r="AU202" s="39"/>
      <c r="AV202" s="35"/>
      <c r="AW202" s="105"/>
      <c r="AX202" s="39"/>
      <c r="AY202" s="39"/>
      <c r="AZ202" s="39"/>
      <c r="BA202" s="39"/>
      <c r="BB202" s="39"/>
      <c r="BC202" s="39"/>
      <c r="BD202" s="39"/>
      <c r="BE202" s="39"/>
      <c r="BF202" s="39"/>
      <c r="BG202" s="39"/>
      <c r="BH202" s="39"/>
      <c r="BI202" s="39"/>
      <c r="BJ202" s="39"/>
      <c r="BK202" s="39"/>
      <c r="BL202" s="39"/>
      <c r="BM202" s="39"/>
      <c r="BO202" s="32">
        <f t="shared" si="5"/>
        <v>0</v>
      </c>
      <c r="BP202" s="32">
        <f t="shared" si="6"/>
        <v>0</v>
      </c>
      <c r="BR202" s="99"/>
    </row>
    <row r="203" spans="1:70" ht="16.5" thickBot="1">
      <c r="A203" s="92" t="s">
        <v>110</v>
      </c>
      <c r="B203" s="92" t="e">
        <f>VLOOKUP(A203,#REF!,2,FALSE)</f>
        <v>#REF!</v>
      </c>
      <c r="C203" s="79" t="e">
        <f>VLOOKUP(A203,#REF!,3,FALSE)</f>
        <v>#REF!</v>
      </c>
      <c r="D203" s="39"/>
      <c r="E203" s="39"/>
      <c r="F203" s="39"/>
      <c r="G203" s="39"/>
      <c r="H203" s="39"/>
      <c r="I203" s="39"/>
      <c r="J203" s="39"/>
      <c r="K203" s="39"/>
      <c r="L203" s="39"/>
      <c r="M203" s="39"/>
      <c r="N203" s="39"/>
      <c r="O203" s="35"/>
      <c r="P203" s="39"/>
      <c r="Q203" s="39"/>
      <c r="R203" s="39"/>
      <c r="S203" s="39"/>
      <c r="T203" s="39"/>
      <c r="U203" s="39"/>
      <c r="V203" s="39"/>
      <c r="W203" s="39"/>
      <c r="X203" s="39"/>
      <c r="Y203" s="39"/>
      <c r="Z203" s="39"/>
      <c r="AA203" s="39"/>
      <c r="AB203" s="39"/>
      <c r="AC203" s="39"/>
      <c r="AD203" s="39"/>
      <c r="AE203" s="39"/>
      <c r="AF203" s="39"/>
      <c r="AG203" s="39"/>
      <c r="AH203" s="39"/>
      <c r="AI203" s="39"/>
      <c r="AJ203" s="39"/>
      <c r="AK203" s="39"/>
      <c r="AL203" s="39"/>
      <c r="AM203" s="35"/>
      <c r="AN203" s="39"/>
      <c r="AO203" s="39"/>
      <c r="AP203" s="39"/>
      <c r="AQ203" s="39"/>
      <c r="AR203" s="39"/>
      <c r="AS203" s="39"/>
      <c r="AT203" s="39"/>
      <c r="AU203" s="39"/>
      <c r="AV203" s="35"/>
      <c r="AW203" s="105"/>
      <c r="AX203" s="39"/>
      <c r="AY203" s="39"/>
      <c r="AZ203" s="39"/>
      <c r="BA203" s="39"/>
      <c r="BB203" s="39"/>
      <c r="BC203" s="39"/>
      <c r="BD203" s="39"/>
      <c r="BE203" s="39"/>
      <c r="BF203" s="39"/>
      <c r="BG203" s="39"/>
      <c r="BH203" s="39"/>
      <c r="BI203" s="39"/>
      <c r="BJ203" s="39"/>
      <c r="BK203" s="39"/>
      <c r="BL203" s="39"/>
      <c r="BM203" s="39"/>
      <c r="BO203" s="33">
        <f t="shared" si="5"/>
        <v>0</v>
      </c>
      <c r="BP203" s="33">
        <f t="shared" si="6"/>
        <v>0</v>
      </c>
      <c r="BR203" s="99"/>
    </row>
    <row r="204" spans="1:70" ht="16.5" thickBot="1">
      <c r="A204" s="92" t="s">
        <v>111</v>
      </c>
      <c r="B204" s="92" t="e">
        <f>VLOOKUP(A204,#REF!,2,FALSE)</f>
        <v>#REF!</v>
      </c>
      <c r="C204" s="79" t="e">
        <f>VLOOKUP(A204,#REF!,3,FALSE)</f>
        <v>#REF!</v>
      </c>
      <c r="D204" s="39"/>
      <c r="E204" s="39"/>
      <c r="F204" s="39"/>
      <c r="G204" s="39"/>
      <c r="H204" s="39"/>
      <c r="I204" s="39"/>
      <c r="J204" s="39"/>
      <c r="K204" s="39"/>
      <c r="L204" s="39"/>
      <c r="M204" s="39"/>
      <c r="N204" s="39"/>
      <c r="O204" s="35"/>
      <c r="P204" s="39"/>
      <c r="Q204" s="39"/>
      <c r="R204" s="39"/>
      <c r="S204" s="39"/>
      <c r="T204" s="39"/>
      <c r="U204" s="39"/>
      <c r="V204" s="39"/>
      <c r="W204" s="39"/>
      <c r="X204" s="39"/>
      <c r="Y204" s="39"/>
      <c r="Z204" s="39"/>
      <c r="AA204" s="39"/>
      <c r="AB204" s="39"/>
      <c r="AC204" s="39"/>
      <c r="AD204" s="39"/>
      <c r="AE204" s="39"/>
      <c r="AF204" s="39"/>
      <c r="AG204" s="39"/>
      <c r="AH204" s="39"/>
      <c r="AI204" s="39"/>
      <c r="AJ204" s="39"/>
      <c r="AK204" s="39"/>
      <c r="AL204" s="39"/>
      <c r="AM204" s="35"/>
      <c r="AN204" s="39"/>
      <c r="AO204" s="39"/>
      <c r="AP204" s="39"/>
      <c r="AQ204" s="39"/>
      <c r="AR204" s="39"/>
      <c r="AS204" s="39"/>
      <c r="AT204" s="39"/>
      <c r="AU204" s="39"/>
      <c r="AV204" s="35"/>
      <c r="AW204" s="105"/>
      <c r="AX204" s="39"/>
      <c r="AY204" s="39"/>
      <c r="AZ204" s="39"/>
      <c r="BA204" s="39"/>
      <c r="BB204" s="39"/>
      <c r="BC204" s="39"/>
      <c r="BD204" s="39"/>
      <c r="BE204" s="39"/>
      <c r="BF204" s="39"/>
      <c r="BG204" s="39"/>
      <c r="BH204" s="39"/>
      <c r="BI204" s="39"/>
      <c r="BJ204" s="39"/>
      <c r="BK204" s="39"/>
      <c r="BL204" s="39"/>
      <c r="BM204" s="39"/>
      <c r="BO204" s="33">
        <f t="shared" si="5"/>
        <v>0</v>
      </c>
      <c r="BP204" s="33">
        <f t="shared" si="6"/>
        <v>0</v>
      </c>
      <c r="BR204" s="99"/>
    </row>
    <row r="210" spans="2:2" ht="92.25">
      <c r="B210" s="100" t="s">
        <v>132</v>
      </c>
    </row>
  </sheetData>
  <mergeCells count="32">
    <mergeCell ref="L2:M2"/>
    <mergeCell ref="N2:O2"/>
    <mergeCell ref="AV2:AW2"/>
    <mergeCell ref="AX2:AY2"/>
    <mergeCell ref="AZ2:BA2"/>
    <mergeCell ref="AR2:AS2"/>
    <mergeCell ref="BB2:BC2"/>
    <mergeCell ref="P2:Q2"/>
    <mergeCell ref="R2:S2"/>
    <mergeCell ref="T2:U2"/>
    <mergeCell ref="V2:W2"/>
    <mergeCell ref="AT2:AU2"/>
    <mergeCell ref="X2:Y2"/>
    <mergeCell ref="Z2:AA2"/>
    <mergeCell ref="AB2:AC2"/>
    <mergeCell ref="AD2:AE2"/>
    <mergeCell ref="AF2:AG2"/>
    <mergeCell ref="AH2:AI2"/>
    <mergeCell ref="AJ2:AK2"/>
    <mergeCell ref="AL2:AM2"/>
    <mergeCell ref="AN2:AO2"/>
    <mergeCell ref="AP2:AQ2"/>
    <mergeCell ref="D2:E2"/>
    <mergeCell ref="F2:G2"/>
    <mergeCell ref="H2:I2"/>
    <mergeCell ref="J2:K2"/>
    <mergeCell ref="A151:A152"/>
    <mergeCell ref="BD2:BE2"/>
    <mergeCell ref="BF2:BG2"/>
    <mergeCell ref="BH2:BI2"/>
    <mergeCell ref="BJ2:BK2"/>
    <mergeCell ref="BL2:BM2"/>
  </mergeCells>
  <conditionalFormatting sqref="AJ17:AK132 D17:AI131 H4:K131 D4:BM16 AL17:BM131 D153:BM204 O5:O131 V5:V127">
    <cfRule type="expression" dxfId="3" priority="3">
      <formula>D$1="dimanche"</formula>
    </cfRule>
  </conditionalFormatting>
  <pageMargins left="0.70866141732283472" right="0.70866141732283472" top="0.74803149606299213" bottom="0.74803149606299213" header="0.31496062992125984" footer="0.31496062992125984"/>
  <pageSetup paperSize="9" scale="1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EY223"/>
  <sheetViews>
    <sheetView zoomScale="70" zoomScaleNormal="70" workbookViewId="0">
      <pane xSplit="11" ySplit="3" topLeftCell="L4" activePane="bottomRight" state="frozen"/>
      <selection activeCell="L4" sqref="L4"/>
      <selection pane="topRight" activeCell="L4" sqref="L4"/>
      <selection pane="bottomLeft" activeCell="L4" sqref="L4"/>
      <selection pane="bottomRight" activeCell="P2" sqref="L2:S2"/>
    </sheetView>
  </sheetViews>
  <sheetFormatPr baseColWidth="10" defaultRowHeight="15"/>
  <cols>
    <col min="1" max="1" width="8.5703125" style="2" bestFit="1" customWidth="1"/>
    <col min="2" max="2" width="41.28515625" style="2" customWidth="1"/>
    <col min="3" max="3" width="3.85546875" style="34" bestFit="1" customWidth="1"/>
    <col min="4" max="4" width="8.140625" style="2" bestFit="1" customWidth="1"/>
    <col min="5" max="5" width="10.140625" style="2" bestFit="1" customWidth="1"/>
    <col min="6" max="6" width="5" style="2" hidden="1" customWidth="1"/>
    <col min="7" max="7" width="6.7109375" style="2" hidden="1" customWidth="1"/>
    <col min="8" max="8" width="8.140625" style="2" hidden="1" customWidth="1"/>
    <col min="9" max="9" width="12" style="2" hidden="1" customWidth="1"/>
    <col min="10" max="10" width="8.140625" style="2" hidden="1" customWidth="1"/>
    <col min="11" max="11" width="8.85546875" style="2" bestFit="1" customWidth="1"/>
    <col min="12" max="137" width="11.42578125" style="2" customWidth="1"/>
    <col min="138" max="138" width="8.7109375" style="2" bestFit="1" customWidth="1"/>
    <col min="139" max="139" width="15.28515625" style="2" bestFit="1" customWidth="1"/>
    <col min="140" max="145" width="11.5703125" style="2" bestFit="1" customWidth="1"/>
    <col min="146" max="146" width="2" style="2" customWidth="1"/>
    <col min="147" max="147" width="14.140625" style="2" bestFit="1" customWidth="1"/>
    <col min="148" max="148" width="3.85546875" style="2" customWidth="1"/>
    <col min="149" max="149" width="13.28515625" style="2" bestFit="1" customWidth="1"/>
    <col min="150" max="150" width="11.5703125" style="2" bestFit="1" customWidth="1"/>
    <col min="151" max="16384" width="11.42578125" style="2"/>
  </cols>
  <sheetData>
    <row r="1" spans="1:155" ht="17.25" thickTop="1" thickBot="1">
      <c r="D1" s="320"/>
      <c r="E1" s="321"/>
      <c r="F1" s="321"/>
      <c r="G1" s="321"/>
      <c r="H1" s="322"/>
      <c r="I1" s="263"/>
      <c r="J1" s="263"/>
      <c r="K1" s="263"/>
      <c r="L1" s="94"/>
      <c r="M1" s="94"/>
      <c r="N1" s="94"/>
      <c r="O1" s="94"/>
      <c r="P1" s="94"/>
      <c r="Q1" s="94"/>
      <c r="R1" s="94"/>
      <c r="S1" s="94"/>
      <c r="T1" s="94"/>
      <c r="U1" s="94"/>
      <c r="V1" s="94"/>
      <c r="W1" s="94"/>
      <c r="X1" s="94"/>
      <c r="Y1" s="94"/>
      <c r="Z1" s="94"/>
      <c r="AA1" s="94"/>
      <c r="AB1" s="94"/>
      <c r="AC1" s="94"/>
      <c r="AD1" s="94"/>
      <c r="AE1" s="94"/>
      <c r="AF1" s="94"/>
      <c r="AG1" s="94"/>
      <c r="AH1" s="94"/>
      <c r="AI1" s="94"/>
      <c r="AJ1" s="94"/>
      <c r="AK1" s="94"/>
      <c r="AL1" s="94"/>
      <c r="AM1" s="94"/>
      <c r="AN1" s="94"/>
      <c r="AO1" s="94"/>
      <c r="AP1" s="94"/>
      <c r="AQ1" s="94"/>
      <c r="AR1" s="94"/>
      <c r="AS1" s="94"/>
      <c r="AT1" s="94"/>
      <c r="AU1" s="94"/>
      <c r="AV1" s="94"/>
      <c r="AW1" s="94"/>
      <c r="AX1" s="94"/>
      <c r="AY1" s="94"/>
      <c r="AZ1" s="94"/>
      <c r="BA1" s="94"/>
      <c r="BB1" s="94"/>
      <c r="BC1" s="94"/>
      <c r="BD1" s="94"/>
      <c r="BE1" s="94"/>
      <c r="BF1" s="94"/>
      <c r="BG1" s="94"/>
      <c r="BH1" s="94"/>
      <c r="BI1" s="94"/>
      <c r="BJ1" s="94"/>
      <c r="BK1" s="94"/>
      <c r="BL1" s="94"/>
      <c r="BM1" s="94"/>
      <c r="BN1" s="94"/>
      <c r="BO1" s="94"/>
      <c r="BP1" s="94"/>
      <c r="BQ1" s="94"/>
      <c r="BR1" s="94"/>
      <c r="BS1" s="94"/>
      <c r="BT1" s="94"/>
      <c r="BU1" s="94"/>
      <c r="BV1" s="94"/>
      <c r="BW1" s="94"/>
      <c r="BX1" s="94"/>
      <c r="BY1" s="94"/>
      <c r="BZ1" s="94"/>
      <c r="CA1" s="94"/>
      <c r="CB1" s="94"/>
      <c r="CC1" s="94"/>
      <c r="CD1" s="94"/>
      <c r="CE1" s="94"/>
      <c r="CF1" s="94"/>
      <c r="CG1" s="94"/>
      <c r="CH1" s="94"/>
      <c r="CI1" s="94"/>
      <c r="CJ1" s="94"/>
      <c r="CK1" s="94"/>
      <c r="CL1" s="94"/>
      <c r="CM1" s="94"/>
      <c r="CN1" s="94"/>
      <c r="CO1" s="94"/>
      <c r="CP1" s="94"/>
      <c r="CQ1" s="94"/>
      <c r="CR1" s="94"/>
      <c r="CS1" s="94"/>
      <c r="CT1" s="94"/>
      <c r="CU1" s="94"/>
      <c r="CV1" s="94"/>
      <c r="CW1" s="94"/>
      <c r="CX1" s="94"/>
      <c r="CY1" s="94"/>
      <c r="CZ1" s="94"/>
      <c r="DA1" s="94"/>
      <c r="DB1" s="94"/>
      <c r="DC1" s="94"/>
      <c r="DD1" s="94"/>
      <c r="DE1" s="94"/>
      <c r="DF1" s="94"/>
      <c r="DG1" s="94"/>
      <c r="DH1" s="94"/>
      <c r="DI1" s="94"/>
      <c r="DJ1" s="94"/>
      <c r="DK1" s="94"/>
      <c r="DL1" s="94"/>
      <c r="DM1" s="94"/>
      <c r="DN1" s="94"/>
      <c r="DO1" s="94"/>
      <c r="DP1" s="94"/>
      <c r="DQ1" s="94"/>
      <c r="DR1" s="94"/>
      <c r="DS1" s="94"/>
      <c r="DT1" s="94"/>
      <c r="DU1" s="94"/>
      <c r="DV1" s="94"/>
      <c r="DW1" s="94"/>
      <c r="DX1" s="94"/>
      <c r="DY1" s="94"/>
      <c r="DZ1" s="94"/>
      <c r="EA1" s="94"/>
      <c r="EB1" s="94"/>
      <c r="EC1" s="94"/>
      <c r="ED1" s="94"/>
      <c r="EE1" s="94"/>
      <c r="EF1" s="191"/>
      <c r="EG1" s="191"/>
    </row>
    <row r="2" spans="1:155" ht="24.75" customHeight="1" thickTop="1" thickBot="1">
      <c r="B2" s="244" t="str">
        <f ca="1">MID(CELL("nomfichier",B2),FIND("]",CELL("nomfichier",B2))+1,30)</f>
        <v>SO+CO+INV JOURNALIER</v>
      </c>
      <c r="D2" s="323" t="s">
        <v>71</v>
      </c>
      <c r="E2" s="324"/>
      <c r="F2" s="324"/>
      <c r="G2" s="324"/>
      <c r="H2" s="325"/>
      <c r="I2" s="317" t="s">
        <v>139</v>
      </c>
      <c r="J2" s="318"/>
      <c r="K2" s="319"/>
      <c r="L2" s="314">
        <v>43070</v>
      </c>
      <c r="M2" s="315"/>
      <c r="N2" s="315"/>
      <c r="O2" s="316"/>
      <c r="P2" s="314">
        <f>+L2+1</f>
        <v>43071</v>
      </c>
      <c r="Q2" s="315"/>
      <c r="R2" s="315"/>
      <c r="S2" s="316"/>
      <c r="T2" s="314">
        <f>+P2+1</f>
        <v>43072</v>
      </c>
      <c r="U2" s="315"/>
      <c r="V2" s="315"/>
      <c r="W2" s="316"/>
      <c r="X2" s="314">
        <f>+T2+1</f>
        <v>43073</v>
      </c>
      <c r="Y2" s="315"/>
      <c r="Z2" s="315"/>
      <c r="AA2" s="316"/>
      <c r="AB2" s="314">
        <f>+X2+1</f>
        <v>43074</v>
      </c>
      <c r="AC2" s="315"/>
      <c r="AD2" s="315"/>
      <c r="AE2" s="316"/>
      <c r="AF2" s="314">
        <f>+AB2+1</f>
        <v>43075</v>
      </c>
      <c r="AG2" s="315"/>
      <c r="AH2" s="315"/>
      <c r="AI2" s="316"/>
      <c r="AJ2" s="314">
        <f>+AF2+1</f>
        <v>43076</v>
      </c>
      <c r="AK2" s="315"/>
      <c r="AL2" s="315"/>
      <c r="AM2" s="316"/>
      <c r="AN2" s="314">
        <f>+AJ2+1</f>
        <v>43077</v>
      </c>
      <c r="AO2" s="315"/>
      <c r="AP2" s="315"/>
      <c r="AQ2" s="316"/>
      <c r="AR2" s="314">
        <f>+AN2+1</f>
        <v>43078</v>
      </c>
      <c r="AS2" s="315"/>
      <c r="AT2" s="315"/>
      <c r="AU2" s="316"/>
      <c r="AV2" s="314">
        <f>+AR2+1</f>
        <v>43079</v>
      </c>
      <c r="AW2" s="315"/>
      <c r="AX2" s="315"/>
      <c r="AY2" s="316"/>
      <c r="AZ2" s="314">
        <f>+AV2+1</f>
        <v>43080</v>
      </c>
      <c r="BA2" s="315"/>
      <c r="BB2" s="315"/>
      <c r="BC2" s="316"/>
      <c r="BD2" s="314">
        <f>+AZ2+1</f>
        <v>43081</v>
      </c>
      <c r="BE2" s="315"/>
      <c r="BF2" s="315"/>
      <c r="BG2" s="316"/>
      <c r="BH2" s="314">
        <f>+BD2+1</f>
        <v>43082</v>
      </c>
      <c r="BI2" s="315"/>
      <c r="BJ2" s="315"/>
      <c r="BK2" s="316"/>
      <c r="BL2" s="314">
        <f>+BH2+1</f>
        <v>43083</v>
      </c>
      <c r="BM2" s="315"/>
      <c r="BN2" s="315"/>
      <c r="BO2" s="316"/>
      <c r="BP2" s="314">
        <f>+BL2+1</f>
        <v>43084</v>
      </c>
      <c r="BQ2" s="315"/>
      <c r="BR2" s="315"/>
      <c r="BS2" s="316"/>
      <c r="BT2" s="314">
        <f>+BP2+1</f>
        <v>43085</v>
      </c>
      <c r="BU2" s="315"/>
      <c r="BV2" s="315"/>
      <c r="BW2" s="316"/>
      <c r="BX2" s="314">
        <f>+BT2+1</f>
        <v>43086</v>
      </c>
      <c r="BY2" s="315"/>
      <c r="BZ2" s="315"/>
      <c r="CA2" s="316"/>
      <c r="CB2" s="314">
        <f>+BX2+1</f>
        <v>43087</v>
      </c>
      <c r="CC2" s="315"/>
      <c r="CD2" s="315"/>
      <c r="CE2" s="316"/>
      <c r="CF2" s="314">
        <f>+CB2+1</f>
        <v>43088</v>
      </c>
      <c r="CG2" s="315"/>
      <c r="CH2" s="315"/>
      <c r="CI2" s="316"/>
      <c r="CJ2" s="314">
        <f>+CF2+1</f>
        <v>43089</v>
      </c>
      <c r="CK2" s="315"/>
      <c r="CL2" s="315"/>
      <c r="CM2" s="316"/>
      <c r="CN2" s="314">
        <f>+CJ2+1</f>
        <v>43090</v>
      </c>
      <c r="CO2" s="315"/>
      <c r="CP2" s="315"/>
      <c r="CQ2" s="316"/>
      <c r="CR2" s="314">
        <f>+CN2+1</f>
        <v>43091</v>
      </c>
      <c r="CS2" s="315"/>
      <c r="CT2" s="315"/>
      <c r="CU2" s="316"/>
      <c r="CV2" s="314">
        <f>+CR2+1</f>
        <v>43092</v>
      </c>
      <c r="CW2" s="315"/>
      <c r="CX2" s="315"/>
      <c r="CY2" s="316"/>
      <c r="CZ2" s="314">
        <f>+CV2+1</f>
        <v>43093</v>
      </c>
      <c r="DA2" s="315"/>
      <c r="DB2" s="315"/>
      <c r="DC2" s="316"/>
      <c r="DD2" s="314">
        <f>+CZ2+1</f>
        <v>43094</v>
      </c>
      <c r="DE2" s="315"/>
      <c r="DF2" s="315"/>
      <c r="DG2" s="316"/>
      <c r="DH2" s="314">
        <f>+DD2+1</f>
        <v>43095</v>
      </c>
      <c r="DI2" s="315"/>
      <c r="DJ2" s="315"/>
      <c r="DK2" s="316"/>
      <c r="DL2" s="314">
        <f>+DH2+1</f>
        <v>43096</v>
      </c>
      <c r="DM2" s="315"/>
      <c r="DN2" s="315"/>
      <c r="DO2" s="316"/>
      <c r="DP2" s="314">
        <f>+DL2+1</f>
        <v>43097</v>
      </c>
      <c r="DQ2" s="315"/>
      <c r="DR2" s="315"/>
      <c r="DS2" s="316"/>
      <c r="DT2" s="314">
        <f>+DP2+1</f>
        <v>43098</v>
      </c>
      <c r="DU2" s="315"/>
      <c r="DV2" s="315"/>
      <c r="DW2" s="316"/>
      <c r="DX2" s="314">
        <f>+DT2+1</f>
        <v>43099</v>
      </c>
      <c r="DY2" s="315"/>
      <c r="DZ2" s="315"/>
      <c r="EA2" s="316"/>
      <c r="EB2" s="314">
        <f>+DX2+1</f>
        <v>43100</v>
      </c>
      <c r="EC2" s="315"/>
      <c r="ED2" s="315"/>
      <c r="EE2" s="315"/>
      <c r="EF2" s="254"/>
      <c r="EG2" s="254"/>
    </row>
    <row r="3" spans="1:155" ht="24.75" customHeight="1" thickBot="1">
      <c r="D3" s="95" t="s">
        <v>135</v>
      </c>
      <c r="E3" s="96" t="s">
        <v>158</v>
      </c>
      <c r="F3" s="97"/>
      <c r="G3" s="97" t="s">
        <v>130</v>
      </c>
      <c r="H3" s="97" t="s">
        <v>1</v>
      </c>
      <c r="I3" s="263" t="s">
        <v>159</v>
      </c>
      <c r="J3" s="263" t="s">
        <v>140</v>
      </c>
      <c r="K3" s="263"/>
      <c r="L3" s="98" t="s">
        <v>2</v>
      </c>
      <c r="M3" s="98" t="s">
        <v>1</v>
      </c>
      <c r="N3" s="98" t="s">
        <v>3</v>
      </c>
      <c r="O3" s="98" t="s">
        <v>138</v>
      </c>
      <c r="P3" s="98" t="s">
        <v>2</v>
      </c>
      <c r="Q3" s="98" t="s">
        <v>1</v>
      </c>
      <c r="R3" s="98" t="s">
        <v>3</v>
      </c>
      <c r="S3" s="98" t="s">
        <v>138</v>
      </c>
      <c r="T3" s="98" t="s">
        <v>2</v>
      </c>
      <c r="U3" s="98" t="s">
        <v>1</v>
      </c>
      <c r="V3" s="98" t="s">
        <v>3</v>
      </c>
      <c r="W3" s="98" t="s">
        <v>138</v>
      </c>
      <c r="X3" s="98" t="s">
        <v>2</v>
      </c>
      <c r="Y3" s="98" t="s">
        <v>1</v>
      </c>
      <c r="Z3" s="98" t="s">
        <v>3</v>
      </c>
      <c r="AA3" s="98" t="s">
        <v>138</v>
      </c>
      <c r="AB3" s="98" t="s">
        <v>2</v>
      </c>
      <c r="AC3" s="98" t="s">
        <v>1</v>
      </c>
      <c r="AD3" s="98" t="s">
        <v>3</v>
      </c>
      <c r="AE3" s="98" t="s">
        <v>138</v>
      </c>
      <c r="AF3" s="98" t="s">
        <v>2</v>
      </c>
      <c r="AG3" s="98" t="s">
        <v>1</v>
      </c>
      <c r="AH3" s="98" t="s">
        <v>3</v>
      </c>
      <c r="AI3" s="98" t="s">
        <v>138</v>
      </c>
      <c r="AJ3" s="98" t="s">
        <v>2</v>
      </c>
      <c r="AK3" s="98" t="s">
        <v>1</v>
      </c>
      <c r="AL3" s="98" t="s">
        <v>3</v>
      </c>
      <c r="AM3" s="98" t="s">
        <v>138</v>
      </c>
      <c r="AN3" s="98" t="s">
        <v>2</v>
      </c>
      <c r="AO3" s="98" t="s">
        <v>1</v>
      </c>
      <c r="AP3" s="98" t="s">
        <v>3</v>
      </c>
      <c r="AQ3" s="98" t="s">
        <v>138</v>
      </c>
      <c r="AR3" s="98" t="s">
        <v>2</v>
      </c>
      <c r="AS3" s="98" t="s">
        <v>1</v>
      </c>
      <c r="AT3" s="98" t="s">
        <v>3</v>
      </c>
      <c r="AU3" s="98" t="s">
        <v>138</v>
      </c>
      <c r="AV3" s="98" t="s">
        <v>2</v>
      </c>
      <c r="AW3" s="98" t="s">
        <v>1</v>
      </c>
      <c r="AX3" s="98" t="s">
        <v>3</v>
      </c>
      <c r="AY3" s="98" t="s">
        <v>138</v>
      </c>
      <c r="AZ3" s="98" t="s">
        <v>2</v>
      </c>
      <c r="BA3" s="98" t="s">
        <v>1</v>
      </c>
      <c r="BB3" s="98" t="s">
        <v>3</v>
      </c>
      <c r="BC3" s="98" t="s">
        <v>138</v>
      </c>
      <c r="BD3" s="98" t="s">
        <v>2</v>
      </c>
      <c r="BE3" s="98" t="s">
        <v>1</v>
      </c>
      <c r="BF3" s="98" t="s">
        <v>3</v>
      </c>
      <c r="BG3" s="98" t="s">
        <v>138</v>
      </c>
      <c r="BH3" s="98" t="s">
        <v>2</v>
      </c>
      <c r="BI3" s="98" t="s">
        <v>1</v>
      </c>
      <c r="BJ3" s="98" t="s">
        <v>3</v>
      </c>
      <c r="BK3" s="98" t="s">
        <v>138</v>
      </c>
      <c r="BL3" s="98" t="s">
        <v>2</v>
      </c>
      <c r="BM3" s="98" t="s">
        <v>1</v>
      </c>
      <c r="BN3" s="98" t="s">
        <v>3</v>
      </c>
      <c r="BO3" s="98" t="s">
        <v>138</v>
      </c>
      <c r="BP3" s="98" t="s">
        <v>2</v>
      </c>
      <c r="BQ3" s="98" t="s">
        <v>1</v>
      </c>
      <c r="BR3" s="98" t="s">
        <v>3</v>
      </c>
      <c r="BS3" s="98" t="s">
        <v>138</v>
      </c>
      <c r="BT3" s="98" t="s">
        <v>2</v>
      </c>
      <c r="BU3" s="98" t="s">
        <v>1</v>
      </c>
      <c r="BV3" s="98" t="s">
        <v>3</v>
      </c>
      <c r="BW3" s="98" t="s">
        <v>138</v>
      </c>
      <c r="BX3" s="98" t="s">
        <v>2</v>
      </c>
      <c r="BY3" s="98" t="s">
        <v>1</v>
      </c>
      <c r="BZ3" s="98" t="s">
        <v>3</v>
      </c>
      <c r="CA3" s="98" t="s">
        <v>138</v>
      </c>
      <c r="CB3" s="98" t="s">
        <v>2</v>
      </c>
      <c r="CC3" s="98" t="s">
        <v>1</v>
      </c>
      <c r="CD3" s="98" t="s">
        <v>3</v>
      </c>
      <c r="CE3" s="98" t="s">
        <v>138</v>
      </c>
      <c r="CF3" s="98" t="s">
        <v>2</v>
      </c>
      <c r="CG3" s="98" t="s">
        <v>1</v>
      </c>
      <c r="CH3" s="98" t="s">
        <v>3</v>
      </c>
      <c r="CI3" s="98" t="s">
        <v>138</v>
      </c>
      <c r="CJ3" s="98" t="s">
        <v>2</v>
      </c>
      <c r="CK3" s="98" t="s">
        <v>1</v>
      </c>
      <c r="CL3" s="98" t="s">
        <v>3</v>
      </c>
      <c r="CM3" s="98" t="s">
        <v>138</v>
      </c>
      <c r="CN3" s="98" t="s">
        <v>2</v>
      </c>
      <c r="CO3" s="98" t="s">
        <v>1</v>
      </c>
      <c r="CP3" s="98" t="s">
        <v>3</v>
      </c>
      <c r="CQ3" s="98" t="s">
        <v>138</v>
      </c>
      <c r="CR3" s="98" t="s">
        <v>2</v>
      </c>
      <c r="CS3" s="98" t="s">
        <v>1</v>
      </c>
      <c r="CT3" s="98" t="s">
        <v>3</v>
      </c>
      <c r="CU3" s="98" t="s">
        <v>138</v>
      </c>
      <c r="CV3" s="98" t="s">
        <v>2</v>
      </c>
      <c r="CW3" s="98" t="s">
        <v>1</v>
      </c>
      <c r="CX3" s="98" t="s">
        <v>3</v>
      </c>
      <c r="CY3" s="98" t="s">
        <v>138</v>
      </c>
      <c r="CZ3" s="98" t="s">
        <v>2</v>
      </c>
      <c r="DA3" s="98" t="s">
        <v>1</v>
      </c>
      <c r="DB3" s="98" t="s">
        <v>3</v>
      </c>
      <c r="DC3" s="98" t="s">
        <v>138</v>
      </c>
      <c r="DD3" s="98" t="s">
        <v>2</v>
      </c>
      <c r="DE3" s="98" t="s">
        <v>1</v>
      </c>
      <c r="DF3" s="98" t="s">
        <v>3</v>
      </c>
      <c r="DG3" s="98" t="s">
        <v>138</v>
      </c>
      <c r="DH3" s="98" t="s">
        <v>2</v>
      </c>
      <c r="DI3" s="98" t="s">
        <v>1</v>
      </c>
      <c r="DJ3" s="98" t="s">
        <v>3</v>
      </c>
      <c r="DK3" s="98" t="s">
        <v>138</v>
      </c>
      <c r="DL3" s="98" t="s">
        <v>2</v>
      </c>
      <c r="DM3" s="98" t="s">
        <v>1</v>
      </c>
      <c r="DN3" s="98" t="s">
        <v>3</v>
      </c>
      <c r="DO3" s="98" t="s">
        <v>138</v>
      </c>
      <c r="DP3" s="98" t="s">
        <v>2</v>
      </c>
      <c r="DQ3" s="98" t="s">
        <v>1</v>
      </c>
      <c r="DR3" s="98" t="s">
        <v>3</v>
      </c>
      <c r="DS3" s="98" t="s">
        <v>138</v>
      </c>
      <c r="DT3" s="98" t="s">
        <v>2</v>
      </c>
      <c r="DU3" s="98" t="s">
        <v>1</v>
      </c>
      <c r="DV3" s="98" t="s">
        <v>3</v>
      </c>
      <c r="DW3" s="98" t="s">
        <v>138</v>
      </c>
      <c r="DX3" s="98" t="s">
        <v>2</v>
      </c>
      <c r="DY3" s="98" t="s">
        <v>1</v>
      </c>
      <c r="DZ3" s="98" t="s">
        <v>3</v>
      </c>
      <c r="EA3" s="98" t="s">
        <v>138</v>
      </c>
      <c r="EB3" s="98" t="s">
        <v>2</v>
      </c>
      <c r="EC3" s="98" t="s">
        <v>1</v>
      </c>
      <c r="ED3" s="98" t="s">
        <v>3</v>
      </c>
      <c r="EE3" s="98" t="s">
        <v>138</v>
      </c>
      <c r="EF3" s="98" t="s">
        <v>2</v>
      </c>
      <c r="EG3" s="98" t="s">
        <v>1</v>
      </c>
      <c r="EI3" s="242"/>
      <c r="EJ3" s="242"/>
      <c r="EK3" s="242"/>
      <c r="EL3" s="242"/>
      <c r="EM3" s="242"/>
      <c r="EN3" s="242"/>
      <c r="EO3" s="242"/>
      <c r="EQ3" s="242"/>
    </row>
    <row r="4" spans="1:155" ht="16.5" thickBot="1">
      <c r="A4" s="40" t="s">
        <v>4</v>
      </c>
      <c r="B4" s="40"/>
      <c r="C4" s="41"/>
      <c r="D4" s="1">
        <f>IFERROR(VLOOKUP(A4,#REF!,4,FALSE),0)</f>
        <v>0</v>
      </c>
      <c r="E4" s="42">
        <f>IFERROR(VLOOKUP(A4,#REF!,6,FALSE),0)</f>
        <v>0</v>
      </c>
      <c r="F4" s="1"/>
      <c r="G4" s="42">
        <f>+IFERROR(VLOOKUP(A4,#REF!,12,FALSE),0)</f>
        <v>0</v>
      </c>
      <c r="H4" s="1">
        <f>+IFERROR(VLOOKUP(A4,#REF!,14,FALSE),0)</f>
        <v>0</v>
      </c>
      <c r="I4" s="1">
        <f>+EQ4</f>
        <v>0</v>
      </c>
      <c r="J4" s="42">
        <f>+E4</f>
        <v>0</v>
      </c>
      <c r="K4" s="43">
        <f>J4-I4</f>
        <v>0</v>
      </c>
      <c r="L4" s="35">
        <v>3792</v>
      </c>
      <c r="M4" s="35">
        <v>1440</v>
      </c>
      <c r="N4" s="35"/>
      <c r="O4" s="35"/>
      <c r="P4" s="35">
        <v>4032</v>
      </c>
      <c r="Q4" s="35">
        <v>1488</v>
      </c>
      <c r="R4" s="35">
        <v>6912</v>
      </c>
      <c r="S4" s="35">
        <v>-48</v>
      </c>
      <c r="T4" s="35"/>
      <c r="U4" s="35"/>
      <c r="V4" s="35"/>
      <c r="W4" s="35"/>
      <c r="X4" s="35">
        <v>3600</v>
      </c>
      <c r="Y4" s="35">
        <v>1056</v>
      </c>
      <c r="Z4" s="35">
        <v>3456</v>
      </c>
      <c r="AA4" s="35">
        <v>-336</v>
      </c>
      <c r="AB4" s="35">
        <v>2784</v>
      </c>
      <c r="AC4" s="35">
        <v>1200</v>
      </c>
      <c r="AD4" s="35"/>
      <c r="AE4" s="35">
        <v>-48</v>
      </c>
      <c r="AF4" s="35">
        <v>3312</v>
      </c>
      <c r="AG4" s="35">
        <v>720</v>
      </c>
      <c r="AH4" s="35">
        <v>3456</v>
      </c>
      <c r="AI4" s="35"/>
      <c r="AJ4" s="35">
        <v>3120</v>
      </c>
      <c r="AK4" s="35">
        <v>1248</v>
      </c>
      <c r="AL4" s="35">
        <v>3456</v>
      </c>
      <c r="AM4" s="35">
        <v>-336</v>
      </c>
      <c r="AN4" s="35">
        <v>3648</v>
      </c>
      <c r="AO4" s="35">
        <v>1344</v>
      </c>
      <c r="AP4" s="35"/>
      <c r="AQ4" s="35">
        <v>-48</v>
      </c>
      <c r="AR4" s="35">
        <v>3312</v>
      </c>
      <c r="AS4" s="35">
        <v>1152</v>
      </c>
      <c r="AT4" s="35">
        <v>0</v>
      </c>
      <c r="AU4" s="35">
        <v>-144</v>
      </c>
      <c r="AV4" s="35"/>
      <c r="AW4" s="35"/>
      <c r="AX4" s="35"/>
      <c r="AY4" s="35"/>
      <c r="AZ4" s="35">
        <v>3408</v>
      </c>
      <c r="BA4" s="35">
        <v>864</v>
      </c>
      <c r="BB4" s="35">
        <v>3456</v>
      </c>
      <c r="BC4" s="35">
        <v>-96</v>
      </c>
      <c r="BD4" s="35">
        <v>2640</v>
      </c>
      <c r="BE4" s="35">
        <v>816</v>
      </c>
      <c r="BF4" s="35">
        <v>3456</v>
      </c>
      <c r="BG4" s="35">
        <v>-240</v>
      </c>
      <c r="BH4" s="35">
        <v>2976</v>
      </c>
      <c r="BI4" s="35">
        <v>816</v>
      </c>
      <c r="BJ4" s="35">
        <v>0</v>
      </c>
      <c r="BK4" s="35">
        <v>-48</v>
      </c>
      <c r="BL4" s="35">
        <v>3312</v>
      </c>
      <c r="BM4" s="35">
        <v>1152</v>
      </c>
      <c r="BN4" s="35"/>
      <c r="BO4" s="35">
        <v>-48</v>
      </c>
      <c r="BP4" s="35">
        <v>2880</v>
      </c>
      <c r="BQ4" s="35">
        <v>816</v>
      </c>
      <c r="BR4" s="35">
        <v>3456</v>
      </c>
      <c r="BS4" s="35">
        <v>-96</v>
      </c>
      <c r="BT4" s="35">
        <v>3072</v>
      </c>
      <c r="BU4" s="35">
        <v>624</v>
      </c>
      <c r="BV4" s="35">
        <v>3456</v>
      </c>
      <c r="BW4" s="35">
        <v>-384</v>
      </c>
      <c r="BX4" s="35"/>
      <c r="BY4" s="35"/>
      <c r="BZ4" s="35"/>
      <c r="CA4" s="35"/>
      <c r="CB4" s="35">
        <v>3168</v>
      </c>
      <c r="CC4" s="35">
        <v>864</v>
      </c>
      <c r="CD4" s="35">
        <v>0</v>
      </c>
      <c r="CE4" s="35"/>
      <c r="CF4" s="35">
        <v>2784</v>
      </c>
      <c r="CG4" s="35">
        <v>624</v>
      </c>
      <c r="CH4" s="35">
        <v>3456</v>
      </c>
      <c r="CI4" s="35">
        <v>-144</v>
      </c>
      <c r="CJ4" s="35">
        <v>2544</v>
      </c>
      <c r="CK4" s="35">
        <v>0</v>
      </c>
      <c r="CL4" s="35"/>
      <c r="CM4" s="35"/>
      <c r="CN4" s="35"/>
      <c r="CO4" s="35"/>
      <c r="CP4" s="35"/>
      <c r="CQ4" s="35"/>
      <c r="CR4" s="35"/>
      <c r="CS4" s="35"/>
      <c r="CT4" s="35"/>
      <c r="CU4" s="35"/>
      <c r="CV4" s="35"/>
      <c r="CW4" s="35"/>
      <c r="CX4" s="35"/>
      <c r="CY4" s="35"/>
      <c r="CZ4" s="35"/>
      <c r="DA4" s="35"/>
      <c r="DB4" s="35"/>
      <c r="DC4" s="35"/>
      <c r="DD4" s="35"/>
      <c r="DE4" s="35"/>
      <c r="DF4" s="35"/>
      <c r="DG4" s="35"/>
      <c r="DH4" s="35"/>
      <c r="DI4" s="35"/>
      <c r="DJ4" s="35"/>
      <c r="DK4" s="35"/>
      <c r="DL4" s="35"/>
      <c r="DM4" s="35"/>
      <c r="DN4" s="35"/>
      <c r="DO4" s="35"/>
      <c r="DP4" s="35"/>
      <c r="DQ4" s="35"/>
      <c r="DR4" s="35"/>
      <c r="DS4" s="35"/>
      <c r="DT4" s="35"/>
      <c r="DU4" s="35"/>
      <c r="DV4" s="35"/>
      <c r="DW4" s="35"/>
      <c r="DX4" s="35"/>
      <c r="DY4" s="35"/>
      <c r="DZ4" s="35"/>
      <c r="EA4" s="35"/>
      <c r="EB4" s="35"/>
      <c r="EC4" s="35"/>
      <c r="ED4" s="35"/>
      <c r="EE4" s="35"/>
      <c r="EF4" s="35"/>
      <c r="EG4" s="35"/>
      <c r="EH4" s="2" t="e">
        <f t="shared" ref="EH4:EH35" si="0">K4/C4</f>
        <v>#DIV/0!</v>
      </c>
      <c r="EI4" s="1"/>
      <c r="EJ4" s="1"/>
      <c r="EK4" s="1"/>
      <c r="EL4" s="1"/>
      <c r="EM4" s="220"/>
      <c r="EN4" s="1"/>
      <c r="EO4" s="1"/>
      <c r="EQ4" s="1"/>
      <c r="ER4" s="99"/>
      <c r="ES4" s="1"/>
      <c r="ET4" s="1"/>
      <c r="EU4" s="99"/>
      <c r="EV4" s="99"/>
      <c r="EW4" s="99"/>
      <c r="EX4" s="99"/>
      <c r="EY4" s="99"/>
    </row>
    <row r="5" spans="1:155" ht="16.5" thickBot="1">
      <c r="A5" s="44" t="s">
        <v>6</v>
      </c>
      <c r="B5" s="44"/>
      <c r="C5" s="41"/>
      <c r="D5" s="3">
        <f>IFERROR(VLOOKUP(A5,#REF!,4,FALSE),0)</f>
        <v>0</v>
      </c>
      <c r="E5" s="3">
        <f>IFERROR(VLOOKUP(A5,#REF!,6,FALSE),0)</f>
        <v>0</v>
      </c>
      <c r="F5" s="3"/>
      <c r="G5" s="3">
        <f>+IFERROR(VLOOKUP(A5,#REF!,12,FALSE),0)</f>
        <v>0</v>
      </c>
      <c r="H5" s="3">
        <f>+IFERROR(VLOOKUP(A5,#REF!,14,FALSE),0)</f>
        <v>0</v>
      </c>
      <c r="I5" s="3">
        <f t="shared" ref="I5:I90" si="1">+EQ5</f>
        <v>0</v>
      </c>
      <c r="J5" s="3">
        <f t="shared" ref="J5:J90" si="2">+E5</f>
        <v>0</v>
      </c>
      <c r="K5" s="311">
        <f>SUM(J5:J14)-SUM(I5:I14)</f>
        <v>0</v>
      </c>
      <c r="L5" s="35">
        <v>8496</v>
      </c>
      <c r="M5" s="35">
        <v>2400</v>
      </c>
      <c r="N5" s="35"/>
      <c r="O5" s="35">
        <v>-672</v>
      </c>
      <c r="P5" s="35">
        <v>9696</v>
      </c>
      <c r="Q5" s="35">
        <v>3360</v>
      </c>
      <c r="R5" s="35">
        <v>0</v>
      </c>
      <c r="S5" s="35">
        <v>48</v>
      </c>
      <c r="T5" s="35"/>
      <c r="U5" s="35"/>
      <c r="V5" s="35"/>
      <c r="W5" s="35"/>
      <c r="X5" s="35">
        <v>8928</v>
      </c>
      <c r="Y5" s="35">
        <v>2544</v>
      </c>
      <c r="Z5" s="35">
        <v>10368</v>
      </c>
      <c r="AA5" s="35">
        <v>336</v>
      </c>
      <c r="AB5" s="35">
        <v>8832</v>
      </c>
      <c r="AC5" s="35">
        <v>3648</v>
      </c>
      <c r="AD5" s="35"/>
      <c r="AE5" s="35">
        <v>-1272</v>
      </c>
      <c r="AF5" s="35">
        <v>9408</v>
      </c>
      <c r="AG5" s="35">
        <v>2448</v>
      </c>
      <c r="AH5" s="35">
        <v>6912</v>
      </c>
      <c r="AI5" s="35">
        <v>-12</v>
      </c>
      <c r="AJ5" s="35">
        <v>8592</v>
      </c>
      <c r="AK5" s="35">
        <v>3072</v>
      </c>
      <c r="AL5" s="35">
        <v>6912</v>
      </c>
      <c r="AM5" s="35">
        <v>-1020</v>
      </c>
      <c r="AN5" s="35">
        <v>9120</v>
      </c>
      <c r="AO5" s="35">
        <v>3264</v>
      </c>
      <c r="AP5" s="35"/>
      <c r="AQ5" s="35">
        <v>49</v>
      </c>
      <c r="AR5" s="35">
        <v>7392</v>
      </c>
      <c r="AS5" s="35">
        <v>2736</v>
      </c>
      <c r="AT5" s="35">
        <v>10368</v>
      </c>
      <c r="AU5" s="35">
        <v>143</v>
      </c>
      <c r="AV5" s="35"/>
      <c r="AW5" s="35"/>
      <c r="AX5" s="35"/>
      <c r="AY5" s="35"/>
      <c r="AZ5" s="35">
        <v>8688</v>
      </c>
      <c r="BA5" s="35">
        <v>2688</v>
      </c>
      <c r="BB5" s="35">
        <v>10368</v>
      </c>
      <c r="BC5" s="35">
        <v>96</v>
      </c>
      <c r="BD5" s="35">
        <v>8640</v>
      </c>
      <c r="BE5" s="35">
        <v>2880</v>
      </c>
      <c r="BF5" s="35">
        <v>3456</v>
      </c>
      <c r="BG5" s="35">
        <v>240</v>
      </c>
      <c r="BH5" s="35">
        <v>9648</v>
      </c>
      <c r="BI5" s="35">
        <v>2016</v>
      </c>
      <c r="BJ5" s="35">
        <v>13824</v>
      </c>
      <c r="BK5" s="35">
        <v>48</v>
      </c>
      <c r="BL5" s="35">
        <v>9072</v>
      </c>
      <c r="BM5" s="35">
        <v>3312</v>
      </c>
      <c r="BN5" s="35"/>
      <c r="BO5" s="35">
        <v>66</v>
      </c>
      <c r="BP5" s="35">
        <v>8448</v>
      </c>
      <c r="BQ5" s="35">
        <v>2736</v>
      </c>
      <c r="BR5" s="35">
        <v>6912</v>
      </c>
      <c r="BS5" s="35">
        <v>92</v>
      </c>
      <c r="BT5" s="35">
        <v>8784</v>
      </c>
      <c r="BU5" s="35">
        <v>2544</v>
      </c>
      <c r="BV5" s="35">
        <v>10368</v>
      </c>
      <c r="BW5" s="35">
        <v>384</v>
      </c>
      <c r="BX5" s="35"/>
      <c r="BY5" s="35"/>
      <c r="BZ5" s="35"/>
      <c r="CA5" s="35"/>
      <c r="CB5" s="35">
        <v>8736</v>
      </c>
      <c r="CC5" s="35">
        <v>2352</v>
      </c>
      <c r="CD5" s="35">
        <v>10368</v>
      </c>
      <c r="CE5" s="35">
        <v>-13</v>
      </c>
      <c r="CF5" s="35">
        <v>8352</v>
      </c>
      <c r="CG5" s="35">
        <v>2112</v>
      </c>
      <c r="CH5" s="35">
        <v>10368</v>
      </c>
      <c r="CI5" s="35">
        <v>131</v>
      </c>
      <c r="CJ5" s="35">
        <v>9408</v>
      </c>
      <c r="CK5" s="35">
        <v>0</v>
      </c>
      <c r="CL5" s="35"/>
      <c r="CM5" s="35"/>
      <c r="CN5" s="35"/>
      <c r="CO5" s="35"/>
      <c r="CP5" s="35"/>
      <c r="CQ5" s="35"/>
      <c r="CR5" s="35"/>
      <c r="CS5" s="35"/>
      <c r="CT5" s="35"/>
      <c r="CU5" s="35"/>
      <c r="CV5" s="35"/>
      <c r="CW5" s="35"/>
      <c r="CX5" s="35"/>
      <c r="CY5" s="35"/>
      <c r="CZ5" s="35"/>
      <c r="DA5" s="35"/>
      <c r="DB5" s="35"/>
      <c r="DC5" s="35"/>
      <c r="DD5" s="35"/>
      <c r="DE5" s="35"/>
      <c r="DF5" s="35"/>
      <c r="DG5" s="35"/>
      <c r="DH5" s="35"/>
      <c r="DI5" s="35"/>
      <c r="DJ5" s="35"/>
      <c r="DK5" s="35"/>
      <c r="DL5" s="35"/>
      <c r="DM5" s="35"/>
      <c r="DN5" s="35"/>
      <c r="DO5" s="35"/>
      <c r="DP5" s="35"/>
      <c r="DQ5" s="35"/>
      <c r="DR5" s="35"/>
      <c r="DS5" s="35"/>
      <c r="DT5" s="35"/>
      <c r="DU5" s="35"/>
      <c r="DV5" s="35"/>
      <c r="DW5" s="35"/>
      <c r="DX5" s="35"/>
      <c r="DY5" s="35"/>
      <c r="DZ5" s="35"/>
      <c r="EA5" s="35"/>
      <c r="EB5" s="35"/>
      <c r="EC5" s="35"/>
      <c r="ED5" s="35"/>
      <c r="EE5" s="35"/>
      <c r="EF5" s="35"/>
      <c r="EG5" s="35"/>
      <c r="EH5" s="2" t="e">
        <f t="shared" si="0"/>
        <v>#DIV/0!</v>
      </c>
      <c r="EI5" s="3"/>
      <c r="EJ5" s="3"/>
      <c r="EK5" s="3"/>
      <c r="EL5" s="3"/>
      <c r="EM5" s="221"/>
      <c r="EN5" s="3"/>
      <c r="EO5" s="3"/>
      <c r="EQ5" s="3"/>
      <c r="ER5" s="99"/>
      <c r="ES5" s="3"/>
      <c r="ET5" s="3"/>
      <c r="EU5" s="99"/>
      <c r="EV5" s="99"/>
      <c r="EW5" s="99"/>
      <c r="EX5" s="99"/>
      <c r="EY5" s="99"/>
    </row>
    <row r="6" spans="1:155" ht="16.5" thickBot="1">
      <c r="A6" s="44" t="s">
        <v>7</v>
      </c>
      <c r="B6" s="44"/>
      <c r="C6" s="41"/>
      <c r="D6" s="3">
        <f>IFERROR(VLOOKUP(A6,#REF!,4,FALSE),0)</f>
        <v>0</v>
      </c>
      <c r="E6" s="3">
        <f>IFERROR(VLOOKUP(A6,#REF!,6,FALSE),0)</f>
        <v>0</v>
      </c>
      <c r="F6" s="3"/>
      <c r="G6" s="3">
        <f>+IFERROR(VLOOKUP(A6,#REF!,12,FALSE),0)</f>
        <v>0</v>
      </c>
      <c r="H6" s="3">
        <f>+IFERROR(VLOOKUP(A6,#REF!,14,FALSE),0)</f>
        <v>0</v>
      </c>
      <c r="I6" s="3">
        <f t="shared" si="1"/>
        <v>0</v>
      </c>
      <c r="J6" s="3">
        <f t="shared" si="2"/>
        <v>0</v>
      </c>
      <c r="K6" s="312"/>
      <c r="L6" s="35">
        <v>9360</v>
      </c>
      <c r="M6" s="35">
        <v>2592</v>
      </c>
      <c r="N6" s="35"/>
      <c r="O6" s="35">
        <v>48</v>
      </c>
      <c r="P6" s="35">
        <v>10512</v>
      </c>
      <c r="Q6" s="35">
        <v>3072</v>
      </c>
      <c r="R6" s="35">
        <v>10368</v>
      </c>
      <c r="S6" s="35"/>
      <c r="T6" s="35"/>
      <c r="U6" s="35"/>
      <c r="V6" s="35"/>
      <c r="W6" s="35"/>
      <c r="X6" s="35">
        <v>9840</v>
      </c>
      <c r="Y6" s="35">
        <v>2688</v>
      </c>
      <c r="Z6" s="35">
        <v>10368</v>
      </c>
      <c r="AA6" s="35"/>
      <c r="AB6" s="35">
        <v>9552</v>
      </c>
      <c r="AC6" s="35">
        <v>3552</v>
      </c>
      <c r="AD6" s="35"/>
      <c r="AE6" s="35">
        <v>192</v>
      </c>
      <c r="AF6" s="35">
        <v>10992</v>
      </c>
      <c r="AG6" s="35">
        <v>2064</v>
      </c>
      <c r="AH6" s="35">
        <v>6912</v>
      </c>
      <c r="AI6" s="35"/>
      <c r="AJ6" s="35">
        <v>8880</v>
      </c>
      <c r="AK6" s="35">
        <v>3216</v>
      </c>
      <c r="AL6" s="35">
        <v>13824</v>
      </c>
      <c r="AM6" s="35"/>
      <c r="AN6" s="35">
        <v>9936</v>
      </c>
      <c r="AO6" s="35">
        <v>3504</v>
      </c>
      <c r="AP6" s="35"/>
      <c r="AQ6" s="35"/>
      <c r="AR6" s="35">
        <v>12384</v>
      </c>
      <c r="AS6" s="35">
        <v>3744</v>
      </c>
      <c r="AT6" s="35">
        <v>10368</v>
      </c>
      <c r="AU6" s="35"/>
      <c r="AV6" s="35"/>
      <c r="AW6" s="35"/>
      <c r="AX6" s="35"/>
      <c r="AY6" s="35"/>
      <c r="AZ6" s="35">
        <v>9648</v>
      </c>
      <c r="BA6" s="35">
        <v>2016</v>
      </c>
      <c r="BB6" s="35">
        <v>10368</v>
      </c>
      <c r="BC6" s="35">
        <v>144</v>
      </c>
      <c r="BD6" s="35">
        <v>9744</v>
      </c>
      <c r="BE6" s="35">
        <v>3024</v>
      </c>
      <c r="BF6" s="35">
        <v>3456</v>
      </c>
      <c r="BG6" s="35"/>
      <c r="BH6" s="35">
        <v>11136</v>
      </c>
      <c r="BI6" s="35">
        <v>1920</v>
      </c>
      <c r="BJ6" s="35">
        <v>17280</v>
      </c>
      <c r="BK6" s="35">
        <v>48</v>
      </c>
      <c r="BL6" s="35">
        <v>9792</v>
      </c>
      <c r="BM6" s="35">
        <v>3264</v>
      </c>
      <c r="BN6" s="35"/>
      <c r="BO6" s="35">
        <v>274</v>
      </c>
      <c r="BP6" s="35">
        <v>9360</v>
      </c>
      <c r="BQ6" s="35">
        <v>2496</v>
      </c>
      <c r="BR6" s="35">
        <v>6912</v>
      </c>
      <c r="BS6" s="35"/>
      <c r="BT6" s="35">
        <v>11280</v>
      </c>
      <c r="BU6" s="35">
        <v>2448</v>
      </c>
      <c r="BV6" s="35">
        <v>13824</v>
      </c>
      <c r="BW6" s="35">
        <v>205</v>
      </c>
      <c r="BX6" s="35"/>
      <c r="BY6" s="35"/>
      <c r="BZ6" s="35"/>
      <c r="CA6" s="35"/>
      <c r="CB6" s="35">
        <v>10080</v>
      </c>
      <c r="CC6" s="35">
        <v>2256</v>
      </c>
      <c r="CD6" s="35">
        <v>3456</v>
      </c>
      <c r="CE6" s="35">
        <v>61</v>
      </c>
      <c r="CF6" s="35">
        <v>9072</v>
      </c>
      <c r="CG6" s="35">
        <v>2352</v>
      </c>
      <c r="CH6" s="35">
        <v>13824</v>
      </c>
      <c r="CI6" s="35"/>
      <c r="CJ6" s="35">
        <v>10800</v>
      </c>
      <c r="CK6" s="35">
        <v>0</v>
      </c>
      <c r="CL6" s="35"/>
      <c r="CM6" s="35"/>
      <c r="CN6" s="35"/>
      <c r="CO6" s="35"/>
      <c r="CP6" s="35"/>
      <c r="CQ6" s="35"/>
      <c r="CR6" s="35"/>
      <c r="CS6" s="35"/>
      <c r="CT6" s="35"/>
      <c r="CU6" s="35"/>
      <c r="CV6" s="35"/>
      <c r="CW6" s="35"/>
      <c r="CX6" s="35"/>
      <c r="CY6" s="35"/>
      <c r="CZ6" s="35"/>
      <c r="DA6" s="35"/>
      <c r="DB6" s="35"/>
      <c r="DC6" s="35"/>
      <c r="DD6" s="35"/>
      <c r="DE6" s="35"/>
      <c r="DF6" s="35"/>
      <c r="DG6" s="35"/>
      <c r="DH6" s="35"/>
      <c r="DI6" s="35"/>
      <c r="DJ6" s="35"/>
      <c r="DK6" s="35"/>
      <c r="DL6" s="35"/>
      <c r="DM6" s="35"/>
      <c r="DN6" s="35"/>
      <c r="DO6" s="35"/>
      <c r="DP6" s="35"/>
      <c r="DQ6" s="35"/>
      <c r="DR6" s="35"/>
      <c r="DS6" s="35"/>
      <c r="DT6" s="35"/>
      <c r="DU6" s="35"/>
      <c r="DV6" s="35"/>
      <c r="DW6" s="35"/>
      <c r="DX6" s="35"/>
      <c r="DY6" s="35"/>
      <c r="DZ6" s="35"/>
      <c r="EA6" s="35"/>
      <c r="EB6" s="35"/>
      <c r="EC6" s="35"/>
      <c r="ED6" s="35"/>
      <c r="EE6" s="35"/>
      <c r="EF6" s="35"/>
      <c r="EG6" s="35"/>
      <c r="EH6" s="2" t="e">
        <f t="shared" si="0"/>
        <v>#DIV/0!</v>
      </c>
      <c r="EI6" s="3"/>
      <c r="EJ6" s="3"/>
      <c r="EK6" s="3"/>
      <c r="EL6" s="3"/>
      <c r="EM6" s="3"/>
      <c r="EN6" s="3"/>
      <c r="EO6" s="3"/>
      <c r="EQ6" s="3"/>
      <c r="ER6" s="99"/>
      <c r="ES6" s="3"/>
      <c r="ET6" s="3"/>
      <c r="EU6" s="99"/>
      <c r="EV6" s="99"/>
      <c r="EW6" s="99"/>
      <c r="EX6" s="99"/>
      <c r="EY6" s="99"/>
    </row>
    <row r="7" spans="1:155" ht="16.5" thickBot="1">
      <c r="A7" s="44" t="s">
        <v>8</v>
      </c>
      <c r="B7" s="44"/>
      <c r="C7" s="41"/>
      <c r="D7" s="3">
        <f>IFERROR(VLOOKUP(A7,#REF!,4,FALSE),0)</f>
        <v>0</v>
      </c>
      <c r="E7" s="3">
        <f>IFERROR(VLOOKUP(A7,#REF!,6,FALSE),0)</f>
        <v>0</v>
      </c>
      <c r="F7" s="3"/>
      <c r="G7" s="3">
        <f>+IFERROR(VLOOKUP(A7,#REF!,12,FALSE),0)</f>
        <v>0</v>
      </c>
      <c r="H7" s="3">
        <f>+IFERROR(VLOOKUP(A7,#REF!,14,FALSE),0)</f>
        <v>0</v>
      </c>
      <c r="I7" s="3">
        <f t="shared" si="1"/>
        <v>0</v>
      </c>
      <c r="J7" s="3">
        <f t="shared" si="2"/>
        <v>0</v>
      </c>
      <c r="K7" s="312"/>
      <c r="L7" s="35">
        <v>9936</v>
      </c>
      <c r="M7" s="35">
        <v>1776</v>
      </c>
      <c r="N7" s="35"/>
      <c r="O7" s="35"/>
      <c r="P7" s="35">
        <v>10944</v>
      </c>
      <c r="Q7" s="35">
        <v>2208</v>
      </c>
      <c r="R7" s="35">
        <v>10368</v>
      </c>
      <c r="S7" s="35"/>
      <c r="T7" s="35"/>
      <c r="U7" s="35"/>
      <c r="V7" s="35"/>
      <c r="W7" s="35"/>
      <c r="X7" s="35">
        <v>10464</v>
      </c>
      <c r="Y7" s="35">
        <v>1536</v>
      </c>
      <c r="Z7" s="35">
        <v>10368</v>
      </c>
      <c r="AA7" s="35"/>
      <c r="AB7" s="35">
        <v>10032</v>
      </c>
      <c r="AC7" s="35">
        <v>2544</v>
      </c>
      <c r="AD7" s="35"/>
      <c r="AE7" s="35"/>
      <c r="AF7" s="35">
        <v>11472</v>
      </c>
      <c r="AG7" s="35">
        <v>1536</v>
      </c>
      <c r="AH7" s="35">
        <v>6912</v>
      </c>
      <c r="AI7" s="35"/>
      <c r="AJ7" s="35">
        <v>9552</v>
      </c>
      <c r="AK7" s="35">
        <v>2880</v>
      </c>
      <c r="AL7" s="35">
        <v>13824</v>
      </c>
      <c r="AM7" s="35"/>
      <c r="AN7" s="35">
        <v>10080</v>
      </c>
      <c r="AO7" s="35">
        <v>2400</v>
      </c>
      <c r="AP7" s="35"/>
      <c r="AQ7" s="35"/>
      <c r="AR7" s="35">
        <v>10272</v>
      </c>
      <c r="AS7" s="35">
        <v>3120</v>
      </c>
      <c r="AT7" s="35">
        <v>6912</v>
      </c>
      <c r="AU7" s="35"/>
      <c r="AV7" s="35"/>
      <c r="AW7" s="35"/>
      <c r="AX7" s="35"/>
      <c r="AY7" s="35"/>
      <c r="AZ7" s="35">
        <v>10128</v>
      </c>
      <c r="BA7" s="35">
        <v>1488</v>
      </c>
      <c r="BB7" s="35">
        <v>10368</v>
      </c>
      <c r="BC7" s="35"/>
      <c r="BD7" s="35">
        <v>10176</v>
      </c>
      <c r="BE7" s="35">
        <v>2160</v>
      </c>
      <c r="BF7" s="35">
        <v>6912</v>
      </c>
      <c r="BG7" s="35">
        <v>288</v>
      </c>
      <c r="BH7" s="35">
        <v>11472</v>
      </c>
      <c r="BI7" s="35">
        <v>1248</v>
      </c>
      <c r="BJ7" s="35">
        <v>10368</v>
      </c>
      <c r="BK7" s="35"/>
      <c r="BL7" s="35">
        <v>10080</v>
      </c>
      <c r="BM7" s="35">
        <v>2832</v>
      </c>
      <c r="BN7" s="35"/>
      <c r="BO7" s="35"/>
      <c r="BP7" s="35">
        <v>9792</v>
      </c>
      <c r="BQ7" s="35">
        <v>1920</v>
      </c>
      <c r="BR7" s="35">
        <v>10368</v>
      </c>
      <c r="BS7" s="35"/>
      <c r="BT7" s="35">
        <v>10608</v>
      </c>
      <c r="BU7" s="35">
        <v>1776</v>
      </c>
      <c r="BV7" s="35">
        <v>10368</v>
      </c>
      <c r="BW7" s="35"/>
      <c r="BX7" s="35"/>
      <c r="BY7" s="35"/>
      <c r="BZ7" s="35"/>
      <c r="CA7" s="35"/>
      <c r="CB7" s="35">
        <v>10320</v>
      </c>
      <c r="CC7" s="35">
        <v>1488</v>
      </c>
      <c r="CD7" s="35">
        <v>10368</v>
      </c>
      <c r="CE7" s="35"/>
      <c r="CF7" s="35">
        <v>9648</v>
      </c>
      <c r="CG7" s="35">
        <v>2448</v>
      </c>
      <c r="CH7" s="35">
        <v>0</v>
      </c>
      <c r="CI7" s="35"/>
      <c r="CJ7" s="35">
        <v>11520</v>
      </c>
      <c r="CK7" s="35">
        <v>0</v>
      </c>
      <c r="CL7" s="35"/>
      <c r="CM7" s="35"/>
      <c r="CN7" s="35"/>
      <c r="CO7" s="35"/>
      <c r="CP7" s="35"/>
      <c r="CQ7" s="35"/>
      <c r="CR7" s="35"/>
      <c r="CS7" s="35"/>
      <c r="CT7" s="35"/>
      <c r="CU7" s="35"/>
      <c r="CV7" s="35"/>
      <c r="CW7" s="35"/>
      <c r="CX7" s="35"/>
      <c r="CY7" s="35"/>
      <c r="CZ7" s="35"/>
      <c r="DA7" s="35"/>
      <c r="DB7" s="35"/>
      <c r="DC7" s="35"/>
      <c r="DD7" s="35"/>
      <c r="DE7" s="35"/>
      <c r="DF7" s="35"/>
      <c r="DG7" s="35"/>
      <c r="DH7" s="35"/>
      <c r="DI7" s="35"/>
      <c r="DJ7" s="35"/>
      <c r="DK7" s="35"/>
      <c r="DL7" s="35"/>
      <c r="DM7" s="35"/>
      <c r="DN7" s="35"/>
      <c r="DO7" s="35"/>
      <c r="DP7" s="35"/>
      <c r="DQ7" s="35"/>
      <c r="DR7" s="35"/>
      <c r="DS7" s="35"/>
      <c r="DT7" s="35"/>
      <c r="DU7" s="35"/>
      <c r="DV7" s="35"/>
      <c r="DW7" s="35"/>
      <c r="DX7" s="35"/>
      <c r="DY7" s="35"/>
      <c r="DZ7" s="35"/>
      <c r="EA7" s="35"/>
      <c r="EB7" s="35"/>
      <c r="EC7" s="35"/>
      <c r="ED7" s="35"/>
      <c r="EE7" s="35"/>
      <c r="EF7" s="35"/>
      <c r="EG7" s="35"/>
      <c r="EH7" s="2" t="e">
        <f t="shared" si="0"/>
        <v>#DIV/0!</v>
      </c>
      <c r="EI7" s="3"/>
      <c r="EJ7" s="3"/>
      <c r="EK7" s="3"/>
      <c r="EL7" s="3"/>
      <c r="EM7" s="3"/>
      <c r="EN7" s="3"/>
      <c r="EO7" s="3"/>
      <c r="EQ7" s="3"/>
      <c r="ER7" s="99"/>
      <c r="ES7" s="3"/>
      <c r="ET7" s="3"/>
      <c r="EU7" s="99"/>
      <c r="EV7" s="99"/>
      <c r="EW7" s="99"/>
      <c r="EX7" s="99"/>
      <c r="EY7" s="99"/>
    </row>
    <row r="8" spans="1:155" ht="16.5" thickBot="1">
      <c r="A8" s="44" t="s">
        <v>9</v>
      </c>
      <c r="B8" s="44"/>
      <c r="C8" s="41"/>
      <c r="D8" s="3">
        <f>IFERROR(VLOOKUP(A8,#REF!,4,FALSE),0)</f>
        <v>0</v>
      </c>
      <c r="E8" s="3">
        <f>IFERROR(VLOOKUP(A8,#REF!,6,FALSE),0)</f>
        <v>0</v>
      </c>
      <c r="F8" s="3"/>
      <c r="G8" s="3">
        <f>+IFERROR(VLOOKUP(A8,#REF!,12,FALSE),0)</f>
        <v>0</v>
      </c>
      <c r="H8" s="3">
        <f>+IFERROR(VLOOKUP(A8,#REF!,14,FALSE),0)</f>
        <v>0</v>
      </c>
      <c r="I8" s="3">
        <f t="shared" si="1"/>
        <v>0</v>
      </c>
      <c r="J8" s="3">
        <f t="shared" si="2"/>
        <v>0</v>
      </c>
      <c r="K8" s="312"/>
      <c r="L8" s="35">
        <v>1632</v>
      </c>
      <c r="M8" s="35">
        <v>624</v>
      </c>
      <c r="N8" s="35"/>
      <c r="O8" s="35"/>
      <c r="P8" s="35">
        <v>1632</v>
      </c>
      <c r="Q8" s="35">
        <v>672</v>
      </c>
      <c r="R8" s="35">
        <v>0</v>
      </c>
      <c r="S8" s="35"/>
      <c r="T8" s="35"/>
      <c r="U8" s="35"/>
      <c r="V8" s="35"/>
      <c r="W8" s="35"/>
      <c r="X8" s="35">
        <v>1440</v>
      </c>
      <c r="Y8" s="35">
        <v>432</v>
      </c>
      <c r="Z8" s="35">
        <v>3456</v>
      </c>
      <c r="AA8" s="35"/>
      <c r="AB8" s="35">
        <v>1536</v>
      </c>
      <c r="AC8" s="35">
        <v>624</v>
      </c>
      <c r="AD8" s="35"/>
      <c r="AE8" s="35"/>
      <c r="AF8" s="35">
        <v>1776</v>
      </c>
      <c r="AG8" s="35">
        <v>576</v>
      </c>
      <c r="AH8" s="35">
        <v>3456</v>
      </c>
      <c r="AI8" s="35"/>
      <c r="AJ8" s="35">
        <v>1632</v>
      </c>
      <c r="AK8" s="35">
        <v>432</v>
      </c>
      <c r="AL8" s="35">
        <v>0</v>
      </c>
      <c r="AM8" s="35"/>
      <c r="AN8" s="35">
        <v>1536</v>
      </c>
      <c r="AO8" s="35">
        <v>528</v>
      </c>
      <c r="AP8" s="35"/>
      <c r="AQ8" s="35"/>
      <c r="AR8" s="35">
        <v>1680</v>
      </c>
      <c r="AS8" s="35">
        <v>576</v>
      </c>
      <c r="AT8" s="35">
        <v>3456</v>
      </c>
      <c r="AU8" s="35"/>
      <c r="AV8" s="35"/>
      <c r="AW8" s="35"/>
      <c r="AX8" s="35"/>
      <c r="AY8" s="35"/>
      <c r="AZ8" s="35">
        <v>1776</v>
      </c>
      <c r="BA8" s="35">
        <v>336</v>
      </c>
      <c r="BB8" s="35">
        <v>0</v>
      </c>
      <c r="BC8" s="35"/>
      <c r="BD8" s="35">
        <v>1488</v>
      </c>
      <c r="BE8" s="35">
        <v>624</v>
      </c>
      <c r="BF8" s="35">
        <v>3456</v>
      </c>
      <c r="BG8" s="35"/>
      <c r="BH8" s="35">
        <v>1968</v>
      </c>
      <c r="BI8" s="35">
        <v>432</v>
      </c>
      <c r="BJ8" s="35">
        <v>0</v>
      </c>
      <c r="BK8" s="35"/>
      <c r="BL8" s="35">
        <v>1776</v>
      </c>
      <c r="BM8" s="35">
        <v>336</v>
      </c>
      <c r="BN8" s="35"/>
      <c r="BO8" s="35"/>
      <c r="BP8" s="35">
        <v>1680</v>
      </c>
      <c r="BQ8" s="35">
        <v>432</v>
      </c>
      <c r="BR8" s="35">
        <v>3456</v>
      </c>
      <c r="BS8" s="35"/>
      <c r="BT8" s="35">
        <v>1632</v>
      </c>
      <c r="BU8" s="35">
        <v>336</v>
      </c>
      <c r="BV8" s="35">
        <v>3456</v>
      </c>
      <c r="BW8" s="35"/>
      <c r="BX8" s="35"/>
      <c r="BY8" s="35"/>
      <c r="BZ8" s="35"/>
      <c r="CA8" s="35"/>
      <c r="CB8" s="35">
        <v>2496</v>
      </c>
      <c r="CC8" s="35">
        <v>336</v>
      </c>
      <c r="CD8" s="35">
        <v>0</v>
      </c>
      <c r="CE8" s="35"/>
      <c r="CF8" s="35">
        <v>1344</v>
      </c>
      <c r="CG8" s="35">
        <v>336</v>
      </c>
      <c r="CH8" s="35">
        <v>3456</v>
      </c>
      <c r="CI8" s="35"/>
      <c r="CJ8" s="35">
        <v>1680</v>
      </c>
      <c r="CK8" s="35">
        <v>0</v>
      </c>
      <c r="CL8" s="35"/>
      <c r="CM8" s="35"/>
      <c r="CN8" s="35"/>
      <c r="CO8" s="35"/>
      <c r="CP8" s="35"/>
      <c r="CQ8" s="35"/>
      <c r="CR8" s="35"/>
      <c r="CS8" s="35"/>
      <c r="CT8" s="35"/>
      <c r="CU8" s="35"/>
      <c r="CV8" s="35"/>
      <c r="CW8" s="35"/>
      <c r="CX8" s="35"/>
      <c r="CY8" s="35"/>
      <c r="CZ8" s="35"/>
      <c r="DA8" s="35"/>
      <c r="DB8" s="35"/>
      <c r="DC8" s="35"/>
      <c r="DD8" s="35"/>
      <c r="DE8" s="35"/>
      <c r="DF8" s="35"/>
      <c r="DG8" s="35"/>
      <c r="DH8" s="35"/>
      <c r="DI8" s="35"/>
      <c r="DJ8" s="35"/>
      <c r="DK8" s="35"/>
      <c r="DL8" s="35"/>
      <c r="DM8" s="35"/>
      <c r="DN8" s="35"/>
      <c r="DO8" s="35"/>
      <c r="DP8" s="35"/>
      <c r="DQ8" s="35"/>
      <c r="DR8" s="35"/>
      <c r="DS8" s="35"/>
      <c r="DT8" s="35"/>
      <c r="DU8" s="35"/>
      <c r="DV8" s="35"/>
      <c r="DW8" s="35"/>
      <c r="DX8" s="35"/>
      <c r="DY8" s="35"/>
      <c r="DZ8" s="35"/>
      <c r="EA8" s="35"/>
      <c r="EB8" s="35"/>
      <c r="EC8" s="35"/>
      <c r="ED8" s="35"/>
      <c r="EE8" s="35"/>
      <c r="EF8" s="35"/>
      <c r="EG8" s="35"/>
      <c r="EH8" s="2" t="e">
        <f t="shared" si="0"/>
        <v>#DIV/0!</v>
      </c>
      <c r="EI8" s="3"/>
      <c r="EJ8" s="3"/>
      <c r="EK8" s="3"/>
      <c r="EL8" s="3"/>
      <c r="EM8" s="3"/>
      <c r="EN8" s="3"/>
      <c r="EO8" s="3"/>
      <c r="EQ8" s="3"/>
      <c r="ER8" s="99"/>
      <c r="ES8" s="3"/>
      <c r="ET8" s="3"/>
      <c r="EU8" s="99"/>
      <c r="EV8" s="99"/>
      <c r="EW8" s="99"/>
      <c r="EX8" s="99"/>
      <c r="EY8" s="99"/>
    </row>
    <row r="9" spans="1:155" ht="16.5" thickBot="1">
      <c r="A9" s="44" t="s">
        <v>11</v>
      </c>
      <c r="B9" s="44"/>
      <c r="C9" s="41"/>
      <c r="D9" s="3">
        <f>IFERROR(VLOOKUP(A9,#REF!,4,FALSE),0)</f>
        <v>0</v>
      </c>
      <c r="E9" s="3">
        <f>IFERROR(VLOOKUP(A9,#REF!,6,FALSE),0)</f>
        <v>0</v>
      </c>
      <c r="F9" s="3"/>
      <c r="G9" s="3">
        <f>+IFERROR(VLOOKUP(A9,#REF!,12,FALSE),0)</f>
        <v>0</v>
      </c>
      <c r="H9" s="3">
        <f>+IFERROR(VLOOKUP(A9,#REF!,14,FALSE),0)</f>
        <v>0</v>
      </c>
      <c r="I9" s="3">
        <f t="shared" si="1"/>
        <v>0</v>
      </c>
      <c r="J9" s="3">
        <f t="shared" si="2"/>
        <v>0</v>
      </c>
      <c r="K9" s="312"/>
      <c r="L9" s="35">
        <v>1632</v>
      </c>
      <c r="M9" s="35">
        <v>432</v>
      </c>
      <c r="N9" s="35"/>
      <c r="O9" s="35"/>
      <c r="P9" s="35">
        <v>1584</v>
      </c>
      <c r="Q9" s="35">
        <v>624</v>
      </c>
      <c r="R9" s="35">
        <v>3456</v>
      </c>
      <c r="S9" s="35"/>
      <c r="T9" s="35"/>
      <c r="U9" s="35"/>
      <c r="V9" s="35"/>
      <c r="W9" s="35"/>
      <c r="X9" s="35">
        <v>1440</v>
      </c>
      <c r="Y9" s="35">
        <v>336</v>
      </c>
      <c r="Z9" s="35">
        <v>0</v>
      </c>
      <c r="AA9" s="35"/>
      <c r="AB9" s="35">
        <v>1344</v>
      </c>
      <c r="AC9" s="35">
        <v>528</v>
      </c>
      <c r="AD9" s="35"/>
      <c r="AE9" s="35"/>
      <c r="AF9" s="35">
        <v>1824</v>
      </c>
      <c r="AG9" s="35">
        <v>384</v>
      </c>
      <c r="AH9" s="35">
        <v>3456</v>
      </c>
      <c r="AI9" s="35"/>
      <c r="AJ9" s="35">
        <v>1632</v>
      </c>
      <c r="AK9" s="35">
        <v>288</v>
      </c>
      <c r="AL9" s="35">
        <v>3456</v>
      </c>
      <c r="AM9" s="35"/>
      <c r="AN9" s="35">
        <v>1680</v>
      </c>
      <c r="AO9" s="35">
        <v>480</v>
      </c>
      <c r="AP9" s="35"/>
      <c r="AQ9" s="35"/>
      <c r="AR9" s="35">
        <v>1536</v>
      </c>
      <c r="AS9" s="35">
        <v>624</v>
      </c>
      <c r="AT9" s="35">
        <v>0</v>
      </c>
      <c r="AU9" s="35"/>
      <c r="AV9" s="35"/>
      <c r="AW9" s="35"/>
      <c r="AX9" s="35"/>
      <c r="AY9" s="35"/>
      <c r="AZ9" s="35">
        <v>1776</v>
      </c>
      <c r="BA9" s="35">
        <v>336</v>
      </c>
      <c r="BB9" s="35">
        <v>3456</v>
      </c>
      <c r="BC9" s="35"/>
      <c r="BD9" s="35">
        <v>1536</v>
      </c>
      <c r="BE9" s="35">
        <v>432</v>
      </c>
      <c r="BF9" s="35">
        <v>3456</v>
      </c>
      <c r="BG9" s="35"/>
      <c r="BH9" s="35">
        <v>1584</v>
      </c>
      <c r="BI9" s="35">
        <v>192</v>
      </c>
      <c r="BJ9" s="35">
        <v>0</v>
      </c>
      <c r="BK9" s="35"/>
      <c r="BL9" s="35">
        <v>1632</v>
      </c>
      <c r="BM9" s="35">
        <v>240</v>
      </c>
      <c r="BN9" s="35"/>
      <c r="BO9" s="35"/>
      <c r="BP9" s="35">
        <v>1776</v>
      </c>
      <c r="BQ9" s="35">
        <v>192</v>
      </c>
      <c r="BR9" s="35">
        <v>0</v>
      </c>
      <c r="BS9" s="35"/>
      <c r="BT9" s="35">
        <v>1584</v>
      </c>
      <c r="BU9" s="35">
        <v>192</v>
      </c>
      <c r="BV9" s="35">
        <v>3456</v>
      </c>
      <c r="BW9" s="35"/>
      <c r="BX9" s="35"/>
      <c r="BY9" s="35"/>
      <c r="BZ9" s="35"/>
      <c r="CA9" s="35"/>
      <c r="CB9" s="35">
        <v>1968</v>
      </c>
      <c r="CC9" s="35">
        <v>240</v>
      </c>
      <c r="CD9" s="35">
        <v>0</v>
      </c>
      <c r="CE9" s="35"/>
      <c r="CF9" s="35">
        <v>1392</v>
      </c>
      <c r="CG9" s="35">
        <v>288</v>
      </c>
      <c r="CH9" s="35">
        <v>3456</v>
      </c>
      <c r="CI9" s="35"/>
      <c r="CJ9" s="35">
        <v>1824</v>
      </c>
      <c r="CK9" s="35">
        <v>0</v>
      </c>
      <c r="CL9" s="35"/>
      <c r="CM9" s="35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5"/>
      <c r="DS9" s="35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2" t="e">
        <f t="shared" si="0"/>
        <v>#DIV/0!</v>
      </c>
      <c r="EI9" s="3"/>
      <c r="EJ9" s="3"/>
      <c r="EK9" s="3"/>
      <c r="EL9" s="3"/>
      <c r="EM9" s="3"/>
      <c r="EN9" s="3"/>
      <c r="EO9" s="3"/>
      <c r="EQ9" s="3"/>
      <c r="ER9" s="99"/>
      <c r="ES9" s="3"/>
      <c r="ET9" s="3"/>
      <c r="EU9" s="99"/>
      <c r="EV9" s="99"/>
      <c r="EW9" s="99"/>
      <c r="EX9" s="99"/>
      <c r="EY9" s="99"/>
    </row>
    <row r="10" spans="1:155" ht="16.5" thickBot="1">
      <c r="A10" s="44" t="s">
        <v>14</v>
      </c>
      <c r="B10" s="44"/>
      <c r="C10" s="41"/>
      <c r="D10" s="3">
        <f>IFERROR(VLOOKUP(A10,#REF!,4,FALSE),0)</f>
        <v>0</v>
      </c>
      <c r="E10" s="3">
        <f>IFERROR(VLOOKUP(A10,#REF!,6,FALSE),0)</f>
        <v>0</v>
      </c>
      <c r="F10" s="3"/>
      <c r="G10" s="3">
        <f>+IFERROR(VLOOKUP(A10,#REF!,12,FALSE),0)</f>
        <v>0</v>
      </c>
      <c r="H10" s="3">
        <f>+IFERROR(VLOOKUP(A10,#REF!,14,FALSE),0)</f>
        <v>0</v>
      </c>
      <c r="I10" s="3">
        <f t="shared" si="1"/>
        <v>0</v>
      </c>
      <c r="J10" s="3">
        <f t="shared" si="2"/>
        <v>0</v>
      </c>
      <c r="K10" s="312"/>
      <c r="L10" s="35">
        <v>1440</v>
      </c>
      <c r="M10" s="35">
        <v>192</v>
      </c>
      <c r="N10" s="35"/>
      <c r="O10" s="35"/>
      <c r="P10" s="35">
        <v>1584</v>
      </c>
      <c r="Q10" s="35">
        <v>624</v>
      </c>
      <c r="R10" s="35">
        <v>0</v>
      </c>
      <c r="S10" s="35"/>
      <c r="T10" s="35"/>
      <c r="U10" s="35"/>
      <c r="V10" s="35"/>
      <c r="W10" s="35"/>
      <c r="X10" s="35">
        <v>1392</v>
      </c>
      <c r="Y10" s="35">
        <v>576</v>
      </c>
      <c r="Z10" s="35">
        <v>3456</v>
      </c>
      <c r="AA10" s="35"/>
      <c r="AB10" s="35">
        <v>1392</v>
      </c>
      <c r="AC10" s="35">
        <v>528</v>
      </c>
      <c r="AD10" s="35"/>
      <c r="AE10" s="35"/>
      <c r="AF10" s="35">
        <v>1824</v>
      </c>
      <c r="AG10" s="35">
        <v>240</v>
      </c>
      <c r="AH10" s="35">
        <v>3456</v>
      </c>
      <c r="AI10" s="35"/>
      <c r="AJ10" s="35">
        <v>1632</v>
      </c>
      <c r="AK10" s="35">
        <v>144</v>
      </c>
      <c r="AL10" s="35">
        <v>0</v>
      </c>
      <c r="AM10" s="35"/>
      <c r="AN10" s="35">
        <v>1680</v>
      </c>
      <c r="AO10" s="35">
        <v>288</v>
      </c>
      <c r="AP10" s="35"/>
      <c r="AQ10" s="35"/>
      <c r="AR10" s="35">
        <v>1632</v>
      </c>
      <c r="AS10" s="35">
        <v>384</v>
      </c>
      <c r="AT10" s="35">
        <v>3456</v>
      </c>
      <c r="AU10" s="35"/>
      <c r="AV10" s="35"/>
      <c r="AW10" s="35"/>
      <c r="AX10" s="35"/>
      <c r="AY10" s="35"/>
      <c r="AZ10" s="35">
        <v>1680</v>
      </c>
      <c r="BA10" s="35">
        <v>144</v>
      </c>
      <c r="BB10" s="35">
        <v>0</v>
      </c>
      <c r="BC10" s="35"/>
      <c r="BD10" s="35">
        <v>1536</v>
      </c>
      <c r="BE10" s="35">
        <v>336</v>
      </c>
      <c r="BF10" s="35">
        <v>3456</v>
      </c>
      <c r="BG10" s="35"/>
      <c r="BH10" s="35">
        <v>1824</v>
      </c>
      <c r="BI10" s="35">
        <v>240</v>
      </c>
      <c r="BJ10" s="35">
        <v>0</v>
      </c>
      <c r="BK10" s="35"/>
      <c r="BL10" s="35">
        <v>1392</v>
      </c>
      <c r="BM10" s="35">
        <v>96</v>
      </c>
      <c r="BN10" s="35"/>
      <c r="BO10" s="35"/>
      <c r="BP10" s="35">
        <v>1536</v>
      </c>
      <c r="BQ10" s="35">
        <v>432</v>
      </c>
      <c r="BR10" s="35">
        <v>0</v>
      </c>
      <c r="BS10" s="35"/>
      <c r="BT10" s="35">
        <v>1632</v>
      </c>
      <c r="BU10" s="35">
        <v>96</v>
      </c>
      <c r="BV10" s="35">
        <v>0</v>
      </c>
      <c r="BW10" s="35"/>
      <c r="BX10" s="35"/>
      <c r="BY10" s="35"/>
      <c r="BZ10" s="35"/>
      <c r="CA10" s="35"/>
      <c r="CB10" s="35">
        <v>288</v>
      </c>
      <c r="CC10" s="35">
        <v>0</v>
      </c>
      <c r="CD10" s="35">
        <v>3456</v>
      </c>
      <c r="CE10" s="35"/>
      <c r="CF10" s="35">
        <v>1296</v>
      </c>
      <c r="CG10" s="35">
        <v>96</v>
      </c>
      <c r="CH10" s="35">
        <v>3456</v>
      </c>
      <c r="CI10" s="35"/>
      <c r="CJ10" s="35">
        <v>1728</v>
      </c>
      <c r="CK10" s="35">
        <v>0</v>
      </c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2" t="e">
        <f t="shared" si="0"/>
        <v>#DIV/0!</v>
      </c>
      <c r="EI10" s="3"/>
      <c r="EJ10" s="3"/>
      <c r="EK10" s="3"/>
      <c r="EL10" s="3"/>
      <c r="EM10" s="3"/>
      <c r="EN10" s="3"/>
      <c r="EO10" s="3"/>
      <c r="EQ10" s="3"/>
      <c r="ER10" s="99"/>
      <c r="ES10" s="3"/>
      <c r="ET10" s="3"/>
      <c r="EU10" s="99"/>
      <c r="EV10" s="99"/>
      <c r="EW10" s="99"/>
      <c r="EX10" s="99"/>
      <c r="EY10" s="99"/>
    </row>
    <row r="11" spans="1:155" ht="16.5" thickBot="1">
      <c r="A11" s="44" t="s">
        <v>15</v>
      </c>
      <c r="B11" s="44"/>
      <c r="C11" s="41"/>
      <c r="D11" s="3">
        <f>IFERROR(VLOOKUP(A11,#REF!,4,FALSE),0)</f>
        <v>0</v>
      </c>
      <c r="E11" s="3">
        <f>IFERROR(VLOOKUP(A11,#REF!,6,FALSE),0)</f>
        <v>0</v>
      </c>
      <c r="F11" s="3"/>
      <c r="G11" s="3">
        <f>+IFERROR(VLOOKUP(A11,#REF!,12,FALSE),0)</f>
        <v>0</v>
      </c>
      <c r="H11" s="3">
        <f>+IFERROR(VLOOKUP(A11,#REF!,14,FALSE),0)</f>
        <v>0</v>
      </c>
      <c r="I11" s="3">
        <f t="shared" si="1"/>
        <v>0</v>
      </c>
      <c r="J11" s="3">
        <f t="shared" si="2"/>
        <v>0</v>
      </c>
      <c r="K11" s="312"/>
      <c r="L11" s="35">
        <v>1440</v>
      </c>
      <c r="M11" s="35">
        <v>96</v>
      </c>
      <c r="N11" s="35"/>
      <c r="O11" s="35"/>
      <c r="P11" s="35">
        <v>1440</v>
      </c>
      <c r="Q11" s="35">
        <v>288</v>
      </c>
      <c r="R11" s="35">
        <v>3456</v>
      </c>
      <c r="S11" s="35"/>
      <c r="T11" s="35"/>
      <c r="U11" s="35"/>
      <c r="V11" s="35"/>
      <c r="W11" s="35"/>
      <c r="X11" s="35">
        <v>1440</v>
      </c>
      <c r="Y11" s="35">
        <v>336</v>
      </c>
      <c r="Z11" s="35">
        <v>0</v>
      </c>
      <c r="AA11" s="35"/>
      <c r="AB11" s="35">
        <v>1344</v>
      </c>
      <c r="AC11" s="35">
        <v>432</v>
      </c>
      <c r="AD11" s="35"/>
      <c r="AE11" s="35"/>
      <c r="AF11" s="35">
        <v>1632</v>
      </c>
      <c r="AG11" s="35">
        <v>240</v>
      </c>
      <c r="AH11" s="35">
        <v>3456</v>
      </c>
      <c r="AI11" s="35"/>
      <c r="AJ11" s="35">
        <v>1536</v>
      </c>
      <c r="AK11" s="35">
        <v>144</v>
      </c>
      <c r="AL11" s="35">
        <v>0</v>
      </c>
      <c r="AM11" s="35"/>
      <c r="AN11" s="35">
        <v>1680</v>
      </c>
      <c r="AO11" s="35">
        <v>288</v>
      </c>
      <c r="AP11" s="35"/>
      <c r="AQ11" s="35"/>
      <c r="AR11" s="35">
        <v>1104</v>
      </c>
      <c r="AS11" s="35">
        <v>336</v>
      </c>
      <c r="AT11" s="35">
        <v>3456</v>
      </c>
      <c r="AU11" s="35"/>
      <c r="AV11" s="35"/>
      <c r="AW11" s="35"/>
      <c r="AX11" s="35"/>
      <c r="AY11" s="35"/>
      <c r="AZ11" s="35">
        <v>1344</v>
      </c>
      <c r="BA11" s="35">
        <v>144</v>
      </c>
      <c r="BB11" s="35">
        <v>0</v>
      </c>
      <c r="BC11" s="35"/>
      <c r="BD11" s="35">
        <v>1104</v>
      </c>
      <c r="BE11" s="35">
        <v>144</v>
      </c>
      <c r="BF11" s="35">
        <v>3456</v>
      </c>
      <c r="BG11" s="35"/>
      <c r="BH11" s="35">
        <v>1344</v>
      </c>
      <c r="BI11" s="35">
        <v>96</v>
      </c>
      <c r="BJ11" s="35">
        <v>0</v>
      </c>
      <c r="BK11" s="35"/>
      <c r="BL11" s="35">
        <v>1200</v>
      </c>
      <c r="BM11" s="35">
        <v>144</v>
      </c>
      <c r="BN11" s="35"/>
      <c r="BO11" s="35"/>
      <c r="BP11" s="35">
        <v>1200</v>
      </c>
      <c r="BQ11" s="35">
        <v>192</v>
      </c>
      <c r="BR11" s="35">
        <v>0</v>
      </c>
      <c r="BS11" s="35"/>
      <c r="BT11" s="35">
        <v>720</v>
      </c>
      <c r="BU11" s="35">
        <v>144</v>
      </c>
      <c r="BV11" s="35">
        <v>3456</v>
      </c>
      <c r="BW11" s="35"/>
      <c r="BX11" s="35"/>
      <c r="BY11" s="35"/>
      <c r="BZ11" s="35"/>
      <c r="CA11" s="35"/>
      <c r="CB11" s="35">
        <v>768</v>
      </c>
      <c r="CC11" s="35">
        <v>0</v>
      </c>
      <c r="CD11" s="35">
        <v>0</v>
      </c>
      <c r="CE11" s="35"/>
      <c r="CF11" s="35">
        <v>1344</v>
      </c>
      <c r="CG11" s="35">
        <v>0</v>
      </c>
      <c r="CH11" s="35">
        <v>3456</v>
      </c>
      <c r="CI11" s="35"/>
      <c r="CJ11" s="35">
        <v>1680</v>
      </c>
      <c r="CK11" s="35">
        <v>0</v>
      </c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35"/>
      <c r="DX11" s="35"/>
      <c r="DY11" s="35"/>
      <c r="DZ11" s="35"/>
      <c r="EA11" s="35"/>
      <c r="EB11" s="35"/>
      <c r="EC11" s="35"/>
      <c r="ED11" s="35"/>
      <c r="EE11" s="35"/>
      <c r="EF11" s="35"/>
      <c r="EG11" s="35"/>
      <c r="EH11" s="2" t="e">
        <f t="shared" si="0"/>
        <v>#DIV/0!</v>
      </c>
      <c r="EI11" s="3"/>
      <c r="EJ11" s="3"/>
      <c r="EK11" s="3"/>
      <c r="EL11" s="3"/>
      <c r="EM11" s="3"/>
      <c r="EN11" s="3"/>
      <c r="EO11" s="3"/>
      <c r="EQ11" s="3"/>
      <c r="ER11" s="99"/>
      <c r="ES11" s="3"/>
      <c r="ET11" s="3"/>
      <c r="EU11" s="99"/>
      <c r="EV11" s="99"/>
      <c r="EW11" s="99"/>
      <c r="EX11" s="99"/>
      <c r="EY11" s="99"/>
    </row>
    <row r="12" spans="1:155" ht="16.5" thickBot="1">
      <c r="A12" s="44" t="s">
        <v>10</v>
      </c>
      <c r="B12" s="44"/>
      <c r="C12" s="41"/>
      <c r="D12" s="3">
        <f>IFERROR(VLOOKUP(A12,#REF!,4,FALSE),0)</f>
        <v>0</v>
      </c>
      <c r="E12" s="3">
        <f>IFERROR(VLOOKUP(A12,#REF!,6,FALSE),0)</f>
        <v>0</v>
      </c>
      <c r="F12" s="3"/>
      <c r="G12" s="3">
        <f>+IFERROR(VLOOKUP(A12,#REF!,12,FALSE),0)</f>
        <v>0</v>
      </c>
      <c r="H12" s="3">
        <f>+IFERROR(VLOOKUP(A12,#REF!,14,FALSE),0)</f>
        <v>0</v>
      </c>
      <c r="I12" s="3">
        <f t="shared" si="1"/>
        <v>0</v>
      </c>
      <c r="J12" s="3">
        <f t="shared" si="2"/>
        <v>0</v>
      </c>
      <c r="K12" s="312"/>
      <c r="L12" s="35">
        <v>1440</v>
      </c>
      <c r="M12" s="35">
        <v>48</v>
      </c>
      <c r="N12" s="35"/>
      <c r="O12" s="35"/>
      <c r="P12" s="35">
        <v>1584</v>
      </c>
      <c r="Q12" s="35">
        <v>288</v>
      </c>
      <c r="R12" s="35">
        <v>0</v>
      </c>
      <c r="S12" s="35"/>
      <c r="T12" s="35"/>
      <c r="U12" s="35"/>
      <c r="V12" s="35"/>
      <c r="W12" s="35"/>
      <c r="X12" s="35">
        <v>1488</v>
      </c>
      <c r="Y12" s="35">
        <v>144</v>
      </c>
      <c r="Z12" s="35">
        <v>3456</v>
      </c>
      <c r="AA12" s="35"/>
      <c r="AB12" s="35">
        <v>1344</v>
      </c>
      <c r="AC12" s="35">
        <v>336</v>
      </c>
      <c r="AD12" s="35"/>
      <c r="AE12" s="35"/>
      <c r="AF12" s="35">
        <v>1632</v>
      </c>
      <c r="AG12" s="35">
        <v>192</v>
      </c>
      <c r="AH12" s="35">
        <v>0</v>
      </c>
      <c r="AI12" s="35"/>
      <c r="AJ12" s="35">
        <v>1584</v>
      </c>
      <c r="AK12" s="35">
        <v>48</v>
      </c>
      <c r="AL12" s="35">
        <v>3456</v>
      </c>
      <c r="AM12" s="35"/>
      <c r="AN12" s="35">
        <v>1440</v>
      </c>
      <c r="AO12" s="35">
        <v>144</v>
      </c>
      <c r="AP12" s="35"/>
      <c r="AQ12" s="35"/>
      <c r="AR12" s="35">
        <v>2064</v>
      </c>
      <c r="AS12" s="35">
        <v>288</v>
      </c>
      <c r="AT12" s="35">
        <v>0</v>
      </c>
      <c r="AU12" s="35"/>
      <c r="AV12" s="35"/>
      <c r="AW12" s="35"/>
      <c r="AX12" s="35"/>
      <c r="AY12" s="35"/>
      <c r="AZ12" s="35">
        <v>1968</v>
      </c>
      <c r="BA12" s="35">
        <v>0</v>
      </c>
      <c r="BB12" s="35">
        <v>3456</v>
      </c>
      <c r="BC12" s="35"/>
      <c r="BD12" s="35">
        <v>1776</v>
      </c>
      <c r="BE12" s="35">
        <v>48</v>
      </c>
      <c r="BF12" s="35">
        <v>3456</v>
      </c>
      <c r="BG12" s="35"/>
      <c r="BH12" s="35">
        <v>2016</v>
      </c>
      <c r="BI12" s="35">
        <v>240</v>
      </c>
      <c r="BJ12" s="35">
        <v>0</v>
      </c>
      <c r="BK12" s="35"/>
      <c r="BL12" s="35">
        <v>1872</v>
      </c>
      <c r="BM12" s="35">
        <v>48</v>
      </c>
      <c r="BN12" s="35"/>
      <c r="BO12" s="35"/>
      <c r="BP12" s="35">
        <v>1920</v>
      </c>
      <c r="BQ12" s="35">
        <v>240</v>
      </c>
      <c r="BR12" s="35">
        <v>0</v>
      </c>
      <c r="BS12" s="35"/>
      <c r="BT12" s="35">
        <v>2400</v>
      </c>
      <c r="BU12" s="35">
        <v>48</v>
      </c>
      <c r="BV12" s="35">
        <v>3456</v>
      </c>
      <c r="BW12" s="35"/>
      <c r="BX12" s="35"/>
      <c r="BY12" s="35"/>
      <c r="BZ12" s="35"/>
      <c r="CA12" s="35"/>
      <c r="CB12" s="35">
        <v>2256</v>
      </c>
      <c r="CC12" s="35">
        <v>0</v>
      </c>
      <c r="CD12" s="35">
        <v>0</v>
      </c>
      <c r="CE12" s="35"/>
      <c r="CF12" s="35">
        <v>1344</v>
      </c>
      <c r="CG12" s="35">
        <v>0</v>
      </c>
      <c r="CH12" s="35">
        <v>3456</v>
      </c>
      <c r="CI12" s="35"/>
      <c r="CJ12" s="35">
        <v>1776</v>
      </c>
      <c r="CK12" s="35">
        <v>0</v>
      </c>
      <c r="CL12" s="35"/>
      <c r="CM12" s="35"/>
      <c r="CN12" s="35"/>
      <c r="CO12" s="35"/>
      <c r="CP12" s="35"/>
      <c r="CQ12" s="35"/>
      <c r="CR12" s="35"/>
      <c r="CS12" s="35"/>
      <c r="CT12" s="35"/>
      <c r="CU12" s="35"/>
      <c r="CV12" s="35"/>
      <c r="CW12" s="35"/>
      <c r="CX12" s="35"/>
      <c r="CY12" s="35"/>
      <c r="CZ12" s="35"/>
      <c r="DA12" s="35"/>
      <c r="DB12" s="35"/>
      <c r="DC12" s="35"/>
      <c r="DD12" s="35"/>
      <c r="DE12" s="35"/>
      <c r="DF12" s="35"/>
      <c r="DG12" s="35"/>
      <c r="DH12" s="35"/>
      <c r="DI12" s="35"/>
      <c r="DJ12" s="35"/>
      <c r="DK12" s="35"/>
      <c r="DL12" s="35"/>
      <c r="DM12" s="35"/>
      <c r="DN12" s="35"/>
      <c r="DO12" s="35"/>
      <c r="DP12" s="35"/>
      <c r="DQ12" s="35"/>
      <c r="DR12" s="35"/>
      <c r="DS12" s="35"/>
      <c r="DT12" s="35"/>
      <c r="DU12" s="35"/>
      <c r="DV12" s="35"/>
      <c r="DW12" s="35"/>
      <c r="DX12" s="35"/>
      <c r="DY12" s="35"/>
      <c r="DZ12" s="35"/>
      <c r="EA12" s="35"/>
      <c r="EB12" s="35"/>
      <c r="EC12" s="35"/>
      <c r="ED12" s="35"/>
      <c r="EE12" s="35"/>
      <c r="EF12" s="35"/>
      <c r="EG12" s="35"/>
      <c r="EH12" s="2" t="e">
        <f t="shared" si="0"/>
        <v>#DIV/0!</v>
      </c>
      <c r="EI12" s="3"/>
      <c r="EJ12" s="3"/>
      <c r="EK12" s="3"/>
      <c r="EL12" s="3"/>
      <c r="EM12" s="3"/>
      <c r="EN12" s="3"/>
      <c r="EO12" s="3"/>
      <c r="EQ12" s="3"/>
      <c r="ER12" s="99"/>
      <c r="ES12" s="3"/>
      <c r="ET12" s="3"/>
      <c r="EU12" s="99"/>
      <c r="EV12" s="99"/>
      <c r="EW12" s="99"/>
      <c r="EX12" s="99"/>
      <c r="EY12" s="99"/>
    </row>
    <row r="13" spans="1:155" ht="16.5" thickBot="1">
      <c r="A13" s="44" t="s">
        <v>118</v>
      </c>
      <c r="B13" s="44"/>
      <c r="C13" s="41"/>
      <c r="D13" s="3">
        <f>IFERROR(VLOOKUP(A13,#REF!,4,FALSE),0)</f>
        <v>0</v>
      </c>
      <c r="E13" s="3">
        <f>IFERROR(VLOOKUP(A13,#REF!,6,FALSE),0)</f>
        <v>0</v>
      </c>
      <c r="F13" s="3"/>
      <c r="G13" s="3">
        <f>+IFERROR(VLOOKUP(A13,#REF!,12,FALSE),0)</f>
        <v>0</v>
      </c>
      <c r="H13" s="3">
        <f>+IFERROR(VLOOKUP(A13,#REF!,14,FALSE),0)</f>
        <v>0</v>
      </c>
      <c r="I13" s="3">
        <f t="shared" si="1"/>
        <v>0</v>
      </c>
      <c r="J13" s="3">
        <f t="shared" si="2"/>
        <v>0</v>
      </c>
      <c r="K13" s="312"/>
      <c r="L13" s="35">
        <v>0</v>
      </c>
      <c r="M13" s="35">
        <v>0</v>
      </c>
      <c r="N13" s="35"/>
      <c r="O13" s="35"/>
      <c r="P13" s="35">
        <v>0</v>
      </c>
      <c r="Q13" s="35">
        <v>288</v>
      </c>
      <c r="R13" s="35">
        <v>0</v>
      </c>
      <c r="S13" s="35"/>
      <c r="T13" s="35"/>
      <c r="U13" s="35"/>
      <c r="V13" s="35"/>
      <c r="W13" s="35"/>
      <c r="X13" s="35">
        <v>0</v>
      </c>
      <c r="Y13" s="35">
        <v>144</v>
      </c>
      <c r="Z13" s="35">
        <v>0</v>
      </c>
      <c r="AA13" s="35"/>
      <c r="AB13" s="35">
        <v>0</v>
      </c>
      <c r="AC13" s="35">
        <v>240</v>
      </c>
      <c r="AD13" s="35"/>
      <c r="AE13" s="35"/>
      <c r="AF13" s="35">
        <v>0</v>
      </c>
      <c r="AG13" s="35">
        <v>96</v>
      </c>
      <c r="AH13" s="35">
        <v>0</v>
      </c>
      <c r="AI13" s="35"/>
      <c r="AJ13" s="35">
        <v>0</v>
      </c>
      <c r="AK13" s="35">
        <v>0</v>
      </c>
      <c r="AL13" s="35">
        <v>0</v>
      </c>
      <c r="AM13" s="35"/>
      <c r="AN13" s="35">
        <v>0</v>
      </c>
      <c r="AO13" s="35">
        <v>0</v>
      </c>
      <c r="AP13" s="35"/>
      <c r="AQ13" s="35"/>
      <c r="AR13" s="35">
        <v>0</v>
      </c>
      <c r="AS13" s="35">
        <v>288</v>
      </c>
      <c r="AT13" s="35">
        <v>0</v>
      </c>
      <c r="AU13" s="35"/>
      <c r="AV13" s="35"/>
      <c r="AW13" s="35"/>
      <c r="AX13" s="35"/>
      <c r="AY13" s="35"/>
      <c r="AZ13" s="35">
        <v>0</v>
      </c>
      <c r="BA13" s="35">
        <v>0</v>
      </c>
      <c r="BB13" s="35">
        <v>0</v>
      </c>
      <c r="BC13" s="35"/>
      <c r="BD13" s="35">
        <v>0</v>
      </c>
      <c r="BE13" s="35">
        <v>0</v>
      </c>
      <c r="BF13" s="35">
        <v>0</v>
      </c>
      <c r="BG13" s="35"/>
      <c r="BH13" s="35">
        <v>0</v>
      </c>
      <c r="BI13" s="35">
        <v>48</v>
      </c>
      <c r="BJ13" s="35">
        <v>0</v>
      </c>
      <c r="BK13" s="35"/>
      <c r="BL13" s="35">
        <v>0</v>
      </c>
      <c r="BM13" s="35">
        <v>0</v>
      </c>
      <c r="BN13" s="35"/>
      <c r="BO13" s="35"/>
      <c r="BP13" s="35">
        <v>0</v>
      </c>
      <c r="BQ13" s="35">
        <v>48</v>
      </c>
      <c r="BR13" s="35">
        <v>0</v>
      </c>
      <c r="BS13" s="35"/>
      <c r="BT13" s="35">
        <v>0</v>
      </c>
      <c r="BU13" s="35">
        <v>96</v>
      </c>
      <c r="BV13" s="35">
        <v>0</v>
      </c>
      <c r="BW13" s="35"/>
      <c r="BX13" s="35"/>
      <c r="BY13" s="35"/>
      <c r="BZ13" s="35"/>
      <c r="CA13" s="35"/>
      <c r="CB13" s="35">
        <v>0</v>
      </c>
      <c r="CC13" s="35">
        <v>0</v>
      </c>
      <c r="CD13" s="35">
        <v>0</v>
      </c>
      <c r="CE13" s="35"/>
      <c r="CF13" s="35">
        <v>0</v>
      </c>
      <c r="CG13" s="35">
        <v>0</v>
      </c>
      <c r="CH13" s="35">
        <v>0</v>
      </c>
      <c r="CI13" s="35"/>
      <c r="CJ13" s="35">
        <v>0</v>
      </c>
      <c r="CK13" s="35">
        <v>0</v>
      </c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5"/>
      <c r="DS13" s="35"/>
      <c r="DT13" s="35"/>
      <c r="DU13" s="35"/>
      <c r="DV13" s="35"/>
      <c r="DW13" s="35"/>
      <c r="DX13" s="35"/>
      <c r="DY13" s="35"/>
      <c r="DZ13" s="35"/>
      <c r="EA13" s="35"/>
      <c r="EB13" s="35"/>
      <c r="EC13" s="35"/>
      <c r="ED13" s="35"/>
      <c r="EE13" s="35"/>
      <c r="EF13" s="35"/>
      <c r="EG13" s="35"/>
      <c r="EH13" s="2" t="e">
        <f t="shared" si="0"/>
        <v>#DIV/0!</v>
      </c>
      <c r="EI13" s="3"/>
      <c r="EJ13" s="3"/>
      <c r="EK13" s="3"/>
      <c r="EL13" s="3"/>
      <c r="EM13" s="3"/>
      <c r="EN13" s="3"/>
      <c r="EO13" s="3"/>
      <c r="EQ13" s="3"/>
      <c r="ER13" s="99"/>
      <c r="ES13" s="3"/>
      <c r="ET13" s="3"/>
      <c r="EU13" s="99"/>
      <c r="EV13" s="99"/>
      <c r="EW13" s="99"/>
      <c r="EX13" s="99"/>
      <c r="EY13" s="99"/>
    </row>
    <row r="14" spans="1:155" ht="16.5" thickBot="1">
      <c r="A14" s="44" t="s">
        <v>119</v>
      </c>
      <c r="B14" s="44"/>
      <c r="C14" s="41"/>
      <c r="D14" s="3">
        <f>IFERROR(VLOOKUP(A14,#REF!,4,FALSE),0)</f>
        <v>0</v>
      </c>
      <c r="E14" s="3">
        <f>IFERROR(VLOOKUP(A14,#REF!,6,FALSE),0)</f>
        <v>0</v>
      </c>
      <c r="F14" s="3"/>
      <c r="G14" s="3">
        <f>+IFERROR(VLOOKUP(A14,#REF!,12,FALSE),0)</f>
        <v>0</v>
      </c>
      <c r="H14" s="3">
        <f>+IFERROR(VLOOKUP(A14,#REF!,14,FALSE),0)</f>
        <v>0</v>
      </c>
      <c r="I14" s="3">
        <f t="shared" si="1"/>
        <v>0</v>
      </c>
      <c r="J14" s="3">
        <f t="shared" si="2"/>
        <v>0</v>
      </c>
      <c r="K14" s="313"/>
      <c r="L14" s="35">
        <v>2496</v>
      </c>
      <c r="M14" s="35">
        <v>144</v>
      </c>
      <c r="N14" s="35"/>
      <c r="O14" s="35"/>
      <c r="P14" s="35">
        <v>2352</v>
      </c>
      <c r="Q14" s="35">
        <v>48</v>
      </c>
      <c r="R14" s="35">
        <v>3456</v>
      </c>
      <c r="S14" s="35"/>
      <c r="T14" s="35"/>
      <c r="U14" s="35"/>
      <c r="V14" s="35"/>
      <c r="W14" s="35"/>
      <c r="X14" s="35">
        <v>2304</v>
      </c>
      <c r="Y14" s="35">
        <v>96</v>
      </c>
      <c r="Z14" s="35">
        <v>0</v>
      </c>
      <c r="AA14" s="35"/>
      <c r="AB14" s="35">
        <v>2208</v>
      </c>
      <c r="AC14" s="35">
        <v>0</v>
      </c>
      <c r="AD14" s="35"/>
      <c r="AE14" s="35"/>
      <c r="AF14" s="35">
        <v>2448</v>
      </c>
      <c r="AG14" s="35">
        <v>0</v>
      </c>
      <c r="AH14" s="35">
        <v>3456</v>
      </c>
      <c r="AI14" s="35"/>
      <c r="AJ14" s="35">
        <v>2400</v>
      </c>
      <c r="AK14" s="35">
        <v>48</v>
      </c>
      <c r="AL14" s="35">
        <v>3456</v>
      </c>
      <c r="AM14" s="35"/>
      <c r="AN14" s="35">
        <v>2544</v>
      </c>
      <c r="AO14" s="35">
        <v>240</v>
      </c>
      <c r="AP14" s="35"/>
      <c r="AQ14" s="35"/>
      <c r="AR14" s="35">
        <v>2400</v>
      </c>
      <c r="AS14" s="35">
        <v>0</v>
      </c>
      <c r="AT14" s="35">
        <v>3456</v>
      </c>
      <c r="AU14" s="35"/>
      <c r="AV14" s="35"/>
      <c r="AW14" s="35"/>
      <c r="AX14" s="35"/>
      <c r="AY14" s="35"/>
      <c r="AZ14" s="35">
        <v>2496</v>
      </c>
      <c r="BA14" s="35">
        <v>0</v>
      </c>
      <c r="BB14" s="35">
        <v>0</v>
      </c>
      <c r="BC14" s="35"/>
      <c r="BD14" s="35">
        <v>2256</v>
      </c>
      <c r="BE14" s="35">
        <v>0</v>
      </c>
      <c r="BF14" s="35">
        <v>0</v>
      </c>
      <c r="BG14" s="35"/>
      <c r="BH14" s="35">
        <v>2640</v>
      </c>
      <c r="BI14" s="35">
        <v>48</v>
      </c>
      <c r="BJ14" s="35">
        <v>3456</v>
      </c>
      <c r="BK14" s="35"/>
      <c r="BL14" s="35">
        <v>2208</v>
      </c>
      <c r="BM14" s="35">
        <v>48</v>
      </c>
      <c r="BN14" s="35"/>
      <c r="BO14" s="35"/>
      <c r="BP14" s="35">
        <v>2352</v>
      </c>
      <c r="BQ14" s="35">
        <v>0</v>
      </c>
      <c r="BR14" s="35">
        <v>0</v>
      </c>
      <c r="BS14" s="35"/>
      <c r="BT14" s="35">
        <v>2544</v>
      </c>
      <c r="BU14" s="35">
        <v>0</v>
      </c>
      <c r="BV14" s="35">
        <v>0</v>
      </c>
      <c r="BW14" s="35"/>
      <c r="BX14" s="35"/>
      <c r="BY14" s="35"/>
      <c r="BZ14" s="35"/>
      <c r="CA14" s="35"/>
      <c r="CB14" s="35">
        <v>2352</v>
      </c>
      <c r="CC14" s="35">
        <v>0</v>
      </c>
      <c r="CD14" s="35">
        <v>3456</v>
      </c>
      <c r="CE14" s="35"/>
      <c r="CF14" s="35">
        <v>2256</v>
      </c>
      <c r="CG14" s="35">
        <v>0</v>
      </c>
      <c r="CH14" s="35">
        <v>3456</v>
      </c>
      <c r="CI14" s="35"/>
      <c r="CJ14" s="35">
        <v>2592</v>
      </c>
      <c r="CK14" s="35">
        <v>0</v>
      </c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  <c r="CZ14" s="35"/>
      <c r="DA14" s="35"/>
      <c r="DB14" s="35"/>
      <c r="DC14" s="35"/>
      <c r="DD14" s="35"/>
      <c r="DE14" s="35"/>
      <c r="DF14" s="35"/>
      <c r="DG14" s="35"/>
      <c r="DH14" s="35"/>
      <c r="DI14" s="35"/>
      <c r="DJ14" s="35"/>
      <c r="DK14" s="35"/>
      <c r="DL14" s="35"/>
      <c r="DM14" s="35"/>
      <c r="DN14" s="35"/>
      <c r="DO14" s="35"/>
      <c r="DP14" s="35"/>
      <c r="DQ14" s="35"/>
      <c r="DR14" s="35"/>
      <c r="DS14" s="35"/>
      <c r="DT14" s="35"/>
      <c r="DU14" s="35"/>
      <c r="DV14" s="35"/>
      <c r="DW14" s="35"/>
      <c r="DX14" s="35"/>
      <c r="DY14" s="35"/>
      <c r="DZ14" s="35"/>
      <c r="EA14" s="35"/>
      <c r="EB14" s="35"/>
      <c r="EC14" s="35"/>
      <c r="ED14" s="35"/>
      <c r="EE14" s="35"/>
      <c r="EF14" s="35"/>
      <c r="EG14" s="35"/>
      <c r="EH14" s="2" t="e">
        <f t="shared" si="0"/>
        <v>#DIV/0!</v>
      </c>
      <c r="EI14" s="3"/>
      <c r="EJ14" s="3"/>
      <c r="EK14" s="3"/>
      <c r="EL14" s="3"/>
      <c r="EM14" s="3"/>
      <c r="EN14" s="3"/>
      <c r="EO14" s="3"/>
      <c r="EQ14" s="3"/>
      <c r="ER14" s="99"/>
      <c r="ES14" s="3"/>
      <c r="ET14" s="3"/>
      <c r="EU14" s="99"/>
      <c r="EV14" s="99"/>
      <c r="EW14" s="99"/>
      <c r="EX14" s="99"/>
      <c r="EY14" s="99"/>
    </row>
    <row r="15" spans="1:155" ht="16.5" thickBot="1">
      <c r="A15" s="45" t="s">
        <v>36</v>
      </c>
      <c r="B15" s="45"/>
      <c r="C15" s="41"/>
      <c r="D15" s="4">
        <f>IFERROR(VLOOKUP(A15,#REF!,4,FALSE),0)</f>
        <v>0</v>
      </c>
      <c r="E15" s="4">
        <f>IFERROR(VLOOKUP(A15,#REF!,6,FALSE),0)</f>
        <v>0</v>
      </c>
      <c r="F15" s="4"/>
      <c r="G15" s="4">
        <f>+IFERROR(VLOOKUP(A15,#REF!,12,FALSE),0)</f>
        <v>0</v>
      </c>
      <c r="H15" s="4">
        <f>+IFERROR(VLOOKUP(A15,#REF!,14,FALSE),0)</f>
        <v>0</v>
      </c>
      <c r="I15" s="4">
        <f>+EQ15</f>
        <v>0</v>
      </c>
      <c r="J15" s="4">
        <f t="shared" si="2"/>
        <v>0</v>
      </c>
      <c r="K15" s="311">
        <f>SUM(J15:J17)-SUM(I15:I17)</f>
        <v>0</v>
      </c>
      <c r="L15" s="35">
        <v>3456</v>
      </c>
      <c r="M15" s="35">
        <v>864</v>
      </c>
      <c r="N15" s="35"/>
      <c r="O15" s="35"/>
      <c r="P15" s="35">
        <v>3600</v>
      </c>
      <c r="Q15" s="35">
        <v>720</v>
      </c>
      <c r="R15" s="35">
        <v>0</v>
      </c>
      <c r="S15" s="35">
        <v>6</v>
      </c>
      <c r="T15" s="35"/>
      <c r="U15" s="35"/>
      <c r="V15" s="35"/>
      <c r="W15" s="35"/>
      <c r="X15" s="35">
        <v>3744</v>
      </c>
      <c r="Y15" s="35">
        <v>648</v>
      </c>
      <c r="Z15" s="35">
        <v>5184</v>
      </c>
      <c r="AA15" s="35"/>
      <c r="AB15" s="35">
        <v>3960</v>
      </c>
      <c r="AC15" s="35">
        <v>1224</v>
      </c>
      <c r="AD15" s="35"/>
      <c r="AE15" s="35"/>
      <c r="AF15" s="35">
        <v>3888</v>
      </c>
      <c r="AG15" s="35">
        <v>432</v>
      </c>
      <c r="AH15" s="35">
        <v>0</v>
      </c>
      <c r="AI15" s="35"/>
      <c r="AJ15" s="35">
        <v>3096</v>
      </c>
      <c r="AK15" s="35">
        <v>1008</v>
      </c>
      <c r="AL15" s="35">
        <v>5184</v>
      </c>
      <c r="AM15" s="35"/>
      <c r="AN15" s="35">
        <v>3816</v>
      </c>
      <c r="AO15" s="35">
        <v>1368</v>
      </c>
      <c r="AP15" s="35"/>
      <c r="AQ15" s="35"/>
      <c r="AR15" s="35">
        <v>3672</v>
      </c>
      <c r="AS15" s="35">
        <v>504</v>
      </c>
      <c r="AT15" s="35">
        <v>5184</v>
      </c>
      <c r="AU15" s="35"/>
      <c r="AV15" s="35"/>
      <c r="AW15" s="35"/>
      <c r="AX15" s="35"/>
      <c r="AY15" s="35"/>
      <c r="AZ15" s="35">
        <v>3960</v>
      </c>
      <c r="BA15" s="35">
        <v>1368</v>
      </c>
      <c r="BB15" s="35">
        <v>5184</v>
      </c>
      <c r="BC15" s="35"/>
      <c r="BD15" s="35">
        <v>3888</v>
      </c>
      <c r="BE15" s="35">
        <v>1224</v>
      </c>
      <c r="BF15" s="35">
        <v>5184</v>
      </c>
      <c r="BG15" s="35"/>
      <c r="BH15" s="35">
        <v>4320</v>
      </c>
      <c r="BI15" s="35">
        <v>288</v>
      </c>
      <c r="BJ15" s="35">
        <v>0</v>
      </c>
      <c r="BK15" s="35"/>
      <c r="BL15" s="35">
        <v>3816</v>
      </c>
      <c r="BM15" s="35">
        <v>1728</v>
      </c>
      <c r="BN15" s="35"/>
      <c r="BO15" s="35">
        <v>144</v>
      </c>
      <c r="BP15" s="35">
        <v>4032</v>
      </c>
      <c r="BQ15" s="35">
        <v>1296</v>
      </c>
      <c r="BR15" s="35">
        <v>5184</v>
      </c>
      <c r="BS15" s="35"/>
      <c r="BT15" s="35">
        <v>3888</v>
      </c>
      <c r="BU15" s="35">
        <v>864</v>
      </c>
      <c r="BV15" s="35">
        <v>5184</v>
      </c>
      <c r="BW15" s="35">
        <v>72</v>
      </c>
      <c r="BX15" s="35"/>
      <c r="BY15" s="35"/>
      <c r="BZ15" s="35"/>
      <c r="CA15" s="35"/>
      <c r="CB15" s="35">
        <v>4104</v>
      </c>
      <c r="CC15" s="35">
        <v>1368</v>
      </c>
      <c r="CD15" s="35">
        <v>0</v>
      </c>
      <c r="CE15" s="35">
        <v>127</v>
      </c>
      <c r="CF15" s="35">
        <v>3240</v>
      </c>
      <c r="CG15" s="35">
        <v>936</v>
      </c>
      <c r="CH15" s="35">
        <v>5184</v>
      </c>
      <c r="CI15" s="35">
        <v>17</v>
      </c>
      <c r="CJ15" s="35">
        <v>4176</v>
      </c>
      <c r="CK15" s="35">
        <v>0</v>
      </c>
      <c r="CL15" s="35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35"/>
      <c r="DE15" s="35"/>
      <c r="DF15" s="35"/>
      <c r="DG15" s="35"/>
      <c r="DH15" s="35"/>
      <c r="DI15" s="35"/>
      <c r="DJ15" s="35"/>
      <c r="DK15" s="35"/>
      <c r="DL15" s="35"/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35"/>
      <c r="DX15" s="35"/>
      <c r="DY15" s="35"/>
      <c r="DZ15" s="35"/>
      <c r="EA15" s="35"/>
      <c r="EB15" s="35"/>
      <c r="EC15" s="35"/>
      <c r="ED15" s="35"/>
      <c r="EE15" s="35"/>
      <c r="EF15" s="35"/>
      <c r="EG15" s="35"/>
      <c r="EH15" s="2" t="e">
        <f t="shared" si="0"/>
        <v>#DIV/0!</v>
      </c>
      <c r="EI15" s="4"/>
      <c r="EJ15" s="4"/>
      <c r="EK15" s="4"/>
      <c r="EL15" s="4"/>
      <c r="EM15" s="221"/>
      <c r="EN15" s="4"/>
      <c r="EO15" s="4"/>
      <c r="EQ15" s="4"/>
      <c r="ER15" s="99"/>
      <c r="ES15" s="4"/>
      <c r="ET15" s="4"/>
      <c r="EU15" s="99"/>
      <c r="EV15" s="99"/>
      <c r="EW15" s="99"/>
      <c r="EX15" s="99"/>
      <c r="EY15" s="99"/>
    </row>
    <row r="16" spans="1:155" ht="16.5" thickBot="1">
      <c r="A16" s="45" t="s">
        <v>37</v>
      </c>
      <c r="B16" s="45"/>
      <c r="C16" s="41"/>
      <c r="D16" s="4">
        <f>IFERROR(VLOOKUP(A16,#REF!,4,FALSE),0)</f>
        <v>0</v>
      </c>
      <c r="E16" s="4">
        <f>IFERROR(VLOOKUP(A16,#REF!,6,FALSE),0)</f>
        <v>0</v>
      </c>
      <c r="F16" s="4"/>
      <c r="G16" s="4">
        <f>+IFERROR(VLOOKUP(A16,#REF!,12,FALSE),0)</f>
        <v>0</v>
      </c>
      <c r="H16" s="4">
        <f>+IFERROR(VLOOKUP(A16,#REF!,14,FALSE),0)</f>
        <v>0</v>
      </c>
      <c r="I16" s="4">
        <f>+EQ16</f>
        <v>0</v>
      </c>
      <c r="J16" s="4">
        <f>+E16</f>
        <v>0</v>
      </c>
      <c r="K16" s="312"/>
      <c r="L16" s="35">
        <v>936</v>
      </c>
      <c r="M16" s="35">
        <v>504</v>
      </c>
      <c r="N16" s="35"/>
      <c r="O16" s="35"/>
      <c r="P16" s="35">
        <v>936</v>
      </c>
      <c r="Q16" s="35">
        <v>432</v>
      </c>
      <c r="R16" s="35">
        <v>1296</v>
      </c>
      <c r="S16" s="35"/>
      <c r="T16" s="35"/>
      <c r="U16" s="35"/>
      <c r="V16" s="35"/>
      <c r="W16" s="35"/>
      <c r="X16" s="35">
        <v>936</v>
      </c>
      <c r="Y16" s="35">
        <v>288</v>
      </c>
      <c r="Z16" s="35">
        <v>0</v>
      </c>
      <c r="AA16" s="35"/>
      <c r="AB16" s="35">
        <v>648</v>
      </c>
      <c r="AC16" s="35">
        <v>504</v>
      </c>
      <c r="AD16" s="35"/>
      <c r="AE16" s="35"/>
      <c r="AF16" s="35">
        <v>648</v>
      </c>
      <c r="AG16" s="35">
        <v>216</v>
      </c>
      <c r="AH16" s="35">
        <v>1296</v>
      </c>
      <c r="AI16" s="35"/>
      <c r="AJ16" s="35">
        <v>720</v>
      </c>
      <c r="AK16" s="35">
        <v>288</v>
      </c>
      <c r="AL16" s="35">
        <v>0</v>
      </c>
      <c r="AM16" s="35"/>
      <c r="AN16" s="35">
        <v>1008</v>
      </c>
      <c r="AO16" s="35">
        <v>288</v>
      </c>
      <c r="AP16" s="35"/>
      <c r="AQ16" s="35"/>
      <c r="AR16" s="35">
        <v>936</v>
      </c>
      <c r="AS16" s="35">
        <v>432</v>
      </c>
      <c r="AT16" s="35">
        <v>0</v>
      </c>
      <c r="AU16" s="35"/>
      <c r="AV16" s="35"/>
      <c r="AW16" s="35"/>
      <c r="AX16" s="35"/>
      <c r="AY16" s="35"/>
      <c r="AZ16" s="35">
        <v>864</v>
      </c>
      <c r="BA16" s="35">
        <v>360</v>
      </c>
      <c r="BB16" s="35">
        <v>1296</v>
      </c>
      <c r="BC16" s="35"/>
      <c r="BD16" s="35">
        <v>936</v>
      </c>
      <c r="BE16" s="35">
        <v>288</v>
      </c>
      <c r="BF16" s="35">
        <v>648</v>
      </c>
      <c r="BG16" s="35"/>
      <c r="BH16" s="35">
        <v>864</v>
      </c>
      <c r="BI16" s="35">
        <v>288</v>
      </c>
      <c r="BJ16" s="35">
        <v>0</v>
      </c>
      <c r="BK16" s="35"/>
      <c r="BL16" s="35">
        <v>792</v>
      </c>
      <c r="BM16" s="35">
        <v>144</v>
      </c>
      <c r="BN16" s="35"/>
      <c r="BO16" s="35"/>
      <c r="BP16" s="35">
        <v>720</v>
      </c>
      <c r="BQ16" s="35">
        <v>216</v>
      </c>
      <c r="BR16" s="35">
        <v>0</v>
      </c>
      <c r="BS16" s="35"/>
      <c r="BT16" s="35">
        <v>648</v>
      </c>
      <c r="BU16" s="35">
        <v>288</v>
      </c>
      <c r="BV16" s="35">
        <v>1296</v>
      </c>
      <c r="BW16" s="35"/>
      <c r="BX16" s="35"/>
      <c r="BY16" s="35"/>
      <c r="BZ16" s="35"/>
      <c r="CA16" s="35"/>
      <c r="CB16" s="35">
        <v>792</v>
      </c>
      <c r="CC16" s="35">
        <v>288</v>
      </c>
      <c r="CD16" s="35">
        <v>0</v>
      </c>
      <c r="CE16" s="35"/>
      <c r="CF16" s="35">
        <v>720</v>
      </c>
      <c r="CG16" s="35">
        <v>216</v>
      </c>
      <c r="CH16" s="35">
        <v>0</v>
      </c>
      <c r="CI16" s="35"/>
      <c r="CJ16" s="35">
        <v>720</v>
      </c>
      <c r="CK16" s="35">
        <v>0</v>
      </c>
      <c r="CL16" s="35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5"/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/>
      <c r="DO16" s="35"/>
      <c r="DP16" s="35"/>
      <c r="DQ16" s="35"/>
      <c r="DR16" s="35"/>
      <c r="DS16" s="35"/>
      <c r="DT16" s="35"/>
      <c r="DU16" s="35"/>
      <c r="DV16" s="35"/>
      <c r="DW16" s="35"/>
      <c r="DX16" s="35"/>
      <c r="DY16" s="35"/>
      <c r="DZ16" s="35"/>
      <c r="EA16" s="35"/>
      <c r="EB16" s="35"/>
      <c r="EC16" s="35"/>
      <c r="ED16" s="35"/>
      <c r="EE16" s="35"/>
      <c r="EF16" s="35"/>
      <c r="EG16" s="35"/>
      <c r="EH16" s="2" t="e">
        <f t="shared" si="0"/>
        <v>#DIV/0!</v>
      </c>
      <c r="EI16" s="4"/>
      <c r="EJ16" s="4"/>
      <c r="EK16" s="4"/>
      <c r="EL16" s="4"/>
      <c r="EM16" s="4"/>
      <c r="EN16" s="4"/>
      <c r="EO16" s="4"/>
      <c r="EQ16" s="4"/>
      <c r="ER16" s="99"/>
      <c r="ES16" s="4"/>
      <c r="ET16" s="4"/>
      <c r="EU16" s="99"/>
      <c r="EV16" s="99"/>
      <c r="EW16" s="99"/>
      <c r="EX16" s="99"/>
      <c r="EY16" s="99"/>
    </row>
    <row r="17" spans="1:155" ht="16.5" thickBot="1">
      <c r="A17" s="45" t="s">
        <v>183</v>
      </c>
      <c r="B17" s="45"/>
      <c r="C17" s="41"/>
      <c r="D17" s="4">
        <f>IFERROR(VLOOKUP(A17,#REF!,4,FALSE),0)</f>
        <v>0</v>
      </c>
      <c r="E17" s="4">
        <f>IFERROR(VLOOKUP(A17,#REF!,6,FALSE),0)</f>
        <v>0</v>
      </c>
      <c r="F17" s="4"/>
      <c r="G17" s="4">
        <f>+IFERROR(VLOOKUP(A17,#REF!,12,FALSE),0)</f>
        <v>0</v>
      </c>
      <c r="H17" s="4">
        <f>+IFERROR(VLOOKUP(A17,#REF!,14,FALSE),0)</f>
        <v>0</v>
      </c>
      <c r="I17" s="4">
        <f t="shared" si="1"/>
        <v>0</v>
      </c>
      <c r="J17" s="4">
        <f t="shared" si="2"/>
        <v>0</v>
      </c>
      <c r="K17" s="313"/>
      <c r="L17" s="35">
        <v>864</v>
      </c>
      <c r="M17" s="35">
        <v>216</v>
      </c>
      <c r="N17" s="35"/>
      <c r="O17" s="35"/>
      <c r="P17" s="35">
        <v>288</v>
      </c>
      <c r="Q17" s="35">
        <v>144</v>
      </c>
      <c r="R17" s="35">
        <v>0</v>
      </c>
      <c r="S17" s="35"/>
      <c r="T17" s="35"/>
      <c r="U17" s="35"/>
      <c r="V17" s="35"/>
      <c r="W17" s="35"/>
      <c r="X17" s="35">
        <v>0</v>
      </c>
      <c r="Y17" s="35">
        <v>0</v>
      </c>
      <c r="Z17" s="35">
        <v>0</v>
      </c>
      <c r="AA17" s="35"/>
      <c r="AB17" s="35">
        <v>0</v>
      </c>
      <c r="AC17" s="35">
        <v>0</v>
      </c>
      <c r="AD17" s="35"/>
      <c r="AE17" s="35"/>
      <c r="AF17" s="35">
        <v>0</v>
      </c>
      <c r="AG17" s="35">
        <v>0</v>
      </c>
      <c r="AH17" s="35">
        <v>0</v>
      </c>
      <c r="AI17" s="35"/>
      <c r="AJ17" s="35">
        <v>0</v>
      </c>
      <c r="AK17" s="35">
        <v>0</v>
      </c>
      <c r="AL17" s="35">
        <v>0</v>
      </c>
      <c r="AM17" s="35"/>
      <c r="AN17" s="35">
        <v>0</v>
      </c>
      <c r="AO17" s="35">
        <v>0</v>
      </c>
      <c r="AP17" s="35"/>
      <c r="AQ17" s="35"/>
      <c r="AR17" s="35">
        <v>0</v>
      </c>
      <c r="AS17" s="35">
        <v>0</v>
      </c>
      <c r="AT17" s="35">
        <v>0</v>
      </c>
      <c r="AU17" s="35"/>
      <c r="AV17" s="35"/>
      <c r="AW17" s="35"/>
      <c r="AX17" s="35"/>
      <c r="AY17" s="35"/>
      <c r="AZ17" s="35">
        <v>0</v>
      </c>
      <c r="BA17" s="35">
        <v>0</v>
      </c>
      <c r="BB17" s="35">
        <v>0</v>
      </c>
      <c r="BC17" s="35"/>
      <c r="BD17" s="35">
        <v>0</v>
      </c>
      <c r="BE17" s="35">
        <v>0</v>
      </c>
      <c r="BF17" s="35">
        <v>648</v>
      </c>
      <c r="BG17" s="35"/>
      <c r="BH17" s="35">
        <v>360</v>
      </c>
      <c r="BI17" s="35">
        <v>0</v>
      </c>
      <c r="BJ17" s="35">
        <v>0</v>
      </c>
      <c r="BK17" s="35"/>
      <c r="BL17" s="35">
        <v>72</v>
      </c>
      <c r="BM17" s="35">
        <v>0</v>
      </c>
      <c r="BN17" s="35"/>
      <c r="BO17" s="35"/>
      <c r="BP17" s="35">
        <v>0</v>
      </c>
      <c r="BQ17" s="35">
        <v>0</v>
      </c>
      <c r="BR17" s="35">
        <v>0</v>
      </c>
      <c r="BS17" s="35"/>
      <c r="BT17" s="35">
        <v>144</v>
      </c>
      <c r="BU17" s="35">
        <v>0</v>
      </c>
      <c r="BV17" s="35">
        <v>0</v>
      </c>
      <c r="BW17" s="35"/>
      <c r="BX17" s="35"/>
      <c r="BY17" s="35"/>
      <c r="BZ17" s="35"/>
      <c r="CA17" s="35"/>
      <c r="CB17" s="35">
        <v>0</v>
      </c>
      <c r="CC17" s="35">
        <v>0</v>
      </c>
      <c r="CD17" s="35">
        <v>0</v>
      </c>
      <c r="CE17" s="35"/>
      <c r="CF17" s="35">
        <v>0</v>
      </c>
      <c r="CG17" s="35">
        <v>0</v>
      </c>
      <c r="CH17" s="35">
        <v>0</v>
      </c>
      <c r="CI17" s="35"/>
      <c r="CJ17" s="35">
        <v>0</v>
      </c>
      <c r="CK17" s="35">
        <v>0</v>
      </c>
      <c r="CL17" s="35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  <c r="CZ17" s="35"/>
      <c r="DA17" s="35"/>
      <c r="DB17" s="35"/>
      <c r="DC17" s="35"/>
      <c r="DD17" s="35"/>
      <c r="DE17" s="35"/>
      <c r="DF17" s="35"/>
      <c r="DG17" s="35"/>
      <c r="DH17" s="35"/>
      <c r="DI17" s="35"/>
      <c r="DJ17" s="35"/>
      <c r="DK17" s="35"/>
      <c r="DL17" s="35"/>
      <c r="DM17" s="35"/>
      <c r="DN17" s="35"/>
      <c r="DO17" s="35"/>
      <c r="DP17" s="35"/>
      <c r="DQ17" s="35"/>
      <c r="DR17" s="35"/>
      <c r="DS17" s="35"/>
      <c r="DT17" s="35"/>
      <c r="DU17" s="35"/>
      <c r="DV17" s="35"/>
      <c r="DW17" s="35"/>
      <c r="DX17" s="35"/>
      <c r="DY17" s="35"/>
      <c r="DZ17" s="35"/>
      <c r="EA17" s="35"/>
      <c r="EB17" s="35"/>
      <c r="EC17" s="35"/>
      <c r="ED17" s="35"/>
      <c r="EE17" s="35"/>
      <c r="EF17" s="35"/>
      <c r="EG17" s="35"/>
      <c r="EH17" s="2" t="e">
        <f t="shared" si="0"/>
        <v>#DIV/0!</v>
      </c>
      <c r="EI17" s="4"/>
      <c r="EJ17" s="4"/>
      <c r="EK17" s="4"/>
      <c r="EL17" s="4"/>
      <c r="EM17" s="4"/>
      <c r="EN17" s="4"/>
      <c r="EO17" s="4"/>
      <c r="EQ17" s="4"/>
      <c r="ER17" s="99"/>
      <c r="ES17" s="4"/>
      <c r="ET17" s="4"/>
      <c r="EU17" s="99"/>
      <c r="EV17" s="99"/>
      <c r="EW17" s="99"/>
      <c r="EX17" s="99"/>
      <c r="EY17" s="99"/>
    </row>
    <row r="18" spans="1:155" ht="16.5" thickBot="1">
      <c r="A18" s="40" t="s">
        <v>31</v>
      </c>
      <c r="B18" s="40"/>
      <c r="C18" s="41"/>
      <c r="D18" s="5">
        <f>IFERROR(VLOOKUP(A18,#REF!,4,FALSE),0)</f>
        <v>0</v>
      </c>
      <c r="E18" s="5">
        <f>IFERROR(VLOOKUP(A18,#REF!,6,FALSE),0)</f>
        <v>0</v>
      </c>
      <c r="F18" s="5"/>
      <c r="G18" s="5">
        <f>+IFERROR(VLOOKUP(A18,#REF!,12,FALSE),0)</f>
        <v>0</v>
      </c>
      <c r="H18" s="5">
        <f>+IFERROR(VLOOKUP(A18,#REF!,14,FALSE),0)</f>
        <v>0</v>
      </c>
      <c r="I18" s="5">
        <f t="shared" si="1"/>
        <v>0</v>
      </c>
      <c r="J18" s="5">
        <f t="shared" si="2"/>
        <v>0</v>
      </c>
      <c r="K18" s="311">
        <f>SUM(J18:J22)-SUM(I18:I22)</f>
        <v>0</v>
      </c>
      <c r="L18" s="35">
        <v>9120</v>
      </c>
      <c r="M18" s="35">
        <v>2208</v>
      </c>
      <c r="N18" s="35"/>
      <c r="O18" s="35">
        <v>-192</v>
      </c>
      <c r="P18" s="35">
        <v>9360</v>
      </c>
      <c r="Q18" s="35">
        <v>2976</v>
      </c>
      <c r="R18" s="35">
        <v>12288</v>
      </c>
      <c r="S18" s="35">
        <v>48</v>
      </c>
      <c r="T18" s="35"/>
      <c r="U18" s="35"/>
      <c r="V18" s="35"/>
      <c r="W18" s="35"/>
      <c r="X18" s="35">
        <v>10416</v>
      </c>
      <c r="Y18" s="35">
        <v>3264</v>
      </c>
      <c r="Z18" s="35">
        <v>12288</v>
      </c>
      <c r="AA18" s="35">
        <v>96</v>
      </c>
      <c r="AB18" s="35">
        <v>7824</v>
      </c>
      <c r="AC18" s="35">
        <v>3120</v>
      </c>
      <c r="AD18" s="35"/>
      <c r="AE18" s="35"/>
      <c r="AF18" s="35">
        <v>9312</v>
      </c>
      <c r="AG18" s="35">
        <v>1440</v>
      </c>
      <c r="AH18" s="35">
        <v>6144</v>
      </c>
      <c r="AI18" s="35"/>
      <c r="AJ18" s="35">
        <v>7536</v>
      </c>
      <c r="AK18" s="35">
        <v>2016</v>
      </c>
      <c r="AL18" s="35">
        <v>12288</v>
      </c>
      <c r="AM18" s="35"/>
      <c r="AN18" s="35">
        <v>9504</v>
      </c>
      <c r="AO18" s="35">
        <v>2352</v>
      </c>
      <c r="AP18" s="35"/>
      <c r="AQ18" s="35">
        <v>8</v>
      </c>
      <c r="AR18" s="35">
        <v>8208</v>
      </c>
      <c r="AS18" s="35">
        <v>1056</v>
      </c>
      <c r="AT18" s="35">
        <v>6144</v>
      </c>
      <c r="AU18" s="35">
        <v>1</v>
      </c>
      <c r="AV18" s="35"/>
      <c r="AW18" s="35"/>
      <c r="AX18" s="35"/>
      <c r="AY18" s="35"/>
      <c r="AZ18" s="35">
        <v>8064</v>
      </c>
      <c r="BA18" s="35">
        <v>1440</v>
      </c>
      <c r="BB18" s="35">
        <v>6144</v>
      </c>
      <c r="BC18" s="35">
        <v>35</v>
      </c>
      <c r="BD18" s="35">
        <v>7584</v>
      </c>
      <c r="BE18" s="35">
        <v>1728</v>
      </c>
      <c r="BF18" s="35">
        <v>9216</v>
      </c>
      <c r="BG18" s="35">
        <v>4</v>
      </c>
      <c r="BH18" s="35">
        <v>8640</v>
      </c>
      <c r="BI18" s="35">
        <v>960</v>
      </c>
      <c r="BJ18" s="35">
        <v>9216</v>
      </c>
      <c r="BK18" s="35">
        <v>13</v>
      </c>
      <c r="BL18" s="35">
        <v>7728</v>
      </c>
      <c r="BM18" s="35">
        <v>1728</v>
      </c>
      <c r="BN18" s="35"/>
      <c r="BO18" s="35">
        <v>22</v>
      </c>
      <c r="BP18" s="35">
        <v>9072</v>
      </c>
      <c r="BQ18" s="35">
        <v>2640</v>
      </c>
      <c r="BR18" s="35">
        <v>3072</v>
      </c>
      <c r="BS18" s="35"/>
      <c r="BT18" s="35">
        <v>9792</v>
      </c>
      <c r="BU18" s="35">
        <v>1824</v>
      </c>
      <c r="BV18" s="35">
        <v>9216</v>
      </c>
      <c r="BW18" s="35"/>
      <c r="BX18" s="35"/>
      <c r="BY18" s="35"/>
      <c r="BZ18" s="35"/>
      <c r="CA18" s="35"/>
      <c r="CB18" s="35">
        <v>9552</v>
      </c>
      <c r="CC18" s="35">
        <v>1968</v>
      </c>
      <c r="CD18" s="35">
        <v>9216</v>
      </c>
      <c r="CE18" s="35">
        <v>16</v>
      </c>
      <c r="CF18" s="35">
        <v>7008</v>
      </c>
      <c r="CG18" s="35">
        <v>1296</v>
      </c>
      <c r="CH18" s="35">
        <v>9216</v>
      </c>
      <c r="CI18" s="35">
        <v>1</v>
      </c>
      <c r="CJ18" s="35">
        <v>7920</v>
      </c>
      <c r="CK18" s="35">
        <v>0</v>
      </c>
      <c r="CL18" s="35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/>
      <c r="DP18" s="35"/>
      <c r="DQ18" s="35"/>
      <c r="DR18" s="35"/>
      <c r="DS18" s="35"/>
      <c r="DT18" s="35"/>
      <c r="DU18" s="35"/>
      <c r="DV18" s="35"/>
      <c r="DW18" s="35"/>
      <c r="DX18" s="35"/>
      <c r="DY18" s="35"/>
      <c r="DZ18" s="35"/>
      <c r="EA18" s="35"/>
      <c r="EB18" s="35"/>
      <c r="EC18" s="35"/>
      <c r="ED18" s="35"/>
      <c r="EE18" s="35"/>
      <c r="EF18" s="35"/>
      <c r="EG18" s="35"/>
      <c r="EH18" s="2" t="e">
        <f t="shared" si="0"/>
        <v>#DIV/0!</v>
      </c>
      <c r="EI18" s="5"/>
      <c r="EJ18" s="5"/>
      <c r="EK18" s="5"/>
      <c r="EL18" s="5"/>
      <c r="EM18" s="221"/>
      <c r="EN18" s="5"/>
      <c r="EO18" s="5"/>
      <c r="EQ18" s="5"/>
      <c r="ER18" s="99"/>
      <c r="ES18" s="5"/>
      <c r="ET18" s="5"/>
      <c r="EU18" s="99"/>
      <c r="EV18" s="99"/>
      <c r="EW18" s="99"/>
      <c r="EX18" s="99"/>
      <c r="EY18" s="99"/>
    </row>
    <row r="19" spans="1:155" ht="16.5" thickBot="1">
      <c r="A19" s="40" t="s">
        <v>32</v>
      </c>
      <c r="B19" s="40"/>
      <c r="C19" s="41"/>
      <c r="D19" s="5">
        <f>IFERROR(VLOOKUP(A19,#REF!,4,FALSE),0)</f>
        <v>0</v>
      </c>
      <c r="E19" s="5">
        <f>IFERROR(VLOOKUP(A19,#REF!,6,FALSE),0)</f>
        <v>0</v>
      </c>
      <c r="F19" s="5"/>
      <c r="G19" s="5">
        <f>+IFERROR(VLOOKUP(A19,#REF!,12,FALSE),0)</f>
        <v>0</v>
      </c>
      <c r="H19" s="5">
        <f>+IFERROR(VLOOKUP(A19,#REF!,14,FALSE),0)</f>
        <v>0</v>
      </c>
      <c r="I19" s="5">
        <f t="shared" si="1"/>
        <v>0</v>
      </c>
      <c r="J19" s="5">
        <f t="shared" si="2"/>
        <v>0</v>
      </c>
      <c r="K19" s="312"/>
      <c r="L19" s="35">
        <v>528</v>
      </c>
      <c r="M19" s="35">
        <v>336</v>
      </c>
      <c r="N19" s="35"/>
      <c r="O19" s="35"/>
      <c r="P19" s="35">
        <v>1056</v>
      </c>
      <c r="Q19" s="35">
        <v>624</v>
      </c>
      <c r="R19" s="35">
        <v>0</v>
      </c>
      <c r="S19" s="35"/>
      <c r="T19" s="35"/>
      <c r="U19" s="35"/>
      <c r="V19" s="35"/>
      <c r="W19" s="35"/>
      <c r="X19" s="35">
        <v>1056</v>
      </c>
      <c r="Y19" s="35">
        <v>528</v>
      </c>
      <c r="Z19" s="35">
        <v>1536</v>
      </c>
      <c r="AA19" s="35"/>
      <c r="AB19" s="35">
        <v>960</v>
      </c>
      <c r="AC19" s="35">
        <v>624</v>
      </c>
      <c r="AD19" s="35"/>
      <c r="AE19" s="35"/>
      <c r="AF19" s="35">
        <v>576</v>
      </c>
      <c r="AG19" s="35">
        <v>240</v>
      </c>
      <c r="AH19" s="35">
        <v>0</v>
      </c>
      <c r="AI19" s="35"/>
      <c r="AJ19" s="35">
        <v>480</v>
      </c>
      <c r="AK19" s="35">
        <v>384</v>
      </c>
      <c r="AL19" s="35">
        <v>0</v>
      </c>
      <c r="AM19" s="35">
        <v>-452</v>
      </c>
      <c r="AN19" s="35">
        <v>960</v>
      </c>
      <c r="AO19" s="35">
        <v>288</v>
      </c>
      <c r="AP19" s="35"/>
      <c r="AQ19" s="35"/>
      <c r="AR19" s="35">
        <v>768</v>
      </c>
      <c r="AS19" s="35">
        <v>288</v>
      </c>
      <c r="AT19" s="35">
        <v>1536</v>
      </c>
      <c r="AU19" s="35"/>
      <c r="AV19" s="35"/>
      <c r="AW19" s="35"/>
      <c r="AX19" s="35"/>
      <c r="AY19" s="35"/>
      <c r="AZ19" s="35">
        <v>576</v>
      </c>
      <c r="BA19" s="35">
        <v>288</v>
      </c>
      <c r="BB19" s="35">
        <v>0</v>
      </c>
      <c r="BC19" s="35"/>
      <c r="BD19" s="35">
        <v>768</v>
      </c>
      <c r="BE19" s="35">
        <v>288</v>
      </c>
      <c r="BF19" s="35">
        <v>0</v>
      </c>
      <c r="BG19" s="35">
        <v>33</v>
      </c>
      <c r="BH19" s="35">
        <v>720</v>
      </c>
      <c r="BI19" s="35">
        <v>96</v>
      </c>
      <c r="BJ19" s="35">
        <v>1536</v>
      </c>
      <c r="BK19" s="35"/>
      <c r="BL19" s="35">
        <v>528</v>
      </c>
      <c r="BM19" s="35">
        <v>288</v>
      </c>
      <c r="BN19" s="35"/>
      <c r="BO19" s="35">
        <v>48</v>
      </c>
      <c r="BP19" s="35">
        <v>528</v>
      </c>
      <c r="BQ19" s="35">
        <v>240</v>
      </c>
      <c r="BR19" s="35">
        <v>0</v>
      </c>
      <c r="BS19" s="35"/>
      <c r="BT19" s="35">
        <v>672</v>
      </c>
      <c r="BU19" s="35">
        <v>192</v>
      </c>
      <c r="BV19" s="35">
        <v>1536</v>
      </c>
      <c r="BW19" s="35"/>
      <c r="BX19" s="35"/>
      <c r="BY19" s="35"/>
      <c r="BZ19" s="35"/>
      <c r="CA19" s="35"/>
      <c r="CB19" s="35">
        <v>576</v>
      </c>
      <c r="CC19" s="35">
        <v>432</v>
      </c>
      <c r="CD19" s="35">
        <v>0</v>
      </c>
      <c r="CE19" s="35"/>
      <c r="CF19" s="35">
        <v>480</v>
      </c>
      <c r="CG19" s="35">
        <v>192</v>
      </c>
      <c r="CH19" s="35">
        <v>0</v>
      </c>
      <c r="CI19" s="35"/>
      <c r="CJ19" s="35">
        <v>768</v>
      </c>
      <c r="CK19" s="35">
        <v>0</v>
      </c>
      <c r="CL19" s="35"/>
      <c r="CM19" s="35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  <c r="CY19" s="35"/>
      <c r="CZ19" s="35"/>
      <c r="DA19" s="35"/>
      <c r="DB19" s="35"/>
      <c r="DC19" s="35"/>
      <c r="DD19" s="35"/>
      <c r="DE19" s="35"/>
      <c r="DF19" s="35"/>
      <c r="DG19" s="35"/>
      <c r="DH19" s="35"/>
      <c r="DI19" s="35"/>
      <c r="DJ19" s="35"/>
      <c r="DK19" s="35"/>
      <c r="DL19" s="35"/>
      <c r="DM19" s="35"/>
      <c r="DN19" s="35"/>
      <c r="DO19" s="35"/>
      <c r="DP19" s="35"/>
      <c r="DQ19" s="35"/>
      <c r="DR19" s="35"/>
      <c r="DS19" s="35"/>
      <c r="DT19" s="35"/>
      <c r="DU19" s="35"/>
      <c r="DV19" s="35"/>
      <c r="DW19" s="35"/>
      <c r="DX19" s="35"/>
      <c r="DY19" s="35"/>
      <c r="DZ19" s="35"/>
      <c r="EA19" s="35"/>
      <c r="EB19" s="35"/>
      <c r="EC19" s="35"/>
      <c r="ED19" s="35"/>
      <c r="EE19" s="35"/>
      <c r="EF19" s="35"/>
      <c r="EG19" s="35"/>
      <c r="EH19" s="2" t="e">
        <f t="shared" si="0"/>
        <v>#DIV/0!</v>
      </c>
      <c r="EI19" s="5"/>
      <c r="EJ19" s="5"/>
      <c r="EK19" s="5"/>
      <c r="EL19" s="5"/>
      <c r="EM19" s="5"/>
      <c r="EN19" s="5"/>
      <c r="EO19" s="5"/>
      <c r="EQ19" s="5"/>
      <c r="ER19" s="99"/>
      <c r="ES19" s="5"/>
      <c r="ET19" s="5"/>
      <c r="EU19" s="99"/>
      <c r="EV19" s="99"/>
      <c r="EW19" s="99"/>
      <c r="EX19" s="99"/>
      <c r="EY19" s="99"/>
    </row>
    <row r="20" spans="1:155" ht="16.5" thickBot="1">
      <c r="A20" s="40" t="s">
        <v>33</v>
      </c>
      <c r="B20" s="40"/>
      <c r="C20" s="41"/>
      <c r="D20" s="5">
        <f>IFERROR(VLOOKUP(A20,#REF!,4,FALSE),0)</f>
        <v>0</v>
      </c>
      <c r="E20" s="5">
        <f>IFERROR(VLOOKUP(A20,#REF!,6,FALSE),0)</f>
        <v>0</v>
      </c>
      <c r="F20" s="5"/>
      <c r="G20" s="5">
        <f>+IFERROR(VLOOKUP(A20,#REF!,12,FALSE),0)</f>
        <v>0</v>
      </c>
      <c r="H20" s="5">
        <f>+IFERROR(VLOOKUP(A20,#REF!,14,FALSE),0)</f>
        <v>0</v>
      </c>
      <c r="I20" s="5">
        <f t="shared" si="1"/>
        <v>0</v>
      </c>
      <c r="J20" s="5">
        <f t="shared" si="2"/>
        <v>0</v>
      </c>
      <c r="K20" s="312"/>
      <c r="L20" s="35">
        <v>1536</v>
      </c>
      <c r="M20" s="35">
        <v>480</v>
      </c>
      <c r="N20" s="35"/>
      <c r="O20" s="35"/>
      <c r="P20" s="35">
        <v>1872</v>
      </c>
      <c r="Q20" s="35">
        <v>528</v>
      </c>
      <c r="R20" s="35">
        <v>3072</v>
      </c>
      <c r="S20" s="35"/>
      <c r="T20" s="35"/>
      <c r="U20" s="35"/>
      <c r="V20" s="35"/>
      <c r="W20" s="35"/>
      <c r="X20" s="35">
        <v>1728</v>
      </c>
      <c r="Y20" s="35">
        <v>384</v>
      </c>
      <c r="Z20" s="35">
        <v>1536</v>
      </c>
      <c r="AA20" s="35"/>
      <c r="AB20" s="35">
        <v>1440</v>
      </c>
      <c r="AC20" s="35">
        <v>288</v>
      </c>
      <c r="AD20" s="35"/>
      <c r="AE20" s="35"/>
      <c r="AF20" s="35">
        <v>1728</v>
      </c>
      <c r="AG20" s="35">
        <v>384</v>
      </c>
      <c r="AH20" s="35">
        <v>0</v>
      </c>
      <c r="AI20" s="35"/>
      <c r="AJ20" s="35">
        <v>1536</v>
      </c>
      <c r="AK20" s="35">
        <v>576</v>
      </c>
      <c r="AL20" s="35">
        <v>3072</v>
      </c>
      <c r="AM20" s="35"/>
      <c r="AN20" s="35">
        <v>1872</v>
      </c>
      <c r="AO20" s="35">
        <v>384</v>
      </c>
      <c r="AP20" s="35"/>
      <c r="AQ20" s="35"/>
      <c r="AR20" s="35">
        <v>1728</v>
      </c>
      <c r="AS20" s="35">
        <v>48</v>
      </c>
      <c r="AT20" s="35">
        <v>0</v>
      </c>
      <c r="AU20" s="35"/>
      <c r="AV20" s="35"/>
      <c r="AW20" s="35"/>
      <c r="AX20" s="35"/>
      <c r="AY20" s="35"/>
      <c r="AZ20" s="35">
        <v>1872</v>
      </c>
      <c r="BA20" s="35">
        <v>864</v>
      </c>
      <c r="BB20" s="35">
        <v>1536</v>
      </c>
      <c r="BC20" s="35"/>
      <c r="BD20" s="35">
        <v>1680</v>
      </c>
      <c r="BE20" s="35">
        <v>576</v>
      </c>
      <c r="BF20" s="35">
        <v>0</v>
      </c>
      <c r="BG20" s="35"/>
      <c r="BH20" s="35">
        <v>2016</v>
      </c>
      <c r="BI20" s="35">
        <v>96</v>
      </c>
      <c r="BJ20" s="35">
        <v>3072</v>
      </c>
      <c r="BK20" s="35"/>
      <c r="BL20" s="35">
        <v>1488</v>
      </c>
      <c r="BM20" s="35">
        <v>480</v>
      </c>
      <c r="BN20" s="35"/>
      <c r="BO20" s="35"/>
      <c r="BP20" s="35">
        <v>1248</v>
      </c>
      <c r="BQ20" s="35">
        <v>384</v>
      </c>
      <c r="BR20" s="35">
        <v>3072</v>
      </c>
      <c r="BS20" s="35"/>
      <c r="BT20" s="35">
        <v>1440</v>
      </c>
      <c r="BU20" s="35">
        <v>480</v>
      </c>
      <c r="BV20" s="35">
        <v>0</v>
      </c>
      <c r="BW20" s="35"/>
      <c r="BX20" s="35"/>
      <c r="BY20" s="35"/>
      <c r="BZ20" s="35"/>
      <c r="CA20" s="35"/>
      <c r="CB20" s="35">
        <v>1632</v>
      </c>
      <c r="CC20" s="35">
        <v>240</v>
      </c>
      <c r="CD20" s="35">
        <v>0</v>
      </c>
      <c r="CE20" s="35"/>
      <c r="CF20" s="35">
        <v>1056</v>
      </c>
      <c r="CG20" s="35">
        <v>96</v>
      </c>
      <c r="CH20" s="35">
        <v>3072</v>
      </c>
      <c r="CI20" s="35"/>
      <c r="CJ20" s="35">
        <v>1584</v>
      </c>
      <c r="CK20" s="35">
        <v>0</v>
      </c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35"/>
      <c r="DF20" s="35"/>
      <c r="DG20" s="35"/>
      <c r="DH20" s="35"/>
      <c r="DI20" s="35"/>
      <c r="DJ20" s="35"/>
      <c r="DK20" s="35"/>
      <c r="DL20" s="35"/>
      <c r="DM20" s="35"/>
      <c r="DN20" s="35"/>
      <c r="DO20" s="35"/>
      <c r="DP20" s="35"/>
      <c r="DQ20" s="35"/>
      <c r="DR20" s="35"/>
      <c r="DS20" s="35"/>
      <c r="DT20" s="35"/>
      <c r="DU20" s="35"/>
      <c r="DV20" s="35"/>
      <c r="DW20" s="35"/>
      <c r="DX20" s="35"/>
      <c r="DY20" s="35"/>
      <c r="DZ20" s="35"/>
      <c r="EA20" s="35"/>
      <c r="EB20" s="35"/>
      <c r="EC20" s="35"/>
      <c r="ED20" s="35"/>
      <c r="EE20" s="35"/>
      <c r="EF20" s="35"/>
      <c r="EG20" s="35"/>
      <c r="EH20" s="2" t="e">
        <f t="shared" si="0"/>
        <v>#DIV/0!</v>
      </c>
      <c r="EI20" s="5"/>
      <c r="EJ20" s="5"/>
      <c r="EK20" s="5"/>
      <c r="EL20" s="5"/>
      <c r="EM20" s="5"/>
      <c r="EN20" s="5"/>
      <c r="EO20" s="5"/>
      <c r="EQ20" s="5"/>
      <c r="ER20" s="99"/>
      <c r="ES20" s="5"/>
      <c r="ET20" s="5"/>
      <c r="EU20" s="99"/>
      <c r="EV20" s="99"/>
      <c r="EW20" s="99"/>
      <c r="EX20" s="99"/>
      <c r="EY20" s="99"/>
    </row>
    <row r="21" spans="1:155" ht="16.5" thickBot="1">
      <c r="A21" s="40" t="s">
        <v>252</v>
      </c>
      <c r="B21" s="40"/>
      <c r="C21" s="41"/>
      <c r="D21" s="5">
        <f>IFERROR(VLOOKUP(A21,#REF!,4,FALSE),0)</f>
        <v>0</v>
      </c>
      <c r="E21" s="5">
        <f>IFERROR(VLOOKUP(A21,#REF!,6,FALSE),0)</f>
        <v>0</v>
      </c>
      <c r="F21" s="5"/>
      <c r="G21" s="5">
        <f>+IFERROR(VLOOKUP(A21,#REF!,12,FALSE),0)</f>
        <v>0</v>
      </c>
      <c r="H21" s="5">
        <f>+IFERROR(VLOOKUP(A21,#REF!,14,FALSE),0)</f>
        <v>0</v>
      </c>
      <c r="I21" s="5">
        <f t="shared" si="1"/>
        <v>0</v>
      </c>
      <c r="J21" s="5">
        <f t="shared" si="2"/>
        <v>0</v>
      </c>
      <c r="K21" s="312"/>
      <c r="L21" s="35">
        <v>0</v>
      </c>
      <c r="M21" s="35">
        <v>0</v>
      </c>
      <c r="N21" s="35"/>
      <c r="O21" s="251"/>
      <c r="P21" s="35">
        <v>0</v>
      </c>
      <c r="Q21" s="35">
        <v>0</v>
      </c>
      <c r="R21" s="35">
        <v>0</v>
      </c>
      <c r="S21" s="35"/>
      <c r="T21" s="35"/>
      <c r="U21" s="35"/>
      <c r="V21" s="35"/>
      <c r="W21" s="35"/>
      <c r="X21" s="35">
        <v>0</v>
      </c>
      <c r="Y21" s="35">
        <v>0</v>
      </c>
      <c r="Z21" s="35">
        <v>0</v>
      </c>
      <c r="AA21" s="35"/>
      <c r="AB21" s="35">
        <v>0</v>
      </c>
      <c r="AC21" s="35">
        <v>0</v>
      </c>
      <c r="AD21" s="35"/>
      <c r="AE21" s="35"/>
      <c r="AF21" s="35">
        <v>0</v>
      </c>
      <c r="AG21" s="35">
        <v>0</v>
      </c>
      <c r="AH21" s="35">
        <v>0</v>
      </c>
      <c r="AI21" s="35"/>
      <c r="AJ21" s="35">
        <v>0</v>
      </c>
      <c r="AK21" s="35">
        <v>0</v>
      </c>
      <c r="AL21" s="35">
        <v>0</v>
      </c>
      <c r="AM21" s="35"/>
      <c r="AN21" s="35">
        <v>0</v>
      </c>
      <c r="AO21" s="35">
        <v>0</v>
      </c>
      <c r="AP21" s="35"/>
      <c r="AQ21" s="35"/>
      <c r="AR21" s="35">
        <v>0</v>
      </c>
      <c r="AS21" s="35">
        <v>0</v>
      </c>
      <c r="AT21" s="35">
        <v>3072</v>
      </c>
      <c r="AU21" s="35"/>
      <c r="AV21" s="35"/>
      <c r="AW21" s="35"/>
      <c r="AX21" s="35"/>
      <c r="AY21" s="35"/>
      <c r="AZ21" s="35">
        <v>3216</v>
      </c>
      <c r="BA21" s="35">
        <v>336</v>
      </c>
      <c r="BB21" s="35">
        <v>6144</v>
      </c>
      <c r="BC21" s="35"/>
      <c r="BD21" s="35">
        <v>3168</v>
      </c>
      <c r="BE21" s="35">
        <v>192</v>
      </c>
      <c r="BF21" s="35">
        <v>0</v>
      </c>
      <c r="BG21" s="35"/>
      <c r="BH21" s="35">
        <v>2976</v>
      </c>
      <c r="BI21" s="35">
        <v>144</v>
      </c>
      <c r="BJ21" s="35">
        <v>3072</v>
      </c>
      <c r="BK21" s="35"/>
      <c r="BL21" s="35">
        <v>1968</v>
      </c>
      <c r="BM21" s="35">
        <v>528</v>
      </c>
      <c r="BN21" s="35"/>
      <c r="BO21" s="35"/>
      <c r="BP21" s="35">
        <v>1296</v>
      </c>
      <c r="BQ21" s="35">
        <v>240</v>
      </c>
      <c r="BR21" s="35">
        <v>3072</v>
      </c>
      <c r="BS21" s="35"/>
      <c r="BT21" s="35">
        <v>1968</v>
      </c>
      <c r="BU21" s="35">
        <v>288</v>
      </c>
      <c r="BV21" s="35">
        <v>1536</v>
      </c>
      <c r="BW21" s="35"/>
      <c r="BX21" s="35"/>
      <c r="BY21" s="35"/>
      <c r="BZ21" s="35"/>
      <c r="CA21" s="35"/>
      <c r="CB21" s="35">
        <v>2400</v>
      </c>
      <c r="CC21" s="35">
        <v>480</v>
      </c>
      <c r="CD21" s="35">
        <v>3072</v>
      </c>
      <c r="CE21" s="35"/>
      <c r="CF21" s="35">
        <v>1344</v>
      </c>
      <c r="CG21" s="35">
        <v>192</v>
      </c>
      <c r="CH21" s="35">
        <v>3072</v>
      </c>
      <c r="CI21" s="35"/>
      <c r="CJ21" s="35">
        <v>2832</v>
      </c>
      <c r="CK21" s="35">
        <v>0</v>
      </c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2" t="e">
        <f t="shared" si="0"/>
        <v>#DIV/0!</v>
      </c>
      <c r="EI21" s="5"/>
      <c r="EJ21" s="5"/>
      <c r="EK21" s="5"/>
      <c r="EL21" s="5"/>
      <c r="EM21" s="5"/>
      <c r="EN21" s="5"/>
      <c r="EO21" s="5"/>
      <c r="EQ21" s="5"/>
      <c r="ER21" s="99"/>
      <c r="ES21" s="5"/>
      <c r="ET21" s="5"/>
      <c r="EU21" s="99"/>
      <c r="EV21" s="99"/>
      <c r="EW21" s="99"/>
      <c r="EX21" s="99"/>
      <c r="EY21" s="99"/>
    </row>
    <row r="22" spans="1:155" ht="16.5" thickBot="1">
      <c r="A22" s="40" t="s">
        <v>182</v>
      </c>
      <c r="B22" s="40"/>
      <c r="C22" s="41"/>
      <c r="D22" s="5">
        <f>IFERROR(VLOOKUP(A22,#REF!,4,FALSE),0)</f>
        <v>0</v>
      </c>
      <c r="E22" s="5">
        <f>IFERROR(VLOOKUP(A22,#REF!,6,FALSE),0)</f>
        <v>0</v>
      </c>
      <c r="F22" s="5"/>
      <c r="G22" s="5">
        <f>+IFERROR(VLOOKUP(A22,#REF!,12,FALSE),0)</f>
        <v>0</v>
      </c>
      <c r="H22" s="5">
        <f>+IFERROR(VLOOKUP(A22,#REF!,14,FALSE),0)</f>
        <v>0</v>
      </c>
      <c r="I22" s="5">
        <f t="shared" si="1"/>
        <v>0</v>
      </c>
      <c r="J22" s="5">
        <f t="shared" si="2"/>
        <v>0</v>
      </c>
      <c r="K22" s="313"/>
      <c r="L22" s="35">
        <v>672</v>
      </c>
      <c r="M22" s="35">
        <v>240</v>
      </c>
      <c r="N22" s="35"/>
      <c r="O22" s="35"/>
      <c r="P22" s="35">
        <v>672</v>
      </c>
      <c r="Q22" s="35">
        <v>288</v>
      </c>
      <c r="R22" s="35">
        <v>0</v>
      </c>
      <c r="S22" s="35"/>
      <c r="T22" s="35"/>
      <c r="U22" s="35"/>
      <c r="V22" s="35"/>
      <c r="W22" s="35"/>
      <c r="X22" s="35">
        <v>624</v>
      </c>
      <c r="Y22" s="35">
        <v>336</v>
      </c>
      <c r="Z22" s="35">
        <v>0</v>
      </c>
      <c r="AA22" s="35"/>
      <c r="AB22" s="35">
        <v>672</v>
      </c>
      <c r="AC22" s="35">
        <v>192</v>
      </c>
      <c r="AD22" s="35"/>
      <c r="AE22" s="35"/>
      <c r="AF22" s="35">
        <v>528</v>
      </c>
      <c r="AG22" s="35">
        <v>192</v>
      </c>
      <c r="AH22" s="35">
        <v>0</v>
      </c>
      <c r="AI22" s="35"/>
      <c r="AJ22" s="35">
        <v>480</v>
      </c>
      <c r="AK22" s="35">
        <v>288</v>
      </c>
      <c r="AL22" s="35">
        <v>1536</v>
      </c>
      <c r="AM22" s="35"/>
      <c r="AN22" s="35">
        <v>528</v>
      </c>
      <c r="AO22" s="35">
        <v>144</v>
      </c>
      <c r="AP22" s="35"/>
      <c r="AQ22" s="35"/>
      <c r="AR22" s="35">
        <v>480</v>
      </c>
      <c r="AS22" s="35">
        <v>144</v>
      </c>
      <c r="AT22" s="35">
        <v>0</v>
      </c>
      <c r="AU22" s="35"/>
      <c r="AV22" s="35"/>
      <c r="AW22" s="35"/>
      <c r="AX22" s="35"/>
      <c r="AY22" s="35"/>
      <c r="AZ22" s="35">
        <v>432</v>
      </c>
      <c r="BA22" s="35">
        <v>144</v>
      </c>
      <c r="BB22" s="35">
        <v>0</v>
      </c>
      <c r="BC22" s="35"/>
      <c r="BD22" s="35">
        <v>528</v>
      </c>
      <c r="BE22" s="35">
        <v>192</v>
      </c>
      <c r="BF22" s="35">
        <v>0</v>
      </c>
      <c r="BG22" s="35"/>
      <c r="BH22" s="35">
        <v>816</v>
      </c>
      <c r="BI22" s="35">
        <v>144</v>
      </c>
      <c r="BJ22" s="35">
        <v>0</v>
      </c>
      <c r="BK22" s="35"/>
      <c r="BL22" s="35">
        <v>480</v>
      </c>
      <c r="BM22" s="35">
        <v>192</v>
      </c>
      <c r="BN22" s="35"/>
      <c r="BO22" s="35"/>
      <c r="BP22" s="35">
        <v>528</v>
      </c>
      <c r="BQ22" s="35">
        <v>96</v>
      </c>
      <c r="BR22" s="35">
        <v>0</v>
      </c>
      <c r="BS22" s="35"/>
      <c r="BT22" s="35">
        <v>96</v>
      </c>
      <c r="BU22" s="35">
        <v>0</v>
      </c>
      <c r="BV22" s="35">
        <v>0</v>
      </c>
      <c r="BW22" s="35"/>
      <c r="BX22" s="35"/>
      <c r="BY22" s="35"/>
      <c r="BZ22" s="35"/>
      <c r="CA22" s="35"/>
      <c r="CB22" s="35">
        <v>0</v>
      </c>
      <c r="CC22" s="35">
        <v>0</v>
      </c>
      <c r="CD22" s="35">
        <v>0</v>
      </c>
      <c r="CE22" s="35"/>
      <c r="CF22" s="35">
        <v>0</v>
      </c>
      <c r="CG22" s="35">
        <v>0</v>
      </c>
      <c r="CH22" s="35">
        <v>1536</v>
      </c>
      <c r="CI22" s="35"/>
      <c r="CJ22" s="35">
        <v>624</v>
      </c>
      <c r="CK22" s="35">
        <v>0</v>
      </c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5"/>
      <c r="DM22" s="35"/>
      <c r="DN22" s="35"/>
      <c r="DO22" s="35"/>
      <c r="DP22" s="35"/>
      <c r="DQ22" s="35"/>
      <c r="DR22" s="35"/>
      <c r="DS22" s="35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2" t="e">
        <f t="shared" si="0"/>
        <v>#DIV/0!</v>
      </c>
      <c r="EI22" s="5"/>
      <c r="EJ22" s="5"/>
      <c r="EK22" s="5"/>
      <c r="EL22" s="5"/>
      <c r="EM22" s="5"/>
      <c r="EN22" s="5"/>
      <c r="EO22" s="5"/>
      <c r="EQ22" s="5"/>
      <c r="ER22" s="99"/>
      <c r="ES22" s="5"/>
      <c r="ET22" s="5"/>
      <c r="EU22" s="99"/>
      <c r="EV22" s="99"/>
      <c r="EW22" s="99"/>
      <c r="EX22" s="99"/>
      <c r="EY22" s="99"/>
    </row>
    <row r="23" spans="1:155" ht="16.5" thickBot="1">
      <c r="A23" s="46" t="s">
        <v>142</v>
      </c>
      <c r="B23" s="46"/>
      <c r="C23" s="41"/>
      <c r="D23" s="6">
        <f>IFERROR(VLOOKUP(A23,#REF!,4,FALSE),0)</f>
        <v>0</v>
      </c>
      <c r="E23" s="6">
        <f>IFERROR(VLOOKUP(A23,#REF!,6,FALSE),0)</f>
        <v>0</v>
      </c>
      <c r="F23" s="6"/>
      <c r="G23" s="6">
        <f>+IFERROR(VLOOKUP(A23,#REF!,12,FALSE),0)</f>
        <v>0</v>
      </c>
      <c r="H23" s="6">
        <f>+IFERROR(VLOOKUP(A23,#REF!,14,FALSE),0)</f>
        <v>0</v>
      </c>
      <c r="I23" s="6">
        <f>+EQ23</f>
        <v>0</v>
      </c>
      <c r="J23" s="6">
        <f>+E23</f>
        <v>0</v>
      </c>
      <c r="K23" s="311">
        <f>SUM(J23:J24)-SUM(I23:I24)</f>
        <v>0</v>
      </c>
      <c r="L23" s="35">
        <v>1632</v>
      </c>
      <c r="M23" s="35">
        <v>336</v>
      </c>
      <c r="N23" s="35"/>
      <c r="O23" s="35">
        <v>48</v>
      </c>
      <c r="P23" s="35">
        <v>2016</v>
      </c>
      <c r="Q23" s="35">
        <v>672</v>
      </c>
      <c r="R23" s="35">
        <v>0</v>
      </c>
      <c r="S23" s="35"/>
      <c r="T23" s="35"/>
      <c r="U23" s="35"/>
      <c r="V23" s="35"/>
      <c r="W23" s="35"/>
      <c r="X23" s="35">
        <v>1920</v>
      </c>
      <c r="Y23" s="35">
        <v>960</v>
      </c>
      <c r="Z23" s="35">
        <v>1728</v>
      </c>
      <c r="AA23" s="35"/>
      <c r="AB23" s="35">
        <v>1488</v>
      </c>
      <c r="AC23" s="35">
        <v>720</v>
      </c>
      <c r="AD23" s="35"/>
      <c r="AE23" s="35"/>
      <c r="AF23" s="35">
        <v>1776</v>
      </c>
      <c r="AG23" s="35">
        <v>288</v>
      </c>
      <c r="AH23" s="35">
        <v>3456</v>
      </c>
      <c r="AI23" s="35"/>
      <c r="AJ23" s="35">
        <v>1248</v>
      </c>
      <c r="AK23" s="35">
        <v>288</v>
      </c>
      <c r="AL23" s="35">
        <v>0</v>
      </c>
      <c r="AM23" s="35"/>
      <c r="AN23" s="35">
        <v>1872</v>
      </c>
      <c r="AO23" s="35">
        <v>432</v>
      </c>
      <c r="AP23" s="35"/>
      <c r="AQ23" s="35"/>
      <c r="AR23" s="35">
        <v>1680</v>
      </c>
      <c r="AS23" s="35">
        <v>144</v>
      </c>
      <c r="AT23" s="35">
        <v>1728</v>
      </c>
      <c r="AU23" s="35">
        <v>48</v>
      </c>
      <c r="AV23" s="35"/>
      <c r="AW23" s="35"/>
      <c r="AX23" s="35"/>
      <c r="AY23" s="35"/>
      <c r="AZ23" s="35">
        <v>1776</v>
      </c>
      <c r="BA23" s="35">
        <v>624</v>
      </c>
      <c r="BB23" s="35">
        <v>1728</v>
      </c>
      <c r="BC23" s="35"/>
      <c r="BD23" s="35">
        <v>1440</v>
      </c>
      <c r="BE23" s="35">
        <v>288</v>
      </c>
      <c r="BF23" s="35">
        <v>0</v>
      </c>
      <c r="BG23" s="35"/>
      <c r="BH23" s="35">
        <v>1824</v>
      </c>
      <c r="BI23" s="35">
        <v>480</v>
      </c>
      <c r="BJ23" s="35">
        <v>0</v>
      </c>
      <c r="BK23" s="35">
        <v>12</v>
      </c>
      <c r="BL23" s="35">
        <v>1872</v>
      </c>
      <c r="BM23" s="35">
        <v>336</v>
      </c>
      <c r="BN23" s="35"/>
      <c r="BO23" s="35">
        <v>-12</v>
      </c>
      <c r="BP23" s="35">
        <v>1728</v>
      </c>
      <c r="BQ23" s="35">
        <v>528</v>
      </c>
      <c r="BR23" s="35">
        <v>3456</v>
      </c>
      <c r="BS23" s="35">
        <v>6</v>
      </c>
      <c r="BT23" s="35">
        <v>1872</v>
      </c>
      <c r="BU23" s="35">
        <v>336</v>
      </c>
      <c r="BV23" s="35">
        <v>1728</v>
      </c>
      <c r="BW23" s="35">
        <v>96</v>
      </c>
      <c r="BX23" s="35"/>
      <c r="BY23" s="35"/>
      <c r="BZ23" s="35"/>
      <c r="CA23" s="35"/>
      <c r="CB23" s="35">
        <v>1968</v>
      </c>
      <c r="CC23" s="35">
        <v>816</v>
      </c>
      <c r="CD23" s="35">
        <v>3456</v>
      </c>
      <c r="CE23" s="35"/>
      <c r="CF23" s="35">
        <v>1392</v>
      </c>
      <c r="CG23" s="35">
        <v>384</v>
      </c>
      <c r="CH23" s="35">
        <v>0</v>
      </c>
      <c r="CI23" s="35">
        <v>6</v>
      </c>
      <c r="CJ23" s="35">
        <v>1536</v>
      </c>
      <c r="CK23" s="35">
        <v>0</v>
      </c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35"/>
      <c r="DF23" s="35"/>
      <c r="DG23" s="35"/>
      <c r="DH23" s="35"/>
      <c r="DI23" s="35"/>
      <c r="DJ23" s="35"/>
      <c r="DK23" s="35"/>
      <c r="DL23" s="35"/>
      <c r="DM23" s="35"/>
      <c r="DN23" s="35"/>
      <c r="DO23" s="35"/>
      <c r="DP23" s="35"/>
      <c r="DQ23" s="35"/>
      <c r="DR23" s="35"/>
      <c r="DS23" s="35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2" t="e">
        <f t="shared" si="0"/>
        <v>#DIV/0!</v>
      </c>
      <c r="EI23" s="6"/>
      <c r="EJ23" s="6"/>
      <c r="EK23" s="6"/>
      <c r="EL23" s="6"/>
      <c r="EM23" s="221"/>
      <c r="EN23" s="6"/>
      <c r="EO23" s="6"/>
      <c r="EQ23" s="6"/>
      <c r="ER23" s="99"/>
      <c r="ES23" s="6"/>
      <c r="ET23" s="6"/>
      <c r="EU23" s="99"/>
      <c r="EV23" s="99"/>
      <c r="EW23" s="99"/>
      <c r="EX23" s="99"/>
      <c r="EY23" s="99"/>
    </row>
    <row r="24" spans="1:155" ht="16.5" thickBot="1">
      <c r="A24" s="46" t="s">
        <v>143</v>
      </c>
      <c r="B24" s="46"/>
      <c r="C24" s="41"/>
      <c r="D24" s="6">
        <f>IFERROR(VLOOKUP(A24,#REF!,4,FALSE),0)</f>
        <v>0</v>
      </c>
      <c r="E24" s="6">
        <f>IFERROR(VLOOKUP(A24,#REF!,6,FALSE),0)</f>
        <v>0</v>
      </c>
      <c r="F24" s="6"/>
      <c r="G24" s="6">
        <f>+IFERROR(VLOOKUP(A24,#REF!,12,FALSE),0)</f>
        <v>0</v>
      </c>
      <c r="H24" s="6">
        <f>+IFERROR(VLOOKUP(A24,#REF!,14,FALSE),0)</f>
        <v>0</v>
      </c>
      <c r="I24" s="6">
        <f>+EQ24</f>
        <v>0</v>
      </c>
      <c r="J24" s="6">
        <f>+E24</f>
        <v>0</v>
      </c>
      <c r="K24" s="313"/>
      <c r="L24" s="35">
        <v>1584</v>
      </c>
      <c r="M24" s="35">
        <v>288</v>
      </c>
      <c r="N24" s="35"/>
      <c r="O24" s="35"/>
      <c r="P24" s="35">
        <v>1824</v>
      </c>
      <c r="Q24" s="35">
        <v>672</v>
      </c>
      <c r="R24" s="35">
        <v>1728</v>
      </c>
      <c r="S24" s="35"/>
      <c r="T24" s="35"/>
      <c r="U24" s="35"/>
      <c r="V24" s="35"/>
      <c r="W24" s="35"/>
      <c r="X24" s="35">
        <v>1968</v>
      </c>
      <c r="Y24" s="35">
        <v>672</v>
      </c>
      <c r="Z24" s="35">
        <v>1728</v>
      </c>
      <c r="AA24" s="35"/>
      <c r="AB24" s="35">
        <v>1536</v>
      </c>
      <c r="AC24" s="35">
        <v>528</v>
      </c>
      <c r="AD24" s="35"/>
      <c r="AE24" s="35"/>
      <c r="AF24" s="35">
        <v>1536</v>
      </c>
      <c r="AG24" s="35">
        <v>48</v>
      </c>
      <c r="AH24" s="35">
        <v>0</v>
      </c>
      <c r="AI24" s="35"/>
      <c r="AJ24" s="35">
        <v>1056</v>
      </c>
      <c r="AK24" s="35">
        <v>240</v>
      </c>
      <c r="AL24" s="35">
        <v>1728</v>
      </c>
      <c r="AM24" s="35"/>
      <c r="AN24" s="35">
        <v>1584</v>
      </c>
      <c r="AO24" s="35">
        <v>288</v>
      </c>
      <c r="AP24" s="35"/>
      <c r="AQ24" s="35"/>
      <c r="AR24" s="35">
        <v>1296</v>
      </c>
      <c r="AS24" s="35">
        <v>144</v>
      </c>
      <c r="AT24" s="35">
        <v>1728</v>
      </c>
      <c r="AU24" s="35"/>
      <c r="AV24" s="35"/>
      <c r="AW24" s="35"/>
      <c r="AX24" s="35"/>
      <c r="AY24" s="35"/>
      <c r="AZ24" s="35">
        <v>1728</v>
      </c>
      <c r="BA24" s="35">
        <v>240</v>
      </c>
      <c r="BB24" s="35">
        <v>1728</v>
      </c>
      <c r="BC24" s="35"/>
      <c r="BD24" s="35">
        <v>1248</v>
      </c>
      <c r="BE24" s="35">
        <v>0</v>
      </c>
      <c r="BF24" s="35">
        <v>1728</v>
      </c>
      <c r="BG24" s="35"/>
      <c r="BH24" s="35">
        <v>1536</v>
      </c>
      <c r="BI24" s="35">
        <v>384</v>
      </c>
      <c r="BJ24" s="35">
        <v>1728</v>
      </c>
      <c r="BK24" s="35">
        <v>12</v>
      </c>
      <c r="BL24" s="35">
        <v>1584</v>
      </c>
      <c r="BM24" s="35">
        <v>576</v>
      </c>
      <c r="BN24" s="35"/>
      <c r="BO24" s="35">
        <v>48</v>
      </c>
      <c r="BP24" s="35">
        <v>1536</v>
      </c>
      <c r="BQ24" s="35">
        <v>288</v>
      </c>
      <c r="BR24" s="35">
        <v>1728</v>
      </c>
      <c r="BS24" s="35"/>
      <c r="BT24" s="35">
        <v>1632</v>
      </c>
      <c r="BU24" s="35">
        <v>192</v>
      </c>
      <c r="BV24" s="35">
        <v>1728</v>
      </c>
      <c r="BW24" s="35">
        <v>18</v>
      </c>
      <c r="BX24" s="35"/>
      <c r="BY24" s="35"/>
      <c r="BZ24" s="35"/>
      <c r="CA24" s="35"/>
      <c r="CB24" s="35">
        <v>1872</v>
      </c>
      <c r="CC24" s="35">
        <v>384</v>
      </c>
      <c r="CD24" s="35">
        <v>0</v>
      </c>
      <c r="CE24" s="35"/>
      <c r="CF24" s="35">
        <v>1296</v>
      </c>
      <c r="CG24" s="35">
        <v>288</v>
      </c>
      <c r="CH24" s="35">
        <v>1728</v>
      </c>
      <c r="CI24" s="35"/>
      <c r="CJ24" s="35">
        <v>1344</v>
      </c>
      <c r="CK24" s="35">
        <v>0</v>
      </c>
      <c r="CL24" s="35"/>
      <c r="CM24" s="35"/>
      <c r="CN24" s="35"/>
      <c r="CO24" s="35"/>
      <c r="CP24" s="35"/>
      <c r="CQ24" s="35"/>
      <c r="CR24" s="35"/>
      <c r="CS24" s="35"/>
      <c r="CT24" s="35"/>
      <c r="CU24" s="35"/>
      <c r="CV24" s="35"/>
      <c r="CW24" s="35"/>
      <c r="CX24" s="35"/>
      <c r="CY24" s="35"/>
      <c r="CZ24" s="35"/>
      <c r="DA24" s="35"/>
      <c r="DB24" s="35"/>
      <c r="DC24" s="35"/>
      <c r="DD24" s="35"/>
      <c r="DE24" s="35"/>
      <c r="DF24" s="35"/>
      <c r="DG24" s="35"/>
      <c r="DH24" s="35"/>
      <c r="DI24" s="35"/>
      <c r="DJ24" s="35"/>
      <c r="DK24" s="35"/>
      <c r="DL24" s="35"/>
      <c r="DM24" s="35"/>
      <c r="DN24" s="35"/>
      <c r="DO24" s="35"/>
      <c r="DP24" s="35"/>
      <c r="DQ24" s="35"/>
      <c r="DR24" s="35"/>
      <c r="DS24" s="35"/>
      <c r="DT24" s="35"/>
      <c r="DU24" s="35"/>
      <c r="DV24" s="35"/>
      <c r="DW24" s="35"/>
      <c r="DX24" s="35"/>
      <c r="DY24" s="35"/>
      <c r="DZ24" s="35"/>
      <c r="EA24" s="35"/>
      <c r="EB24" s="35"/>
      <c r="EC24" s="35"/>
      <c r="ED24" s="35"/>
      <c r="EE24" s="35"/>
      <c r="EF24" s="35"/>
      <c r="EG24" s="35"/>
      <c r="EH24" s="2" t="e">
        <f t="shared" si="0"/>
        <v>#DIV/0!</v>
      </c>
      <c r="EI24" s="6"/>
      <c r="EJ24" s="6"/>
      <c r="EK24" s="6"/>
      <c r="EL24" s="6"/>
      <c r="EM24" s="6"/>
      <c r="EN24" s="6"/>
      <c r="EO24" s="6"/>
      <c r="EQ24" s="6"/>
      <c r="ER24" s="99"/>
      <c r="ES24" s="6"/>
      <c r="ET24" s="6"/>
      <c r="EU24" s="99"/>
      <c r="EV24" s="99"/>
      <c r="EW24" s="99"/>
      <c r="EX24" s="99"/>
      <c r="EY24" s="99"/>
    </row>
    <row r="25" spans="1:155" ht="16.5" thickBot="1">
      <c r="A25" s="47" t="s">
        <v>144</v>
      </c>
      <c r="B25" s="47"/>
      <c r="C25" s="41"/>
      <c r="D25" s="7">
        <f>IFERROR(VLOOKUP(A25,#REF!,4,FALSE),0)</f>
        <v>0</v>
      </c>
      <c r="E25" s="7">
        <f>IFERROR(VLOOKUP(A25,#REF!,6,FALSE),0)</f>
        <v>0</v>
      </c>
      <c r="F25" s="7"/>
      <c r="G25" s="7">
        <f>+IFERROR(VLOOKUP(A25,#REF!,12,FALSE),0)</f>
        <v>0</v>
      </c>
      <c r="H25" s="7">
        <f>+IFERROR(VLOOKUP(A25,#REF!,14,FALSE),0)</f>
        <v>0</v>
      </c>
      <c r="I25" s="7">
        <f>+EQ25</f>
        <v>0</v>
      </c>
      <c r="J25" s="7">
        <f>+E25</f>
        <v>0</v>
      </c>
      <c r="K25" s="311">
        <f>SUM(J25:J26)-SUM(I25:I26)</f>
        <v>0</v>
      </c>
      <c r="L25" s="35">
        <v>0</v>
      </c>
      <c r="M25" s="35">
        <v>0</v>
      </c>
      <c r="N25" s="35"/>
      <c r="O25" s="35"/>
      <c r="P25" s="35">
        <v>0</v>
      </c>
      <c r="Q25" s="35">
        <v>0</v>
      </c>
      <c r="R25" s="35">
        <v>0</v>
      </c>
      <c r="S25" s="35"/>
      <c r="T25" s="35"/>
      <c r="U25" s="35"/>
      <c r="V25" s="35"/>
      <c r="W25" s="35"/>
      <c r="X25" s="35">
        <v>0</v>
      </c>
      <c r="Y25" s="35">
        <v>0</v>
      </c>
      <c r="Z25" s="35">
        <v>0</v>
      </c>
      <c r="AA25" s="35"/>
      <c r="AB25" s="35">
        <v>0</v>
      </c>
      <c r="AC25" s="35">
        <v>0</v>
      </c>
      <c r="AD25" s="35"/>
      <c r="AE25" s="35"/>
      <c r="AF25" s="35">
        <v>0</v>
      </c>
      <c r="AG25" s="35">
        <v>0</v>
      </c>
      <c r="AH25" s="35">
        <v>0</v>
      </c>
      <c r="AI25" s="35"/>
      <c r="AJ25" s="35">
        <v>0</v>
      </c>
      <c r="AK25" s="35">
        <v>0</v>
      </c>
      <c r="AL25" s="35">
        <v>0</v>
      </c>
      <c r="AM25" s="35"/>
      <c r="AN25" s="35">
        <v>0</v>
      </c>
      <c r="AO25" s="35">
        <v>0</v>
      </c>
      <c r="AP25" s="35"/>
      <c r="AQ25" s="35"/>
      <c r="AR25" s="35">
        <v>0</v>
      </c>
      <c r="AS25" s="35">
        <v>0</v>
      </c>
      <c r="AT25" s="35">
        <v>0</v>
      </c>
      <c r="AU25" s="35"/>
      <c r="AV25" s="35"/>
      <c r="AW25" s="35"/>
      <c r="AX25" s="35"/>
      <c r="AY25" s="35"/>
      <c r="AZ25" s="35">
        <v>0</v>
      </c>
      <c r="BA25" s="35">
        <v>0</v>
      </c>
      <c r="BB25" s="35">
        <v>0</v>
      </c>
      <c r="BC25" s="35"/>
      <c r="BD25" s="35">
        <v>0</v>
      </c>
      <c r="BE25" s="35">
        <v>0</v>
      </c>
      <c r="BF25" s="35">
        <v>0</v>
      </c>
      <c r="BG25" s="35">
        <v>-32</v>
      </c>
      <c r="BH25" s="35">
        <v>0</v>
      </c>
      <c r="BI25" s="35">
        <v>0</v>
      </c>
      <c r="BJ25" s="35">
        <v>0</v>
      </c>
      <c r="BK25" s="35">
        <v>32</v>
      </c>
      <c r="BL25" s="35">
        <v>0</v>
      </c>
      <c r="BM25" s="35">
        <v>0</v>
      </c>
      <c r="BN25" s="35"/>
      <c r="BO25" s="35"/>
      <c r="BP25" s="35">
        <v>0</v>
      </c>
      <c r="BQ25" s="35">
        <v>0</v>
      </c>
      <c r="BR25" s="35">
        <v>0</v>
      </c>
      <c r="BS25" s="35">
        <v>-32</v>
      </c>
      <c r="BT25" s="35">
        <v>0</v>
      </c>
      <c r="BU25" s="35">
        <v>0</v>
      </c>
      <c r="BV25" s="35">
        <v>0</v>
      </c>
      <c r="BW25" s="35">
        <v>32</v>
      </c>
      <c r="BX25" s="35"/>
      <c r="BY25" s="35"/>
      <c r="BZ25" s="35"/>
      <c r="CA25" s="35"/>
      <c r="CB25" s="35">
        <v>0</v>
      </c>
      <c r="CC25" s="35">
        <v>0</v>
      </c>
      <c r="CD25" s="35">
        <v>0</v>
      </c>
      <c r="CE25" s="35"/>
      <c r="CF25" s="35">
        <v>0</v>
      </c>
      <c r="CG25" s="35">
        <v>0</v>
      </c>
      <c r="CH25" s="35">
        <v>0</v>
      </c>
      <c r="CI25" s="35"/>
      <c r="CJ25" s="35">
        <v>0</v>
      </c>
      <c r="CK25" s="35">
        <v>0</v>
      </c>
      <c r="CL25" s="35"/>
      <c r="CM25" s="35"/>
      <c r="CN25" s="35"/>
      <c r="CO25" s="35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35"/>
      <c r="DF25" s="35"/>
      <c r="DG25" s="35"/>
      <c r="DH25" s="35"/>
      <c r="DI25" s="35"/>
      <c r="DJ25" s="35"/>
      <c r="DK25" s="35"/>
      <c r="DL25" s="35"/>
      <c r="DM25" s="35"/>
      <c r="DN25" s="35"/>
      <c r="DO25" s="35"/>
      <c r="DP25" s="35"/>
      <c r="DQ25" s="35"/>
      <c r="DR25" s="35"/>
      <c r="DS25" s="35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2" t="e">
        <f t="shared" si="0"/>
        <v>#DIV/0!</v>
      </c>
      <c r="EI25" s="7"/>
      <c r="EJ25" s="7"/>
      <c r="EK25" s="7"/>
      <c r="EL25" s="7"/>
      <c r="EM25" s="7"/>
      <c r="EN25" s="7"/>
      <c r="EO25" s="7"/>
      <c r="EQ25" s="7"/>
      <c r="ER25" s="99"/>
      <c r="ES25" s="7"/>
      <c r="ET25" s="7"/>
      <c r="EU25" s="99"/>
      <c r="EV25" s="99"/>
      <c r="EW25" s="99"/>
      <c r="EX25" s="99"/>
      <c r="EY25" s="99"/>
    </row>
    <row r="26" spans="1:155" ht="16.5" thickBot="1">
      <c r="A26" s="47" t="s">
        <v>145</v>
      </c>
      <c r="B26" s="47"/>
      <c r="C26" s="41"/>
      <c r="D26" s="7">
        <f>IFERROR(VLOOKUP(A26,#REF!,4,FALSE),0)</f>
        <v>0</v>
      </c>
      <c r="E26" s="7">
        <f>IFERROR(VLOOKUP(A26,#REF!,6,FALSE),0)</f>
        <v>0</v>
      </c>
      <c r="F26" s="7"/>
      <c r="G26" s="7">
        <f>+IFERROR(VLOOKUP(A26,#REF!,12,FALSE),0)</f>
        <v>0</v>
      </c>
      <c r="H26" s="7">
        <f>+IFERROR(VLOOKUP(A26,#REF!,14,FALSE),0)</f>
        <v>0</v>
      </c>
      <c r="I26" s="7">
        <f>+EQ26</f>
        <v>0</v>
      </c>
      <c r="J26" s="7">
        <f>+E26</f>
        <v>0</v>
      </c>
      <c r="K26" s="313"/>
      <c r="L26" s="35">
        <v>0</v>
      </c>
      <c r="M26" s="35">
        <v>0</v>
      </c>
      <c r="N26" s="35"/>
      <c r="O26" s="35"/>
      <c r="P26" s="35">
        <v>0</v>
      </c>
      <c r="Q26" s="35">
        <v>0</v>
      </c>
      <c r="R26" s="35">
        <v>0</v>
      </c>
      <c r="S26" s="35"/>
      <c r="T26" s="35"/>
      <c r="U26" s="35"/>
      <c r="V26" s="35"/>
      <c r="W26" s="35"/>
      <c r="X26" s="35">
        <v>0</v>
      </c>
      <c r="Y26" s="35">
        <v>0</v>
      </c>
      <c r="Z26" s="35">
        <v>0</v>
      </c>
      <c r="AA26" s="35"/>
      <c r="AB26" s="35">
        <v>0</v>
      </c>
      <c r="AC26" s="35">
        <v>0</v>
      </c>
      <c r="AD26" s="35"/>
      <c r="AE26" s="35"/>
      <c r="AF26" s="35">
        <v>0</v>
      </c>
      <c r="AG26" s="35">
        <v>0</v>
      </c>
      <c r="AH26" s="35">
        <v>0</v>
      </c>
      <c r="AI26" s="35"/>
      <c r="AJ26" s="35">
        <v>0</v>
      </c>
      <c r="AK26" s="35">
        <v>0</v>
      </c>
      <c r="AL26" s="35">
        <v>0</v>
      </c>
      <c r="AM26" s="35"/>
      <c r="AN26" s="35">
        <v>0</v>
      </c>
      <c r="AO26" s="35">
        <v>0</v>
      </c>
      <c r="AP26" s="35"/>
      <c r="AQ26" s="35"/>
      <c r="AR26" s="35">
        <v>0</v>
      </c>
      <c r="AS26" s="35">
        <v>0</v>
      </c>
      <c r="AT26" s="35">
        <v>0</v>
      </c>
      <c r="AU26" s="35"/>
      <c r="AV26" s="35"/>
      <c r="AW26" s="35"/>
      <c r="AX26" s="35"/>
      <c r="AY26" s="35"/>
      <c r="AZ26" s="35">
        <v>0</v>
      </c>
      <c r="BA26" s="35">
        <v>0</v>
      </c>
      <c r="BB26" s="35">
        <v>0</v>
      </c>
      <c r="BC26" s="35"/>
      <c r="BD26" s="35">
        <v>0</v>
      </c>
      <c r="BE26" s="35">
        <v>0</v>
      </c>
      <c r="BF26" s="35">
        <v>0</v>
      </c>
      <c r="BG26" s="35"/>
      <c r="BH26" s="35">
        <v>0</v>
      </c>
      <c r="BI26" s="35">
        <v>0</v>
      </c>
      <c r="BJ26" s="35">
        <v>0</v>
      </c>
      <c r="BK26" s="35"/>
      <c r="BL26" s="35">
        <v>0</v>
      </c>
      <c r="BM26" s="35">
        <v>0</v>
      </c>
      <c r="BN26" s="35"/>
      <c r="BO26" s="35"/>
      <c r="BP26" s="35">
        <v>0</v>
      </c>
      <c r="BQ26" s="35">
        <v>0</v>
      </c>
      <c r="BR26" s="35">
        <v>0</v>
      </c>
      <c r="BS26" s="35"/>
      <c r="BT26" s="35">
        <v>0</v>
      </c>
      <c r="BU26" s="35">
        <v>0</v>
      </c>
      <c r="BV26" s="35">
        <v>0</v>
      </c>
      <c r="BW26" s="35"/>
      <c r="BX26" s="35"/>
      <c r="BY26" s="35"/>
      <c r="BZ26" s="35"/>
      <c r="CA26" s="35"/>
      <c r="CB26" s="35">
        <v>0</v>
      </c>
      <c r="CC26" s="35">
        <v>0</v>
      </c>
      <c r="CD26" s="35">
        <v>0</v>
      </c>
      <c r="CE26" s="35"/>
      <c r="CF26" s="35">
        <v>0</v>
      </c>
      <c r="CG26" s="35">
        <v>0</v>
      </c>
      <c r="CH26" s="35">
        <v>0</v>
      </c>
      <c r="CI26" s="35"/>
      <c r="CJ26" s="35">
        <v>0</v>
      </c>
      <c r="CK26" s="35">
        <v>0</v>
      </c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35"/>
      <c r="DM26" s="35"/>
      <c r="DN26" s="35"/>
      <c r="DO26" s="35"/>
      <c r="DP26" s="35"/>
      <c r="DQ26" s="35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2" t="e">
        <f t="shared" si="0"/>
        <v>#DIV/0!</v>
      </c>
      <c r="EI26" s="7"/>
      <c r="EJ26" s="7"/>
      <c r="EK26" s="7"/>
      <c r="EL26" s="7"/>
      <c r="EM26" s="7"/>
      <c r="EN26" s="7"/>
      <c r="EO26" s="7"/>
      <c r="EQ26" s="7"/>
      <c r="ER26" s="99"/>
      <c r="ES26" s="7"/>
      <c r="ET26" s="7"/>
      <c r="EU26" s="99"/>
      <c r="EV26" s="99"/>
      <c r="EW26" s="99"/>
      <c r="EX26" s="99"/>
      <c r="EY26" s="99"/>
    </row>
    <row r="27" spans="1:155" ht="16.5" thickBot="1">
      <c r="A27" s="44" t="s">
        <v>12</v>
      </c>
      <c r="B27" s="44"/>
      <c r="C27" s="41"/>
      <c r="D27" s="3">
        <f>IFERROR(VLOOKUP(A27,#REF!,4,FALSE),0)</f>
        <v>0</v>
      </c>
      <c r="E27" s="3">
        <f>IFERROR(VLOOKUP(A27,#REF!,6,FALSE),0)</f>
        <v>0</v>
      </c>
      <c r="F27" s="3"/>
      <c r="G27" s="3">
        <f>+IFERROR(VLOOKUP(A27,#REF!,12,FALSE),0)</f>
        <v>0</v>
      </c>
      <c r="H27" s="3">
        <f>+IFERROR(VLOOKUP(A27,#REF!,14,FALSE),0)</f>
        <v>0</v>
      </c>
      <c r="I27" s="3">
        <f t="shared" si="1"/>
        <v>0</v>
      </c>
      <c r="J27" s="3">
        <f t="shared" si="2"/>
        <v>0</v>
      </c>
      <c r="K27" s="311">
        <f>SUM(J27:J29)-SUM(I27:I29)</f>
        <v>0</v>
      </c>
      <c r="L27" s="35">
        <v>76</v>
      </c>
      <c r="M27" s="35">
        <v>0</v>
      </c>
      <c r="N27" s="35"/>
      <c r="O27" s="35">
        <v>60</v>
      </c>
      <c r="P27" s="35">
        <v>28</v>
      </c>
      <c r="Q27" s="35">
        <v>0</v>
      </c>
      <c r="R27" s="35">
        <v>0</v>
      </c>
      <c r="S27" s="35"/>
      <c r="T27" s="35"/>
      <c r="U27" s="35"/>
      <c r="V27" s="35"/>
      <c r="W27" s="35"/>
      <c r="X27" s="35">
        <v>44</v>
      </c>
      <c r="Y27" s="35">
        <v>0</v>
      </c>
      <c r="Z27" s="35">
        <v>144</v>
      </c>
      <c r="AA27" s="35"/>
      <c r="AB27" s="35">
        <v>8</v>
      </c>
      <c r="AC27" s="35">
        <v>0</v>
      </c>
      <c r="AD27" s="35"/>
      <c r="AE27" s="35">
        <v>110</v>
      </c>
      <c r="AF27" s="35">
        <v>40</v>
      </c>
      <c r="AG27" s="35">
        <v>0</v>
      </c>
      <c r="AH27" s="35">
        <v>0</v>
      </c>
      <c r="AI27" s="35"/>
      <c r="AJ27" s="35">
        <v>24</v>
      </c>
      <c r="AK27" s="35">
        <v>0</v>
      </c>
      <c r="AL27" s="35">
        <v>0</v>
      </c>
      <c r="AM27" s="35">
        <v>112</v>
      </c>
      <c r="AN27" s="35">
        <v>84</v>
      </c>
      <c r="AO27" s="35">
        <v>0</v>
      </c>
      <c r="AP27" s="35"/>
      <c r="AQ27" s="35"/>
      <c r="AR27" s="35">
        <v>56</v>
      </c>
      <c r="AS27" s="35">
        <v>0</v>
      </c>
      <c r="AT27" s="35">
        <v>72</v>
      </c>
      <c r="AU27" s="35"/>
      <c r="AV27" s="35"/>
      <c r="AW27" s="35"/>
      <c r="AX27" s="35"/>
      <c r="AY27" s="35"/>
      <c r="AZ27" s="35">
        <v>88</v>
      </c>
      <c r="BA27" s="35">
        <v>0</v>
      </c>
      <c r="BB27" s="35">
        <v>144</v>
      </c>
      <c r="BC27" s="35"/>
      <c r="BD27" s="35">
        <v>52</v>
      </c>
      <c r="BE27" s="35">
        <v>0</v>
      </c>
      <c r="BF27" s="35">
        <v>144</v>
      </c>
      <c r="BG27" s="35"/>
      <c r="BH27" s="35">
        <v>52</v>
      </c>
      <c r="BI27" s="35">
        <v>0</v>
      </c>
      <c r="BJ27" s="35">
        <v>108</v>
      </c>
      <c r="BK27" s="35"/>
      <c r="BL27" s="35">
        <v>64</v>
      </c>
      <c r="BM27" s="35">
        <v>0</v>
      </c>
      <c r="BN27" s="35"/>
      <c r="BO27" s="35"/>
      <c r="BP27" s="35">
        <v>60</v>
      </c>
      <c r="BQ27" s="35">
        <v>0</v>
      </c>
      <c r="BR27" s="35">
        <v>0</v>
      </c>
      <c r="BS27" s="35"/>
      <c r="BT27" s="35">
        <v>36</v>
      </c>
      <c r="BU27" s="35">
        <v>0</v>
      </c>
      <c r="BV27" s="35">
        <v>72</v>
      </c>
      <c r="BW27" s="35"/>
      <c r="BX27" s="35"/>
      <c r="BY27" s="35"/>
      <c r="BZ27" s="35"/>
      <c r="CA27" s="35"/>
      <c r="CB27" s="35">
        <v>32</v>
      </c>
      <c r="CC27" s="35">
        <v>0</v>
      </c>
      <c r="CD27" s="35">
        <v>0</v>
      </c>
      <c r="CE27" s="35"/>
      <c r="CF27" s="35">
        <v>36</v>
      </c>
      <c r="CG27" s="35">
        <v>0</v>
      </c>
      <c r="CH27" s="35">
        <v>0</v>
      </c>
      <c r="CI27" s="35"/>
      <c r="CJ27" s="35">
        <v>80</v>
      </c>
      <c r="CK27" s="35">
        <v>0</v>
      </c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2" t="e">
        <f t="shared" si="0"/>
        <v>#DIV/0!</v>
      </c>
      <c r="EI27" s="3"/>
      <c r="EJ27" s="3"/>
      <c r="EK27" s="3"/>
      <c r="EL27" s="3"/>
      <c r="EM27" s="219"/>
      <c r="EN27" s="3"/>
      <c r="EO27" s="3"/>
      <c r="EQ27" s="3"/>
      <c r="ER27" s="99"/>
      <c r="ES27" s="3"/>
      <c r="ET27" s="3"/>
      <c r="EU27" s="99"/>
      <c r="EV27" s="99"/>
      <c r="EW27" s="99"/>
      <c r="EX27" s="99"/>
      <c r="EY27" s="99"/>
    </row>
    <row r="28" spans="1:155" ht="16.5" thickBot="1">
      <c r="A28" s="44" t="s">
        <v>13</v>
      </c>
      <c r="B28" s="44"/>
      <c r="C28" s="41"/>
      <c r="D28" s="3">
        <f>IFERROR(VLOOKUP(A28,#REF!,4,FALSE),0)</f>
        <v>0</v>
      </c>
      <c r="E28" s="3">
        <f>IFERROR(VLOOKUP(A28,#REF!,6,FALSE),0)</f>
        <v>0</v>
      </c>
      <c r="F28" s="3"/>
      <c r="G28" s="3">
        <f>+IFERROR(VLOOKUP(A28,#REF!,12,FALSE),0)</f>
        <v>0</v>
      </c>
      <c r="H28" s="3">
        <f>+IFERROR(VLOOKUP(A28,#REF!,14,FALSE),0)</f>
        <v>0</v>
      </c>
      <c r="I28" s="3">
        <f t="shared" si="1"/>
        <v>0</v>
      </c>
      <c r="J28" s="3">
        <f t="shared" si="2"/>
        <v>0</v>
      </c>
      <c r="K28" s="312"/>
      <c r="L28" s="35">
        <v>56</v>
      </c>
      <c r="M28" s="35">
        <v>0</v>
      </c>
      <c r="N28" s="35"/>
      <c r="O28" s="35"/>
      <c r="P28" s="35">
        <v>44</v>
      </c>
      <c r="Q28" s="35">
        <v>0</v>
      </c>
      <c r="R28" s="35">
        <v>0</v>
      </c>
      <c r="S28" s="35"/>
      <c r="T28" s="35"/>
      <c r="U28" s="35"/>
      <c r="V28" s="35"/>
      <c r="W28" s="35"/>
      <c r="X28" s="35">
        <v>32</v>
      </c>
      <c r="Y28" s="35">
        <v>0</v>
      </c>
      <c r="Z28" s="35">
        <v>144</v>
      </c>
      <c r="AA28" s="35"/>
      <c r="AB28" s="35">
        <v>0</v>
      </c>
      <c r="AC28" s="35">
        <v>0</v>
      </c>
      <c r="AD28" s="35"/>
      <c r="AE28" s="35"/>
      <c r="AF28" s="35">
        <v>24</v>
      </c>
      <c r="AG28" s="35">
        <v>0</v>
      </c>
      <c r="AH28" s="35">
        <v>144</v>
      </c>
      <c r="AI28" s="35"/>
      <c r="AJ28" s="35">
        <v>24</v>
      </c>
      <c r="AK28" s="35">
        <v>0</v>
      </c>
      <c r="AL28" s="35">
        <v>0</v>
      </c>
      <c r="AM28" s="35"/>
      <c r="AN28" s="35">
        <v>72</v>
      </c>
      <c r="AO28" s="35">
        <v>0</v>
      </c>
      <c r="AP28" s="35"/>
      <c r="AQ28" s="35"/>
      <c r="AR28" s="35">
        <v>36</v>
      </c>
      <c r="AS28" s="35">
        <v>0</v>
      </c>
      <c r="AT28" s="35">
        <v>72</v>
      </c>
      <c r="AU28" s="35"/>
      <c r="AV28" s="35"/>
      <c r="AW28" s="35"/>
      <c r="AX28" s="35"/>
      <c r="AY28" s="35"/>
      <c r="AZ28" s="35">
        <v>100</v>
      </c>
      <c r="BA28" s="35">
        <v>0</v>
      </c>
      <c r="BB28" s="35">
        <v>0</v>
      </c>
      <c r="BC28" s="35"/>
      <c r="BD28" s="35">
        <v>56</v>
      </c>
      <c r="BE28" s="35">
        <v>0</v>
      </c>
      <c r="BF28" s="35">
        <v>144</v>
      </c>
      <c r="BG28" s="35"/>
      <c r="BH28" s="35">
        <v>64</v>
      </c>
      <c r="BI28" s="35">
        <v>0</v>
      </c>
      <c r="BJ28" s="35">
        <v>72</v>
      </c>
      <c r="BK28" s="35"/>
      <c r="BL28" s="35">
        <v>76</v>
      </c>
      <c r="BM28" s="35">
        <v>0</v>
      </c>
      <c r="BN28" s="35"/>
      <c r="BO28" s="35"/>
      <c r="BP28" s="35">
        <v>56</v>
      </c>
      <c r="BQ28" s="35">
        <v>0</v>
      </c>
      <c r="BR28" s="35">
        <v>72</v>
      </c>
      <c r="BS28" s="35"/>
      <c r="BT28" s="35">
        <v>36</v>
      </c>
      <c r="BU28" s="35">
        <v>0</v>
      </c>
      <c r="BV28" s="35">
        <v>72</v>
      </c>
      <c r="BW28" s="35"/>
      <c r="BX28" s="35"/>
      <c r="BY28" s="35"/>
      <c r="BZ28" s="35"/>
      <c r="CA28" s="35"/>
      <c r="CB28" s="35">
        <v>16</v>
      </c>
      <c r="CC28" s="35">
        <v>0</v>
      </c>
      <c r="CD28" s="35">
        <v>0</v>
      </c>
      <c r="CE28" s="35"/>
      <c r="CF28" s="35">
        <v>36</v>
      </c>
      <c r="CG28" s="35">
        <v>0</v>
      </c>
      <c r="CH28" s="35">
        <v>0</v>
      </c>
      <c r="CI28" s="35"/>
      <c r="CJ28" s="35">
        <v>28</v>
      </c>
      <c r="CK28" s="35">
        <v>0</v>
      </c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35"/>
      <c r="DX28" s="35"/>
      <c r="DY28" s="35"/>
      <c r="DZ28" s="35"/>
      <c r="EA28" s="35"/>
      <c r="EB28" s="35"/>
      <c r="EC28" s="35"/>
      <c r="ED28" s="35"/>
      <c r="EE28" s="35"/>
      <c r="EF28" s="35"/>
      <c r="EG28" s="35"/>
      <c r="EH28" s="2" t="e">
        <f t="shared" si="0"/>
        <v>#DIV/0!</v>
      </c>
      <c r="EI28" s="3"/>
      <c r="EJ28" s="3"/>
      <c r="EK28" s="3"/>
      <c r="EL28" s="3"/>
      <c r="EM28" s="219"/>
      <c r="EN28" s="3"/>
      <c r="EO28" s="3"/>
      <c r="EQ28" s="3"/>
      <c r="ER28" s="99"/>
      <c r="ES28" s="3"/>
      <c r="ET28" s="3"/>
      <c r="EU28" s="99"/>
      <c r="EV28" s="99"/>
      <c r="EW28" s="99"/>
      <c r="EX28" s="99"/>
      <c r="EY28" s="99"/>
    </row>
    <row r="29" spans="1:155" ht="16.5" thickBot="1">
      <c r="A29" s="44" t="s">
        <v>136</v>
      </c>
      <c r="B29" s="44"/>
      <c r="C29" s="41"/>
      <c r="D29" s="3">
        <f>IFERROR(VLOOKUP(A29,#REF!,4,FALSE),0)</f>
        <v>0</v>
      </c>
      <c r="E29" s="3">
        <f>IFERROR(VLOOKUP(A29,#REF!,6,FALSE),0)</f>
        <v>0</v>
      </c>
      <c r="F29" s="3"/>
      <c r="G29" s="3">
        <f>+IFERROR(VLOOKUP(A29,#REF!,12,FALSE),0)</f>
        <v>0</v>
      </c>
      <c r="H29" s="3">
        <f>+IFERROR(VLOOKUP(A29,#REF!,14,FALSE),0)</f>
        <v>0</v>
      </c>
      <c r="I29" s="3">
        <f t="shared" si="1"/>
        <v>0</v>
      </c>
      <c r="J29" s="3">
        <f t="shared" si="2"/>
        <v>0</v>
      </c>
      <c r="K29" s="313"/>
      <c r="L29" s="35">
        <v>48</v>
      </c>
      <c r="M29" s="35">
        <v>0</v>
      </c>
      <c r="N29" s="35"/>
      <c r="O29" s="35"/>
      <c r="P29" s="35">
        <v>44</v>
      </c>
      <c r="Q29" s="35">
        <v>0</v>
      </c>
      <c r="R29" s="35">
        <v>0</v>
      </c>
      <c r="S29" s="35"/>
      <c r="T29" s="35"/>
      <c r="U29" s="35"/>
      <c r="V29" s="35"/>
      <c r="W29" s="35"/>
      <c r="X29" s="35">
        <v>12</v>
      </c>
      <c r="Y29" s="35">
        <v>0</v>
      </c>
      <c r="Z29" s="35">
        <v>72</v>
      </c>
      <c r="AA29" s="35"/>
      <c r="AB29" s="35">
        <v>0</v>
      </c>
      <c r="AC29" s="35">
        <v>0</v>
      </c>
      <c r="AD29" s="35"/>
      <c r="AE29" s="35"/>
      <c r="AF29" s="35">
        <v>0</v>
      </c>
      <c r="AG29" s="35">
        <v>0</v>
      </c>
      <c r="AH29" s="35">
        <v>0</v>
      </c>
      <c r="AI29" s="35"/>
      <c r="AJ29" s="35">
        <v>20</v>
      </c>
      <c r="AK29" s="35">
        <v>0</v>
      </c>
      <c r="AL29" s="35">
        <v>0</v>
      </c>
      <c r="AM29" s="35"/>
      <c r="AN29" s="35">
        <v>56</v>
      </c>
      <c r="AO29" s="35">
        <v>0</v>
      </c>
      <c r="AP29" s="35"/>
      <c r="AQ29" s="35"/>
      <c r="AR29" s="35">
        <v>16</v>
      </c>
      <c r="AS29" s="35">
        <v>0</v>
      </c>
      <c r="AT29" s="35">
        <v>72</v>
      </c>
      <c r="AU29" s="35"/>
      <c r="AV29" s="35"/>
      <c r="AW29" s="35"/>
      <c r="AX29" s="35"/>
      <c r="AY29" s="35"/>
      <c r="AZ29" s="35">
        <v>60</v>
      </c>
      <c r="BA29" s="35">
        <v>0</v>
      </c>
      <c r="BB29" s="35">
        <v>72</v>
      </c>
      <c r="BC29" s="35"/>
      <c r="BD29" s="35">
        <v>56</v>
      </c>
      <c r="BE29" s="35">
        <v>0</v>
      </c>
      <c r="BF29" s="35">
        <v>144</v>
      </c>
      <c r="BG29" s="35"/>
      <c r="BH29" s="35">
        <v>52</v>
      </c>
      <c r="BI29" s="35">
        <v>0</v>
      </c>
      <c r="BJ29" s="35">
        <v>72</v>
      </c>
      <c r="BK29" s="35"/>
      <c r="BL29" s="35">
        <v>56</v>
      </c>
      <c r="BM29" s="35">
        <v>0</v>
      </c>
      <c r="BN29" s="35"/>
      <c r="BO29" s="35"/>
      <c r="BP29" s="35">
        <v>56</v>
      </c>
      <c r="BQ29" s="35">
        <v>0</v>
      </c>
      <c r="BR29" s="35">
        <v>72</v>
      </c>
      <c r="BS29" s="35"/>
      <c r="BT29" s="35">
        <v>36</v>
      </c>
      <c r="BU29" s="35">
        <v>0</v>
      </c>
      <c r="BV29" s="35">
        <v>0</v>
      </c>
      <c r="BW29" s="35"/>
      <c r="BX29" s="35"/>
      <c r="BY29" s="35"/>
      <c r="BZ29" s="35"/>
      <c r="CA29" s="35"/>
      <c r="CB29" s="35">
        <v>4</v>
      </c>
      <c r="CC29" s="35">
        <v>0</v>
      </c>
      <c r="CD29" s="35">
        <v>0</v>
      </c>
      <c r="CE29" s="35"/>
      <c r="CF29" s="35">
        <v>24</v>
      </c>
      <c r="CG29" s="35">
        <v>0</v>
      </c>
      <c r="CH29" s="35">
        <v>0</v>
      </c>
      <c r="CI29" s="35"/>
      <c r="CJ29" s="35">
        <v>0</v>
      </c>
      <c r="CK29" s="35">
        <v>0</v>
      </c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5"/>
      <c r="CY29" s="35"/>
      <c r="CZ29" s="35"/>
      <c r="DA29" s="35"/>
      <c r="DB29" s="35"/>
      <c r="DC29" s="35"/>
      <c r="DD29" s="35"/>
      <c r="DE29" s="35"/>
      <c r="DF29" s="35"/>
      <c r="DG29" s="35"/>
      <c r="DH29" s="35"/>
      <c r="DI29" s="35"/>
      <c r="DJ29" s="35"/>
      <c r="DK29" s="35"/>
      <c r="DL29" s="35"/>
      <c r="DM29" s="35"/>
      <c r="DN29" s="35"/>
      <c r="DO29" s="35"/>
      <c r="DP29" s="35"/>
      <c r="DQ29" s="35"/>
      <c r="DR29" s="35"/>
      <c r="DS29" s="35"/>
      <c r="DT29" s="35"/>
      <c r="DU29" s="35"/>
      <c r="DV29" s="35"/>
      <c r="DW29" s="35"/>
      <c r="DX29" s="35"/>
      <c r="DY29" s="35"/>
      <c r="DZ29" s="35"/>
      <c r="EA29" s="35"/>
      <c r="EB29" s="35"/>
      <c r="EC29" s="35"/>
      <c r="ED29" s="35"/>
      <c r="EE29" s="35"/>
      <c r="EF29" s="35"/>
      <c r="EG29" s="35"/>
      <c r="EH29" s="2" t="e">
        <f t="shared" si="0"/>
        <v>#DIV/0!</v>
      </c>
      <c r="EI29" s="3"/>
      <c r="EJ29" s="3"/>
      <c r="EK29" s="3"/>
      <c r="EL29" s="3"/>
      <c r="EM29" s="219"/>
      <c r="EN29" s="3"/>
      <c r="EO29" s="3"/>
      <c r="EQ29" s="3"/>
      <c r="ER29" s="99"/>
      <c r="ES29" s="3"/>
      <c r="ET29" s="3"/>
      <c r="EU29" s="99"/>
      <c r="EV29" s="99"/>
      <c r="EW29" s="99"/>
      <c r="EX29" s="99"/>
      <c r="EY29" s="99"/>
    </row>
    <row r="30" spans="1:155" ht="16.5" thickBot="1">
      <c r="A30" s="45" t="s">
        <v>34</v>
      </c>
      <c r="B30" s="45"/>
      <c r="C30" s="41"/>
      <c r="D30" s="4">
        <f>IFERROR(VLOOKUP(A30,#REF!,4,FALSE),0)</f>
        <v>0</v>
      </c>
      <c r="E30" s="4">
        <f>IFERROR(VLOOKUP(A30,#REF!,6,FALSE),0)</f>
        <v>0</v>
      </c>
      <c r="F30" s="4"/>
      <c r="G30" s="4">
        <f>+IFERROR(VLOOKUP(A30,#REF!,12,FALSE),0)</f>
        <v>0</v>
      </c>
      <c r="H30" s="4">
        <f>+IFERROR(VLOOKUP(A30,#REF!,14,FALSE),0)</f>
        <v>0</v>
      </c>
      <c r="I30" s="4">
        <f t="shared" si="1"/>
        <v>0</v>
      </c>
      <c r="J30" s="4">
        <f t="shared" si="2"/>
        <v>0</v>
      </c>
      <c r="K30" s="311">
        <f>SUM(J30:J32)-SUM(I30:I32)</f>
        <v>0</v>
      </c>
      <c r="L30" s="35">
        <v>56</v>
      </c>
      <c r="M30" s="35">
        <v>0</v>
      </c>
      <c r="N30" s="35"/>
      <c r="O30" s="35">
        <v>16</v>
      </c>
      <c r="P30" s="35">
        <v>56</v>
      </c>
      <c r="Q30" s="35">
        <v>0</v>
      </c>
      <c r="R30" s="35">
        <v>64</v>
      </c>
      <c r="S30" s="35"/>
      <c r="T30" s="35"/>
      <c r="U30" s="35"/>
      <c r="V30" s="35"/>
      <c r="W30" s="35"/>
      <c r="X30" s="35">
        <v>56</v>
      </c>
      <c r="Y30" s="35">
        <v>0</v>
      </c>
      <c r="Z30" s="35">
        <v>64</v>
      </c>
      <c r="AA30" s="35"/>
      <c r="AB30" s="35">
        <v>0</v>
      </c>
      <c r="AC30" s="35">
        <v>0</v>
      </c>
      <c r="AD30" s="35"/>
      <c r="AE30" s="35"/>
      <c r="AF30" s="35">
        <v>68</v>
      </c>
      <c r="AG30" s="35">
        <v>0</v>
      </c>
      <c r="AH30" s="35">
        <v>128</v>
      </c>
      <c r="AI30" s="35"/>
      <c r="AJ30" s="35">
        <v>12</v>
      </c>
      <c r="AK30" s="35">
        <v>0</v>
      </c>
      <c r="AL30" s="35">
        <v>0</v>
      </c>
      <c r="AM30" s="35">
        <v>56</v>
      </c>
      <c r="AN30" s="35">
        <v>72</v>
      </c>
      <c r="AO30" s="35">
        <v>0</v>
      </c>
      <c r="AP30" s="35"/>
      <c r="AQ30" s="35"/>
      <c r="AR30" s="35">
        <v>60</v>
      </c>
      <c r="AS30" s="35">
        <v>0</v>
      </c>
      <c r="AT30" s="35">
        <v>64</v>
      </c>
      <c r="AU30" s="35"/>
      <c r="AV30" s="35"/>
      <c r="AW30" s="35"/>
      <c r="AX30" s="35"/>
      <c r="AY30" s="35"/>
      <c r="AZ30" s="35">
        <v>80</v>
      </c>
      <c r="BA30" s="35">
        <v>0</v>
      </c>
      <c r="BB30" s="35">
        <v>64</v>
      </c>
      <c r="BC30" s="35"/>
      <c r="BD30" s="35">
        <v>44</v>
      </c>
      <c r="BE30" s="35">
        <v>0</v>
      </c>
      <c r="BF30" s="35">
        <v>64</v>
      </c>
      <c r="BG30" s="35"/>
      <c r="BH30" s="35">
        <v>64</v>
      </c>
      <c r="BI30" s="35">
        <v>0</v>
      </c>
      <c r="BJ30" s="35">
        <v>64</v>
      </c>
      <c r="BK30" s="35"/>
      <c r="BL30" s="35">
        <v>8</v>
      </c>
      <c r="BM30" s="35">
        <v>0</v>
      </c>
      <c r="BN30" s="35"/>
      <c r="BO30" s="35"/>
      <c r="BP30" s="35">
        <v>72</v>
      </c>
      <c r="BQ30" s="35">
        <v>0</v>
      </c>
      <c r="BR30" s="35">
        <v>64</v>
      </c>
      <c r="BS30" s="35"/>
      <c r="BT30" s="35">
        <v>24</v>
      </c>
      <c r="BU30" s="35">
        <v>0</v>
      </c>
      <c r="BV30" s="35">
        <v>64</v>
      </c>
      <c r="BW30" s="35"/>
      <c r="BX30" s="35"/>
      <c r="BY30" s="35"/>
      <c r="BZ30" s="35"/>
      <c r="CA30" s="35"/>
      <c r="CB30" s="35">
        <v>40</v>
      </c>
      <c r="CC30" s="35">
        <v>0</v>
      </c>
      <c r="CD30" s="35">
        <v>0</v>
      </c>
      <c r="CE30" s="35"/>
      <c r="CF30" s="35">
        <v>0</v>
      </c>
      <c r="CG30" s="35">
        <v>0</v>
      </c>
      <c r="CH30" s="35">
        <v>0</v>
      </c>
      <c r="CI30" s="35"/>
      <c r="CJ30" s="35">
        <v>36</v>
      </c>
      <c r="CK30" s="35">
        <v>0</v>
      </c>
      <c r="CL30" s="35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5"/>
      <c r="DS30" s="35"/>
      <c r="DT30" s="35"/>
      <c r="DU30" s="35"/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2" t="e">
        <f t="shared" si="0"/>
        <v>#DIV/0!</v>
      </c>
      <c r="EI30" s="4"/>
      <c r="EJ30" s="4"/>
      <c r="EK30" s="4"/>
      <c r="EL30" s="4"/>
      <c r="EM30" s="219"/>
      <c r="EN30" s="4"/>
      <c r="EO30" s="4"/>
      <c r="EQ30" s="4"/>
      <c r="ER30" s="99"/>
      <c r="ES30" s="4"/>
      <c r="ET30" s="4"/>
      <c r="EU30" s="99"/>
      <c r="EV30" s="99"/>
      <c r="EW30" s="99"/>
      <c r="EX30" s="99"/>
      <c r="EY30" s="99"/>
    </row>
    <row r="31" spans="1:155" ht="16.5" thickBot="1">
      <c r="A31" s="45" t="s">
        <v>35</v>
      </c>
      <c r="B31" s="45"/>
      <c r="C31" s="41"/>
      <c r="D31" s="4">
        <f>IFERROR(VLOOKUP(A31,#REF!,4,FALSE),0)</f>
        <v>0</v>
      </c>
      <c r="E31" s="4">
        <f>IFERROR(VLOOKUP(A31,#REF!,6,FALSE),0)</f>
        <v>0</v>
      </c>
      <c r="F31" s="4"/>
      <c r="G31" s="4">
        <f>+IFERROR(VLOOKUP(A31,#REF!,12,FALSE),0)</f>
        <v>0</v>
      </c>
      <c r="H31" s="4">
        <f>+IFERROR(VLOOKUP(A31,#REF!,14,FALSE),0)</f>
        <v>0</v>
      </c>
      <c r="I31" s="4">
        <f t="shared" si="1"/>
        <v>0</v>
      </c>
      <c r="J31" s="4">
        <f t="shared" si="2"/>
        <v>0</v>
      </c>
      <c r="K31" s="312"/>
      <c r="L31" s="35">
        <v>40</v>
      </c>
      <c r="M31" s="35">
        <v>0</v>
      </c>
      <c r="N31" s="35"/>
      <c r="O31" s="35"/>
      <c r="P31" s="35">
        <v>40</v>
      </c>
      <c r="Q31" s="35">
        <v>0</v>
      </c>
      <c r="R31" s="35">
        <v>0</v>
      </c>
      <c r="S31" s="35"/>
      <c r="T31" s="35"/>
      <c r="U31" s="35"/>
      <c r="V31" s="35"/>
      <c r="W31" s="35"/>
      <c r="X31" s="35">
        <v>36</v>
      </c>
      <c r="Y31" s="35">
        <v>0</v>
      </c>
      <c r="Z31" s="35">
        <v>64</v>
      </c>
      <c r="AA31" s="35"/>
      <c r="AB31" s="35">
        <v>12</v>
      </c>
      <c r="AC31" s="35">
        <v>0</v>
      </c>
      <c r="AD31" s="35"/>
      <c r="AE31" s="35"/>
      <c r="AF31" s="35">
        <v>24</v>
      </c>
      <c r="AG31" s="35">
        <v>12</v>
      </c>
      <c r="AH31" s="35">
        <v>128</v>
      </c>
      <c r="AI31" s="35"/>
      <c r="AJ31" s="35">
        <v>20</v>
      </c>
      <c r="AK31" s="35">
        <v>0</v>
      </c>
      <c r="AL31" s="35">
        <v>0</v>
      </c>
      <c r="AM31" s="35"/>
      <c r="AN31" s="35">
        <v>48</v>
      </c>
      <c r="AO31" s="35">
        <v>0</v>
      </c>
      <c r="AP31" s="35"/>
      <c r="AQ31" s="35"/>
      <c r="AR31" s="35">
        <v>48</v>
      </c>
      <c r="AS31" s="35">
        <v>0</v>
      </c>
      <c r="AT31" s="35">
        <v>0</v>
      </c>
      <c r="AU31" s="35"/>
      <c r="AV31" s="35"/>
      <c r="AW31" s="35"/>
      <c r="AX31" s="35"/>
      <c r="AY31" s="35"/>
      <c r="AZ31" s="35">
        <v>32</v>
      </c>
      <c r="BA31" s="35">
        <v>0</v>
      </c>
      <c r="BB31" s="35">
        <v>0</v>
      </c>
      <c r="BC31" s="35"/>
      <c r="BD31" s="35">
        <v>60</v>
      </c>
      <c r="BE31" s="35">
        <v>0</v>
      </c>
      <c r="BF31" s="35">
        <v>64</v>
      </c>
      <c r="BG31" s="35"/>
      <c r="BH31" s="35">
        <v>40</v>
      </c>
      <c r="BI31" s="35">
        <v>0</v>
      </c>
      <c r="BJ31" s="35">
        <v>64</v>
      </c>
      <c r="BK31" s="35"/>
      <c r="BL31" s="35">
        <v>0</v>
      </c>
      <c r="BM31" s="35">
        <v>0</v>
      </c>
      <c r="BN31" s="35"/>
      <c r="BO31" s="35"/>
      <c r="BP31" s="35">
        <v>32</v>
      </c>
      <c r="BQ31" s="35">
        <v>0</v>
      </c>
      <c r="BR31" s="35">
        <v>64</v>
      </c>
      <c r="BS31" s="35"/>
      <c r="BT31" s="35">
        <v>24</v>
      </c>
      <c r="BU31" s="35">
        <v>0</v>
      </c>
      <c r="BV31" s="35">
        <v>0</v>
      </c>
      <c r="BW31" s="35"/>
      <c r="BX31" s="35"/>
      <c r="BY31" s="35"/>
      <c r="BZ31" s="35"/>
      <c r="CA31" s="35"/>
      <c r="CB31" s="35">
        <v>32</v>
      </c>
      <c r="CC31" s="35">
        <v>0</v>
      </c>
      <c r="CD31" s="35">
        <v>0</v>
      </c>
      <c r="CE31" s="35"/>
      <c r="CF31" s="35">
        <v>0</v>
      </c>
      <c r="CG31" s="35">
        <v>0</v>
      </c>
      <c r="CH31" s="35">
        <v>0</v>
      </c>
      <c r="CI31" s="35"/>
      <c r="CJ31" s="35">
        <v>8</v>
      </c>
      <c r="CK31" s="35">
        <v>0</v>
      </c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5"/>
      <c r="DG31" s="35"/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5"/>
      <c r="DS31" s="35"/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5"/>
      <c r="EE31" s="35"/>
      <c r="EF31" s="35"/>
      <c r="EG31" s="35"/>
      <c r="EH31" s="2" t="e">
        <f t="shared" si="0"/>
        <v>#DIV/0!</v>
      </c>
      <c r="EI31" s="4"/>
      <c r="EJ31" s="4"/>
      <c r="EK31" s="4"/>
      <c r="EL31" s="4"/>
      <c r="EM31" s="219"/>
      <c r="EN31" s="4"/>
      <c r="EO31" s="4"/>
      <c r="EQ31" s="4"/>
      <c r="ER31" s="99"/>
      <c r="ES31" s="4"/>
      <c r="ET31" s="4"/>
      <c r="EU31" s="99"/>
      <c r="EV31" s="99"/>
      <c r="EW31" s="99"/>
      <c r="EX31" s="99"/>
      <c r="EY31" s="99"/>
    </row>
    <row r="32" spans="1:155" ht="16.5" thickBot="1">
      <c r="A32" s="45" t="s">
        <v>156</v>
      </c>
      <c r="B32" s="45"/>
      <c r="C32" s="41"/>
      <c r="D32" s="4">
        <f>IFERROR(VLOOKUP(A32,#REF!,4,FALSE),0)</f>
        <v>0</v>
      </c>
      <c r="E32" s="4">
        <f>IFERROR(VLOOKUP(A32,#REF!,6,FALSE),0)</f>
        <v>0</v>
      </c>
      <c r="F32" s="4"/>
      <c r="G32" s="4">
        <f>+IFERROR(VLOOKUP(A32,#REF!,12,FALSE),0)</f>
        <v>0</v>
      </c>
      <c r="H32" s="4">
        <f>+IFERROR(VLOOKUP(A32,#REF!,14,FALSE),0)</f>
        <v>0</v>
      </c>
      <c r="I32" s="4">
        <f>+EQ32</f>
        <v>0</v>
      </c>
      <c r="J32" s="4">
        <f>+E32</f>
        <v>0</v>
      </c>
      <c r="K32" s="313"/>
      <c r="L32" s="35">
        <v>8</v>
      </c>
      <c r="M32" s="35">
        <v>0</v>
      </c>
      <c r="N32" s="35"/>
      <c r="O32" s="35"/>
      <c r="P32" s="35">
        <v>16</v>
      </c>
      <c r="Q32" s="35">
        <v>0</v>
      </c>
      <c r="R32" s="35">
        <v>0</v>
      </c>
      <c r="S32" s="35"/>
      <c r="T32" s="35"/>
      <c r="U32" s="35"/>
      <c r="V32" s="35"/>
      <c r="W32" s="35"/>
      <c r="X32" s="35">
        <v>24</v>
      </c>
      <c r="Y32" s="35">
        <v>0</v>
      </c>
      <c r="Z32" s="35">
        <v>0</v>
      </c>
      <c r="AA32" s="35"/>
      <c r="AB32" s="35">
        <v>12</v>
      </c>
      <c r="AC32" s="35">
        <v>0</v>
      </c>
      <c r="AD32" s="35"/>
      <c r="AE32" s="35"/>
      <c r="AF32" s="35">
        <v>12</v>
      </c>
      <c r="AG32" s="35">
        <v>0</v>
      </c>
      <c r="AH32" s="35">
        <v>64</v>
      </c>
      <c r="AI32" s="35"/>
      <c r="AJ32" s="35">
        <v>4</v>
      </c>
      <c r="AK32" s="35">
        <v>0</v>
      </c>
      <c r="AL32" s="35">
        <v>0</v>
      </c>
      <c r="AM32" s="35"/>
      <c r="AN32" s="35">
        <v>32</v>
      </c>
      <c r="AO32" s="35">
        <v>0</v>
      </c>
      <c r="AP32" s="35"/>
      <c r="AQ32" s="35"/>
      <c r="AR32" s="35">
        <v>20</v>
      </c>
      <c r="AS32" s="35">
        <v>0</v>
      </c>
      <c r="AT32" s="35">
        <v>64</v>
      </c>
      <c r="AU32" s="35"/>
      <c r="AV32" s="35"/>
      <c r="AW32" s="35"/>
      <c r="AX32" s="35"/>
      <c r="AY32" s="35"/>
      <c r="AZ32" s="35">
        <v>16</v>
      </c>
      <c r="BA32" s="35">
        <v>0</v>
      </c>
      <c r="BB32" s="35">
        <v>0</v>
      </c>
      <c r="BC32" s="35"/>
      <c r="BD32" s="35">
        <v>16</v>
      </c>
      <c r="BE32" s="35">
        <v>0</v>
      </c>
      <c r="BF32" s="35">
        <v>0</v>
      </c>
      <c r="BG32" s="35"/>
      <c r="BH32" s="35">
        <v>16</v>
      </c>
      <c r="BI32" s="35">
        <v>0</v>
      </c>
      <c r="BJ32" s="35">
        <v>64</v>
      </c>
      <c r="BK32" s="35"/>
      <c r="BL32" s="35">
        <v>20</v>
      </c>
      <c r="BM32" s="35">
        <v>0</v>
      </c>
      <c r="BN32" s="35"/>
      <c r="BO32" s="35"/>
      <c r="BP32" s="35">
        <v>24</v>
      </c>
      <c r="BQ32" s="35">
        <v>0</v>
      </c>
      <c r="BR32" s="35">
        <v>32</v>
      </c>
      <c r="BS32" s="35"/>
      <c r="BT32" s="35">
        <v>28</v>
      </c>
      <c r="BU32" s="35">
        <v>0</v>
      </c>
      <c r="BV32" s="35">
        <v>0</v>
      </c>
      <c r="BW32" s="35"/>
      <c r="BX32" s="35"/>
      <c r="BY32" s="35"/>
      <c r="BZ32" s="35"/>
      <c r="CA32" s="35"/>
      <c r="CB32" s="35">
        <v>12</v>
      </c>
      <c r="CC32" s="35">
        <v>0</v>
      </c>
      <c r="CD32" s="35">
        <v>0</v>
      </c>
      <c r="CE32" s="35"/>
      <c r="CF32" s="35">
        <v>0</v>
      </c>
      <c r="CG32" s="35">
        <v>0</v>
      </c>
      <c r="CH32" s="35">
        <v>0</v>
      </c>
      <c r="CI32" s="35"/>
      <c r="CJ32" s="35">
        <v>4</v>
      </c>
      <c r="CK32" s="35">
        <v>0</v>
      </c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  <c r="CZ32" s="35"/>
      <c r="DA32" s="35"/>
      <c r="DB32" s="35"/>
      <c r="DC32" s="35"/>
      <c r="DD32" s="35"/>
      <c r="DE32" s="35"/>
      <c r="DF32" s="35"/>
      <c r="DG32" s="35"/>
      <c r="DH32" s="35"/>
      <c r="DI32" s="35"/>
      <c r="DJ32" s="35"/>
      <c r="DK32" s="35"/>
      <c r="DL32" s="35"/>
      <c r="DM32" s="35"/>
      <c r="DN32" s="35"/>
      <c r="DO32" s="35"/>
      <c r="DP32" s="35"/>
      <c r="DQ32" s="35"/>
      <c r="DR32" s="35"/>
      <c r="DS32" s="35"/>
      <c r="DT32" s="35"/>
      <c r="DU32" s="35"/>
      <c r="DV32" s="35"/>
      <c r="DW32" s="35"/>
      <c r="DX32" s="35"/>
      <c r="DY32" s="35"/>
      <c r="DZ32" s="35"/>
      <c r="EA32" s="35"/>
      <c r="EB32" s="35"/>
      <c r="EC32" s="35"/>
      <c r="ED32" s="35"/>
      <c r="EE32" s="35"/>
      <c r="EF32" s="35"/>
      <c r="EG32" s="35"/>
      <c r="EH32" s="2" t="e">
        <f t="shared" si="0"/>
        <v>#DIV/0!</v>
      </c>
      <c r="EI32" s="4"/>
      <c r="EJ32" s="4"/>
      <c r="EK32" s="4"/>
      <c r="EL32" s="4"/>
      <c r="EM32" s="219"/>
      <c r="EN32" s="4"/>
      <c r="EO32" s="4"/>
      <c r="EQ32" s="4"/>
      <c r="ER32" s="99"/>
      <c r="ES32" s="4"/>
      <c r="ET32" s="4"/>
      <c r="EU32" s="99"/>
      <c r="EV32" s="99"/>
      <c r="EW32" s="99"/>
      <c r="EX32" s="99"/>
      <c r="EY32" s="99"/>
    </row>
    <row r="33" spans="1:155" ht="16.5" thickBot="1">
      <c r="A33" s="40" t="s">
        <v>200</v>
      </c>
      <c r="B33" s="40"/>
      <c r="C33" s="41"/>
      <c r="D33" s="5">
        <f>IFERROR(VLOOKUP(A33,#REF!,4,FALSE),0)</f>
        <v>0</v>
      </c>
      <c r="E33" s="5">
        <f>IFERROR(VLOOKUP(A33,#REF!,6,FALSE),0)</f>
        <v>0</v>
      </c>
      <c r="F33" s="5"/>
      <c r="G33" s="5">
        <f>+IFERROR(VLOOKUP(A33,#REF!,12,FALSE),0)</f>
        <v>0</v>
      </c>
      <c r="H33" s="5">
        <f>+IFERROR(VLOOKUP(A33,#REF!,14,FALSE),0)</f>
        <v>0</v>
      </c>
      <c r="I33" s="5">
        <f t="shared" si="1"/>
        <v>0</v>
      </c>
      <c r="J33" s="5">
        <f t="shared" si="2"/>
        <v>0</v>
      </c>
      <c r="K33" s="43">
        <f>+J33-I33</f>
        <v>0</v>
      </c>
      <c r="L33" s="35">
        <v>1568</v>
      </c>
      <c r="M33" s="35">
        <v>608</v>
      </c>
      <c r="N33" s="35"/>
      <c r="O33" s="35"/>
      <c r="P33" s="35">
        <v>1600</v>
      </c>
      <c r="Q33" s="35">
        <v>416</v>
      </c>
      <c r="R33" s="35">
        <v>2048</v>
      </c>
      <c r="S33" s="35"/>
      <c r="T33" s="35"/>
      <c r="U33" s="35"/>
      <c r="V33" s="35"/>
      <c r="W33" s="35"/>
      <c r="X33" s="35">
        <v>1600</v>
      </c>
      <c r="Y33" s="35">
        <v>704</v>
      </c>
      <c r="Z33" s="35">
        <v>0</v>
      </c>
      <c r="AA33" s="35">
        <v>32</v>
      </c>
      <c r="AB33" s="35">
        <v>1408</v>
      </c>
      <c r="AC33" s="35">
        <v>768</v>
      </c>
      <c r="AD33" s="35"/>
      <c r="AE33" s="35"/>
      <c r="AF33" s="35">
        <v>1376</v>
      </c>
      <c r="AG33" s="35">
        <v>352</v>
      </c>
      <c r="AH33" s="35">
        <v>2048</v>
      </c>
      <c r="AI33" s="35"/>
      <c r="AJ33" s="35">
        <v>1152</v>
      </c>
      <c r="AK33" s="35">
        <v>608</v>
      </c>
      <c r="AL33" s="35">
        <v>0</v>
      </c>
      <c r="AM33" s="35"/>
      <c r="AN33" s="35">
        <v>1408</v>
      </c>
      <c r="AO33" s="35">
        <v>384</v>
      </c>
      <c r="AP33" s="35"/>
      <c r="AQ33" s="35"/>
      <c r="AR33" s="35">
        <v>1376</v>
      </c>
      <c r="AS33" s="35">
        <v>256</v>
      </c>
      <c r="AT33" s="35">
        <v>2048</v>
      </c>
      <c r="AU33" s="35"/>
      <c r="AV33" s="35"/>
      <c r="AW33" s="35"/>
      <c r="AX33" s="35"/>
      <c r="AY33" s="35"/>
      <c r="AZ33" s="35">
        <v>1664</v>
      </c>
      <c r="BA33" s="35">
        <v>320</v>
      </c>
      <c r="BB33" s="35">
        <v>0</v>
      </c>
      <c r="BC33" s="35"/>
      <c r="BD33" s="35">
        <v>1568</v>
      </c>
      <c r="BE33" s="35">
        <v>320</v>
      </c>
      <c r="BF33" s="35">
        <v>2048</v>
      </c>
      <c r="BG33" s="35">
        <v>32</v>
      </c>
      <c r="BH33" s="35">
        <v>1120</v>
      </c>
      <c r="BI33" s="35">
        <v>192</v>
      </c>
      <c r="BJ33" s="35">
        <v>1024</v>
      </c>
      <c r="BK33" s="35">
        <v>-32</v>
      </c>
      <c r="BL33" s="35">
        <v>1120</v>
      </c>
      <c r="BM33" s="35">
        <v>416</v>
      </c>
      <c r="BN33" s="35"/>
      <c r="BO33" s="35"/>
      <c r="BP33" s="35">
        <v>1536</v>
      </c>
      <c r="BQ33" s="35">
        <v>608</v>
      </c>
      <c r="BR33" s="35">
        <v>2048</v>
      </c>
      <c r="BS33" s="35">
        <v>32</v>
      </c>
      <c r="BT33" s="35">
        <v>1408</v>
      </c>
      <c r="BU33" s="35">
        <v>480</v>
      </c>
      <c r="BV33" s="35">
        <v>0</v>
      </c>
      <c r="BW33" s="35">
        <v>-32</v>
      </c>
      <c r="BX33" s="35"/>
      <c r="BY33" s="35"/>
      <c r="BZ33" s="35"/>
      <c r="CA33" s="35"/>
      <c r="CB33" s="35">
        <v>1632</v>
      </c>
      <c r="CC33" s="35">
        <v>608</v>
      </c>
      <c r="CD33" s="35">
        <v>2048</v>
      </c>
      <c r="CE33" s="35"/>
      <c r="CF33" s="35">
        <v>1024</v>
      </c>
      <c r="CG33" s="35">
        <v>448</v>
      </c>
      <c r="CH33" s="35">
        <v>0</v>
      </c>
      <c r="CI33" s="35"/>
      <c r="CJ33" s="35">
        <v>1376</v>
      </c>
      <c r="CK33" s="35">
        <v>0</v>
      </c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  <c r="CZ33" s="35"/>
      <c r="DA33" s="35"/>
      <c r="DB33" s="35"/>
      <c r="DC33" s="35"/>
      <c r="DD33" s="35"/>
      <c r="DE33" s="35"/>
      <c r="DF33" s="35"/>
      <c r="DG33" s="35"/>
      <c r="DH33" s="35"/>
      <c r="DI33" s="35"/>
      <c r="DJ33" s="35"/>
      <c r="DK33" s="35"/>
      <c r="DL33" s="35"/>
      <c r="DM33" s="35"/>
      <c r="DN33" s="35"/>
      <c r="DO33" s="35"/>
      <c r="DP33" s="35"/>
      <c r="DQ33" s="35"/>
      <c r="DR33" s="35"/>
      <c r="DS33" s="35"/>
      <c r="DT33" s="35"/>
      <c r="DU33" s="35"/>
      <c r="DV33" s="35"/>
      <c r="DW33" s="35"/>
      <c r="DX33" s="35"/>
      <c r="DY33" s="35"/>
      <c r="DZ33" s="35"/>
      <c r="EA33" s="35"/>
      <c r="EB33" s="35"/>
      <c r="EC33" s="35"/>
      <c r="ED33" s="35"/>
      <c r="EE33" s="35"/>
      <c r="EF33" s="35"/>
      <c r="EG33" s="35"/>
      <c r="EH33" s="2" t="e">
        <f t="shared" si="0"/>
        <v>#DIV/0!</v>
      </c>
      <c r="EI33" s="5"/>
      <c r="EJ33" s="5"/>
      <c r="EK33" s="5"/>
      <c r="EL33" s="5"/>
      <c r="EM33" s="5"/>
      <c r="EN33" s="5"/>
      <c r="EO33" s="5"/>
      <c r="EQ33" s="5"/>
      <c r="ER33" s="99"/>
      <c r="ES33" s="5"/>
      <c r="ET33" s="5"/>
      <c r="EU33" s="99"/>
      <c r="EV33" s="99"/>
      <c r="EW33" s="99"/>
      <c r="EX33" s="99"/>
      <c r="EY33" s="99"/>
    </row>
    <row r="34" spans="1:155" ht="16.5" thickBot="1">
      <c r="A34" s="44" t="s">
        <v>155</v>
      </c>
      <c r="B34" s="44"/>
      <c r="C34" s="41"/>
      <c r="D34" s="3">
        <f>IFERROR(VLOOKUP(A34,#REF!,4,FALSE),0)</f>
        <v>0</v>
      </c>
      <c r="E34" s="3">
        <f>IFERROR(VLOOKUP(A34,#REF!,6,FALSE),0)</f>
        <v>0</v>
      </c>
      <c r="F34" s="3"/>
      <c r="G34" s="3">
        <f>+IFERROR(VLOOKUP(A34,#REF!,12,FALSE),0)</f>
        <v>0</v>
      </c>
      <c r="H34" s="3">
        <f>+IFERROR(VLOOKUP(A34,#REF!,14,FALSE),0)</f>
        <v>0</v>
      </c>
      <c r="I34" s="3">
        <f t="shared" si="1"/>
        <v>0</v>
      </c>
      <c r="J34" s="3">
        <f t="shared" si="2"/>
        <v>0</v>
      </c>
      <c r="K34" s="43">
        <f>+J34-I34</f>
        <v>0</v>
      </c>
      <c r="L34" s="35">
        <v>36</v>
      </c>
      <c r="M34" s="35">
        <v>0</v>
      </c>
      <c r="N34" s="35"/>
      <c r="O34" s="35"/>
      <c r="P34" s="35">
        <v>12</v>
      </c>
      <c r="Q34" s="35">
        <v>0</v>
      </c>
      <c r="R34" s="35">
        <v>72</v>
      </c>
      <c r="S34" s="35"/>
      <c r="T34" s="35"/>
      <c r="U34" s="35"/>
      <c r="V34" s="35"/>
      <c r="W34" s="35"/>
      <c r="X34" s="35">
        <v>20</v>
      </c>
      <c r="Y34" s="35">
        <v>0</v>
      </c>
      <c r="Z34" s="35">
        <v>0</v>
      </c>
      <c r="AA34" s="35"/>
      <c r="AB34" s="35">
        <v>4</v>
      </c>
      <c r="AC34" s="35">
        <v>0</v>
      </c>
      <c r="AD34" s="35"/>
      <c r="AE34" s="35"/>
      <c r="AF34" s="35">
        <v>20</v>
      </c>
      <c r="AG34" s="35">
        <v>0</v>
      </c>
      <c r="AH34" s="35">
        <v>36</v>
      </c>
      <c r="AI34" s="35"/>
      <c r="AJ34" s="35">
        <v>12</v>
      </c>
      <c r="AK34" s="35">
        <v>0</v>
      </c>
      <c r="AL34" s="35">
        <v>0</v>
      </c>
      <c r="AM34" s="35"/>
      <c r="AN34" s="35">
        <v>20</v>
      </c>
      <c r="AO34" s="35">
        <v>0</v>
      </c>
      <c r="AP34" s="35"/>
      <c r="AQ34" s="35"/>
      <c r="AR34" s="35">
        <v>8</v>
      </c>
      <c r="AS34" s="35">
        <v>0</v>
      </c>
      <c r="AT34" s="35">
        <v>36</v>
      </c>
      <c r="AU34" s="35"/>
      <c r="AV34" s="35"/>
      <c r="AW34" s="35"/>
      <c r="AX34" s="35"/>
      <c r="AY34" s="35"/>
      <c r="AZ34" s="35">
        <v>20</v>
      </c>
      <c r="BA34" s="35">
        <v>0</v>
      </c>
      <c r="BB34" s="35">
        <v>0</v>
      </c>
      <c r="BC34" s="35"/>
      <c r="BD34" s="35">
        <v>4</v>
      </c>
      <c r="BE34" s="35">
        <v>0</v>
      </c>
      <c r="BF34" s="35">
        <v>0</v>
      </c>
      <c r="BG34" s="35"/>
      <c r="BH34" s="35">
        <v>12</v>
      </c>
      <c r="BI34" s="35">
        <v>0</v>
      </c>
      <c r="BJ34" s="35">
        <v>36</v>
      </c>
      <c r="BK34" s="35"/>
      <c r="BL34" s="35">
        <v>20</v>
      </c>
      <c r="BM34" s="35">
        <v>0</v>
      </c>
      <c r="BN34" s="35"/>
      <c r="BO34" s="35"/>
      <c r="BP34" s="35">
        <v>24</v>
      </c>
      <c r="BQ34" s="35">
        <v>0</v>
      </c>
      <c r="BR34" s="35">
        <v>36</v>
      </c>
      <c r="BS34" s="35"/>
      <c r="BT34" s="35">
        <v>20</v>
      </c>
      <c r="BU34" s="35">
        <v>0</v>
      </c>
      <c r="BV34" s="35">
        <v>0</v>
      </c>
      <c r="BW34" s="35"/>
      <c r="BX34" s="35"/>
      <c r="BY34" s="35"/>
      <c r="BZ34" s="35"/>
      <c r="CA34" s="35"/>
      <c r="CB34" s="35">
        <v>20</v>
      </c>
      <c r="CC34" s="35">
        <v>0</v>
      </c>
      <c r="CD34" s="35">
        <v>36</v>
      </c>
      <c r="CE34" s="35"/>
      <c r="CF34" s="35">
        <v>4</v>
      </c>
      <c r="CG34" s="35">
        <v>0</v>
      </c>
      <c r="CH34" s="35">
        <v>0</v>
      </c>
      <c r="CI34" s="35"/>
      <c r="CJ34" s="35">
        <v>16</v>
      </c>
      <c r="CK34" s="35">
        <v>0</v>
      </c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5"/>
      <c r="DS34" s="35"/>
      <c r="DT34" s="35"/>
      <c r="DU34" s="35"/>
      <c r="DV34" s="35"/>
      <c r="DW34" s="35"/>
      <c r="DX34" s="35"/>
      <c r="DY34" s="35"/>
      <c r="DZ34" s="35"/>
      <c r="EA34" s="35"/>
      <c r="EB34" s="35"/>
      <c r="EC34" s="35"/>
      <c r="ED34" s="35"/>
      <c r="EE34" s="35"/>
      <c r="EF34" s="35"/>
      <c r="EG34" s="35"/>
      <c r="EH34" s="2" t="e">
        <f t="shared" si="0"/>
        <v>#DIV/0!</v>
      </c>
      <c r="EI34" s="3"/>
      <c r="EJ34" s="3"/>
      <c r="EK34" s="3"/>
      <c r="EL34" s="3"/>
      <c r="EM34" s="219"/>
      <c r="EN34" s="3"/>
      <c r="EO34" s="3"/>
      <c r="EQ34" s="3"/>
      <c r="ER34" s="99"/>
      <c r="ES34" s="3"/>
      <c r="ET34" s="3"/>
      <c r="EU34" s="99"/>
      <c r="EV34" s="99"/>
      <c r="EW34" s="99"/>
      <c r="EX34" s="99"/>
      <c r="EY34" s="99"/>
    </row>
    <row r="35" spans="1:155" ht="16.5" thickBot="1">
      <c r="A35" s="45" t="s">
        <v>123</v>
      </c>
      <c r="B35" s="45"/>
      <c r="C35" s="41"/>
      <c r="D35" s="4">
        <f>IFERROR(VLOOKUP(A35,#REF!,4,FALSE),0)</f>
        <v>0</v>
      </c>
      <c r="E35" s="4">
        <f>IFERROR(VLOOKUP(A35,#REF!,6,FALSE),0)</f>
        <v>0</v>
      </c>
      <c r="F35" s="4"/>
      <c r="G35" s="4">
        <f>+IFERROR(VLOOKUP(A35,#REF!,12,FALSE),0)</f>
        <v>0</v>
      </c>
      <c r="H35" s="4">
        <f>+IFERROR(VLOOKUP(A35,#REF!,14,FALSE),0)</f>
        <v>0</v>
      </c>
      <c r="I35" s="4">
        <f t="shared" si="1"/>
        <v>0</v>
      </c>
      <c r="J35" s="4">
        <f t="shared" si="2"/>
        <v>0</v>
      </c>
      <c r="K35" s="311">
        <f>SUM(J35:J37)-SUM(I35:I37)</f>
        <v>0</v>
      </c>
      <c r="L35" s="35">
        <v>42</v>
      </c>
      <c r="M35" s="35">
        <v>0</v>
      </c>
      <c r="N35" s="35"/>
      <c r="O35" s="35"/>
      <c r="P35" s="35">
        <v>12</v>
      </c>
      <c r="Q35" s="35">
        <v>0</v>
      </c>
      <c r="R35" s="35">
        <v>54</v>
      </c>
      <c r="S35" s="35"/>
      <c r="T35" s="35"/>
      <c r="U35" s="35"/>
      <c r="V35" s="35"/>
      <c r="W35" s="35"/>
      <c r="X35" s="35">
        <v>12</v>
      </c>
      <c r="Y35" s="35">
        <v>0</v>
      </c>
      <c r="Z35" s="35">
        <v>0</v>
      </c>
      <c r="AA35" s="35"/>
      <c r="AB35" s="35">
        <v>30</v>
      </c>
      <c r="AC35" s="35">
        <v>0</v>
      </c>
      <c r="AD35" s="35"/>
      <c r="AE35" s="35"/>
      <c r="AF35" s="35">
        <v>30</v>
      </c>
      <c r="AG35" s="35">
        <v>0</v>
      </c>
      <c r="AH35" s="35">
        <v>108</v>
      </c>
      <c r="AI35" s="35"/>
      <c r="AJ35" s="35">
        <v>24</v>
      </c>
      <c r="AK35" s="35">
        <v>0</v>
      </c>
      <c r="AL35" s="35">
        <v>0</v>
      </c>
      <c r="AM35" s="35"/>
      <c r="AN35" s="35">
        <v>6</v>
      </c>
      <c r="AO35" s="35">
        <v>0</v>
      </c>
      <c r="AP35" s="35"/>
      <c r="AQ35" s="35"/>
      <c r="AR35" s="35">
        <v>18</v>
      </c>
      <c r="AS35" s="35">
        <v>0</v>
      </c>
      <c r="AT35" s="35">
        <v>0</v>
      </c>
      <c r="AU35" s="35"/>
      <c r="AV35" s="35"/>
      <c r="AW35" s="35"/>
      <c r="AX35" s="35"/>
      <c r="AY35" s="35"/>
      <c r="AZ35" s="35">
        <v>42</v>
      </c>
      <c r="BA35" s="35">
        <v>0</v>
      </c>
      <c r="BB35" s="35">
        <v>54</v>
      </c>
      <c r="BC35" s="35"/>
      <c r="BD35" s="35">
        <v>12</v>
      </c>
      <c r="BE35" s="35">
        <v>0</v>
      </c>
      <c r="BF35" s="35">
        <v>0</v>
      </c>
      <c r="BG35" s="35"/>
      <c r="BH35" s="35">
        <v>30</v>
      </c>
      <c r="BI35" s="35">
        <v>0</v>
      </c>
      <c r="BJ35" s="35">
        <v>0</v>
      </c>
      <c r="BK35" s="35"/>
      <c r="BL35" s="35">
        <v>6</v>
      </c>
      <c r="BM35" s="35">
        <v>0</v>
      </c>
      <c r="BN35" s="35"/>
      <c r="BO35" s="35"/>
      <c r="BP35" s="35">
        <v>18</v>
      </c>
      <c r="BQ35" s="35">
        <v>0</v>
      </c>
      <c r="BR35" s="35">
        <v>54</v>
      </c>
      <c r="BS35" s="35"/>
      <c r="BT35" s="35">
        <v>24</v>
      </c>
      <c r="BU35" s="35">
        <v>0</v>
      </c>
      <c r="BV35" s="35">
        <v>0</v>
      </c>
      <c r="BW35" s="35"/>
      <c r="BX35" s="35"/>
      <c r="BY35" s="35"/>
      <c r="BZ35" s="35"/>
      <c r="CA35" s="35"/>
      <c r="CB35" s="35">
        <v>24</v>
      </c>
      <c r="CC35" s="35">
        <v>0</v>
      </c>
      <c r="CD35" s="35">
        <v>0</v>
      </c>
      <c r="CE35" s="35"/>
      <c r="CF35" s="35">
        <v>30</v>
      </c>
      <c r="CG35" s="35">
        <v>0</v>
      </c>
      <c r="CH35" s="35">
        <v>0</v>
      </c>
      <c r="CI35" s="35"/>
      <c r="CJ35" s="35">
        <v>18</v>
      </c>
      <c r="CK35" s="35">
        <v>0</v>
      </c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  <c r="CZ35" s="35"/>
      <c r="DA35" s="35"/>
      <c r="DB35" s="35"/>
      <c r="DC35" s="35"/>
      <c r="DD35" s="35"/>
      <c r="DE35" s="35"/>
      <c r="DF35" s="35"/>
      <c r="DG35" s="35"/>
      <c r="DH35" s="35"/>
      <c r="DI35" s="35"/>
      <c r="DJ35" s="35"/>
      <c r="DK35" s="35"/>
      <c r="DL35" s="35"/>
      <c r="DM35" s="35"/>
      <c r="DN35" s="35"/>
      <c r="DO35" s="35"/>
      <c r="DP35" s="35"/>
      <c r="DQ35" s="35"/>
      <c r="DR35" s="35"/>
      <c r="DS35" s="35"/>
      <c r="DT35" s="35"/>
      <c r="DU35" s="35"/>
      <c r="DV35" s="35"/>
      <c r="DW35" s="35"/>
      <c r="DX35" s="35"/>
      <c r="DY35" s="35"/>
      <c r="DZ35" s="35"/>
      <c r="EA35" s="35"/>
      <c r="EB35" s="35"/>
      <c r="EC35" s="35"/>
      <c r="ED35" s="35"/>
      <c r="EE35" s="35"/>
      <c r="EF35" s="35"/>
      <c r="EG35" s="35"/>
      <c r="EH35" s="2" t="e">
        <f t="shared" si="0"/>
        <v>#DIV/0!</v>
      </c>
      <c r="EI35" s="4"/>
      <c r="EJ35" s="4"/>
      <c r="EK35" s="4"/>
      <c r="EL35" s="4"/>
      <c r="EM35" s="219"/>
      <c r="EN35" s="4"/>
      <c r="EO35" s="4"/>
      <c r="EQ35" s="4"/>
      <c r="ER35" s="99"/>
      <c r="ES35" s="4"/>
      <c r="ET35" s="4"/>
      <c r="EU35" s="99"/>
      <c r="EV35" s="99"/>
      <c r="EW35" s="99"/>
      <c r="EX35" s="99"/>
      <c r="EY35" s="99"/>
    </row>
    <row r="36" spans="1:155" ht="16.5" thickBot="1">
      <c r="A36" s="45" t="s">
        <v>124</v>
      </c>
      <c r="B36" s="45"/>
      <c r="C36" s="41"/>
      <c r="D36" s="4">
        <f>IFERROR(VLOOKUP(A36,#REF!,4,FALSE),0)</f>
        <v>0</v>
      </c>
      <c r="E36" s="4">
        <f>IFERROR(VLOOKUP(A36,#REF!,6,FALSE),0)</f>
        <v>0</v>
      </c>
      <c r="F36" s="4"/>
      <c r="G36" s="4">
        <f>+IFERROR(VLOOKUP(A36,#REF!,12,FALSE),0)</f>
        <v>0</v>
      </c>
      <c r="H36" s="4">
        <f>+IFERROR(VLOOKUP(A36,#REF!,14,FALSE),0)</f>
        <v>0</v>
      </c>
      <c r="I36" s="4">
        <f t="shared" si="1"/>
        <v>0</v>
      </c>
      <c r="J36" s="4">
        <f t="shared" si="2"/>
        <v>0</v>
      </c>
      <c r="K36" s="312"/>
      <c r="L36" s="35">
        <v>24</v>
      </c>
      <c r="M36" s="35">
        <v>0</v>
      </c>
      <c r="N36" s="35"/>
      <c r="O36" s="35"/>
      <c r="P36" s="35">
        <v>12</v>
      </c>
      <c r="Q36" s="35">
        <v>0</v>
      </c>
      <c r="R36" s="35">
        <v>54</v>
      </c>
      <c r="S36" s="35"/>
      <c r="T36" s="35"/>
      <c r="U36" s="35"/>
      <c r="V36" s="35"/>
      <c r="W36" s="35"/>
      <c r="X36" s="35">
        <v>18</v>
      </c>
      <c r="Y36" s="35">
        <v>0</v>
      </c>
      <c r="Z36" s="35">
        <v>0</v>
      </c>
      <c r="AA36" s="35"/>
      <c r="AB36" s="35">
        <v>24</v>
      </c>
      <c r="AC36" s="35">
        <v>0</v>
      </c>
      <c r="AD36" s="35"/>
      <c r="AE36" s="35"/>
      <c r="AF36" s="35">
        <v>36</v>
      </c>
      <c r="AG36" s="35">
        <v>0</v>
      </c>
      <c r="AH36" s="35">
        <v>54</v>
      </c>
      <c r="AI36" s="35"/>
      <c r="AJ36" s="35">
        <v>24</v>
      </c>
      <c r="AK36" s="35">
        <v>0</v>
      </c>
      <c r="AL36" s="35">
        <v>0</v>
      </c>
      <c r="AM36" s="35"/>
      <c r="AN36" s="35">
        <v>6</v>
      </c>
      <c r="AO36" s="35">
        <v>0</v>
      </c>
      <c r="AP36" s="35"/>
      <c r="AQ36" s="35"/>
      <c r="AR36" s="35">
        <v>18</v>
      </c>
      <c r="AS36" s="35">
        <v>0</v>
      </c>
      <c r="AT36" s="35">
        <v>0</v>
      </c>
      <c r="AU36" s="35"/>
      <c r="AV36" s="35"/>
      <c r="AW36" s="35"/>
      <c r="AX36" s="35"/>
      <c r="AY36" s="35"/>
      <c r="AZ36" s="35">
        <v>54</v>
      </c>
      <c r="BA36" s="35">
        <v>0</v>
      </c>
      <c r="BB36" s="35">
        <v>54</v>
      </c>
      <c r="BC36" s="35"/>
      <c r="BD36" s="35">
        <v>12</v>
      </c>
      <c r="BE36" s="35">
        <v>0</v>
      </c>
      <c r="BF36" s="35">
        <v>0</v>
      </c>
      <c r="BG36" s="35"/>
      <c r="BH36" s="35">
        <v>30</v>
      </c>
      <c r="BI36" s="35">
        <v>0</v>
      </c>
      <c r="BJ36" s="35">
        <v>54</v>
      </c>
      <c r="BK36" s="35"/>
      <c r="BL36" s="35">
        <v>6</v>
      </c>
      <c r="BM36" s="35">
        <v>0</v>
      </c>
      <c r="BN36" s="35"/>
      <c r="BO36" s="35"/>
      <c r="BP36" s="35">
        <v>18</v>
      </c>
      <c r="BQ36" s="35">
        <v>0</v>
      </c>
      <c r="BR36" s="35">
        <v>54</v>
      </c>
      <c r="BS36" s="35"/>
      <c r="BT36" s="35">
        <v>24</v>
      </c>
      <c r="BU36" s="35">
        <v>0</v>
      </c>
      <c r="BV36" s="35">
        <v>0</v>
      </c>
      <c r="BW36" s="35"/>
      <c r="BX36" s="35"/>
      <c r="BY36" s="35"/>
      <c r="BZ36" s="35"/>
      <c r="CA36" s="35"/>
      <c r="CB36" s="35">
        <v>24</v>
      </c>
      <c r="CC36" s="35">
        <v>0</v>
      </c>
      <c r="CD36" s="35">
        <v>0</v>
      </c>
      <c r="CE36" s="35"/>
      <c r="CF36" s="35">
        <v>12</v>
      </c>
      <c r="CG36" s="35">
        <v>0</v>
      </c>
      <c r="CH36" s="35">
        <v>0</v>
      </c>
      <c r="CI36" s="35"/>
      <c r="CJ36" s="35">
        <v>6</v>
      </c>
      <c r="CK36" s="35">
        <v>0</v>
      </c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  <c r="CZ36" s="35"/>
      <c r="DA36" s="35"/>
      <c r="DB36" s="35"/>
      <c r="DC36" s="35"/>
      <c r="DD36" s="35"/>
      <c r="DE36" s="35"/>
      <c r="DF36" s="35"/>
      <c r="DG36" s="35"/>
      <c r="DH36" s="35"/>
      <c r="DI36" s="35"/>
      <c r="DJ36" s="35"/>
      <c r="DK36" s="35"/>
      <c r="DL36" s="35"/>
      <c r="DM36" s="35"/>
      <c r="DN36" s="35"/>
      <c r="DO36" s="35"/>
      <c r="DP36" s="35"/>
      <c r="DQ36" s="35"/>
      <c r="DR36" s="35"/>
      <c r="DS36" s="35"/>
      <c r="DT36" s="35"/>
      <c r="DU36" s="35"/>
      <c r="DV36" s="35"/>
      <c r="DW36" s="35"/>
      <c r="DX36" s="35"/>
      <c r="DY36" s="35"/>
      <c r="DZ36" s="35"/>
      <c r="EA36" s="35"/>
      <c r="EB36" s="35"/>
      <c r="EC36" s="35"/>
      <c r="ED36" s="35"/>
      <c r="EE36" s="35"/>
      <c r="EF36" s="35"/>
      <c r="EG36" s="35"/>
      <c r="EH36" s="2" t="e">
        <f t="shared" ref="EH36:EH70" si="3">K36/C36</f>
        <v>#DIV/0!</v>
      </c>
      <c r="EI36" s="4"/>
      <c r="EJ36" s="4"/>
      <c r="EK36" s="4"/>
      <c r="EL36" s="4"/>
      <c r="EM36" s="219"/>
      <c r="EN36" s="4"/>
      <c r="EO36" s="4"/>
      <c r="EQ36" s="4"/>
      <c r="ER36" s="99"/>
      <c r="ES36" s="4"/>
      <c r="ET36" s="4"/>
      <c r="EU36" s="99"/>
      <c r="EV36" s="99"/>
      <c r="EW36" s="99"/>
      <c r="EX36" s="99"/>
      <c r="EY36" s="99"/>
    </row>
    <row r="37" spans="1:155" ht="16.5" thickBot="1">
      <c r="A37" s="45" t="s">
        <v>172</v>
      </c>
      <c r="B37" s="45"/>
      <c r="C37" s="41"/>
      <c r="D37" s="4">
        <f>IFERROR(VLOOKUP(A37,#REF!,4,FALSE),0)</f>
        <v>0</v>
      </c>
      <c r="E37" s="4">
        <f>IFERROR(VLOOKUP(A37,#REF!,6,FALSE),0)</f>
        <v>0</v>
      </c>
      <c r="F37" s="4"/>
      <c r="G37" s="4"/>
      <c r="H37" s="4"/>
      <c r="I37" s="4">
        <f t="shared" si="1"/>
        <v>0</v>
      </c>
      <c r="J37" s="4">
        <f t="shared" si="2"/>
        <v>0</v>
      </c>
      <c r="K37" s="313"/>
      <c r="L37" s="35">
        <v>0</v>
      </c>
      <c r="M37" s="35">
        <v>0</v>
      </c>
      <c r="N37" s="35"/>
      <c r="O37" s="35"/>
      <c r="P37" s="35">
        <v>0</v>
      </c>
      <c r="Q37" s="35">
        <v>0</v>
      </c>
      <c r="R37" s="35">
        <v>0</v>
      </c>
      <c r="S37" s="35"/>
      <c r="T37" s="35"/>
      <c r="U37" s="35"/>
      <c r="V37" s="35"/>
      <c r="W37" s="35"/>
      <c r="X37" s="35">
        <v>0</v>
      </c>
      <c r="Y37" s="35">
        <v>0</v>
      </c>
      <c r="Z37" s="35">
        <v>0</v>
      </c>
      <c r="AA37" s="35"/>
      <c r="AB37" s="35">
        <v>0</v>
      </c>
      <c r="AC37" s="35">
        <v>0</v>
      </c>
      <c r="AD37" s="35"/>
      <c r="AE37" s="35"/>
      <c r="AF37" s="35">
        <v>0</v>
      </c>
      <c r="AG37" s="35">
        <v>0</v>
      </c>
      <c r="AH37" s="35">
        <v>0</v>
      </c>
      <c r="AI37" s="35"/>
      <c r="AJ37" s="35">
        <v>0</v>
      </c>
      <c r="AK37" s="35">
        <v>0</v>
      </c>
      <c r="AL37" s="35">
        <v>0</v>
      </c>
      <c r="AM37" s="35"/>
      <c r="AN37" s="35">
        <v>0</v>
      </c>
      <c r="AO37" s="35">
        <v>0</v>
      </c>
      <c r="AP37" s="35"/>
      <c r="AQ37" s="35"/>
      <c r="AR37" s="35">
        <v>0</v>
      </c>
      <c r="AS37" s="35">
        <v>0</v>
      </c>
      <c r="AT37" s="35">
        <v>0</v>
      </c>
      <c r="AU37" s="35"/>
      <c r="AV37" s="35"/>
      <c r="AW37" s="35"/>
      <c r="AX37" s="35"/>
      <c r="AY37" s="35"/>
      <c r="AZ37" s="35">
        <v>0</v>
      </c>
      <c r="BA37" s="35">
        <v>0</v>
      </c>
      <c r="BB37" s="35">
        <v>0</v>
      </c>
      <c r="BC37" s="35"/>
      <c r="BD37" s="35">
        <v>0</v>
      </c>
      <c r="BE37" s="35">
        <v>0</v>
      </c>
      <c r="BF37" s="35">
        <v>0</v>
      </c>
      <c r="BG37" s="35"/>
      <c r="BH37" s="35">
        <v>0</v>
      </c>
      <c r="BI37" s="35">
        <v>0</v>
      </c>
      <c r="BJ37" s="35">
        <v>0</v>
      </c>
      <c r="BK37" s="35"/>
      <c r="BL37" s="35">
        <v>0</v>
      </c>
      <c r="BM37" s="35">
        <v>0</v>
      </c>
      <c r="BN37" s="35"/>
      <c r="BO37" s="35"/>
      <c r="BP37" s="35">
        <v>0</v>
      </c>
      <c r="BQ37" s="35">
        <v>0</v>
      </c>
      <c r="BR37" s="35">
        <v>0</v>
      </c>
      <c r="BS37" s="35"/>
      <c r="BT37" s="35">
        <v>0</v>
      </c>
      <c r="BU37" s="35">
        <v>0</v>
      </c>
      <c r="BV37" s="35">
        <v>0</v>
      </c>
      <c r="BW37" s="35"/>
      <c r="BX37" s="35"/>
      <c r="BY37" s="35"/>
      <c r="BZ37" s="35"/>
      <c r="CA37" s="35"/>
      <c r="CB37" s="35">
        <v>0</v>
      </c>
      <c r="CC37" s="35">
        <v>0</v>
      </c>
      <c r="CD37" s="35">
        <v>0</v>
      </c>
      <c r="CE37" s="35"/>
      <c r="CF37" s="35">
        <v>0</v>
      </c>
      <c r="CG37" s="35">
        <v>0</v>
      </c>
      <c r="CH37" s="35">
        <v>0</v>
      </c>
      <c r="CI37" s="35"/>
      <c r="CJ37" s="35">
        <v>0</v>
      </c>
      <c r="CK37" s="35">
        <v>0</v>
      </c>
      <c r="CL37" s="35"/>
      <c r="CM37" s="35"/>
      <c r="CN37" s="35"/>
      <c r="CO37" s="35"/>
      <c r="CP37" s="35"/>
      <c r="CQ37" s="35"/>
      <c r="CR37" s="35"/>
      <c r="CS37" s="35"/>
      <c r="CT37" s="35"/>
      <c r="CU37" s="35"/>
      <c r="CV37" s="35"/>
      <c r="CW37" s="35"/>
      <c r="CX37" s="35"/>
      <c r="CY37" s="35"/>
      <c r="CZ37" s="35"/>
      <c r="DA37" s="35"/>
      <c r="DB37" s="35"/>
      <c r="DC37" s="35"/>
      <c r="DD37" s="35"/>
      <c r="DE37" s="35"/>
      <c r="DF37" s="35"/>
      <c r="DG37" s="35"/>
      <c r="DH37" s="35"/>
      <c r="DI37" s="35"/>
      <c r="DJ37" s="35"/>
      <c r="DK37" s="35"/>
      <c r="DL37" s="35"/>
      <c r="DM37" s="35"/>
      <c r="DN37" s="35"/>
      <c r="DO37" s="35"/>
      <c r="DP37" s="35"/>
      <c r="DQ37" s="35"/>
      <c r="DR37" s="35"/>
      <c r="DS37" s="35"/>
      <c r="DT37" s="35"/>
      <c r="DU37" s="35"/>
      <c r="DV37" s="35"/>
      <c r="DW37" s="35"/>
      <c r="DX37" s="35"/>
      <c r="DY37" s="35"/>
      <c r="DZ37" s="35"/>
      <c r="EA37" s="35"/>
      <c r="EB37" s="35"/>
      <c r="EC37" s="35"/>
      <c r="ED37" s="35"/>
      <c r="EE37" s="35"/>
      <c r="EF37" s="35"/>
      <c r="EG37" s="35"/>
      <c r="EH37" s="2" t="e">
        <f t="shared" si="3"/>
        <v>#DIV/0!</v>
      </c>
      <c r="EI37" s="4"/>
      <c r="EJ37" s="4"/>
      <c r="EK37" s="4"/>
      <c r="EL37" s="4"/>
      <c r="EM37" s="219"/>
      <c r="EN37" s="4"/>
      <c r="EO37" s="4"/>
      <c r="EQ37" s="4"/>
      <c r="ER37" s="99"/>
      <c r="ES37" s="4"/>
      <c r="ET37" s="4"/>
      <c r="EU37" s="99"/>
      <c r="EV37" s="99"/>
      <c r="EW37" s="99"/>
      <c r="EX37" s="99"/>
      <c r="EY37" s="99"/>
    </row>
    <row r="38" spans="1:155" ht="16.5" thickBot="1">
      <c r="A38" s="40" t="s">
        <v>40</v>
      </c>
      <c r="B38" s="40"/>
      <c r="C38" s="41"/>
      <c r="D38" s="5">
        <f>IFERROR(VLOOKUP(A38,#REF!,4,FALSE),0)</f>
        <v>0</v>
      </c>
      <c r="E38" s="5">
        <f>IFERROR(VLOOKUP(A38,#REF!,6,FALSE),0)</f>
        <v>0</v>
      </c>
      <c r="F38" s="5"/>
      <c r="G38" s="5">
        <f>+IFERROR(VLOOKUP(A38,#REF!,12,FALSE),0)</f>
        <v>0</v>
      </c>
      <c r="H38" s="5">
        <f>+IFERROR(VLOOKUP(A38,#REF!,14,FALSE),0)</f>
        <v>0</v>
      </c>
      <c r="I38" s="5">
        <f t="shared" si="1"/>
        <v>0</v>
      </c>
      <c r="J38" s="5">
        <f t="shared" si="2"/>
        <v>0</v>
      </c>
      <c r="K38" s="311">
        <f>SUM(J38:J44)-SUM(I38:I44)</f>
        <v>0</v>
      </c>
      <c r="L38" s="35">
        <v>2688</v>
      </c>
      <c r="M38" s="35">
        <v>1248</v>
      </c>
      <c r="N38" s="35"/>
      <c r="O38" s="35"/>
      <c r="P38" s="35">
        <v>3264</v>
      </c>
      <c r="Q38" s="35">
        <v>1488</v>
      </c>
      <c r="R38" s="35">
        <v>0</v>
      </c>
      <c r="S38" s="35"/>
      <c r="T38" s="35"/>
      <c r="U38" s="35"/>
      <c r="V38" s="35"/>
      <c r="W38" s="35"/>
      <c r="X38" s="35">
        <v>3216</v>
      </c>
      <c r="Y38" s="35">
        <v>1200</v>
      </c>
      <c r="Z38" s="35">
        <v>3456</v>
      </c>
      <c r="AA38" s="35"/>
      <c r="AB38" s="35">
        <v>3216</v>
      </c>
      <c r="AC38" s="35">
        <v>1248</v>
      </c>
      <c r="AD38" s="35"/>
      <c r="AE38" s="35"/>
      <c r="AF38" s="35">
        <v>3552</v>
      </c>
      <c r="AG38" s="35">
        <v>768</v>
      </c>
      <c r="AH38" s="35">
        <v>3456</v>
      </c>
      <c r="AI38" s="35"/>
      <c r="AJ38" s="35">
        <v>2976</v>
      </c>
      <c r="AK38" s="35">
        <v>1152</v>
      </c>
      <c r="AL38" s="35">
        <v>3456</v>
      </c>
      <c r="AM38" s="35"/>
      <c r="AN38" s="35">
        <v>3504</v>
      </c>
      <c r="AO38" s="35">
        <v>960</v>
      </c>
      <c r="AP38" s="35"/>
      <c r="AQ38" s="35"/>
      <c r="AR38" s="35">
        <v>3552</v>
      </c>
      <c r="AS38" s="35">
        <v>1536</v>
      </c>
      <c r="AT38" s="35">
        <v>3456</v>
      </c>
      <c r="AU38" s="35"/>
      <c r="AV38" s="35"/>
      <c r="AW38" s="35"/>
      <c r="AX38" s="35"/>
      <c r="AY38" s="35"/>
      <c r="AZ38" s="35">
        <v>3696</v>
      </c>
      <c r="BA38" s="35">
        <v>912</v>
      </c>
      <c r="BB38" s="35">
        <v>0</v>
      </c>
      <c r="BC38" s="35"/>
      <c r="BD38" s="35">
        <v>4080</v>
      </c>
      <c r="BE38" s="35">
        <v>432</v>
      </c>
      <c r="BF38" s="35">
        <v>6912</v>
      </c>
      <c r="BG38" s="35"/>
      <c r="BH38" s="35">
        <v>3936</v>
      </c>
      <c r="BI38" s="35">
        <v>816</v>
      </c>
      <c r="BJ38" s="35">
        <v>3456</v>
      </c>
      <c r="BK38" s="35"/>
      <c r="BL38" s="35">
        <v>3504</v>
      </c>
      <c r="BM38" s="35">
        <v>816</v>
      </c>
      <c r="BN38" s="35"/>
      <c r="BO38" s="35"/>
      <c r="BP38" s="35">
        <v>3600</v>
      </c>
      <c r="BQ38" s="35">
        <v>960</v>
      </c>
      <c r="BR38" s="35">
        <v>3456</v>
      </c>
      <c r="BS38" s="35"/>
      <c r="BT38" s="35">
        <v>4128</v>
      </c>
      <c r="BU38" s="35">
        <v>1152</v>
      </c>
      <c r="BV38" s="35">
        <v>3456</v>
      </c>
      <c r="BW38" s="35"/>
      <c r="BX38" s="35"/>
      <c r="BY38" s="35"/>
      <c r="BZ38" s="35"/>
      <c r="CA38" s="35"/>
      <c r="CB38" s="35">
        <v>3888</v>
      </c>
      <c r="CC38" s="35">
        <v>1344</v>
      </c>
      <c r="CD38" s="35">
        <v>3456</v>
      </c>
      <c r="CE38" s="35"/>
      <c r="CF38" s="35">
        <v>3504</v>
      </c>
      <c r="CG38" s="35">
        <v>1344</v>
      </c>
      <c r="CH38" s="35">
        <v>3456</v>
      </c>
      <c r="CI38" s="35"/>
      <c r="CJ38" s="35">
        <v>3888</v>
      </c>
      <c r="CK38" s="35">
        <v>0</v>
      </c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  <c r="CZ38" s="35"/>
      <c r="DA38" s="35"/>
      <c r="DB38" s="35"/>
      <c r="DC38" s="35"/>
      <c r="DD38" s="35"/>
      <c r="DE38" s="35"/>
      <c r="DF38" s="35"/>
      <c r="DG38" s="35"/>
      <c r="DH38" s="35"/>
      <c r="DI38" s="35"/>
      <c r="DJ38" s="35"/>
      <c r="DK38" s="35"/>
      <c r="DL38" s="35"/>
      <c r="DM38" s="35"/>
      <c r="DN38" s="35"/>
      <c r="DO38" s="35"/>
      <c r="DP38" s="35"/>
      <c r="DQ38" s="35"/>
      <c r="DR38" s="35"/>
      <c r="DS38" s="35"/>
      <c r="DT38" s="35"/>
      <c r="DU38" s="35"/>
      <c r="DV38" s="35"/>
      <c r="DW38" s="35"/>
      <c r="DX38" s="35"/>
      <c r="DY38" s="35"/>
      <c r="DZ38" s="35"/>
      <c r="EA38" s="35"/>
      <c r="EB38" s="35"/>
      <c r="EC38" s="35"/>
      <c r="ED38" s="35"/>
      <c r="EE38" s="35"/>
      <c r="EF38" s="35"/>
      <c r="EG38" s="35"/>
      <c r="EH38" s="2" t="e">
        <f t="shared" si="3"/>
        <v>#DIV/0!</v>
      </c>
      <c r="EI38" s="5"/>
      <c r="EJ38" s="5"/>
      <c r="EK38" s="5"/>
      <c r="EL38" s="5"/>
      <c r="EM38" s="221"/>
      <c r="EN38" s="5"/>
      <c r="EO38" s="5"/>
      <c r="EQ38" s="5"/>
      <c r="ER38" s="99"/>
      <c r="ES38" s="5"/>
      <c r="ET38" s="5"/>
      <c r="EU38" s="99"/>
      <c r="EV38" s="99"/>
      <c r="EW38" s="99"/>
      <c r="EX38" s="99"/>
      <c r="EY38" s="99"/>
    </row>
    <row r="39" spans="1:155" ht="16.5" thickBot="1">
      <c r="A39" s="40" t="s">
        <v>41</v>
      </c>
      <c r="B39" s="40"/>
      <c r="C39" s="41"/>
      <c r="D39" s="5">
        <f>IFERROR(VLOOKUP(A39,#REF!,4,FALSE),0)</f>
        <v>0</v>
      </c>
      <c r="E39" s="5">
        <f>IFERROR(VLOOKUP(A39,#REF!,6,FALSE),0)</f>
        <v>0</v>
      </c>
      <c r="F39" s="5"/>
      <c r="G39" s="5">
        <f>+IFERROR(VLOOKUP(A39,#REF!,12,FALSE),0)</f>
        <v>0</v>
      </c>
      <c r="H39" s="5">
        <f>+IFERROR(VLOOKUP(A39,#REF!,14,FALSE),0)</f>
        <v>0</v>
      </c>
      <c r="I39" s="5">
        <f t="shared" si="1"/>
        <v>0</v>
      </c>
      <c r="J39" s="5">
        <f t="shared" si="2"/>
        <v>0</v>
      </c>
      <c r="K39" s="312"/>
      <c r="L39" s="35">
        <v>2496</v>
      </c>
      <c r="M39" s="35">
        <v>1296</v>
      </c>
      <c r="N39" s="35"/>
      <c r="O39" s="35"/>
      <c r="P39" s="35">
        <v>2784</v>
      </c>
      <c r="Q39" s="35">
        <v>1248</v>
      </c>
      <c r="R39" s="35">
        <v>3456</v>
      </c>
      <c r="S39" s="35"/>
      <c r="T39" s="35"/>
      <c r="U39" s="35"/>
      <c r="V39" s="35"/>
      <c r="W39" s="35"/>
      <c r="X39" s="35">
        <v>2736</v>
      </c>
      <c r="Y39" s="35">
        <v>1296</v>
      </c>
      <c r="Z39" s="35">
        <v>0</v>
      </c>
      <c r="AA39" s="35"/>
      <c r="AB39" s="35">
        <v>2688</v>
      </c>
      <c r="AC39" s="35">
        <v>864</v>
      </c>
      <c r="AD39" s="35"/>
      <c r="AE39" s="35"/>
      <c r="AF39" s="35">
        <v>2880</v>
      </c>
      <c r="AG39" s="35">
        <v>384</v>
      </c>
      <c r="AH39" s="35">
        <v>3456</v>
      </c>
      <c r="AI39" s="35"/>
      <c r="AJ39" s="35">
        <v>2688</v>
      </c>
      <c r="AK39" s="35">
        <v>672</v>
      </c>
      <c r="AL39" s="35">
        <v>3456</v>
      </c>
      <c r="AM39" s="35"/>
      <c r="AN39" s="35">
        <v>3024</v>
      </c>
      <c r="AO39" s="35">
        <v>768</v>
      </c>
      <c r="AP39" s="35"/>
      <c r="AQ39" s="35"/>
      <c r="AR39" s="35">
        <v>2784</v>
      </c>
      <c r="AS39" s="35">
        <v>1056</v>
      </c>
      <c r="AT39" s="35">
        <v>3456</v>
      </c>
      <c r="AU39" s="35"/>
      <c r="AV39" s="35"/>
      <c r="AW39" s="35"/>
      <c r="AX39" s="35"/>
      <c r="AY39" s="35"/>
      <c r="AZ39" s="35">
        <v>3648</v>
      </c>
      <c r="BA39" s="35">
        <v>768</v>
      </c>
      <c r="BB39" s="35">
        <v>6912</v>
      </c>
      <c r="BC39" s="35"/>
      <c r="BD39" s="35">
        <v>3600</v>
      </c>
      <c r="BE39" s="35">
        <v>672</v>
      </c>
      <c r="BF39" s="35">
        <v>0</v>
      </c>
      <c r="BG39" s="35"/>
      <c r="BH39" s="35">
        <v>3552</v>
      </c>
      <c r="BI39" s="35">
        <v>576</v>
      </c>
      <c r="BJ39" s="35">
        <v>3456</v>
      </c>
      <c r="BK39" s="35"/>
      <c r="BL39" s="35">
        <v>3312</v>
      </c>
      <c r="BM39" s="35">
        <v>912</v>
      </c>
      <c r="BN39" s="35"/>
      <c r="BO39" s="35"/>
      <c r="BP39" s="35">
        <v>3168</v>
      </c>
      <c r="BQ39" s="35">
        <v>432</v>
      </c>
      <c r="BR39" s="35">
        <v>3456</v>
      </c>
      <c r="BS39" s="35"/>
      <c r="BT39" s="35">
        <v>3648</v>
      </c>
      <c r="BU39" s="35">
        <v>1008</v>
      </c>
      <c r="BV39" s="35">
        <v>3456</v>
      </c>
      <c r="BW39" s="35"/>
      <c r="BX39" s="35"/>
      <c r="BY39" s="35"/>
      <c r="BZ39" s="35"/>
      <c r="CA39" s="35"/>
      <c r="CB39" s="35">
        <v>3408</v>
      </c>
      <c r="CC39" s="35">
        <v>816</v>
      </c>
      <c r="CD39" s="35">
        <v>0</v>
      </c>
      <c r="CE39" s="35"/>
      <c r="CF39" s="35">
        <v>3072</v>
      </c>
      <c r="CG39" s="35">
        <v>960</v>
      </c>
      <c r="CH39" s="35">
        <v>3456</v>
      </c>
      <c r="CI39" s="35"/>
      <c r="CJ39" s="35">
        <v>3552</v>
      </c>
      <c r="CK39" s="35">
        <v>0</v>
      </c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35"/>
      <c r="DE39" s="35"/>
      <c r="DF39" s="35"/>
      <c r="DG39" s="35"/>
      <c r="DH39" s="35"/>
      <c r="DI39" s="35"/>
      <c r="DJ39" s="35"/>
      <c r="DK39" s="35"/>
      <c r="DL39" s="35"/>
      <c r="DM39" s="35"/>
      <c r="DN39" s="35"/>
      <c r="DO39" s="35"/>
      <c r="DP39" s="35"/>
      <c r="DQ39" s="35"/>
      <c r="DR39" s="35"/>
      <c r="DS39" s="35"/>
      <c r="DT39" s="35"/>
      <c r="DU39" s="35"/>
      <c r="DV39" s="35"/>
      <c r="DW39" s="35"/>
      <c r="DX39" s="35"/>
      <c r="DY39" s="35"/>
      <c r="DZ39" s="35"/>
      <c r="EA39" s="35"/>
      <c r="EB39" s="35"/>
      <c r="EC39" s="35"/>
      <c r="ED39" s="35"/>
      <c r="EE39" s="35"/>
      <c r="EF39" s="35"/>
      <c r="EG39" s="35"/>
      <c r="EH39" s="2" t="e">
        <f t="shared" si="3"/>
        <v>#DIV/0!</v>
      </c>
      <c r="EI39" s="5"/>
      <c r="EJ39" s="5"/>
      <c r="EK39" s="5"/>
      <c r="EL39" s="5"/>
      <c r="EM39" s="5"/>
      <c r="EN39" s="5"/>
      <c r="EO39" s="5"/>
      <c r="EQ39" s="5"/>
      <c r="ER39" s="99"/>
      <c r="ES39" s="5"/>
      <c r="ET39" s="5"/>
      <c r="EU39" s="99"/>
      <c r="EV39" s="99"/>
      <c r="EW39" s="99"/>
      <c r="EX39" s="99"/>
      <c r="EY39" s="99"/>
    </row>
    <row r="40" spans="1:155" ht="16.5" thickBot="1">
      <c r="A40" s="40" t="s">
        <v>42</v>
      </c>
      <c r="B40" s="40"/>
      <c r="C40" s="41"/>
      <c r="D40" s="5">
        <f>IFERROR(VLOOKUP(A40,#REF!,4,FALSE),0)</f>
        <v>0</v>
      </c>
      <c r="E40" s="5">
        <f>IFERROR(VLOOKUP(A40,#REF!,6,FALSE),0)</f>
        <v>0</v>
      </c>
      <c r="F40" s="5"/>
      <c r="G40" s="5">
        <f>+IFERROR(VLOOKUP(A40,#REF!,12,FALSE),0)</f>
        <v>0</v>
      </c>
      <c r="H40" s="5">
        <f>+IFERROR(VLOOKUP(A40,#REF!,14,FALSE),0)</f>
        <v>0</v>
      </c>
      <c r="I40" s="5">
        <f t="shared" si="1"/>
        <v>0</v>
      </c>
      <c r="J40" s="5">
        <f t="shared" si="2"/>
        <v>0</v>
      </c>
      <c r="K40" s="312"/>
      <c r="L40" s="35">
        <v>816</v>
      </c>
      <c r="M40" s="35">
        <v>336</v>
      </c>
      <c r="N40" s="35"/>
      <c r="O40" s="35"/>
      <c r="P40" s="35">
        <v>528</v>
      </c>
      <c r="Q40" s="35">
        <v>240</v>
      </c>
      <c r="R40" s="35">
        <v>0</v>
      </c>
      <c r="S40" s="35"/>
      <c r="T40" s="35"/>
      <c r="U40" s="35"/>
      <c r="V40" s="35"/>
      <c r="W40" s="35"/>
      <c r="X40" s="35">
        <v>528</v>
      </c>
      <c r="Y40" s="35">
        <v>240</v>
      </c>
      <c r="Z40" s="35">
        <v>0</v>
      </c>
      <c r="AA40" s="35"/>
      <c r="AB40" s="35">
        <v>432</v>
      </c>
      <c r="AC40" s="35">
        <v>336</v>
      </c>
      <c r="AD40" s="35"/>
      <c r="AE40" s="35"/>
      <c r="AF40" s="35">
        <v>432</v>
      </c>
      <c r="AG40" s="35">
        <v>288</v>
      </c>
      <c r="AH40" s="35">
        <v>1728</v>
      </c>
      <c r="AI40" s="35"/>
      <c r="AJ40" s="35">
        <v>624</v>
      </c>
      <c r="AK40" s="35">
        <v>192</v>
      </c>
      <c r="AL40" s="35">
        <v>0</v>
      </c>
      <c r="AM40" s="35"/>
      <c r="AN40" s="35">
        <v>624</v>
      </c>
      <c r="AO40" s="35">
        <v>192</v>
      </c>
      <c r="AP40" s="35"/>
      <c r="AQ40" s="35"/>
      <c r="AR40" s="35">
        <v>528</v>
      </c>
      <c r="AS40" s="35">
        <v>240</v>
      </c>
      <c r="AT40" s="35">
        <v>3456</v>
      </c>
      <c r="AU40" s="35"/>
      <c r="AV40" s="35"/>
      <c r="AW40" s="35"/>
      <c r="AX40" s="35"/>
      <c r="AY40" s="35"/>
      <c r="AZ40" s="35">
        <v>720</v>
      </c>
      <c r="BA40" s="35">
        <v>240</v>
      </c>
      <c r="BB40" s="35">
        <v>0</v>
      </c>
      <c r="BC40" s="35"/>
      <c r="BD40" s="35">
        <v>576</v>
      </c>
      <c r="BE40" s="35">
        <v>192</v>
      </c>
      <c r="BF40" s="35">
        <v>3456</v>
      </c>
      <c r="BG40" s="35"/>
      <c r="BH40" s="35">
        <v>1440</v>
      </c>
      <c r="BI40" s="35">
        <v>480</v>
      </c>
      <c r="BJ40" s="35">
        <v>0</v>
      </c>
      <c r="BK40" s="35"/>
      <c r="BL40" s="35">
        <v>1440</v>
      </c>
      <c r="BM40" s="35">
        <v>336</v>
      </c>
      <c r="BN40" s="35"/>
      <c r="BO40" s="35"/>
      <c r="BP40" s="35">
        <v>1392</v>
      </c>
      <c r="BQ40" s="35">
        <v>192</v>
      </c>
      <c r="BR40" s="35">
        <v>0</v>
      </c>
      <c r="BS40" s="35"/>
      <c r="BT40" s="35">
        <v>1344</v>
      </c>
      <c r="BU40" s="35">
        <v>384</v>
      </c>
      <c r="BV40" s="35">
        <v>3456</v>
      </c>
      <c r="BW40" s="35"/>
      <c r="BX40" s="35"/>
      <c r="BY40" s="35"/>
      <c r="BZ40" s="35"/>
      <c r="CA40" s="35"/>
      <c r="CB40" s="35">
        <v>1296</v>
      </c>
      <c r="CC40" s="35">
        <v>336</v>
      </c>
      <c r="CD40" s="35">
        <v>0</v>
      </c>
      <c r="CE40" s="35"/>
      <c r="CF40" s="35">
        <v>1392</v>
      </c>
      <c r="CG40" s="35">
        <v>336</v>
      </c>
      <c r="CH40" s="35">
        <v>0</v>
      </c>
      <c r="CI40" s="35"/>
      <c r="CJ40" s="35">
        <v>1440</v>
      </c>
      <c r="CK40" s="35">
        <v>0</v>
      </c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  <c r="CY40" s="35"/>
      <c r="CZ40" s="35"/>
      <c r="DA40" s="35"/>
      <c r="DB40" s="35"/>
      <c r="DC40" s="35"/>
      <c r="DD40" s="35"/>
      <c r="DE40" s="35"/>
      <c r="DF40" s="35"/>
      <c r="DG40" s="35"/>
      <c r="DH40" s="35"/>
      <c r="DI40" s="35"/>
      <c r="DJ40" s="35"/>
      <c r="DK40" s="35"/>
      <c r="DL40" s="35"/>
      <c r="DM40" s="35"/>
      <c r="DN40" s="35"/>
      <c r="DO40" s="35"/>
      <c r="DP40" s="35"/>
      <c r="DQ40" s="35"/>
      <c r="DR40" s="35"/>
      <c r="DS40" s="35"/>
      <c r="DT40" s="35"/>
      <c r="DU40" s="35"/>
      <c r="DV40" s="35"/>
      <c r="DW40" s="35"/>
      <c r="DX40" s="35"/>
      <c r="DY40" s="35"/>
      <c r="DZ40" s="35"/>
      <c r="EA40" s="35"/>
      <c r="EB40" s="35"/>
      <c r="EC40" s="35"/>
      <c r="ED40" s="35"/>
      <c r="EE40" s="35"/>
      <c r="EF40" s="35"/>
      <c r="EG40" s="35"/>
      <c r="EH40" s="2" t="e">
        <f t="shared" si="3"/>
        <v>#DIV/0!</v>
      </c>
      <c r="EI40" s="5"/>
      <c r="EJ40" s="5"/>
      <c r="EK40" s="5"/>
      <c r="EL40" s="5"/>
      <c r="EM40" s="5"/>
      <c r="EN40" s="5"/>
      <c r="EO40" s="5"/>
      <c r="EQ40" s="5"/>
      <c r="ER40" s="99"/>
      <c r="ES40" s="5"/>
      <c r="ET40" s="5"/>
      <c r="EU40" s="99"/>
      <c r="EV40" s="99"/>
      <c r="EW40" s="99"/>
      <c r="EX40" s="99"/>
      <c r="EY40" s="99"/>
    </row>
    <row r="41" spans="1:155" ht="16.5" thickBot="1">
      <c r="A41" s="40" t="s">
        <v>217</v>
      </c>
      <c r="B41" s="40"/>
      <c r="C41" s="41"/>
      <c r="D41" s="5">
        <f>IFERROR(VLOOKUP(A41,#REF!,4,FALSE),0)</f>
        <v>0</v>
      </c>
      <c r="E41" s="5">
        <f>IFERROR(VLOOKUP(A41,#REF!,6,FALSE),0)</f>
        <v>0</v>
      </c>
      <c r="F41" s="5"/>
      <c r="G41" s="5">
        <f>+IFERROR(VLOOKUP(A41,#REF!,12,FALSE),0)</f>
        <v>0</v>
      </c>
      <c r="H41" s="5">
        <f>+IFERROR(VLOOKUP(A41,#REF!,14,FALSE),0)</f>
        <v>0</v>
      </c>
      <c r="I41" s="5">
        <f t="shared" si="1"/>
        <v>0</v>
      </c>
      <c r="J41" s="5">
        <f t="shared" si="2"/>
        <v>0</v>
      </c>
      <c r="K41" s="312"/>
      <c r="L41" s="35">
        <v>0</v>
      </c>
      <c r="M41" s="35">
        <v>0</v>
      </c>
      <c r="N41" s="35"/>
      <c r="O41" s="35"/>
      <c r="P41" s="35">
        <v>0</v>
      </c>
      <c r="Q41" s="35">
        <v>0</v>
      </c>
      <c r="R41" s="35">
        <v>0</v>
      </c>
      <c r="S41" s="35"/>
      <c r="T41" s="35"/>
      <c r="U41" s="35"/>
      <c r="V41" s="35"/>
      <c r="W41" s="35"/>
      <c r="X41" s="35">
        <v>0</v>
      </c>
      <c r="Y41" s="35">
        <v>0</v>
      </c>
      <c r="Z41" s="35">
        <v>0</v>
      </c>
      <c r="AA41" s="35"/>
      <c r="AB41" s="35">
        <v>0</v>
      </c>
      <c r="AC41" s="35">
        <v>0</v>
      </c>
      <c r="AD41" s="35"/>
      <c r="AE41" s="35"/>
      <c r="AF41" s="35">
        <v>0</v>
      </c>
      <c r="AG41" s="35">
        <v>0</v>
      </c>
      <c r="AH41" s="35">
        <v>0</v>
      </c>
      <c r="AI41" s="35"/>
      <c r="AJ41" s="35">
        <v>0</v>
      </c>
      <c r="AK41" s="35">
        <v>0</v>
      </c>
      <c r="AL41" s="35">
        <v>0</v>
      </c>
      <c r="AM41" s="35"/>
      <c r="AN41" s="35">
        <v>0</v>
      </c>
      <c r="AO41" s="35">
        <v>0</v>
      </c>
      <c r="AP41" s="35"/>
      <c r="AQ41" s="35"/>
      <c r="AR41" s="35">
        <v>0</v>
      </c>
      <c r="AS41" s="35">
        <v>0</v>
      </c>
      <c r="AT41" s="35">
        <v>0</v>
      </c>
      <c r="AU41" s="35"/>
      <c r="AV41" s="35"/>
      <c r="AW41" s="35"/>
      <c r="AX41" s="35"/>
      <c r="AY41" s="35"/>
      <c r="AZ41" s="35">
        <v>0</v>
      </c>
      <c r="BA41" s="35">
        <v>0</v>
      </c>
      <c r="BB41" s="35">
        <v>0</v>
      </c>
      <c r="BC41" s="35"/>
      <c r="BD41" s="35">
        <v>0</v>
      </c>
      <c r="BE41" s="35">
        <v>48</v>
      </c>
      <c r="BF41" s="35">
        <v>0</v>
      </c>
      <c r="BG41" s="35"/>
      <c r="BH41" s="35">
        <v>0</v>
      </c>
      <c r="BI41" s="35">
        <v>0</v>
      </c>
      <c r="BJ41" s="35">
        <v>0</v>
      </c>
      <c r="BK41" s="35"/>
      <c r="BL41" s="35">
        <v>0</v>
      </c>
      <c r="BM41" s="35">
        <v>0</v>
      </c>
      <c r="BN41" s="35"/>
      <c r="BO41" s="35"/>
      <c r="BP41" s="35">
        <v>0</v>
      </c>
      <c r="BQ41" s="35">
        <v>144</v>
      </c>
      <c r="BR41" s="35">
        <v>0</v>
      </c>
      <c r="BS41" s="35"/>
      <c r="BT41" s="35">
        <v>0</v>
      </c>
      <c r="BU41" s="35">
        <v>0</v>
      </c>
      <c r="BV41" s="35">
        <v>0</v>
      </c>
      <c r="BW41" s="35"/>
      <c r="BX41" s="35"/>
      <c r="BY41" s="35"/>
      <c r="BZ41" s="35"/>
      <c r="CA41" s="35"/>
      <c r="CB41" s="35">
        <v>0</v>
      </c>
      <c r="CC41" s="35">
        <v>0</v>
      </c>
      <c r="CD41" s="35">
        <v>0</v>
      </c>
      <c r="CE41" s="35"/>
      <c r="CF41" s="35">
        <v>0</v>
      </c>
      <c r="CG41" s="35">
        <v>0</v>
      </c>
      <c r="CH41" s="35">
        <v>0</v>
      </c>
      <c r="CI41" s="35"/>
      <c r="CJ41" s="35">
        <v>0</v>
      </c>
      <c r="CK41" s="35">
        <v>0</v>
      </c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  <c r="CZ41" s="35"/>
      <c r="DA41" s="35"/>
      <c r="DB41" s="35"/>
      <c r="DC41" s="35"/>
      <c r="DD41" s="35"/>
      <c r="DE41" s="35"/>
      <c r="DF41" s="35"/>
      <c r="DG41" s="35"/>
      <c r="DH41" s="35"/>
      <c r="DI41" s="35"/>
      <c r="DJ41" s="35"/>
      <c r="DK41" s="35"/>
      <c r="DL41" s="35"/>
      <c r="DM41" s="35"/>
      <c r="DN41" s="35"/>
      <c r="DO41" s="35"/>
      <c r="DP41" s="35"/>
      <c r="DQ41" s="35"/>
      <c r="DR41" s="35"/>
      <c r="DS41" s="35"/>
      <c r="DT41" s="35"/>
      <c r="DU41" s="35"/>
      <c r="DV41" s="35"/>
      <c r="DW41" s="35"/>
      <c r="DX41" s="35"/>
      <c r="DY41" s="35"/>
      <c r="DZ41" s="35"/>
      <c r="EA41" s="35"/>
      <c r="EB41" s="35"/>
      <c r="EC41" s="35"/>
      <c r="ED41" s="35"/>
      <c r="EE41" s="35"/>
      <c r="EF41" s="35"/>
      <c r="EG41" s="35"/>
      <c r="EH41" s="2" t="e">
        <f t="shared" si="3"/>
        <v>#DIV/0!</v>
      </c>
      <c r="EI41" s="5"/>
      <c r="EJ41" s="5"/>
      <c r="EK41" s="5"/>
      <c r="EL41" s="5"/>
      <c r="EM41" s="5"/>
      <c r="EN41" s="5"/>
      <c r="EO41" s="5"/>
      <c r="EQ41" s="5"/>
      <c r="ER41" s="99"/>
      <c r="ES41" s="5"/>
      <c r="ET41" s="5"/>
      <c r="EU41" s="99"/>
      <c r="EV41" s="99"/>
      <c r="EW41" s="99"/>
      <c r="EX41" s="99"/>
      <c r="EY41" s="99"/>
    </row>
    <row r="42" spans="1:155" ht="16.5" thickBot="1">
      <c r="A42" s="40" t="s">
        <v>212</v>
      </c>
      <c r="B42" s="40"/>
      <c r="C42" s="41"/>
      <c r="D42" s="5">
        <f>IFERROR(VLOOKUP(A42,#REF!,4,FALSE),0)</f>
        <v>0</v>
      </c>
      <c r="E42" s="5">
        <f>IFERROR(VLOOKUP(A42,#REF!,6,FALSE),0)</f>
        <v>0</v>
      </c>
      <c r="F42" s="5"/>
      <c r="G42" s="5">
        <f>+IFERROR(VLOOKUP(A42,#REF!,12,FALSE),0)</f>
        <v>0</v>
      </c>
      <c r="H42" s="5">
        <f>+IFERROR(VLOOKUP(A42,#REF!,14,FALSE),0)</f>
        <v>0</v>
      </c>
      <c r="I42" s="5">
        <f t="shared" si="1"/>
        <v>0</v>
      </c>
      <c r="J42" s="5">
        <f t="shared" si="2"/>
        <v>0</v>
      </c>
      <c r="K42" s="312"/>
      <c r="L42" s="35">
        <v>0</v>
      </c>
      <c r="M42" s="35">
        <v>144</v>
      </c>
      <c r="N42" s="35"/>
      <c r="O42" s="35"/>
      <c r="P42" s="35">
        <v>0</v>
      </c>
      <c r="Q42" s="35">
        <v>48</v>
      </c>
      <c r="R42" s="35">
        <v>0</v>
      </c>
      <c r="S42" s="35"/>
      <c r="T42" s="35"/>
      <c r="U42" s="35"/>
      <c r="V42" s="35"/>
      <c r="W42" s="35"/>
      <c r="X42" s="35">
        <v>0</v>
      </c>
      <c r="Y42" s="35">
        <v>48</v>
      </c>
      <c r="Z42" s="35">
        <v>0</v>
      </c>
      <c r="AA42" s="35"/>
      <c r="AB42" s="35">
        <v>0</v>
      </c>
      <c r="AC42" s="35">
        <v>0</v>
      </c>
      <c r="AD42" s="35"/>
      <c r="AE42" s="35"/>
      <c r="AF42" s="35">
        <v>0</v>
      </c>
      <c r="AG42" s="35">
        <v>0</v>
      </c>
      <c r="AH42" s="35">
        <v>0</v>
      </c>
      <c r="AI42" s="35"/>
      <c r="AJ42" s="35">
        <v>0</v>
      </c>
      <c r="AK42" s="35">
        <v>96</v>
      </c>
      <c r="AL42" s="35">
        <v>0</v>
      </c>
      <c r="AM42" s="35"/>
      <c r="AN42" s="35">
        <v>0</v>
      </c>
      <c r="AO42" s="35">
        <v>48</v>
      </c>
      <c r="AP42" s="35"/>
      <c r="AQ42" s="35"/>
      <c r="AR42" s="35">
        <v>0</v>
      </c>
      <c r="AS42" s="35">
        <v>0</v>
      </c>
      <c r="AT42" s="35">
        <v>0</v>
      </c>
      <c r="AU42" s="35"/>
      <c r="AV42" s="35"/>
      <c r="AW42" s="35"/>
      <c r="AX42" s="35"/>
      <c r="AY42" s="35"/>
      <c r="AZ42" s="35">
        <v>0</v>
      </c>
      <c r="BA42" s="35">
        <v>0</v>
      </c>
      <c r="BB42" s="35">
        <v>0</v>
      </c>
      <c r="BC42" s="35"/>
      <c r="BD42" s="35">
        <v>0</v>
      </c>
      <c r="BE42" s="35">
        <v>0</v>
      </c>
      <c r="BF42" s="35">
        <v>0</v>
      </c>
      <c r="BG42" s="35"/>
      <c r="BH42" s="35">
        <v>0</v>
      </c>
      <c r="BI42" s="35">
        <v>0</v>
      </c>
      <c r="BJ42" s="35">
        <v>0</v>
      </c>
      <c r="BK42" s="35"/>
      <c r="BL42" s="35">
        <v>0</v>
      </c>
      <c r="BM42" s="35">
        <v>0</v>
      </c>
      <c r="BN42" s="35"/>
      <c r="BO42" s="35"/>
      <c r="BP42" s="35">
        <v>0</v>
      </c>
      <c r="BQ42" s="35">
        <v>0</v>
      </c>
      <c r="BR42" s="35">
        <v>0</v>
      </c>
      <c r="BS42" s="35"/>
      <c r="BT42" s="35">
        <v>0</v>
      </c>
      <c r="BU42" s="35">
        <v>0</v>
      </c>
      <c r="BV42" s="35">
        <v>0</v>
      </c>
      <c r="BW42" s="35"/>
      <c r="BX42" s="35"/>
      <c r="BY42" s="35"/>
      <c r="BZ42" s="35"/>
      <c r="CA42" s="35"/>
      <c r="CB42" s="35">
        <v>0</v>
      </c>
      <c r="CC42" s="35">
        <v>0</v>
      </c>
      <c r="CD42" s="35">
        <v>0</v>
      </c>
      <c r="CE42" s="35"/>
      <c r="CF42" s="35">
        <v>0</v>
      </c>
      <c r="CG42" s="35">
        <v>0</v>
      </c>
      <c r="CH42" s="35">
        <v>0</v>
      </c>
      <c r="CI42" s="35"/>
      <c r="CJ42" s="35">
        <v>0</v>
      </c>
      <c r="CK42" s="35">
        <v>0</v>
      </c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  <c r="CZ42" s="35"/>
      <c r="DA42" s="35"/>
      <c r="DB42" s="35"/>
      <c r="DC42" s="35"/>
      <c r="DD42" s="35"/>
      <c r="DE42" s="35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5"/>
      <c r="DT42" s="35"/>
      <c r="DU42" s="35"/>
      <c r="DV42" s="35"/>
      <c r="DW42" s="35"/>
      <c r="DX42" s="35"/>
      <c r="DY42" s="35"/>
      <c r="DZ42" s="35"/>
      <c r="EA42" s="35"/>
      <c r="EB42" s="35"/>
      <c r="EC42" s="35"/>
      <c r="ED42" s="35"/>
      <c r="EE42" s="35"/>
      <c r="EF42" s="35"/>
      <c r="EG42" s="35"/>
      <c r="EH42" s="2" t="e">
        <f t="shared" si="3"/>
        <v>#DIV/0!</v>
      </c>
      <c r="EI42" s="5"/>
      <c r="EJ42" s="5"/>
      <c r="EK42" s="5"/>
      <c r="EL42" s="5"/>
      <c r="EM42" s="5"/>
      <c r="EN42" s="5"/>
      <c r="EO42" s="5"/>
      <c r="EQ42" s="5"/>
      <c r="ER42" s="99"/>
      <c r="ES42" s="5"/>
      <c r="ET42" s="5"/>
      <c r="EU42" s="99"/>
      <c r="EV42" s="99"/>
      <c r="EW42" s="99"/>
      <c r="EX42" s="99"/>
      <c r="EY42" s="99"/>
    </row>
    <row r="43" spans="1:155" ht="16.5" thickBot="1">
      <c r="A43" s="40" t="s">
        <v>43</v>
      </c>
      <c r="B43" s="40"/>
      <c r="C43" s="41"/>
      <c r="D43" s="5">
        <f>IFERROR(VLOOKUP(A43,#REF!,4,FALSE),0)</f>
        <v>0</v>
      </c>
      <c r="E43" s="5">
        <f>IFERROR(VLOOKUP(A43,#REF!,6,FALSE),0)</f>
        <v>0</v>
      </c>
      <c r="F43" s="5"/>
      <c r="G43" s="5">
        <f>+IFERROR(VLOOKUP(A43,#REF!,12,FALSE),0)</f>
        <v>0</v>
      </c>
      <c r="H43" s="5">
        <f>+IFERROR(VLOOKUP(A43,#REF!,14,FALSE),0)</f>
        <v>0</v>
      </c>
      <c r="I43" s="5">
        <f t="shared" ref="I43" si="4">+EQ43</f>
        <v>0</v>
      </c>
      <c r="J43" s="5">
        <f t="shared" ref="J43" si="5">+E43</f>
        <v>0</v>
      </c>
      <c r="K43" s="312"/>
      <c r="L43" s="35">
        <v>1248</v>
      </c>
      <c r="M43" s="35">
        <v>144</v>
      </c>
      <c r="N43" s="35"/>
      <c r="O43" s="35"/>
      <c r="P43" s="35">
        <v>480</v>
      </c>
      <c r="Q43" s="35">
        <v>48</v>
      </c>
      <c r="R43" s="35">
        <v>3456</v>
      </c>
      <c r="S43" s="35"/>
      <c r="T43" s="35"/>
      <c r="U43" s="35"/>
      <c r="V43" s="35"/>
      <c r="W43" s="35"/>
      <c r="X43" s="35">
        <v>624</v>
      </c>
      <c r="Y43" s="35">
        <v>144</v>
      </c>
      <c r="Z43" s="35">
        <v>0</v>
      </c>
      <c r="AA43" s="35"/>
      <c r="AB43" s="35">
        <v>432</v>
      </c>
      <c r="AC43" s="35">
        <v>48</v>
      </c>
      <c r="AD43" s="35"/>
      <c r="AE43" s="35"/>
      <c r="AF43" s="35">
        <v>576</v>
      </c>
      <c r="AG43" s="35">
        <v>96</v>
      </c>
      <c r="AH43" s="35">
        <v>0</v>
      </c>
      <c r="AI43" s="35"/>
      <c r="AJ43" s="35">
        <v>864</v>
      </c>
      <c r="AK43" s="35">
        <v>144</v>
      </c>
      <c r="AL43" s="35">
        <v>0</v>
      </c>
      <c r="AM43" s="35"/>
      <c r="AN43" s="35">
        <v>672</v>
      </c>
      <c r="AO43" s="35">
        <v>48</v>
      </c>
      <c r="AP43" s="35"/>
      <c r="AQ43" s="35"/>
      <c r="AR43" s="35">
        <v>528</v>
      </c>
      <c r="AS43" s="35">
        <v>240</v>
      </c>
      <c r="AT43" s="35">
        <v>0</v>
      </c>
      <c r="AU43" s="35"/>
      <c r="AV43" s="35"/>
      <c r="AW43" s="35"/>
      <c r="AX43" s="35"/>
      <c r="AY43" s="35"/>
      <c r="AZ43" s="35">
        <v>672</v>
      </c>
      <c r="BA43" s="35">
        <v>96</v>
      </c>
      <c r="BB43" s="35">
        <v>1728</v>
      </c>
      <c r="BC43" s="35"/>
      <c r="BD43" s="35">
        <v>624</v>
      </c>
      <c r="BE43" s="35">
        <v>48</v>
      </c>
      <c r="BF43" s="35">
        <v>0</v>
      </c>
      <c r="BG43" s="35"/>
      <c r="BH43" s="35">
        <v>960</v>
      </c>
      <c r="BI43" s="35">
        <v>144</v>
      </c>
      <c r="BJ43" s="35">
        <v>3456</v>
      </c>
      <c r="BK43" s="35"/>
      <c r="BL43" s="35">
        <v>912</v>
      </c>
      <c r="BM43" s="35">
        <v>0</v>
      </c>
      <c r="BN43" s="35"/>
      <c r="BO43" s="35"/>
      <c r="BP43" s="35">
        <v>1056</v>
      </c>
      <c r="BQ43" s="35">
        <v>0</v>
      </c>
      <c r="BR43" s="35">
        <v>0</v>
      </c>
      <c r="BS43" s="35"/>
      <c r="BT43" s="35">
        <v>1104</v>
      </c>
      <c r="BU43" s="35">
        <v>240</v>
      </c>
      <c r="BV43" s="35">
        <v>0</v>
      </c>
      <c r="BW43" s="35"/>
      <c r="BX43" s="35"/>
      <c r="BY43" s="35"/>
      <c r="BZ43" s="35"/>
      <c r="CA43" s="35"/>
      <c r="CB43" s="35">
        <v>1008</v>
      </c>
      <c r="CC43" s="35">
        <v>48</v>
      </c>
      <c r="CD43" s="35">
        <v>1728</v>
      </c>
      <c r="CE43" s="35"/>
      <c r="CF43" s="35">
        <v>960</v>
      </c>
      <c r="CG43" s="35">
        <v>48</v>
      </c>
      <c r="CH43" s="35">
        <v>0</v>
      </c>
      <c r="CI43" s="35"/>
      <c r="CJ43" s="35">
        <v>960</v>
      </c>
      <c r="CK43" s="35">
        <v>0</v>
      </c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  <c r="CZ43" s="35"/>
      <c r="DA43" s="35"/>
      <c r="DB43" s="35"/>
      <c r="DC43" s="35"/>
      <c r="DD43" s="35"/>
      <c r="DE43" s="35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5"/>
      <c r="DY43" s="35"/>
      <c r="DZ43" s="35"/>
      <c r="EA43" s="35"/>
      <c r="EB43" s="35"/>
      <c r="EC43" s="35"/>
      <c r="ED43" s="35"/>
      <c r="EE43" s="35"/>
      <c r="EF43" s="35"/>
      <c r="EG43" s="35"/>
      <c r="EI43" s="5"/>
      <c r="EJ43" s="5"/>
      <c r="EK43" s="5"/>
      <c r="EL43" s="5"/>
      <c r="EM43" s="5"/>
      <c r="EN43" s="5"/>
      <c r="EO43" s="5"/>
      <c r="EQ43" s="5"/>
      <c r="ER43" s="99"/>
      <c r="ES43" s="5"/>
      <c r="ET43" s="5"/>
      <c r="EU43" s="99"/>
      <c r="EV43" s="99"/>
      <c r="EW43" s="99"/>
      <c r="EX43" s="99"/>
      <c r="EY43" s="99"/>
    </row>
    <row r="44" spans="1:155" ht="16.5" thickBot="1">
      <c r="A44" s="40" t="s">
        <v>240</v>
      </c>
      <c r="B44" s="40"/>
      <c r="C44" s="41"/>
      <c r="D44" s="5">
        <f>IFERROR(VLOOKUP(A44,#REF!,4,FALSE),0)</f>
        <v>0</v>
      </c>
      <c r="E44" s="5">
        <f>IFERROR(VLOOKUP(A44,#REF!,6,FALSE),0)</f>
        <v>0</v>
      </c>
      <c r="F44" s="5"/>
      <c r="G44" s="5">
        <f>+IFERROR(VLOOKUP(A44,#REF!,12,FALSE),0)</f>
        <v>0</v>
      </c>
      <c r="H44" s="5">
        <f>+IFERROR(VLOOKUP(A44,#REF!,14,FALSE),0)</f>
        <v>0</v>
      </c>
      <c r="I44" s="5">
        <f>+EQ44</f>
        <v>0</v>
      </c>
      <c r="J44" s="5">
        <f>+E44</f>
        <v>0</v>
      </c>
      <c r="K44" s="313"/>
      <c r="L44" s="35">
        <v>2928</v>
      </c>
      <c r="M44" s="35">
        <v>288</v>
      </c>
      <c r="N44" s="35"/>
      <c r="O44" s="35"/>
      <c r="P44" s="35">
        <v>2880</v>
      </c>
      <c r="Q44" s="35">
        <v>288</v>
      </c>
      <c r="R44" s="35">
        <v>3456</v>
      </c>
      <c r="S44" s="35"/>
      <c r="T44" s="35"/>
      <c r="U44" s="35"/>
      <c r="V44" s="35"/>
      <c r="W44" s="35"/>
      <c r="X44" s="35">
        <v>2640</v>
      </c>
      <c r="Y44" s="35">
        <v>240</v>
      </c>
      <c r="Z44" s="35">
        <v>0</v>
      </c>
      <c r="AA44" s="35"/>
      <c r="AB44" s="35">
        <v>2880</v>
      </c>
      <c r="AC44" s="35">
        <v>624</v>
      </c>
      <c r="AD44" s="35"/>
      <c r="AE44" s="35"/>
      <c r="AF44" s="35">
        <v>2640</v>
      </c>
      <c r="AG44" s="35">
        <v>480</v>
      </c>
      <c r="AH44" s="35">
        <v>3456</v>
      </c>
      <c r="AI44" s="35"/>
      <c r="AJ44" s="35">
        <v>2160</v>
      </c>
      <c r="AK44" s="35">
        <v>480</v>
      </c>
      <c r="AL44" s="35">
        <v>0</v>
      </c>
      <c r="AM44" s="35"/>
      <c r="AN44" s="35">
        <v>2544</v>
      </c>
      <c r="AO44" s="35">
        <v>672</v>
      </c>
      <c r="AP44" s="35"/>
      <c r="AQ44" s="35"/>
      <c r="AR44" s="35">
        <v>2592</v>
      </c>
      <c r="AS44" s="35">
        <v>672</v>
      </c>
      <c r="AT44" s="35">
        <v>0</v>
      </c>
      <c r="AU44" s="35"/>
      <c r="AV44" s="35"/>
      <c r="AW44" s="35"/>
      <c r="AX44" s="35"/>
      <c r="AY44" s="35"/>
      <c r="AZ44" s="35">
        <v>1008</v>
      </c>
      <c r="BA44" s="35">
        <v>336</v>
      </c>
      <c r="BB44" s="35">
        <v>0</v>
      </c>
      <c r="BC44" s="35"/>
      <c r="BD44" s="35">
        <v>528</v>
      </c>
      <c r="BE44" s="35">
        <v>192</v>
      </c>
      <c r="BF44" s="35">
        <v>0</v>
      </c>
      <c r="BG44" s="35"/>
      <c r="BH44" s="35">
        <v>0</v>
      </c>
      <c r="BI44" s="35">
        <v>48</v>
      </c>
      <c r="BJ44" s="35">
        <v>0</v>
      </c>
      <c r="BK44" s="35"/>
      <c r="BL44" s="35">
        <v>0</v>
      </c>
      <c r="BM44" s="35">
        <v>48</v>
      </c>
      <c r="BN44" s="35"/>
      <c r="BO44" s="35"/>
      <c r="BP44" s="35">
        <v>0</v>
      </c>
      <c r="BQ44" s="35">
        <v>0</v>
      </c>
      <c r="BR44" s="35">
        <v>0</v>
      </c>
      <c r="BS44" s="35"/>
      <c r="BT44" s="35">
        <v>0</v>
      </c>
      <c r="BU44" s="35">
        <v>0</v>
      </c>
      <c r="BV44" s="35">
        <v>0</v>
      </c>
      <c r="BW44" s="35"/>
      <c r="BX44" s="35"/>
      <c r="BY44" s="35"/>
      <c r="BZ44" s="35"/>
      <c r="CA44" s="35"/>
      <c r="CB44" s="35">
        <v>0</v>
      </c>
      <c r="CC44" s="35">
        <v>0</v>
      </c>
      <c r="CD44" s="35">
        <v>0</v>
      </c>
      <c r="CE44" s="35"/>
      <c r="CF44" s="35">
        <v>0</v>
      </c>
      <c r="CG44" s="35">
        <v>0</v>
      </c>
      <c r="CH44" s="35">
        <v>0</v>
      </c>
      <c r="CI44" s="35"/>
      <c r="CJ44" s="35">
        <v>0</v>
      </c>
      <c r="CK44" s="35">
        <v>0</v>
      </c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  <c r="CZ44" s="35"/>
      <c r="DA44" s="35"/>
      <c r="DB44" s="35"/>
      <c r="DC44" s="35"/>
      <c r="DD44" s="35"/>
      <c r="DE44" s="35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5"/>
      <c r="DQ44" s="35"/>
      <c r="DR44" s="35"/>
      <c r="DS44" s="35"/>
      <c r="DT44" s="35"/>
      <c r="DU44" s="35"/>
      <c r="DV44" s="35"/>
      <c r="DW44" s="35"/>
      <c r="DX44" s="35"/>
      <c r="DY44" s="35"/>
      <c r="DZ44" s="35"/>
      <c r="EA44" s="35"/>
      <c r="EB44" s="35"/>
      <c r="EC44" s="35"/>
      <c r="ED44" s="35"/>
      <c r="EE44" s="35"/>
      <c r="EF44" s="35"/>
      <c r="EG44" s="35"/>
      <c r="EH44" s="2" t="e">
        <f t="shared" si="3"/>
        <v>#DIV/0!</v>
      </c>
      <c r="EI44" s="5"/>
      <c r="EJ44" s="5"/>
      <c r="EK44" s="5"/>
      <c r="EL44" s="5"/>
      <c r="EM44" s="5"/>
      <c r="EN44" s="5"/>
      <c r="EO44" s="5"/>
      <c r="EQ44" s="5"/>
      <c r="ER44" s="99"/>
      <c r="ES44" s="5"/>
      <c r="ET44" s="5"/>
      <c r="EU44" s="99"/>
      <c r="EV44" s="99"/>
      <c r="EW44" s="99"/>
      <c r="EX44" s="99"/>
      <c r="EY44" s="99"/>
    </row>
    <row r="45" spans="1:155" ht="16.5" thickBot="1">
      <c r="A45" s="44" t="s">
        <v>44</v>
      </c>
      <c r="B45" s="44"/>
      <c r="C45" s="41"/>
      <c r="D45" s="3">
        <f>IFERROR(VLOOKUP(A45,#REF!,4,FALSE),0)</f>
        <v>0</v>
      </c>
      <c r="E45" s="3">
        <f>IFERROR(VLOOKUP(A45,#REF!,6,FALSE),0)</f>
        <v>0</v>
      </c>
      <c r="F45" s="3"/>
      <c r="G45" s="3">
        <f>+IFERROR(VLOOKUP(A45,#REF!,12,FALSE),0)</f>
        <v>0</v>
      </c>
      <c r="H45" s="3">
        <f>+IFERROR(VLOOKUP(A45,#REF!,14,FALSE),0)</f>
        <v>0</v>
      </c>
      <c r="I45" s="3">
        <f t="shared" si="1"/>
        <v>0</v>
      </c>
      <c r="J45" s="3">
        <f t="shared" si="2"/>
        <v>0</v>
      </c>
      <c r="K45" s="311">
        <f>SUM(J45:J48)-SUM(I45:I48)</f>
        <v>0</v>
      </c>
      <c r="L45" s="35">
        <v>2280</v>
      </c>
      <c r="M45" s="35">
        <v>720</v>
      </c>
      <c r="N45" s="35"/>
      <c r="O45" s="35"/>
      <c r="P45" s="35">
        <v>2370</v>
      </c>
      <c r="Q45" s="35">
        <v>1410</v>
      </c>
      <c r="R45" s="35">
        <v>1920</v>
      </c>
      <c r="S45" s="35"/>
      <c r="T45" s="35"/>
      <c r="U45" s="35"/>
      <c r="V45" s="35"/>
      <c r="W45" s="35"/>
      <c r="X45" s="35">
        <v>2610</v>
      </c>
      <c r="Y45" s="35">
        <v>1200</v>
      </c>
      <c r="Z45" s="35">
        <v>1920</v>
      </c>
      <c r="AA45" s="35"/>
      <c r="AB45" s="35">
        <v>2400</v>
      </c>
      <c r="AC45" s="35">
        <v>780</v>
      </c>
      <c r="AD45" s="35"/>
      <c r="AE45" s="35"/>
      <c r="AF45" s="35">
        <v>2340</v>
      </c>
      <c r="AG45" s="35">
        <v>570</v>
      </c>
      <c r="AH45" s="35">
        <v>1920</v>
      </c>
      <c r="AI45" s="35"/>
      <c r="AJ45" s="35">
        <v>2250</v>
      </c>
      <c r="AK45" s="35">
        <v>840</v>
      </c>
      <c r="AL45" s="35">
        <v>0</v>
      </c>
      <c r="AM45" s="35"/>
      <c r="AN45" s="35">
        <v>2580</v>
      </c>
      <c r="AO45" s="35">
        <v>1050</v>
      </c>
      <c r="AP45" s="35"/>
      <c r="AQ45" s="35"/>
      <c r="AR45" s="35">
        <v>2490</v>
      </c>
      <c r="AS45" s="35">
        <v>810</v>
      </c>
      <c r="AT45" s="35">
        <v>1920</v>
      </c>
      <c r="AU45" s="35"/>
      <c r="AV45" s="35"/>
      <c r="AW45" s="35"/>
      <c r="AX45" s="35"/>
      <c r="AY45" s="35"/>
      <c r="AZ45" s="35">
        <v>2550</v>
      </c>
      <c r="BA45" s="35">
        <v>1050</v>
      </c>
      <c r="BB45" s="35">
        <v>0</v>
      </c>
      <c r="BC45" s="35"/>
      <c r="BD45" s="35">
        <v>2430</v>
      </c>
      <c r="BE45" s="35">
        <v>720</v>
      </c>
      <c r="BF45" s="35">
        <v>1920</v>
      </c>
      <c r="BG45" s="35"/>
      <c r="BH45" s="35">
        <v>2340</v>
      </c>
      <c r="BI45" s="35">
        <v>570</v>
      </c>
      <c r="BJ45" s="35">
        <v>1920</v>
      </c>
      <c r="BK45" s="35"/>
      <c r="BL45" s="35">
        <v>2220</v>
      </c>
      <c r="BM45" s="35">
        <v>750</v>
      </c>
      <c r="BN45" s="35"/>
      <c r="BO45" s="35"/>
      <c r="BP45" s="35">
        <v>2340</v>
      </c>
      <c r="BQ45" s="35">
        <v>810</v>
      </c>
      <c r="BR45" s="35">
        <v>1920</v>
      </c>
      <c r="BS45" s="35">
        <v>30</v>
      </c>
      <c r="BT45" s="35">
        <v>2460</v>
      </c>
      <c r="BU45" s="35">
        <v>1050</v>
      </c>
      <c r="BV45" s="35">
        <v>0</v>
      </c>
      <c r="BW45" s="35"/>
      <c r="BX45" s="35"/>
      <c r="BY45" s="35"/>
      <c r="BZ45" s="35"/>
      <c r="CA45" s="35"/>
      <c r="CB45" s="35">
        <v>2430</v>
      </c>
      <c r="CC45" s="35">
        <v>750</v>
      </c>
      <c r="CD45" s="35">
        <v>1920</v>
      </c>
      <c r="CE45" s="35"/>
      <c r="CF45" s="35">
        <v>2190</v>
      </c>
      <c r="CG45" s="35">
        <v>840</v>
      </c>
      <c r="CH45" s="35">
        <v>1920</v>
      </c>
      <c r="CI45" s="35"/>
      <c r="CJ45" s="35">
        <v>2160</v>
      </c>
      <c r="CK45" s="35">
        <v>0</v>
      </c>
      <c r="CL45" s="35"/>
      <c r="CM45" s="35"/>
      <c r="CN45" s="35"/>
      <c r="CO45" s="35"/>
      <c r="CP45" s="35"/>
      <c r="CQ45" s="35"/>
      <c r="CR45" s="35"/>
      <c r="CS45" s="35"/>
      <c r="CT45" s="35"/>
      <c r="CU45" s="35"/>
      <c r="CV45" s="35"/>
      <c r="CW45" s="35"/>
      <c r="CX45" s="35"/>
      <c r="CY45" s="35"/>
      <c r="CZ45" s="35"/>
      <c r="DA45" s="35"/>
      <c r="DB45" s="35"/>
      <c r="DC45" s="35"/>
      <c r="DD45" s="35"/>
      <c r="DE45" s="35"/>
      <c r="DF45" s="35"/>
      <c r="DG45" s="35"/>
      <c r="DH45" s="35"/>
      <c r="DI45" s="35"/>
      <c r="DJ45" s="35"/>
      <c r="DK45" s="35"/>
      <c r="DL45" s="35"/>
      <c r="DM45" s="35"/>
      <c r="DN45" s="35"/>
      <c r="DO45" s="35"/>
      <c r="DP45" s="35"/>
      <c r="DQ45" s="35"/>
      <c r="DR45" s="35"/>
      <c r="DS45" s="35"/>
      <c r="DT45" s="35"/>
      <c r="DU45" s="35"/>
      <c r="DV45" s="35"/>
      <c r="DW45" s="35"/>
      <c r="DX45" s="35"/>
      <c r="DY45" s="35"/>
      <c r="DZ45" s="35"/>
      <c r="EA45" s="35"/>
      <c r="EB45" s="35"/>
      <c r="EC45" s="35"/>
      <c r="ED45" s="35"/>
      <c r="EE45" s="35"/>
      <c r="EF45" s="35"/>
      <c r="EG45" s="35"/>
      <c r="EH45" s="2" t="e">
        <f t="shared" si="3"/>
        <v>#DIV/0!</v>
      </c>
      <c r="EI45" s="3"/>
      <c r="EJ45" s="3"/>
      <c r="EK45" s="3"/>
      <c r="EL45" s="3"/>
      <c r="EM45" s="3"/>
      <c r="EN45" s="3"/>
      <c r="EO45" s="3"/>
      <c r="EQ45" s="3"/>
      <c r="ER45" s="99"/>
      <c r="ES45" s="3"/>
      <c r="ET45" s="3"/>
      <c r="EU45" s="99"/>
      <c r="EV45" s="99"/>
      <c r="EW45" s="99"/>
      <c r="EX45" s="99"/>
      <c r="EY45" s="99"/>
    </row>
    <row r="46" spans="1:155" ht="16.5" thickBot="1">
      <c r="A46" s="44" t="s">
        <v>45</v>
      </c>
      <c r="B46" s="44"/>
      <c r="C46" s="41"/>
      <c r="D46" s="3">
        <f>IFERROR(VLOOKUP(A46,#REF!,4,FALSE),0)</f>
        <v>0</v>
      </c>
      <c r="E46" s="3">
        <f>IFERROR(VLOOKUP(A46,#REF!,6,FALSE),0)</f>
        <v>0</v>
      </c>
      <c r="F46" s="3"/>
      <c r="G46" s="3">
        <f>+IFERROR(VLOOKUP(A46,#REF!,12,FALSE),0)</f>
        <v>0</v>
      </c>
      <c r="H46" s="3">
        <f>+IFERROR(VLOOKUP(A46,#REF!,14,FALSE),0)</f>
        <v>0</v>
      </c>
      <c r="I46" s="3">
        <f t="shared" si="1"/>
        <v>0</v>
      </c>
      <c r="J46" s="3">
        <f t="shared" si="2"/>
        <v>0</v>
      </c>
      <c r="K46" s="312"/>
      <c r="L46" s="35">
        <v>2070</v>
      </c>
      <c r="M46" s="35">
        <v>780</v>
      </c>
      <c r="N46" s="35"/>
      <c r="O46" s="35"/>
      <c r="P46" s="35">
        <v>2280</v>
      </c>
      <c r="Q46" s="35">
        <v>1140</v>
      </c>
      <c r="R46" s="35">
        <v>1920</v>
      </c>
      <c r="S46" s="35"/>
      <c r="T46" s="35"/>
      <c r="U46" s="35"/>
      <c r="V46" s="35"/>
      <c r="W46" s="35"/>
      <c r="X46" s="35">
        <v>2340</v>
      </c>
      <c r="Y46" s="35">
        <v>1110</v>
      </c>
      <c r="Z46" s="35">
        <v>1920</v>
      </c>
      <c r="AA46" s="35"/>
      <c r="AB46" s="35">
        <v>2310</v>
      </c>
      <c r="AC46" s="35">
        <v>810</v>
      </c>
      <c r="AD46" s="35"/>
      <c r="AE46" s="35"/>
      <c r="AF46" s="35">
        <v>2130</v>
      </c>
      <c r="AG46" s="35">
        <v>630</v>
      </c>
      <c r="AH46" s="35">
        <v>0</v>
      </c>
      <c r="AI46" s="35"/>
      <c r="AJ46" s="35">
        <v>1980</v>
      </c>
      <c r="AK46" s="35">
        <v>810</v>
      </c>
      <c r="AL46" s="35">
        <v>1920</v>
      </c>
      <c r="AM46" s="35"/>
      <c r="AN46" s="35">
        <v>2370</v>
      </c>
      <c r="AO46" s="35">
        <v>930</v>
      </c>
      <c r="AP46" s="35"/>
      <c r="AQ46" s="35"/>
      <c r="AR46" s="35">
        <v>2280</v>
      </c>
      <c r="AS46" s="35">
        <v>690</v>
      </c>
      <c r="AT46" s="35">
        <v>1920</v>
      </c>
      <c r="AU46" s="35"/>
      <c r="AV46" s="35"/>
      <c r="AW46" s="35"/>
      <c r="AX46" s="35"/>
      <c r="AY46" s="35"/>
      <c r="AZ46" s="35">
        <v>2190</v>
      </c>
      <c r="BA46" s="35">
        <v>900</v>
      </c>
      <c r="BB46" s="35">
        <v>0</v>
      </c>
      <c r="BC46" s="35"/>
      <c r="BD46" s="35">
        <v>2190</v>
      </c>
      <c r="BE46" s="35">
        <v>510</v>
      </c>
      <c r="BF46" s="35">
        <v>1920</v>
      </c>
      <c r="BG46" s="35"/>
      <c r="BH46" s="35">
        <v>2190</v>
      </c>
      <c r="BI46" s="35">
        <v>540</v>
      </c>
      <c r="BJ46" s="35">
        <v>1920</v>
      </c>
      <c r="BK46" s="35"/>
      <c r="BL46" s="35">
        <v>2040</v>
      </c>
      <c r="BM46" s="35">
        <v>720</v>
      </c>
      <c r="BN46" s="35"/>
      <c r="BO46" s="35"/>
      <c r="BP46" s="35">
        <v>2190</v>
      </c>
      <c r="BQ46" s="35">
        <v>600</v>
      </c>
      <c r="BR46" s="35">
        <v>1920</v>
      </c>
      <c r="BS46" s="35"/>
      <c r="BT46" s="35">
        <v>2250</v>
      </c>
      <c r="BU46" s="35">
        <v>750</v>
      </c>
      <c r="BV46" s="35">
        <v>1920</v>
      </c>
      <c r="BW46" s="35"/>
      <c r="BX46" s="35"/>
      <c r="BY46" s="35"/>
      <c r="BZ46" s="35"/>
      <c r="CA46" s="35"/>
      <c r="CB46" s="35">
        <v>2280</v>
      </c>
      <c r="CC46" s="35">
        <v>600</v>
      </c>
      <c r="CD46" s="35">
        <v>0</v>
      </c>
      <c r="CE46" s="35"/>
      <c r="CF46" s="35">
        <v>1950</v>
      </c>
      <c r="CG46" s="35">
        <v>810</v>
      </c>
      <c r="CH46" s="35">
        <v>1920</v>
      </c>
      <c r="CI46" s="35"/>
      <c r="CJ46" s="35">
        <v>1920</v>
      </c>
      <c r="CK46" s="35">
        <v>0</v>
      </c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  <c r="CY46" s="35"/>
      <c r="CZ46" s="35"/>
      <c r="DA46" s="35"/>
      <c r="DB46" s="35"/>
      <c r="DC46" s="35"/>
      <c r="DD46" s="35"/>
      <c r="DE46" s="35"/>
      <c r="DF46" s="35"/>
      <c r="DG46" s="35"/>
      <c r="DH46" s="35"/>
      <c r="DI46" s="35"/>
      <c r="DJ46" s="35"/>
      <c r="DK46" s="35"/>
      <c r="DL46" s="35"/>
      <c r="DM46" s="35"/>
      <c r="DN46" s="35"/>
      <c r="DO46" s="35"/>
      <c r="DP46" s="35"/>
      <c r="DQ46" s="35"/>
      <c r="DR46" s="35"/>
      <c r="DS46" s="35"/>
      <c r="DT46" s="35"/>
      <c r="DU46" s="35"/>
      <c r="DV46" s="35"/>
      <c r="DW46" s="35"/>
      <c r="DX46" s="35"/>
      <c r="DY46" s="35"/>
      <c r="DZ46" s="35"/>
      <c r="EA46" s="35"/>
      <c r="EB46" s="35"/>
      <c r="EC46" s="35"/>
      <c r="ED46" s="35"/>
      <c r="EE46" s="35"/>
      <c r="EF46" s="35"/>
      <c r="EG46" s="35"/>
      <c r="EH46" s="2" t="e">
        <f t="shared" si="3"/>
        <v>#DIV/0!</v>
      </c>
      <c r="EI46" s="3"/>
      <c r="EJ46" s="3"/>
      <c r="EK46" s="3"/>
      <c r="EL46" s="3"/>
      <c r="EM46" s="3"/>
      <c r="EN46" s="3"/>
      <c r="EO46" s="3"/>
      <c r="EQ46" s="3"/>
      <c r="ER46" s="99"/>
      <c r="ES46" s="3"/>
      <c r="ET46" s="3"/>
      <c r="EU46" s="99"/>
      <c r="EV46" s="99"/>
      <c r="EW46" s="99"/>
      <c r="EX46" s="99"/>
      <c r="EY46" s="99"/>
    </row>
    <row r="47" spans="1:155" ht="16.5" thickBot="1">
      <c r="A47" s="44" t="s">
        <v>47</v>
      </c>
      <c r="B47" s="44"/>
      <c r="C47" s="41"/>
      <c r="D47" s="3">
        <f>IFERROR(VLOOKUP(A47,#REF!,4,FALSE),0)</f>
        <v>0</v>
      </c>
      <c r="E47" s="3">
        <f>IFERROR(VLOOKUP(A47,#REF!,6,FALSE),0)</f>
        <v>0</v>
      </c>
      <c r="F47" s="3"/>
      <c r="G47" s="3">
        <f>+IFERROR(VLOOKUP(A47,#REF!,12,FALSE),0)</f>
        <v>0</v>
      </c>
      <c r="H47" s="3">
        <f>+IFERROR(VLOOKUP(A47,#REF!,14,FALSE),0)</f>
        <v>0</v>
      </c>
      <c r="I47" s="3">
        <f t="shared" si="1"/>
        <v>0</v>
      </c>
      <c r="J47" s="3">
        <f t="shared" si="2"/>
        <v>0</v>
      </c>
      <c r="K47" s="312"/>
      <c r="L47" s="35">
        <v>630</v>
      </c>
      <c r="M47" s="35">
        <v>360</v>
      </c>
      <c r="N47" s="35"/>
      <c r="O47" s="35"/>
      <c r="P47" s="35">
        <v>1050</v>
      </c>
      <c r="Q47" s="35">
        <v>480</v>
      </c>
      <c r="R47" s="35">
        <v>1920</v>
      </c>
      <c r="S47" s="35"/>
      <c r="T47" s="35"/>
      <c r="U47" s="35"/>
      <c r="V47" s="35"/>
      <c r="W47" s="35"/>
      <c r="X47" s="35">
        <v>990</v>
      </c>
      <c r="Y47" s="35">
        <v>360</v>
      </c>
      <c r="Z47" s="35">
        <v>0</v>
      </c>
      <c r="AA47" s="35"/>
      <c r="AB47" s="35">
        <v>930</v>
      </c>
      <c r="AC47" s="35">
        <v>240</v>
      </c>
      <c r="AD47" s="35"/>
      <c r="AE47" s="35"/>
      <c r="AF47" s="35">
        <v>1050</v>
      </c>
      <c r="AG47" s="35">
        <v>450</v>
      </c>
      <c r="AH47" s="35">
        <v>1920</v>
      </c>
      <c r="AI47" s="35"/>
      <c r="AJ47" s="35">
        <v>750</v>
      </c>
      <c r="AK47" s="35">
        <v>360</v>
      </c>
      <c r="AL47" s="35">
        <v>0</v>
      </c>
      <c r="AM47" s="35"/>
      <c r="AN47" s="35">
        <v>930</v>
      </c>
      <c r="AO47" s="35">
        <v>540</v>
      </c>
      <c r="AP47" s="35"/>
      <c r="AQ47" s="35"/>
      <c r="AR47" s="35">
        <v>930</v>
      </c>
      <c r="AS47" s="35">
        <v>390</v>
      </c>
      <c r="AT47" s="35">
        <v>1920</v>
      </c>
      <c r="AU47" s="35"/>
      <c r="AV47" s="35"/>
      <c r="AW47" s="35"/>
      <c r="AX47" s="35"/>
      <c r="AY47" s="35"/>
      <c r="AZ47" s="35">
        <v>900</v>
      </c>
      <c r="BA47" s="35">
        <v>240</v>
      </c>
      <c r="BB47" s="35">
        <v>0</v>
      </c>
      <c r="BC47" s="35"/>
      <c r="BD47" s="35">
        <v>870</v>
      </c>
      <c r="BE47" s="35">
        <v>270</v>
      </c>
      <c r="BF47" s="35">
        <v>1920</v>
      </c>
      <c r="BG47" s="35"/>
      <c r="BH47" s="35">
        <v>990</v>
      </c>
      <c r="BI47" s="35">
        <v>180</v>
      </c>
      <c r="BJ47" s="35">
        <v>0</v>
      </c>
      <c r="BK47" s="35"/>
      <c r="BL47" s="35">
        <v>900</v>
      </c>
      <c r="BM47" s="35">
        <v>330</v>
      </c>
      <c r="BN47" s="35"/>
      <c r="BO47" s="35"/>
      <c r="BP47" s="35">
        <v>840</v>
      </c>
      <c r="BQ47" s="35">
        <v>240</v>
      </c>
      <c r="BR47" s="35">
        <v>1920</v>
      </c>
      <c r="BS47" s="35"/>
      <c r="BT47" s="35">
        <v>1020</v>
      </c>
      <c r="BU47" s="35">
        <v>210</v>
      </c>
      <c r="BV47" s="35">
        <v>1920</v>
      </c>
      <c r="BW47" s="35"/>
      <c r="BX47" s="35"/>
      <c r="BY47" s="35"/>
      <c r="BZ47" s="35"/>
      <c r="CA47" s="35"/>
      <c r="CB47" s="35">
        <v>1080</v>
      </c>
      <c r="CC47" s="35">
        <v>360</v>
      </c>
      <c r="CD47" s="35">
        <v>1920</v>
      </c>
      <c r="CE47" s="35"/>
      <c r="CF47" s="35">
        <v>870</v>
      </c>
      <c r="CG47" s="35">
        <v>60</v>
      </c>
      <c r="CH47" s="35">
        <v>0</v>
      </c>
      <c r="CI47" s="35"/>
      <c r="CJ47" s="35">
        <v>930</v>
      </c>
      <c r="CK47" s="35">
        <v>0</v>
      </c>
      <c r="CL47" s="35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5"/>
      <c r="CX47" s="35"/>
      <c r="CY47" s="35"/>
      <c r="CZ47" s="35"/>
      <c r="DA47" s="35"/>
      <c r="DB47" s="35"/>
      <c r="DC47" s="35"/>
      <c r="DD47" s="35"/>
      <c r="DE47" s="35"/>
      <c r="DF47" s="35"/>
      <c r="DG47" s="35"/>
      <c r="DH47" s="35"/>
      <c r="DI47" s="35"/>
      <c r="DJ47" s="35"/>
      <c r="DK47" s="35"/>
      <c r="DL47" s="35"/>
      <c r="DM47" s="35"/>
      <c r="DN47" s="35"/>
      <c r="DO47" s="35"/>
      <c r="DP47" s="35"/>
      <c r="DQ47" s="35"/>
      <c r="DR47" s="35"/>
      <c r="DS47" s="35"/>
      <c r="DT47" s="35"/>
      <c r="DU47" s="35"/>
      <c r="DV47" s="35"/>
      <c r="DW47" s="35"/>
      <c r="DX47" s="35"/>
      <c r="DY47" s="35"/>
      <c r="DZ47" s="35"/>
      <c r="EA47" s="35"/>
      <c r="EB47" s="35"/>
      <c r="EC47" s="35"/>
      <c r="ED47" s="35"/>
      <c r="EE47" s="35"/>
      <c r="EF47" s="35"/>
      <c r="EG47" s="35"/>
      <c r="EH47" s="2" t="e">
        <f t="shared" si="3"/>
        <v>#DIV/0!</v>
      </c>
      <c r="EI47" s="3"/>
      <c r="EJ47" s="3"/>
      <c r="EK47" s="3"/>
      <c r="EL47" s="3"/>
      <c r="EM47" s="3"/>
      <c r="EN47" s="3"/>
      <c r="EO47" s="3"/>
      <c r="EQ47" s="3"/>
      <c r="ER47" s="99"/>
      <c r="ES47" s="3"/>
      <c r="ET47" s="3"/>
      <c r="EU47" s="99"/>
      <c r="EV47" s="99"/>
      <c r="EW47" s="99"/>
      <c r="EX47" s="99"/>
      <c r="EY47" s="99"/>
    </row>
    <row r="48" spans="1:155" ht="16.5" thickBot="1">
      <c r="A48" s="44" t="s">
        <v>46</v>
      </c>
      <c r="B48" s="44"/>
      <c r="C48" s="41"/>
      <c r="D48" s="3">
        <f>IFERROR(VLOOKUP(A48,#REF!,4,FALSE),0)</f>
        <v>0</v>
      </c>
      <c r="E48" s="3">
        <f>IFERROR(VLOOKUP(A48,#REF!,6,FALSE),0)</f>
        <v>0</v>
      </c>
      <c r="F48" s="3"/>
      <c r="G48" s="3">
        <f>+IFERROR(VLOOKUP(A48,#REF!,12,FALSE),0)</f>
        <v>0</v>
      </c>
      <c r="H48" s="3">
        <f>+IFERROR(VLOOKUP(A48,#REF!,14,FALSE),0)</f>
        <v>0</v>
      </c>
      <c r="I48" s="3">
        <f t="shared" si="1"/>
        <v>0</v>
      </c>
      <c r="J48" s="3">
        <f t="shared" si="2"/>
        <v>0</v>
      </c>
      <c r="K48" s="313"/>
      <c r="L48" s="35">
        <v>900</v>
      </c>
      <c r="M48" s="35">
        <v>390</v>
      </c>
      <c r="N48" s="35"/>
      <c r="O48" s="35"/>
      <c r="P48" s="35">
        <v>810</v>
      </c>
      <c r="Q48" s="35">
        <v>420</v>
      </c>
      <c r="R48" s="35">
        <v>1920</v>
      </c>
      <c r="S48" s="35"/>
      <c r="T48" s="35"/>
      <c r="U48" s="35"/>
      <c r="V48" s="35"/>
      <c r="W48" s="35"/>
      <c r="X48" s="35">
        <v>780</v>
      </c>
      <c r="Y48" s="35">
        <v>240</v>
      </c>
      <c r="Z48" s="35">
        <v>0</v>
      </c>
      <c r="AA48" s="35"/>
      <c r="AB48" s="35">
        <v>720</v>
      </c>
      <c r="AC48" s="35">
        <v>240</v>
      </c>
      <c r="AD48" s="35"/>
      <c r="AE48" s="35"/>
      <c r="AF48" s="35">
        <v>810</v>
      </c>
      <c r="AG48" s="35">
        <v>270</v>
      </c>
      <c r="AH48" s="35">
        <v>1920</v>
      </c>
      <c r="AI48" s="35"/>
      <c r="AJ48" s="35">
        <v>600</v>
      </c>
      <c r="AK48" s="35">
        <v>300</v>
      </c>
      <c r="AL48" s="35">
        <v>1920</v>
      </c>
      <c r="AM48" s="35"/>
      <c r="AN48" s="35">
        <v>720</v>
      </c>
      <c r="AO48" s="35">
        <v>330</v>
      </c>
      <c r="AP48" s="35"/>
      <c r="AQ48" s="35"/>
      <c r="AR48" s="35">
        <v>600</v>
      </c>
      <c r="AS48" s="35">
        <v>300</v>
      </c>
      <c r="AT48" s="35">
        <v>0</v>
      </c>
      <c r="AU48" s="35"/>
      <c r="AV48" s="35"/>
      <c r="AW48" s="35"/>
      <c r="AX48" s="35"/>
      <c r="AY48" s="35"/>
      <c r="AZ48" s="35">
        <v>630</v>
      </c>
      <c r="BA48" s="35">
        <v>150</v>
      </c>
      <c r="BB48" s="35">
        <v>1920</v>
      </c>
      <c r="BC48" s="35"/>
      <c r="BD48" s="35">
        <v>690</v>
      </c>
      <c r="BE48" s="35">
        <v>120</v>
      </c>
      <c r="BF48" s="35">
        <v>1920</v>
      </c>
      <c r="BG48" s="35"/>
      <c r="BH48" s="35">
        <v>750</v>
      </c>
      <c r="BI48" s="35">
        <v>90</v>
      </c>
      <c r="BJ48" s="35">
        <v>0</v>
      </c>
      <c r="BK48" s="35"/>
      <c r="BL48" s="35">
        <v>540</v>
      </c>
      <c r="BM48" s="35">
        <v>150</v>
      </c>
      <c r="BN48" s="35"/>
      <c r="BO48" s="35"/>
      <c r="BP48" s="35">
        <v>720</v>
      </c>
      <c r="BQ48" s="35">
        <v>180</v>
      </c>
      <c r="BR48" s="35">
        <v>1920</v>
      </c>
      <c r="BS48" s="35"/>
      <c r="BT48" s="35">
        <v>840</v>
      </c>
      <c r="BU48" s="35">
        <v>210</v>
      </c>
      <c r="BV48" s="35">
        <v>1920</v>
      </c>
      <c r="BW48" s="35"/>
      <c r="BX48" s="35"/>
      <c r="BY48" s="35"/>
      <c r="BZ48" s="35"/>
      <c r="CA48" s="35"/>
      <c r="CB48" s="35">
        <v>780</v>
      </c>
      <c r="CC48" s="35">
        <v>90</v>
      </c>
      <c r="CD48" s="35">
        <v>1920</v>
      </c>
      <c r="CE48" s="35"/>
      <c r="CF48" s="35">
        <v>570</v>
      </c>
      <c r="CG48" s="35">
        <v>60</v>
      </c>
      <c r="CH48" s="35">
        <v>0</v>
      </c>
      <c r="CI48" s="35"/>
      <c r="CJ48" s="35">
        <v>660</v>
      </c>
      <c r="CK48" s="35">
        <v>0</v>
      </c>
      <c r="CL48" s="35"/>
      <c r="CM48" s="35"/>
      <c r="CN48" s="35"/>
      <c r="CO48" s="35"/>
      <c r="CP48" s="35"/>
      <c r="CQ48" s="35"/>
      <c r="CR48" s="35"/>
      <c r="CS48" s="35"/>
      <c r="CT48" s="35"/>
      <c r="CU48" s="35"/>
      <c r="CV48" s="35"/>
      <c r="CW48" s="35"/>
      <c r="CX48" s="35"/>
      <c r="CY48" s="35"/>
      <c r="CZ48" s="35"/>
      <c r="DA48" s="35"/>
      <c r="DB48" s="35"/>
      <c r="DC48" s="35"/>
      <c r="DD48" s="35"/>
      <c r="DE48" s="35"/>
      <c r="DF48" s="35"/>
      <c r="DG48" s="35"/>
      <c r="DH48" s="35"/>
      <c r="DI48" s="35"/>
      <c r="DJ48" s="35"/>
      <c r="DK48" s="35"/>
      <c r="DL48" s="35"/>
      <c r="DM48" s="35"/>
      <c r="DN48" s="35"/>
      <c r="DO48" s="35"/>
      <c r="DP48" s="35"/>
      <c r="DQ48" s="35"/>
      <c r="DR48" s="35"/>
      <c r="DS48" s="35"/>
      <c r="DT48" s="35"/>
      <c r="DU48" s="35"/>
      <c r="DV48" s="35"/>
      <c r="DW48" s="35"/>
      <c r="DX48" s="35"/>
      <c r="DY48" s="35"/>
      <c r="DZ48" s="35"/>
      <c r="EA48" s="35"/>
      <c r="EB48" s="35"/>
      <c r="EC48" s="35"/>
      <c r="ED48" s="35"/>
      <c r="EE48" s="35"/>
      <c r="EF48" s="35"/>
      <c r="EG48" s="35"/>
      <c r="EH48" s="2" t="e">
        <f t="shared" si="3"/>
        <v>#DIV/0!</v>
      </c>
      <c r="EI48" s="3"/>
      <c r="EJ48" s="3"/>
      <c r="EK48" s="3"/>
      <c r="EL48" s="3"/>
      <c r="EM48" s="3"/>
      <c r="EN48" s="3"/>
      <c r="EO48" s="3"/>
      <c r="EQ48" s="3"/>
      <c r="ER48" s="99"/>
      <c r="ES48" s="3"/>
      <c r="ET48" s="3"/>
      <c r="EU48" s="99"/>
      <c r="EV48" s="99"/>
      <c r="EW48" s="99"/>
      <c r="EX48" s="99"/>
      <c r="EY48" s="99"/>
    </row>
    <row r="49" spans="1:155" ht="16.5" thickBot="1">
      <c r="A49" s="45" t="s">
        <v>39</v>
      </c>
      <c r="B49" s="45"/>
      <c r="C49" s="41"/>
      <c r="D49" s="4">
        <f>IFERROR(VLOOKUP(A49,#REF!,4,FALSE),0)</f>
        <v>0</v>
      </c>
      <c r="E49" s="4">
        <f>IFERROR(VLOOKUP(A49,#REF!,6,FALSE),0)</f>
        <v>0</v>
      </c>
      <c r="F49" s="4"/>
      <c r="G49" s="4">
        <f>+IFERROR(VLOOKUP(A49,#REF!,12,FALSE),0)</f>
        <v>0</v>
      </c>
      <c r="H49" s="4">
        <f>+IFERROR(VLOOKUP(A49,#REF!,14,FALSE),0)</f>
        <v>0</v>
      </c>
      <c r="I49" s="4">
        <f t="shared" si="1"/>
        <v>0</v>
      </c>
      <c r="J49" s="4">
        <f t="shared" si="2"/>
        <v>0</v>
      </c>
      <c r="K49" s="43">
        <f>J49-I49</f>
        <v>0</v>
      </c>
      <c r="L49" s="35">
        <v>3744</v>
      </c>
      <c r="M49" s="35">
        <v>1152</v>
      </c>
      <c r="N49" s="35"/>
      <c r="O49" s="35"/>
      <c r="P49" s="35">
        <v>4704</v>
      </c>
      <c r="Q49" s="35">
        <v>960</v>
      </c>
      <c r="R49" s="35">
        <v>0</v>
      </c>
      <c r="S49" s="35"/>
      <c r="T49" s="35"/>
      <c r="U49" s="35"/>
      <c r="V49" s="35"/>
      <c r="W49" s="35"/>
      <c r="X49" s="35">
        <v>4896</v>
      </c>
      <c r="Y49" s="35">
        <v>1872</v>
      </c>
      <c r="Z49" s="35">
        <v>3072</v>
      </c>
      <c r="AA49" s="35">
        <v>-48</v>
      </c>
      <c r="AB49" s="35">
        <v>3840</v>
      </c>
      <c r="AC49" s="35">
        <v>1344</v>
      </c>
      <c r="AD49" s="35"/>
      <c r="AE49" s="35"/>
      <c r="AF49" s="35">
        <v>2352</v>
      </c>
      <c r="AG49" s="35">
        <v>48</v>
      </c>
      <c r="AH49" s="35">
        <v>6144</v>
      </c>
      <c r="AI49" s="35"/>
      <c r="AJ49" s="35">
        <v>3120</v>
      </c>
      <c r="AK49" s="35">
        <v>480</v>
      </c>
      <c r="AL49" s="35">
        <v>0</v>
      </c>
      <c r="AM49" s="35"/>
      <c r="AN49" s="35">
        <v>4464</v>
      </c>
      <c r="AO49" s="35">
        <v>1056</v>
      </c>
      <c r="AP49" s="35"/>
      <c r="AQ49" s="35"/>
      <c r="AR49" s="35">
        <v>2688</v>
      </c>
      <c r="AS49" s="35">
        <v>192</v>
      </c>
      <c r="AT49" s="35">
        <v>3072</v>
      </c>
      <c r="AU49" s="35"/>
      <c r="AV49" s="35"/>
      <c r="AW49" s="35"/>
      <c r="AX49" s="35"/>
      <c r="AY49" s="35"/>
      <c r="AZ49" s="35">
        <v>3456</v>
      </c>
      <c r="BA49" s="35">
        <v>384</v>
      </c>
      <c r="BB49" s="35">
        <v>6144</v>
      </c>
      <c r="BC49" s="35"/>
      <c r="BD49" s="35">
        <v>2832</v>
      </c>
      <c r="BE49" s="35">
        <v>384</v>
      </c>
      <c r="BF49" s="35">
        <v>3072</v>
      </c>
      <c r="BG49" s="35"/>
      <c r="BH49" s="35">
        <v>3024</v>
      </c>
      <c r="BI49" s="35">
        <v>144</v>
      </c>
      <c r="BJ49" s="35">
        <v>3072</v>
      </c>
      <c r="BK49" s="35"/>
      <c r="BL49" s="35">
        <v>3456</v>
      </c>
      <c r="BM49" s="35">
        <v>1056</v>
      </c>
      <c r="BN49" s="35"/>
      <c r="BO49" s="35"/>
      <c r="BP49" s="35">
        <v>3264</v>
      </c>
      <c r="BQ49" s="35">
        <v>384</v>
      </c>
      <c r="BR49" s="35">
        <v>3072</v>
      </c>
      <c r="BS49" s="35"/>
      <c r="BT49" s="35">
        <v>4176</v>
      </c>
      <c r="BU49" s="35">
        <v>336</v>
      </c>
      <c r="BV49" s="35">
        <v>6144</v>
      </c>
      <c r="BW49" s="35">
        <v>48</v>
      </c>
      <c r="BX49" s="35"/>
      <c r="BY49" s="35"/>
      <c r="BZ49" s="35"/>
      <c r="CA49" s="35"/>
      <c r="CB49" s="35">
        <v>4272</v>
      </c>
      <c r="CC49" s="35">
        <v>912</v>
      </c>
      <c r="CD49" s="35">
        <v>3072</v>
      </c>
      <c r="CE49" s="35"/>
      <c r="CF49" s="35">
        <v>2544</v>
      </c>
      <c r="CG49" s="35">
        <v>576</v>
      </c>
      <c r="CH49" s="35">
        <v>3072</v>
      </c>
      <c r="CI49" s="35"/>
      <c r="CJ49" s="35">
        <v>3312</v>
      </c>
      <c r="CK49" s="35">
        <v>0</v>
      </c>
      <c r="CL49" s="35"/>
      <c r="CM49" s="35"/>
      <c r="CN49" s="35"/>
      <c r="CO49" s="35"/>
      <c r="CP49" s="35"/>
      <c r="CQ49" s="35"/>
      <c r="CR49" s="35"/>
      <c r="CS49" s="35"/>
      <c r="CT49" s="35"/>
      <c r="CU49" s="35"/>
      <c r="CV49" s="35"/>
      <c r="CW49" s="35"/>
      <c r="CX49" s="35"/>
      <c r="CY49" s="35"/>
      <c r="CZ49" s="35"/>
      <c r="DA49" s="35"/>
      <c r="DB49" s="35"/>
      <c r="DC49" s="35"/>
      <c r="DD49" s="35"/>
      <c r="DE49" s="35"/>
      <c r="DF49" s="35"/>
      <c r="DG49" s="35"/>
      <c r="DH49" s="35"/>
      <c r="DI49" s="35"/>
      <c r="DJ49" s="35"/>
      <c r="DK49" s="35"/>
      <c r="DL49" s="35"/>
      <c r="DM49" s="35"/>
      <c r="DN49" s="35"/>
      <c r="DO49" s="35"/>
      <c r="DP49" s="35"/>
      <c r="DQ49" s="35"/>
      <c r="DR49" s="35"/>
      <c r="DS49" s="35"/>
      <c r="DT49" s="35"/>
      <c r="DU49" s="35"/>
      <c r="DV49" s="35"/>
      <c r="DW49" s="35"/>
      <c r="DX49" s="35"/>
      <c r="DY49" s="35"/>
      <c r="DZ49" s="35"/>
      <c r="EA49" s="35"/>
      <c r="EB49" s="35"/>
      <c r="EC49" s="35"/>
      <c r="ED49" s="35"/>
      <c r="EE49" s="35"/>
      <c r="EF49" s="35"/>
      <c r="EG49" s="35"/>
      <c r="EH49" s="2" t="e">
        <f t="shared" si="3"/>
        <v>#DIV/0!</v>
      </c>
      <c r="EI49" s="4"/>
      <c r="EJ49" s="4"/>
      <c r="EK49" s="4"/>
      <c r="EL49" s="4"/>
      <c r="EM49" s="4"/>
      <c r="EN49" s="4"/>
      <c r="EO49" s="4"/>
      <c r="EQ49" s="4"/>
      <c r="ER49" s="99"/>
      <c r="ES49" s="4"/>
      <c r="ET49" s="4"/>
      <c r="EU49" s="99"/>
      <c r="EV49" s="99"/>
      <c r="EW49" s="99"/>
      <c r="EX49" s="99"/>
      <c r="EY49" s="99"/>
    </row>
    <row r="50" spans="1:155" ht="16.5" thickBot="1">
      <c r="A50" s="245" t="s">
        <v>206</v>
      </c>
      <c r="B50" s="245"/>
      <c r="C50" s="41"/>
      <c r="D50" s="246">
        <f>IFERROR(VLOOKUP(A50,#REF!,4,FALSE),0)</f>
        <v>0</v>
      </c>
      <c r="E50" s="246">
        <f>IFERROR(VLOOKUP(A50,#REF!,6,FALSE),0)</f>
        <v>0</v>
      </c>
      <c r="F50" s="246"/>
      <c r="G50" s="246">
        <f>+IFERROR(VLOOKUP(A50,#REF!,12,FALSE),0)</f>
        <v>0</v>
      </c>
      <c r="H50" s="246">
        <f>+IFERROR(VLOOKUP(A50,#REF!,14,FALSE),0)</f>
        <v>0</v>
      </c>
      <c r="I50" s="246">
        <f t="shared" si="1"/>
        <v>0</v>
      </c>
      <c r="J50" s="5">
        <f t="shared" si="2"/>
        <v>0</v>
      </c>
      <c r="K50" s="311">
        <f>SUM(J50:J52)-SUM(I50:I52)</f>
        <v>0</v>
      </c>
      <c r="L50" s="35">
        <v>1296</v>
      </c>
      <c r="M50" s="35">
        <v>432</v>
      </c>
      <c r="N50" s="35"/>
      <c r="O50" s="35"/>
      <c r="P50" s="35">
        <v>1440</v>
      </c>
      <c r="Q50" s="35">
        <v>576</v>
      </c>
      <c r="R50" s="35">
        <v>1728</v>
      </c>
      <c r="S50" s="35"/>
      <c r="T50" s="35"/>
      <c r="U50" s="35"/>
      <c r="V50" s="35"/>
      <c r="W50" s="35"/>
      <c r="X50" s="35">
        <v>1248</v>
      </c>
      <c r="Y50" s="35">
        <v>816</v>
      </c>
      <c r="Z50" s="35">
        <v>1728</v>
      </c>
      <c r="AA50" s="35"/>
      <c r="AB50" s="35">
        <v>768</v>
      </c>
      <c r="AC50" s="35">
        <v>240</v>
      </c>
      <c r="AD50" s="35"/>
      <c r="AE50" s="35"/>
      <c r="AF50" s="35">
        <v>1152</v>
      </c>
      <c r="AG50" s="35">
        <v>240</v>
      </c>
      <c r="AH50" s="35">
        <v>0</v>
      </c>
      <c r="AI50" s="35">
        <v>48</v>
      </c>
      <c r="AJ50" s="35">
        <v>960</v>
      </c>
      <c r="AK50" s="35">
        <v>336</v>
      </c>
      <c r="AL50" s="35">
        <v>0</v>
      </c>
      <c r="AM50" s="35"/>
      <c r="AN50" s="35">
        <v>1200</v>
      </c>
      <c r="AO50" s="35">
        <v>432</v>
      </c>
      <c r="AP50" s="35"/>
      <c r="AQ50" s="35"/>
      <c r="AR50" s="35">
        <v>1152</v>
      </c>
      <c r="AS50" s="35">
        <v>336</v>
      </c>
      <c r="AT50" s="35">
        <v>1728</v>
      </c>
      <c r="AU50" s="35"/>
      <c r="AV50" s="35"/>
      <c r="AW50" s="35"/>
      <c r="AX50" s="35"/>
      <c r="AY50" s="35"/>
      <c r="AZ50" s="35">
        <v>1200</v>
      </c>
      <c r="BA50" s="35">
        <v>240</v>
      </c>
      <c r="BB50" s="35">
        <v>0</v>
      </c>
      <c r="BC50" s="35"/>
      <c r="BD50" s="35">
        <v>864</v>
      </c>
      <c r="BE50" s="35">
        <v>192</v>
      </c>
      <c r="BF50" s="35">
        <v>1728</v>
      </c>
      <c r="BG50" s="35"/>
      <c r="BH50" s="35">
        <v>1200</v>
      </c>
      <c r="BI50" s="35">
        <v>480</v>
      </c>
      <c r="BJ50" s="35">
        <v>0</v>
      </c>
      <c r="BK50" s="35">
        <v>-144</v>
      </c>
      <c r="BL50" s="35">
        <v>912</v>
      </c>
      <c r="BM50" s="35">
        <v>288</v>
      </c>
      <c r="BN50" s="35"/>
      <c r="BO50" s="35">
        <v>-1</v>
      </c>
      <c r="BP50" s="35">
        <v>1152</v>
      </c>
      <c r="BQ50" s="35">
        <v>432</v>
      </c>
      <c r="BR50" s="35">
        <v>1728</v>
      </c>
      <c r="BS50" s="35"/>
      <c r="BT50" s="35">
        <v>1104</v>
      </c>
      <c r="BU50" s="35">
        <v>288</v>
      </c>
      <c r="BV50" s="35">
        <v>0</v>
      </c>
      <c r="BW50" s="35">
        <v>-48</v>
      </c>
      <c r="BX50" s="35"/>
      <c r="BY50" s="35"/>
      <c r="BZ50" s="35"/>
      <c r="CA50" s="35"/>
      <c r="CB50" s="35">
        <v>1008</v>
      </c>
      <c r="CC50" s="35">
        <v>384</v>
      </c>
      <c r="CD50" s="35">
        <v>0</v>
      </c>
      <c r="CE50" s="35"/>
      <c r="CF50" s="35">
        <v>864</v>
      </c>
      <c r="CG50" s="35">
        <v>336</v>
      </c>
      <c r="CH50" s="35">
        <v>1728</v>
      </c>
      <c r="CI50" s="35"/>
      <c r="CJ50" s="35">
        <v>912</v>
      </c>
      <c r="CK50" s="35">
        <v>0</v>
      </c>
      <c r="CL50" s="35"/>
      <c r="CM50" s="35"/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5"/>
      <c r="CZ50" s="35"/>
      <c r="DA50" s="35"/>
      <c r="DB50" s="35"/>
      <c r="DC50" s="35"/>
      <c r="DD50" s="35"/>
      <c r="DE50" s="35"/>
      <c r="DF50" s="35"/>
      <c r="DG50" s="35"/>
      <c r="DH50" s="35"/>
      <c r="DI50" s="35"/>
      <c r="DJ50" s="35"/>
      <c r="DK50" s="35"/>
      <c r="DL50" s="35"/>
      <c r="DM50" s="35"/>
      <c r="DN50" s="35"/>
      <c r="DO50" s="35"/>
      <c r="DP50" s="35"/>
      <c r="DQ50" s="35"/>
      <c r="DR50" s="35"/>
      <c r="DS50" s="35"/>
      <c r="DT50" s="35"/>
      <c r="DU50" s="35"/>
      <c r="DV50" s="35"/>
      <c r="DW50" s="35"/>
      <c r="DX50" s="35"/>
      <c r="DY50" s="35"/>
      <c r="DZ50" s="35"/>
      <c r="EA50" s="35"/>
      <c r="EB50" s="35"/>
      <c r="EC50" s="35"/>
      <c r="ED50" s="35"/>
      <c r="EE50" s="35"/>
      <c r="EF50" s="35"/>
      <c r="EG50" s="35"/>
      <c r="EH50" s="2" t="e">
        <f t="shared" si="3"/>
        <v>#DIV/0!</v>
      </c>
      <c r="EI50" s="246"/>
      <c r="EJ50" s="246"/>
      <c r="EK50" s="246"/>
      <c r="EL50" s="246"/>
      <c r="EM50" s="246"/>
      <c r="EN50" s="246"/>
      <c r="EO50" s="246"/>
      <c r="EQ50" s="246"/>
      <c r="ER50" s="99"/>
      <c r="ES50" s="246"/>
      <c r="ET50" s="246"/>
      <c r="EU50" s="99"/>
      <c r="EV50" s="99"/>
      <c r="EW50" s="99"/>
      <c r="EX50" s="99"/>
      <c r="EY50" s="99"/>
    </row>
    <row r="51" spans="1:155" ht="16.5" thickBot="1">
      <c r="A51" s="245" t="s">
        <v>207</v>
      </c>
      <c r="B51" s="245"/>
      <c r="C51" s="41"/>
      <c r="D51" s="246">
        <f>IFERROR(VLOOKUP(A51,#REF!,4,FALSE),0)</f>
        <v>0</v>
      </c>
      <c r="E51" s="246">
        <f>IFERROR(VLOOKUP(A51,#REF!,6,FALSE),0)</f>
        <v>0</v>
      </c>
      <c r="F51" s="246"/>
      <c r="G51" s="246">
        <f>+IFERROR(VLOOKUP(A51,#REF!,12,FALSE),0)</f>
        <v>0</v>
      </c>
      <c r="H51" s="246">
        <f>+IFERROR(VLOOKUP(A51,#REF!,14,FALSE),0)</f>
        <v>0</v>
      </c>
      <c r="I51" s="246">
        <f t="shared" si="1"/>
        <v>0</v>
      </c>
      <c r="J51" s="5">
        <f t="shared" si="2"/>
        <v>0</v>
      </c>
      <c r="K51" s="312"/>
      <c r="L51" s="35">
        <v>960</v>
      </c>
      <c r="M51" s="35">
        <v>336</v>
      </c>
      <c r="N51" s="35"/>
      <c r="O51" s="35"/>
      <c r="P51" s="35">
        <v>1056</v>
      </c>
      <c r="Q51" s="35">
        <v>480</v>
      </c>
      <c r="R51" s="35">
        <v>0</v>
      </c>
      <c r="S51" s="35"/>
      <c r="T51" s="35"/>
      <c r="U51" s="35"/>
      <c r="V51" s="35"/>
      <c r="W51" s="35"/>
      <c r="X51" s="35">
        <v>960</v>
      </c>
      <c r="Y51" s="35">
        <v>528</v>
      </c>
      <c r="Z51" s="35">
        <v>1728</v>
      </c>
      <c r="AA51" s="35"/>
      <c r="AB51" s="35">
        <v>528</v>
      </c>
      <c r="AC51" s="35">
        <v>432</v>
      </c>
      <c r="AD51" s="35"/>
      <c r="AE51" s="35"/>
      <c r="AF51" s="35">
        <v>816</v>
      </c>
      <c r="AG51" s="35">
        <v>192</v>
      </c>
      <c r="AH51" s="35">
        <v>0</v>
      </c>
      <c r="AI51" s="35"/>
      <c r="AJ51" s="35">
        <v>624</v>
      </c>
      <c r="AK51" s="35">
        <v>192</v>
      </c>
      <c r="AL51" s="35">
        <v>1728</v>
      </c>
      <c r="AM51" s="35"/>
      <c r="AN51" s="35">
        <v>1104</v>
      </c>
      <c r="AO51" s="35">
        <v>288</v>
      </c>
      <c r="AP51" s="35"/>
      <c r="AQ51" s="35"/>
      <c r="AR51" s="35">
        <v>672</v>
      </c>
      <c r="AS51" s="35">
        <v>240</v>
      </c>
      <c r="AT51" s="35">
        <v>1728</v>
      </c>
      <c r="AU51" s="35"/>
      <c r="AV51" s="35"/>
      <c r="AW51" s="35"/>
      <c r="AX51" s="35"/>
      <c r="AY51" s="35"/>
      <c r="AZ51" s="35">
        <v>768</v>
      </c>
      <c r="BA51" s="35">
        <v>240</v>
      </c>
      <c r="BB51" s="35">
        <v>1728</v>
      </c>
      <c r="BC51" s="35"/>
      <c r="BD51" s="35">
        <v>480</v>
      </c>
      <c r="BE51" s="35">
        <v>240</v>
      </c>
      <c r="BF51" s="35">
        <v>1728</v>
      </c>
      <c r="BG51" s="35"/>
      <c r="BH51" s="35">
        <v>912</v>
      </c>
      <c r="BI51" s="35">
        <v>48</v>
      </c>
      <c r="BJ51" s="35">
        <v>0</v>
      </c>
      <c r="BK51" s="35">
        <v>25</v>
      </c>
      <c r="BL51" s="35">
        <v>576</v>
      </c>
      <c r="BM51" s="35">
        <v>336</v>
      </c>
      <c r="BN51" s="35"/>
      <c r="BO51" s="35"/>
      <c r="BP51" s="35">
        <v>768</v>
      </c>
      <c r="BQ51" s="35">
        <v>192</v>
      </c>
      <c r="BR51" s="35">
        <v>0</v>
      </c>
      <c r="BS51" s="35"/>
      <c r="BT51" s="35">
        <v>720</v>
      </c>
      <c r="BU51" s="35">
        <v>96</v>
      </c>
      <c r="BV51" s="35">
        <v>0</v>
      </c>
      <c r="BW51" s="35"/>
      <c r="BX51" s="35"/>
      <c r="BY51" s="35"/>
      <c r="BZ51" s="35"/>
      <c r="CA51" s="35"/>
      <c r="CB51" s="35">
        <v>720</v>
      </c>
      <c r="CC51" s="35">
        <v>192</v>
      </c>
      <c r="CD51" s="35">
        <v>1728</v>
      </c>
      <c r="CE51" s="35"/>
      <c r="CF51" s="35">
        <v>528</v>
      </c>
      <c r="CG51" s="35">
        <v>288</v>
      </c>
      <c r="CH51" s="35">
        <v>0</v>
      </c>
      <c r="CI51" s="35"/>
      <c r="CJ51" s="35">
        <v>528</v>
      </c>
      <c r="CK51" s="35">
        <v>0</v>
      </c>
      <c r="CL51" s="35"/>
      <c r="CM51" s="35"/>
      <c r="CN51" s="35"/>
      <c r="CO51" s="35"/>
      <c r="CP51" s="35"/>
      <c r="CQ51" s="35"/>
      <c r="CR51" s="35"/>
      <c r="CS51" s="35"/>
      <c r="CT51" s="35"/>
      <c r="CU51" s="35"/>
      <c r="CV51" s="35"/>
      <c r="CW51" s="35"/>
      <c r="CX51" s="35"/>
      <c r="CY51" s="35"/>
      <c r="CZ51" s="35"/>
      <c r="DA51" s="35"/>
      <c r="DB51" s="35"/>
      <c r="DC51" s="35"/>
      <c r="DD51" s="35"/>
      <c r="DE51" s="35"/>
      <c r="DF51" s="35"/>
      <c r="DG51" s="35"/>
      <c r="DH51" s="35"/>
      <c r="DI51" s="35"/>
      <c r="DJ51" s="35"/>
      <c r="DK51" s="35"/>
      <c r="DL51" s="35"/>
      <c r="DM51" s="35"/>
      <c r="DN51" s="35"/>
      <c r="DO51" s="35"/>
      <c r="DP51" s="35"/>
      <c r="DQ51" s="35"/>
      <c r="DR51" s="35"/>
      <c r="DS51" s="35"/>
      <c r="DT51" s="35"/>
      <c r="DU51" s="35"/>
      <c r="DV51" s="35"/>
      <c r="DW51" s="35"/>
      <c r="DX51" s="35"/>
      <c r="DY51" s="35"/>
      <c r="DZ51" s="35"/>
      <c r="EA51" s="35"/>
      <c r="EB51" s="35"/>
      <c r="EC51" s="35"/>
      <c r="ED51" s="35"/>
      <c r="EE51" s="35"/>
      <c r="EF51" s="35"/>
      <c r="EG51" s="35"/>
      <c r="EH51" s="2" t="e">
        <f t="shared" si="3"/>
        <v>#DIV/0!</v>
      </c>
      <c r="EI51" s="246"/>
      <c r="EJ51" s="246"/>
      <c r="EK51" s="246"/>
      <c r="EL51" s="246"/>
      <c r="EM51" s="246"/>
      <c r="EN51" s="246"/>
      <c r="EO51" s="246"/>
      <c r="EQ51" s="246"/>
      <c r="ER51" s="99"/>
      <c r="ES51" s="246"/>
      <c r="ET51" s="246"/>
      <c r="EU51" s="99"/>
      <c r="EV51" s="99"/>
      <c r="EW51" s="99"/>
      <c r="EX51" s="99"/>
      <c r="EY51" s="99"/>
    </row>
    <row r="52" spans="1:155" ht="16.5" thickBot="1">
      <c r="A52" s="245" t="s">
        <v>208</v>
      </c>
      <c r="B52" s="245"/>
      <c r="C52" s="41"/>
      <c r="D52" s="246">
        <f>IFERROR(VLOOKUP(A52,#REF!,4,FALSE),0)</f>
        <v>0</v>
      </c>
      <c r="E52" s="246">
        <f>IFERROR(VLOOKUP(A52,#REF!,6,FALSE),0)</f>
        <v>0</v>
      </c>
      <c r="F52" s="246"/>
      <c r="G52" s="246">
        <f>+IFERROR(VLOOKUP(A52,#REF!,12,FALSE),0)</f>
        <v>0</v>
      </c>
      <c r="H52" s="246">
        <f>+IFERROR(VLOOKUP(A52,#REF!,14,FALSE),0)</f>
        <v>0</v>
      </c>
      <c r="I52" s="246">
        <f t="shared" si="1"/>
        <v>0</v>
      </c>
      <c r="J52" s="5">
        <f t="shared" si="2"/>
        <v>0</v>
      </c>
      <c r="K52" s="313"/>
      <c r="L52" s="35">
        <v>1104</v>
      </c>
      <c r="M52" s="35">
        <v>192</v>
      </c>
      <c r="N52" s="35"/>
      <c r="O52" s="35"/>
      <c r="P52" s="35">
        <v>1056</v>
      </c>
      <c r="Q52" s="35">
        <v>336</v>
      </c>
      <c r="R52" s="35">
        <v>1728</v>
      </c>
      <c r="S52" s="35"/>
      <c r="T52" s="35"/>
      <c r="U52" s="35"/>
      <c r="V52" s="35"/>
      <c r="W52" s="35"/>
      <c r="X52" s="35">
        <v>1056</v>
      </c>
      <c r="Y52" s="35">
        <v>528</v>
      </c>
      <c r="Z52" s="35">
        <v>0</v>
      </c>
      <c r="AA52" s="35"/>
      <c r="AB52" s="35">
        <v>768</v>
      </c>
      <c r="AC52" s="35">
        <v>96</v>
      </c>
      <c r="AD52" s="35"/>
      <c r="AE52" s="35"/>
      <c r="AF52" s="35">
        <v>1104</v>
      </c>
      <c r="AG52" s="35">
        <v>144</v>
      </c>
      <c r="AH52" s="35">
        <v>1728</v>
      </c>
      <c r="AI52" s="35"/>
      <c r="AJ52" s="35">
        <v>960</v>
      </c>
      <c r="AK52" s="35">
        <v>0</v>
      </c>
      <c r="AL52" s="35">
        <v>0</v>
      </c>
      <c r="AM52" s="35"/>
      <c r="AN52" s="35">
        <v>1200</v>
      </c>
      <c r="AO52" s="35">
        <v>336</v>
      </c>
      <c r="AP52" s="35"/>
      <c r="AQ52" s="35"/>
      <c r="AR52" s="35">
        <v>1008</v>
      </c>
      <c r="AS52" s="35">
        <v>144</v>
      </c>
      <c r="AT52" s="35">
        <v>1728</v>
      </c>
      <c r="AU52" s="35"/>
      <c r="AV52" s="35"/>
      <c r="AW52" s="35"/>
      <c r="AX52" s="35"/>
      <c r="AY52" s="35"/>
      <c r="AZ52" s="35">
        <v>1200</v>
      </c>
      <c r="BA52" s="35">
        <v>96</v>
      </c>
      <c r="BB52" s="35">
        <v>0</v>
      </c>
      <c r="BC52" s="35"/>
      <c r="BD52" s="35">
        <v>1008</v>
      </c>
      <c r="BE52" s="35">
        <v>144</v>
      </c>
      <c r="BF52" s="35">
        <v>0</v>
      </c>
      <c r="BG52" s="35"/>
      <c r="BH52" s="35">
        <v>1008</v>
      </c>
      <c r="BI52" s="35">
        <v>96</v>
      </c>
      <c r="BJ52" s="35">
        <v>1728</v>
      </c>
      <c r="BK52" s="35"/>
      <c r="BL52" s="35">
        <v>912</v>
      </c>
      <c r="BM52" s="35">
        <v>240</v>
      </c>
      <c r="BN52" s="35"/>
      <c r="BO52" s="35"/>
      <c r="BP52" s="35">
        <v>1152</v>
      </c>
      <c r="BQ52" s="35">
        <v>144</v>
      </c>
      <c r="BR52" s="35">
        <v>0</v>
      </c>
      <c r="BS52" s="35"/>
      <c r="BT52" s="35">
        <v>1248</v>
      </c>
      <c r="BU52" s="35">
        <v>0</v>
      </c>
      <c r="BV52" s="35">
        <v>1728</v>
      </c>
      <c r="BW52" s="35"/>
      <c r="BX52" s="35"/>
      <c r="BY52" s="35"/>
      <c r="BZ52" s="35"/>
      <c r="CA52" s="35"/>
      <c r="CB52" s="35">
        <v>1056</v>
      </c>
      <c r="CC52" s="35">
        <v>144</v>
      </c>
      <c r="CD52" s="35">
        <v>0</v>
      </c>
      <c r="CE52" s="35"/>
      <c r="CF52" s="35">
        <v>816</v>
      </c>
      <c r="CG52" s="35">
        <v>192</v>
      </c>
      <c r="CH52" s="35">
        <v>0</v>
      </c>
      <c r="CI52" s="35"/>
      <c r="CJ52" s="35">
        <v>864</v>
      </c>
      <c r="CK52" s="35">
        <v>0</v>
      </c>
      <c r="CL52" s="35"/>
      <c r="CM52" s="35"/>
      <c r="CN52" s="35"/>
      <c r="CO52" s="35"/>
      <c r="CP52" s="35"/>
      <c r="CQ52" s="35"/>
      <c r="CR52" s="35"/>
      <c r="CS52" s="35"/>
      <c r="CT52" s="35"/>
      <c r="CU52" s="35"/>
      <c r="CV52" s="35"/>
      <c r="CW52" s="35"/>
      <c r="CX52" s="35"/>
      <c r="CY52" s="35"/>
      <c r="CZ52" s="35"/>
      <c r="DA52" s="35"/>
      <c r="DB52" s="35"/>
      <c r="DC52" s="35"/>
      <c r="DD52" s="35"/>
      <c r="DE52" s="35"/>
      <c r="DF52" s="35"/>
      <c r="DG52" s="35"/>
      <c r="DH52" s="35"/>
      <c r="DI52" s="35"/>
      <c r="DJ52" s="35"/>
      <c r="DK52" s="35"/>
      <c r="DL52" s="35"/>
      <c r="DM52" s="35"/>
      <c r="DN52" s="35"/>
      <c r="DO52" s="35"/>
      <c r="DP52" s="35"/>
      <c r="DQ52" s="35"/>
      <c r="DR52" s="35"/>
      <c r="DS52" s="35"/>
      <c r="DT52" s="35"/>
      <c r="DU52" s="35"/>
      <c r="DV52" s="35"/>
      <c r="DW52" s="35"/>
      <c r="DX52" s="35"/>
      <c r="DY52" s="35"/>
      <c r="DZ52" s="35"/>
      <c r="EA52" s="35"/>
      <c r="EB52" s="35"/>
      <c r="EC52" s="35"/>
      <c r="ED52" s="35"/>
      <c r="EE52" s="35"/>
      <c r="EF52" s="35"/>
      <c r="EG52" s="35"/>
      <c r="EH52" s="2" t="e">
        <f t="shared" si="3"/>
        <v>#DIV/0!</v>
      </c>
      <c r="EI52" s="246"/>
      <c r="EJ52" s="246"/>
      <c r="EK52" s="246"/>
      <c r="EL52" s="246"/>
      <c r="EM52" s="246"/>
      <c r="EN52" s="246"/>
      <c r="EO52" s="246"/>
      <c r="EQ52" s="246"/>
      <c r="ER52" s="99"/>
      <c r="ES52" s="246"/>
      <c r="ET52" s="246"/>
      <c r="EU52" s="99"/>
      <c r="EV52" s="99"/>
      <c r="EW52" s="99"/>
      <c r="EX52" s="99"/>
      <c r="EY52" s="99"/>
    </row>
    <row r="53" spans="1:155" ht="16.5" thickBot="1">
      <c r="A53" s="40" t="s">
        <v>19</v>
      </c>
      <c r="B53" s="40"/>
      <c r="C53" s="41"/>
      <c r="D53" s="5">
        <f>IFERROR(VLOOKUP(A53,#REF!,4,FALSE),0)</f>
        <v>0</v>
      </c>
      <c r="E53" s="5">
        <f>IFERROR(VLOOKUP(A53,#REF!,6,FALSE),0)</f>
        <v>0</v>
      </c>
      <c r="F53" s="5"/>
      <c r="G53" s="5">
        <f>+IFERROR(VLOOKUP(A53,#REF!,12,FALSE),0)</f>
        <v>0</v>
      </c>
      <c r="H53" s="5">
        <f>+IFERROR(VLOOKUP(A53,#REF!,14,FALSE),0)</f>
        <v>0</v>
      </c>
      <c r="I53" s="5">
        <f t="shared" si="1"/>
        <v>0</v>
      </c>
      <c r="J53" s="5">
        <f t="shared" si="2"/>
        <v>0</v>
      </c>
      <c r="K53" s="311">
        <f>SUM(J53:J55)-SUM(I53:I55)</f>
        <v>0</v>
      </c>
      <c r="L53" s="35">
        <v>0</v>
      </c>
      <c r="M53" s="35">
        <v>0</v>
      </c>
      <c r="N53" s="35"/>
      <c r="O53" s="35"/>
      <c r="P53" s="35">
        <v>0</v>
      </c>
      <c r="Q53" s="35">
        <v>0</v>
      </c>
      <c r="R53" s="35">
        <v>0</v>
      </c>
      <c r="S53" s="35"/>
      <c r="T53" s="35"/>
      <c r="U53" s="35"/>
      <c r="V53" s="35"/>
      <c r="W53" s="35"/>
      <c r="X53" s="35">
        <v>0</v>
      </c>
      <c r="Y53" s="35">
        <v>0</v>
      </c>
      <c r="Z53" s="35">
        <v>0</v>
      </c>
      <c r="AA53" s="35"/>
      <c r="AB53" s="35">
        <v>0</v>
      </c>
      <c r="AC53" s="35">
        <v>0</v>
      </c>
      <c r="AD53" s="35"/>
      <c r="AE53" s="35"/>
      <c r="AF53" s="35">
        <v>0</v>
      </c>
      <c r="AG53" s="35">
        <v>0</v>
      </c>
      <c r="AH53" s="35">
        <v>0</v>
      </c>
      <c r="AI53" s="35"/>
      <c r="AJ53" s="35">
        <v>0</v>
      </c>
      <c r="AK53" s="35">
        <v>0</v>
      </c>
      <c r="AL53" s="35">
        <v>0</v>
      </c>
      <c r="AM53" s="35"/>
      <c r="AN53" s="35">
        <v>0</v>
      </c>
      <c r="AO53" s="35">
        <v>0</v>
      </c>
      <c r="AP53" s="35"/>
      <c r="AQ53" s="35"/>
      <c r="AR53" s="35">
        <v>0</v>
      </c>
      <c r="AS53" s="35">
        <v>0</v>
      </c>
      <c r="AT53" s="35">
        <v>0</v>
      </c>
      <c r="AU53" s="35"/>
      <c r="AV53" s="35"/>
      <c r="AW53" s="35"/>
      <c r="AX53" s="35"/>
      <c r="AY53" s="35"/>
      <c r="AZ53" s="35">
        <v>0</v>
      </c>
      <c r="BA53" s="35">
        <v>0</v>
      </c>
      <c r="BB53" s="35">
        <v>0</v>
      </c>
      <c r="BC53" s="35"/>
      <c r="BD53" s="35">
        <v>0</v>
      </c>
      <c r="BE53" s="35">
        <v>0</v>
      </c>
      <c r="BF53" s="35">
        <v>0</v>
      </c>
      <c r="BG53" s="35"/>
      <c r="BH53" s="35">
        <v>0</v>
      </c>
      <c r="BI53" s="35">
        <v>0</v>
      </c>
      <c r="BJ53" s="35">
        <v>0</v>
      </c>
      <c r="BK53" s="35"/>
      <c r="BL53" s="35">
        <v>0</v>
      </c>
      <c r="BM53" s="35">
        <v>0</v>
      </c>
      <c r="BN53" s="35"/>
      <c r="BO53" s="35"/>
      <c r="BP53" s="35">
        <v>0</v>
      </c>
      <c r="BQ53" s="35">
        <v>0</v>
      </c>
      <c r="BR53" s="35">
        <v>0</v>
      </c>
      <c r="BS53" s="35"/>
      <c r="BT53" s="35">
        <v>0</v>
      </c>
      <c r="BU53" s="35">
        <v>0</v>
      </c>
      <c r="BV53" s="35">
        <v>0</v>
      </c>
      <c r="BW53" s="35"/>
      <c r="BX53" s="35"/>
      <c r="BY53" s="35"/>
      <c r="BZ53" s="35"/>
      <c r="CA53" s="35"/>
      <c r="CB53" s="35">
        <v>0</v>
      </c>
      <c r="CC53" s="35">
        <v>0</v>
      </c>
      <c r="CD53" s="35">
        <v>0</v>
      </c>
      <c r="CE53" s="35"/>
      <c r="CF53" s="35">
        <v>0</v>
      </c>
      <c r="CG53" s="35">
        <v>0</v>
      </c>
      <c r="CH53" s="35">
        <v>0</v>
      </c>
      <c r="CI53" s="35"/>
      <c r="CJ53" s="35">
        <v>0</v>
      </c>
      <c r="CK53" s="35">
        <v>0</v>
      </c>
      <c r="CL53" s="35"/>
      <c r="CM53" s="35"/>
      <c r="CN53" s="35"/>
      <c r="CO53" s="35"/>
      <c r="CP53" s="35"/>
      <c r="CQ53" s="35"/>
      <c r="CR53" s="35"/>
      <c r="CS53" s="35"/>
      <c r="CT53" s="35"/>
      <c r="CU53" s="35"/>
      <c r="CV53" s="35"/>
      <c r="CW53" s="35"/>
      <c r="CX53" s="35"/>
      <c r="CY53" s="35"/>
      <c r="CZ53" s="35"/>
      <c r="DA53" s="35"/>
      <c r="DB53" s="35"/>
      <c r="DC53" s="35"/>
      <c r="DD53" s="35"/>
      <c r="DE53" s="35"/>
      <c r="DF53" s="35"/>
      <c r="DG53" s="35"/>
      <c r="DH53" s="35"/>
      <c r="DI53" s="35"/>
      <c r="DJ53" s="35"/>
      <c r="DK53" s="35"/>
      <c r="DL53" s="35"/>
      <c r="DM53" s="35"/>
      <c r="DN53" s="35"/>
      <c r="DO53" s="35"/>
      <c r="DP53" s="35"/>
      <c r="DQ53" s="35"/>
      <c r="DR53" s="35"/>
      <c r="DS53" s="35"/>
      <c r="DT53" s="35"/>
      <c r="DU53" s="35"/>
      <c r="DV53" s="35"/>
      <c r="DW53" s="35"/>
      <c r="DX53" s="35"/>
      <c r="DY53" s="35"/>
      <c r="DZ53" s="35"/>
      <c r="EA53" s="35"/>
      <c r="EB53" s="35"/>
      <c r="EC53" s="35"/>
      <c r="ED53" s="35"/>
      <c r="EE53" s="35"/>
      <c r="EF53" s="35"/>
      <c r="EG53" s="35"/>
      <c r="EH53" s="2" t="e">
        <f t="shared" si="3"/>
        <v>#DIV/0!</v>
      </c>
      <c r="EI53" s="5"/>
      <c r="EJ53" s="5"/>
      <c r="EK53" s="5"/>
      <c r="EL53" s="5"/>
      <c r="EM53" s="5"/>
      <c r="EN53" s="5"/>
      <c r="EO53" s="5"/>
      <c r="EQ53" s="5"/>
      <c r="ER53" s="99"/>
      <c r="ES53" s="5"/>
      <c r="ET53" s="5"/>
      <c r="EU53" s="99"/>
      <c r="EV53" s="99"/>
      <c r="EW53" s="99"/>
      <c r="EX53" s="99"/>
      <c r="EY53" s="99"/>
    </row>
    <row r="54" spans="1:155" ht="16.5" thickBot="1">
      <c r="A54" s="40" t="s">
        <v>116</v>
      </c>
      <c r="B54" s="40"/>
      <c r="C54" s="41"/>
      <c r="D54" s="5">
        <f>IFERROR(VLOOKUP(A54,#REF!,4,FALSE),0)</f>
        <v>0</v>
      </c>
      <c r="E54" s="5">
        <f>IFERROR(VLOOKUP(A54,#REF!,6,FALSE),0)</f>
        <v>0</v>
      </c>
      <c r="F54" s="5"/>
      <c r="G54" s="5">
        <f>+IFERROR(VLOOKUP(A54,#REF!,12,FALSE),0)</f>
        <v>0</v>
      </c>
      <c r="H54" s="5">
        <f>+IFERROR(VLOOKUP(A54,#REF!,14,FALSE),0)</f>
        <v>0</v>
      </c>
      <c r="I54" s="5">
        <f t="shared" si="1"/>
        <v>0</v>
      </c>
      <c r="J54" s="5">
        <f t="shared" si="2"/>
        <v>0</v>
      </c>
      <c r="K54" s="312"/>
      <c r="L54" s="35">
        <v>0</v>
      </c>
      <c r="M54" s="35">
        <v>0</v>
      </c>
      <c r="N54" s="35"/>
      <c r="O54" s="35"/>
      <c r="P54" s="35">
        <v>0</v>
      </c>
      <c r="Q54" s="35">
        <v>0</v>
      </c>
      <c r="R54" s="35">
        <v>0</v>
      </c>
      <c r="S54" s="35"/>
      <c r="T54" s="35"/>
      <c r="U54" s="35"/>
      <c r="V54" s="35"/>
      <c r="W54" s="35"/>
      <c r="X54" s="35">
        <v>0</v>
      </c>
      <c r="Y54" s="35">
        <v>0</v>
      </c>
      <c r="Z54" s="35">
        <v>0</v>
      </c>
      <c r="AA54" s="35"/>
      <c r="AB54" s="35">
        <v>0</v>
      </c>
      <c r="AC54" s="35">
        <v>0</v>
      </c>
      <c r="AD54" s="35"/>
      <c r="AE54" s="35"/>
      <c r="AF54" s="35">
        <v>0</v>
      </c>
      <c r="AG54" s="35">
        <v>0</v>
      </c>
      <c r="AH54" s="35">
        <v>0</v>
      </c>
      <c r="AI54" s="35"/>
      <c r="AJ54" s="35">
        <v>0</v>
      </c>
      <c r="AK54" s="35">
        <v>0</v>
      </c>
      <c r="AL54" s="35">
        <v>0</v>
      </c>
      <c r="AM54" s="35"/>
      <c r="AN54" s="35">
        <v>0</v>
      </c>
      <c r="AO54" s="35">
        <v>0</v>
      </c>
      <c r="AP54" s="35"/>
      <c r="AQ54" s="35"/>
      <c r="AR54" s="35">
        <v>0</v>
      </c>
      <c r="AS54" s="35">
        <v>0</v>
      </c>
      <c r="AT54" s="35">
        <v>0</v>
      </c>
      <c r="AU54" s="35"/>
      <c r="AV54" s="35"/>
      <c r="AW54" s="35"/>
      <c r="AX54" s="35"/>
      <c r="AY54" s="35"/>
      <c r="AZ54" s="35">
        <v>0</v>
      </c>
      <c r="BA54" s="35">
        <v>0</v>
      </c>
      <c r="BB54" s="35">
        <v>0</v>
      </c>
      <c r="BC54" s="35"/>
      <c r="BD54" s="35">
        <v>0</v>
      </c>
      <c r="BE54" s="35">
        <v>0</v>
      </c>
      <c r="BF54" s="35">
        <v>0</v>
      </c>
      <c r="BG54" s="35"/>
      <c r="BH54" s="35">
        <v>0</v>
      </c>
      <c r="BI54" s="35">
        <v>0</v>
      </c>
      <c r="BJ54" s="35">
        <v>0</v>
      </c>
      <c r="BK54" s="35"/>
      <c r="BL54" s="35">
        <v>0</v>
      </c>
      <c r="BM54" s="35">
        <v>0</v>
      </c>
      <c r="BN54" s="35"/>
      <c r="BO54" s="35"/>
      <c r="BP54" s="35">
        <v>0</v>
      </c>
      <c r="BQ54" s="35">
        <v>0</v>
      </c>
      <c r="BR54" s="35">
        <v>0</v>
      </c>
      <c r="BS54" s="35"/>
      <c r="BT54" s="35">
        <v>0</v>
      </c>
      <c r="BU54" s="35">
        <v>0</v>
      </c>
      <c r="BV54" s="35">
        <v>0</v>
      </c>
      <c r="BW54" s="35"/>
      <c r="BX54" s="35"/>
      <c r="BY54" s="35"/>
      <c r="BZ54" s="35"/>
      <c r="CA54" s="35"/>
      <c r="CB54" s="35">
        <v>0</v>
      </c>
      <c r="CC54" s="35">
        <v>0</v>
      </c>
      <c r="CD54" s="35">
        <v>0</v>
      </c>
      <c r="CE54" s="35"/>
      <c r="CF54" s="35">
        <v>0</v>
      </c>
      <c r="CG54" s="35">
        <v>0</v>
      </c>
      <c r="CH54" s="35">
        <v>0</v>
      </c>
      <c r="CI54" s="35"/>
      <c r="CJ54" s="35">
        <v>0</v>
      </c>
      <c r="CK54" s="35">
        <v>0</v>
      </c>
      <c r="CL54" s="35"/>
      <c r="CM54" s="35"/>
      <c r="CN54" s="35"/>
      <c r="CO54" s="35"/>
      <c r="CP54" s="35"/>
      <c r="CQ54" s="35"/>
      <c r="CR54" s="35"/>
      <c r="CS54" s="35"/>
      <c r="CT54" s="35"/>
      <c r="CU54" s="35"/>
      <c r="CV54" s="35"/>
      <c r="CW54" s="35"/>
      <c r="CX54" s="35"/>
      <c r="CY54" s="35"/>
      <c r="CZ54" s="35"/>
      <c r="DA54" s="35"/>
      <c r="DB54" s="35"/>
      <c r="DC54" s="35"/>
      <c r="DD54" s="35"/>
      <c r="DE54" s="35"/>
      <c r="DF54" s="35"/>
      <c r="DG54" s="35"/>
      <c r="DH54" s="35"/>
      <c r="DI54" s="35"/>
      <c r="DJ54" s="35"/>
      <c r="DK54" s="35"/>
      <c r="DL54" s="35"/>
      <c r="DM54" s="35"/>
      <c r="DN54" s="35"/>
      <c r="DO54" s="35"/>
      <c r="DP54" s="35"/>
      <c r="DQ54" s="35"/>
      <c r="DR54" s="35"/>
      <c r="DS54" s="35"/>
      <c r="DT54" s="35"/>
      <c r="DU54" s="35"/>
      <c r="DV54" s="35"/>
      <c r="DW54" s="35"/>
      <c r="DX54" s="35"/>
      <c r="DY54" s="35"/>
      <c r="DZ54" s="35"/>
      <c r="EA54" s="35"/>
      <c r="EB54" s="35"/>
      <c r="EC54" s="35"/>
      <c r="ED54" s="35"/>
      <c r="EE54" s="35"/>
      <c r="EF54" s="35"/>
      <c r="EG54" s="35"/>
      <c r="EH54" s="2" t="e">
        <f t="shared" si="3"/>
        <v>#DIV/0!</v>
      </c>
      <c r="EI54" s="5"/>
      <c r="EJ54" s="5"/>
      <c r="EK54" s="5"/>
      <c r="EL54" s="5"/>
      <c r="EM54" s="5"/>
      <c r="EN54" s="5"/>
      <c r="EO54" s="5"/>
      <c r="EQ54" s="5"/>
      <c r="ER54" s="99"/>
      <c r="ES54" s="5"/>
      <c r="ET54" s="5"/>
      <c r="EU54" s="99"/>
      <c r="EV54" s="99"/>
      <c r="EW54" s="99"/>
      <c r="EX54" s="99"/>
      <c r="EY54" s="99"/>
    </row>
    <row r="55" spans="1:155" ht="16.5" thickBot="1">
      <c r="A55" s="40" t="s">
        <v>117</v>
      </c>
      <c r="B55" s="40"/>
      <c r="C55" s="41"/>
      <c r="D55" s="5">
        <f>IFERROR(VLOOKUP(A55,#REF!,4,FALSE),0)</f>
        <v>0</v>
      </c>
      <c r="E55" s="5">
        <f>IFERROR(VLOOKUP(A55,#REF!,6,FALSE),0)</f>
        <v>0</v>
      </c>
      <c r="F55" s="5"/>
      <c r="G55" s="5">
        <f>+IFERROR(VLOOKUP(A55,#REF!,12,FALSE),0)</f>
        <v>0</v>
      </c>
      <c r="H55" s="5">
        <f>+IFERROR(VLOOKUP(A55,#REF!,14,FALSE),0)</f>
        <v>0</v>
      </c>
      <c r="I55" s="5">
        <f t="shared" si="1"/>
        <v>0</v>
      </c>
      <c r="J55" s="5">
        <f t="shared" si="2"/>
        <v>0</v>
      </c>
      <c r="K55" s="313"/>
      <c r="L55" s="35">
        <v>0</v>
      </c>
      <c r="M55" s="35">
        <v>0</v>
      </c>
      <c r="N55" s="35"/>
      <c r="O55" s="35"/>
      <c r="P55" s="35">
        <v>0</v>
      </c>
      <c r="Q55" s="35">
        <v>0</v>
      </c>
      <c r="R55" s="35">
        <v>0</v>
      </c>
      <c r="S55" s="35"/>
      <c r="T55" s="35"/>
      <c r="U55" s="35"/>
      <c r="V55" s="35"/>
      <c r="W55" s="35"/>
      <c r="X55" s="35">
        <v>0</v>
      </c>
      <c r="Y55" s="35">
        <v>0</v>
      </c>
      <c r="Z55" s="35">
        <v>0</v>
      </c>
      <c r="AA55" s="35"/>
      <c r="AB55" s="35">
        <v>0</v>
      </c>
      <c r="AC55" s="35">
        <v>0</v>
      </c>
      <c r="AD55" s="35"/>
      <c r="AE55" s="35"/>
      <c r="AF55" s="35">
        <v>0</v>
      </c>
      <c r="AG55" s="35">
        <v>0</v>
      </c>
      <c r="AH55" s="35">
        <v>0</v>
      </c>
      <c r="AI55" s="35"/>
      <c r="AJ55" s="35">
        <v>0</v>
      </c>
      <c r="AK55" s="35">
        <v>0</v>
      </c>
      <c r="AL55" s="35">
        <v>0</v>
      </c>
      <c r="AM55" s="35"/>
      <c r="AN55" s="35">
        <v>0</v>
      </c>
      <c r="AO55" s="35">
        <v>0</v>
      </c>
      <c r="AP55" s="35"/>
      <c r="AQ55" s="35"/>
      <c r="AR55" s="35">
        <v>0</v>
      </c>
      <c r="AS55" s="35">
        <v>0</v>
      </c>
      <c r="AT55" s="35">
        <v>0</v>
      </c>
      <c r="AU55" s="35"/>
      <c r="AV55" s="35"/>
      <c r="AW55" s="35"/>
      <c r="AX55" s="35"/>
      <c r="AY55" s="35"/>
      <c r="AZ55" s="35">
        <v>0</v>
      </c>
      <c r="BA55" s="35">
        <v>0</v>
      </c>
      <c r="BB55" s="35">
        <v>0</v>
      </c>
      <c r="BC55" s="35"/>
      <c r="BD55" s="35">
        <v>0</v>
      </c>
      <c r="BE55" s="35">
        <v>0</v>
      </c>
      <c r="BF55" s="35">
        <v>0</v>
      </c>
      <c r="BG55" s="35"/>
      <c r="BH55" s="35">
        <v>0</v>
      </c>
      <c r="BI55" s="35">
        <v>0</v>
      </c>
      <c r="BJ55" s="35">
        <v>0</v>
      </c>
      <c r="BK55" s="35"/>
      <c r="BL55" s="35">
        <v>0</v>
      </c>
      <c r="BM55" s="35">
        <v>0</v>
      </c>
      <c r="BN55" s="35"/>
      <c r="BO55" s="35"/>
      <c r="BP55" s="35">
        <v>0</v>
      </c>
      <c r="BQ55" s="35">
        <v>0</v>
      </c>
      <c r="BR55" s="35">
        <v>0</v>
      </c>
      <c r="BS55" s="35"/>
      <c r="BT55" s="35">
        <v>0</v>
      </c>
      <c r="BU55" s="35">
        <v>0</v>
      </c>
      <c r="BV55" s="35">
        <v>0</v>
      </c>
      <c r="BW55" s="35"/>
      <c r="BX55" s="35"/>
      <c r="BY55" s="35"/>
      <c r="BZ55" s="35"/>
      <c r="CA55" s="35"/>
      <c r="CB55" s="35">
        <v>0</v>
      </c>
      <c r="CC55" s="35">
        <v>0</v>
      </c>
      <c r="CD55" s="35">
        <v>0</v>
      </c>
      <c r="CE55" s="35"/>
      <c r="CF55" s="35">
        <v>0</v>
      </c>
      <c r="CG55" s="35">
        <v>0</v>
      </c>
      <c r="CH55" s="35">
        <v>0</v>
      </c>
      <c r="CI55" s="35"/>
      <c r="CJ55" s="35">
        <v>0</v>
      </c>
      <c r="CK55" s="35">
        <v>0</v>
      </c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5"/>
      <c r="CX55" s="35"/>
      <c r="CY55" s="35"/>
      <c r="CZ55" s="35"/>
      <c r="DA55" s="35"/>
      <c r="DB55" s="35"/>
      <c r="DC55" s="35"/>
      <c r="DD55" s="35"/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5"/>
      <c r="DW55" s="35"/>
      <c r="DX55" s="35"/>
      <c r="DY55" s="35"/>
      <c r="DZ55" s="35"/>
      <c r="EA55" s="35"/>
      <c r="EB55" s="35"/>
      <c r="EC55" s="35"/>
      <c r="ED55" s="35"/>
      <c r="EE55" s="35"/>
      <c r="EF55" s="35"/>
      <c r="EG55" s="35"/>
      <c r="EH55" s="2" t="e">
        <f t="shared" si="3"/>
        <v>#DIV/0!</v>
      </c>
      <c r="EI55" s="5"/>
      <c r="EJ55" s="5"/>
      <c r="EK55" s="5"/>
      <c r="EL55" s="5"/>
      <c r="EM55" s="5"/>
      <c r="EN55" s="5"/>
      <c r="EO55" s="5"/>
      <c r="EQ55" s="5"/>
      <c r="ER55" s="99"/>
      <c r="ES55" s="5"/>
      <c r="ET55" s="5"/>
      <c r="EU55" s="99"/>
      <c r="EV55" s="99"/>
      <c r="EW55" s="99"/>
      <c r="EX55" s="99"/>
      <c r="EY55" s="99"/>
    </row>
    <row r="56" spans="1:155" ht="16.5" thickBot="1">
      <c r="A56" s="193" t="s">
        <v>193</v>
      </c>
      <c r="B56" s="193"/>
      <c r="C56" s="41"/>
      <c r="D56" s="5">
        <f>IFERROR(VLOOKUP(A56,#REF!,4,FALSE),0)</f>
        <v>0</v>
      </c>
      <c r="E56" s="5">
        <f>IFERROR(VLOOKUP(A56,#REF!,6,FALSE),0)</f>
        <v>0</v>
      </c>
      <c r="F56" s="5"/>
      <c r="G56" s="5">
        <f>+IFERROR(VLOOKUP(A56,#REF!,12,FALSE),0)</f>
        <v>0</v>
      </c>
      <c r="H56" s="5">
        <f>+IFERROR(VLOOKUP(A56,#REF!,14,FALSE),0)</f>
        <v>0</v>
      </c>
      <c r="I56" s="5">
        <f t="shared" ref="I56:I61" si="6">+EQ56</f>
        <v>0</v>
      </c>
      <c r="J56" s="5">
        <f t="shared" ref="J56:J61" si="7">+E56</f>
        <v>0</v>
      </c>
      <c r="K56" s="311">
        <f>SUM(J56:J61)-SUM(I56:I61)</f>
        <v>0</v>
      </c>
      <c r="L56" s="35">
        <v>5472</v>
      </c>
      <c r="M56" s="35">
        <v>1440</v>
      </c>
      <c r="N56" s="35"/>
      <c r="O56" s="35">
        <v>9</v>
      </c>
      <c r="P56" s="35">
        <v>5472</v>
      </c>
      <c r="Q56" s="35">
        <v>1872</v>
      </c>
      <c r="R56" s="35">
        <v>5184</v>
      </c>
      <c r="S56" s="35">
        <v>15</v>
      </c>
      <c r="T56" s="35"/>
      <c r="U56" s="35"/>
      <c r="V56" s="35"/>
      <c r="W56" s="35"/>
      <c r="X56" s="35">
        <v>5040</v>
      </c>
      <c r="Y56" s="35">
        <v>1368</v>
      </c>
      <c r="Z56" s="35">
        <v>5184</v>
      </c>
      <c r="AA56" s="35"/>
      <c r="AB56" s="35">
        <v>5256</v>
      </c>
      <c r="AC56" s="35">
        <v>2520</v>
      </c>
      <c r="AD56" s="35"/>
      <c r="AE56" s="35">
        <v>68</v>
      </c>
      <c r="AF56" s="35">
        <v>5688</v>
      </c>
      <c r="AG56" s="35">
        <v>1152</v>
      </c>
      <c r="AH56" s="35">
        <v>5184</v>
      </c>
      <c r="AI56" s="35">
        <v>5</v>
      </c>
      <c r="AJ56" s="35">
        <v>5184</v>
      </c>
      <c r="AK56" s="35">
        <v>1368</v>
      </c>
      <c r="AL56" s="35">
        <v>5184</v>
      </c>
      <c r="AM56" s="35">
        <v>-72</v>
      </c>
      <c r="AN56" s="35">
        <v>5544</v>
      </c>
      <c r="AO56" s="35">
        <v>2448</v>
      </c>
      <c r="AP56" s="35"/>
      <c r="AQ56" s="35"/>
      <c r="AR56" s="35">
        <v>4824</v>
      </c>
      <c r="AS56" s="35">
        <v>1512</v>
      </c>
      <c r="AT56" s="35">
        <v>5184</v>
      </c>
      <c r="AU56" s="35">
        <v>72</v>
      </c>
      <c r="AV56" s="35"/>
      <c r="AW56" s="35"/>
      <c r="AX56" s="35"/>
      <c r="AY56" s="35"/>
      <c r="AZ56" s="35">
        <v>5544</v>
      </c>
      <c r="BA56" s="35">
        <v>1152</v>
      </c>
      <c r="BB56" s="35">
        <v>5184</v>
      </c>
      <c r="BC56" s="35"/>
      <c r="BD56" s="35">
        <v>5256</v>
      </c>
      <c r="BE56" s="35">
        <v>2160</v>
      </c>
      <c r="BF56" s="35">
        <v>5184</v>
      </c>
      <c r="BG56" s="35">
        <v>14</v>
      </c>
      <c r="BH56" s="35">
        <v>5544</v>
      </c>
      <c r="BI56" s="35">
        <v>1656</v>
      </c>
      <c r="BJ56" s="35">
        <v>10368</v>
      </c>
      <c r="BK56" s="35">
        <v>-14</v>
      </c>
      <c r="BL56" s="35">
        <v>4752</v>
      </c>
      <c r="BM56" s="35">
        <v>1368</v>
      </c>
      <c r="BN56" s="35"/>
      <c r="BO56" s="35"/>
      <c r="BP56" s="35">
        <v>6768</v>
      </c>
      <c r="BQ56" s="35">
        <v>1512</v>
      </c>
      <c r="BR56" s="35">
        <v>5184</v>
      </c>
      <c r="BS56" s="35"/>
      <c r="BT56" s="35">
        <v>6552</v>
      </c>
      <c r="BU56" s="35">
        <v>1152</v>
      </c>
      <c r="BV56" s="35">
        <v>0</v>
      </c>
      <c r="BW56" s="35">
        <v>72</v>
      </c>
      <c r="BX56" s="35"/>
      <c r="BY56" s="35"/>
      <c r="BZ56" s="35"/>
      <c r="CA56" s="35"/>
      <c r="CB56" s="35">
        <v>6552</v>
      </c>
      <c r="CC56" s="35">
        <v>2016</v>
      </c>
      <c r="CD56" s="35">
        <v>10368</v>
      </c>
      <c r="CE56" s="35">
        <v>59</v>
      </c>
      <c r="CF56" s="35">
        <v>4392</v>
      </c>
      <c r="CG56" s="35">
        <v>1296</v>
      </c>
      <c r="CH56" s="35">
        <v>5184</v>
      </c>
      <c r="CI56" s="35">
        <v>13</v>
      </c>
      <c r="CJ56" s="35">
        <v>5184</v>
      </c>
      <c r="CK56" s="35">
        <v>0</v>
      </c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  <c r="CY56" s="35"/>
      <c r="CZ56" s="35"/>
      <c r="DA56" s="35"/>
      <c r="DB56" s="35"/>
      <c r="DC56" s="35"/>
      <c r="DD56" s="35"/>
      <c r="DE56" s="35"/>
      <c r="DF56" s="35"/>
      <c r="DG56" s="35"/>
      <c r="DH56" s="35"/>
      <c r="DI56" s="35"/>
      <c r="DJ56" s="35"/>
      <c r="DK56" s="35"/>
      <c r="DL56" s="35"/>
      <c r="DM56" s="35"/>
      <c r="DN56" s="35"/>
      <c r="DO56" s="35"/>
      <c r="DP56" s="35"/>
      <c r="DQ56" s="35"/>
      <c r="DR56" s="35"/>
      <c r="DS56" s="35"/>
      <c r="DT56" s="35"/>
      <c r="DU56" s="35"/>
      <c r="DV56" s="35"/>
      <c r="DW56" s="35"/>
      <c r="DX56" s="35"/>
      <c r="DY56" s="35"/>
      <c r="DZ56" s="35"/>
      <c r="EA56" s="35"/>
      <c r="EB56" s="35"/>
      <c r="EC56" s="35"/>
      <c r="ED56" s="35"/>
      <c r="EE56" s="35"/>
      <c r="EF56" s="35"/>
      <c r="EG56" s="35"/>
      <c r="EH56" s="2" t="e">
        <f t="shared" si="3"/>
        <v>#DIV/0!</v>
      </c>
      <c r="EI56" s="5"/>
      <c r="EJ56" s="5"/>
      <c r="EK56" s="5"/>
      <c r="EL56" s="5"/>
      <c r="EM56" s="221"/>
      <c r="EN56" s="5"/>
      <c r="EO56" s="5"/>
      <c r="EQ56" s="5"/>
      <c r="ER56" s="99"/>
      <c r="ES56" s="5"/>
      <c r="ET56" s="5"/>
      <c r="EU56" s="99"/>
      <c r="EV56" s="99"/>
      <c r="EW56" s="99"/>
      <c r="EX56" s="99"/>
      <c r="EY56" s="99"/>
    </row>
    <row r="57" spans="1:155" ht="16.5" thickBot="1">
      <c r="A57" s="193" t="s">
        <v>194</v>
      </c>
      <c r="B57" s="193"/>
      <c r="C57" s="41"/>
      <c r="D57" s="5">
        <f>IFERROR(VLOOKUP(A57,#REF!,4,FALSE),0)</f>
        <v>0</v>
      </c>
      <c r="E57" s="5">
        <f>IFERROR(VLOOKUP(A57,#REF!,6,FALSE),0)</f>
        <v>0</v>
      </c>
      <c r="F57" s="5"/>
      <c r="G57" s="5">
        <f>+IFERROR(VLOOKUP(A57,#REF!,12,FALSE),0)</f>
        <v>0</v>
      </c>
      <c r="H57" s="5">
        <f>+IFERROR(VLOOKUP(A57,#REF!,14,FALSE),0)</f>
        <v>0</v>
      </c>
      <c r="I57" s="5">
        <f t="shared" si="6"/>
        <v>0</v>
      </c>
      <c r="J57" s="5">
        <f t="shared" si="7"/>
        <v>0</v>
      </c>
      <c r="K57" s="312"/>
      <c r="L57" s="35">
        <v>4176</v>
      </c>
      <c r="M57" s="35">
        <v>1584</v>
      </c>
      <c r="N57" s="35"/>
      <c r="O57" s="35">
        <v>72</v>
      </c>
      <c r="P57" s="35">
        <v>3960</v>
      </c>
      <c r="Q57" s="35">
        <v>1872</v>
      </c>
      <c r="R57" s="35">
        <v>0</v>
      </c>
      <c r="S57" s="35"/>
      <c r="T57" s="35"/>
      <c r="U57" s="35"/>
      <c r="V57" s="35"/>
      <c r="W57" s="35"/>
      <c r="X57" s="35">
        <v>4536</v>
      </c>
      <c r="Y57" s="35">
        <v>1224</v>
      </c>
      <c r="Z57" s="35">
        <v>5184</v>
      </c>
      <c r="AA57" s="35"/>
      <c r="AB57" s="35">
        <v>4536</v>
      </c>
      <c r="AC57" s="35">
        <v>1440</v>
      </c>
      <c r="AD57" s="35"/>
      <c r="AE57" s="35">
        <v>-1</v>
      </c>
      <c r="AF57" s="35">
        <v>4536</v>
      </c>
      <c r="AG57" s="35">
        <v>1440</v>
      </c>
      <c r="AH57" s="35">
        <v>5184</v>
      </c>
      <c r="AI57" s="35"/>
      <c r="AJ57" s="35">
        <v>4320</v>
      </c>
      <c r="AK57" s="35">
        <v>1224</v>
      </c>
      <c r="AL57" s="35">
        <v>5184</v>
      </c>
      <c r="AM57" s="35"/>
      <c r="AN57" s="35">
        <v>4824</v>
      </c>
      <c r="AO57" s="35">
        <v>1368</v>
      </c>
      <c r="AP57" s="35"/>
      <c r="AQ57" s="35"/>
      <c r="AR57" s="35">
        <v>4968</v>
      </c>
      <c r="AS57" s="35">
        <v>1584</v>
      </c>
      <c r="AT57" s="35">
        <v>5184</v>
      </c>
      <c r="AU57" s="35"/>
      <c r="AV57" s="35"/>
      <c r="AW57" s="35"/>
      <c r="AX57" s="35"/>
      <c r="AY57" s="35"/>
      <c r="AZ57" s="35">
        <v>4752</v>
      </c>
      <c r="BA57" s="35">
        <v>576</v>
      </c>
      <c r="BB57" s="35">
        <v>5184</v>
      </c>
      <c r="BC57" s="35"/>
      <c r="BD57" s="35">
        <v>4824</v>
      </c>
      <c r="BE57" s="35">
        <v>1224</v>
      </c>
      <c r="BF57" s="35">
        <v>5184</v>
      </c>
      <c r="BG57" s="35"/>
      <c r="BH57" s="35">
        <v>4896</v>
      </c>
      <c r="BI57" s="35">
        <v>1296</v>
      </c>
      <c r="BJ57" s="35">
        <v>5184</v>
      </c>
      <c r="BK57" s="35">
        <v>144</v>
      </c>
      <c r="BL57" s="35">
        <v>3960</v>
      </c>
      <c r="BM57" s="35">
        <v>1368</v>
      </c>
      <c r="BN57" s="35"/>
      <c r="BO57" s="35"/>
      <c r="BP57" s="35">
        <v>4536</v>
      </c>
      <c r="BQ57" s="35">
        <v>936</v>
      </c>
      <c r="BR57" s="35">
        <v>0</v>
      </c>
      <c r="BS57" s="35"/>
      <c r="BT57" s="35">
        <v>5256</v>
      </c>
      <c r="BU57" s="35">
        <v>936</v>
      </c>
      <c r="BV57" s="35">
        <v>5184</v>
      </c>
      <c r="BW57" s="35"/>
      <c r="BX57" s="35"/>
      <c r="BY57" s="35"/>
      <c r="BZ57" s="35"/>
      <c r="CA57" s="35"/>
      <c r="CB57" s="35">
        <v>5544</v>
      </c>
      <c r="CC57" s="35">
        <v>1152</v>
      </c>
      <c r="CD57" s="35">
        <v>5184</v>
      </c>
      <c r="CE57" s="35"/>
      <c r="CF57" s="35">
        <v>4104</v>
      </c>
      <c r="CG57" s="35">
        <v>720</v>
      </c>
      <c r="CH57" s="35">
        <v>0</v>
      </c>
      <c r="CI57" s="35"/>
      <c r="CJ57" s="35">
        <v>4824</v>
      </c>
      <c r="CK57" s="35">
        <v>0</v>
      </c>
      <c r="CL57" s="35"/>
      <c r="CM57" s="35"/>
      <c r="CN57" s="35"/>
      <c r="CO57" s="35"/>
      <c r="CP57" s="35"/>
      <c r="CQ57" s="35"/>
      <c r="CR57" s="35"/>
      <c r="CS57" s="35"/>
      <c r="CT57" s="35"/>
      <c r="CU57" s="35"/>
      <c r="CV57" s="35"/>
      <c r="CW57" s="35"/>
      <c r="CX57" s="35"/>
      <c r="CY57" s="35"/>
      <c r="CZ57" s="35"/>
      <c r="DA57" s="35"/>
      <c r="DB57" s="35"/>
      <c r="DC57" s="35"/>
      <c r="DD57" s="35"/>
      <c r="DE57" s="35"/>
      <c r="DF57" s="35"/>
      <c r="DG57" s="35"/>
      <c r="DH57" s="35"/>
      <c r="DI57" s="35"/>
      <c r="DJ57" s="35"/>
      <c r="DK57" s="35"/>
      <c r="DL57" s="35"/>
      <c r="DM57" s="35"/>
      <c r="DN57" s="35"/>
      <c r="DO57" s="35"/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5"/>
      <c r="EC57" s="35"/>
      <c r="ED57" s="35"/>
      <c r="EE57" s="35"/>
      <c r="EF57" s="35"/>
      <c r="EG57" s="35"/>
      <c r="EH57" s="2" t="e">
        <f t="shared" si="3"/>
        <v>#DIV/0!</v>
      </c>
      <c r="EI57" s="5"/>
      <c r="EJ57" s="5"/>
      <c r="EK57" s="5"/>
      <c r="EL57" s="5"/>
      <c r="EM57" s="5"/>
      <c r="EN57" s="5"/>
      <c r="EO57" s="5"/>
      <c r="EQ57" s="5"/>
      <c r="ER57" s="99"/>
      <c r="ES57" s="5"/>
      <c r="ET57" s="5"/>
      <c r="EU57" s="99"/>
      <c r="EV57" s="99"/>
      <c r="EW57" s="99"/>
      <c r="EX57" s="99"/>
      <c r="EY57" s="99"/>
    </row>
    <row r="58" spans="1:155" ht="16.5" thickBot="1">
      <c r="A58" s="193" t="s">
        <v>195</v>
      </c>
      <c r="B58" s="193"/>
      <c r="C58" s="41"/>
      <c r="D58" s="5">
        <f>IFERROR(VLOOKUP(A58,#REF!,4,FALSE),0)</f>
        <v>0</v>
      </c>
      <c r="E58" s="5">
        <f>IFERROR(VLOOKUP(A58,#REF!,6,FALSE),0)</f>
        <v>0</v>
      </c>
      <c r="F58" s="5"/>
      <c r="G58" s="5">
        <f>+IFERROR(VLOOKUP(A58,#REF!,12,FALSE),0)</f>
        <v>0</v>
      </c>
      <c r="H58" s="5">
        <f>+IFERROR(VLOOKUP(A58,#REF!,14,FALSE),0)</f>
        <v>0</v>
      </c>
      <c r="I58" s="5">
        <f t="shared" si="6"/>
        <v>0</v>
      </c>
      <c r="J58" s="5">
        <f t="shared" si="7"/>
        <v>0</v>
      </c>
      <c r="K58" s="312"/>
      <c r="L58" s="35">
        <v>936</v>
      </c>
      <c r="M58" s="35">
        <v>432</v>
      </c>
      <c r="N58" s="35"/>
      <c r="O58" s="35"/>
      <c r="P58" s="35">
        <v>1008</v>
      </c>
      <c r="Q58" s="35">
        <v>360</v>
      </c>
      <c r="R58" s="35">
        <v>2592</v>
      </c>
      <c r="S58" s="35"/>
      <c r="T58" s="35"/>
      <c r="U58" s="35"/>
      <c r="V58" s="35"/>
      <c r="W58" s="35"/>
      <c r="X58" s="35">
        <v>936</v>
      </c>
      <c r="Y58" s="35">
        <v>360</v>
      </c>
      <c r="Z58" s="35">
        <v>0</v>
      </c>
      <c r="AA58" s="35"/>
      <c r="AB58" s="35">
        <v>648</v>
      </c>
      <c r="AC58" s="35">
        <v>360</v>
      </c>
      <c r="AD58" s="35"/>
      <c r="AE58" s="35"/>
      <c r="AF58" s="35">
        <v>1368</v>
      </c>
      <c r="AG58" s="35">
        <v>360</v>
      </c>
      <c r="AH58" s="35">
        <v>2592</v>
      </c>
      <c r="AI58" s="35"/>
      <c r="AJ58" s="35">
        <v>1080</v>
      </c>
      <c r="AK58" s="35">
        <v>216</v>
      </c>
      <c r="AL58" s="35">
        <v>0</v>
      </c>
      <c r="AM58" s="35"/>
      <c r="AN58" s="35">
        <v>864</v>
      </c>
      <c r="AO58" s="35">
        <v>576</v>
      </c>
      <c r="AP58" s="35"/>
      <c r="AQ58" s="35"/>
      <c r="AR58" s="35">
        <v>936</v>
      </c>
      <c r="AS58" s="35">
        <v>216</v>
      </c>
      <c r="AT58" s="35">
        <v>2592</v>
      </c>
      <c r="AU58" s="35"/>
      <c r="AV58" s="35"/>
      <c r="AW58" s="35"/>
      <c r="AX58" s="35"/>
      <c r="AY58" s="35"/>
      <c r="AZ58" s="35">
        <v>1080</v>
      </c>
      <c r="BA58" s="35">
        <v>432</v>
      </c>
      <c r="BB58" s="35">
        <v>0</v>
      </c>
      <c r="BC58" s="35"/>
      <c r="BD58" s="35">
        <v>936</v>
      </c>
      <c r="BE58" s="35">
        <v>576</v>
      </c>
      <c r="BF58" s="35">
        <v>0</v>
      </c>
      <c r="BG58" s="35"/>
      <c r="BH58" s="35">
        <v>1368</v>
      </c>
      <c r="BI58" s="35">
        <v>432</v>
      </c>
      <c r="BJ58" s="35">
        <v>0</v>
      </c>
      <c r="BK58" s="35"/>
      <c r="BL58" s="35">
        <v>864</v>
      </c>
      <c r="BM58" s="35">
        <v>360</v>
      </c>
      <c r="BN58" s="35"/>
      <c r="BO58" s="35"/>
      <c r="BP58" s="35">
        <v>1368</v>
      </c>
      <c r="BQ58" s="35">
        <v>360</v>
      </c>
      <c r="BR58" s="35">
        <v>5184</v>
      </c>
      <c r="BS58" s="35"/>
      <c r="BT58" s="35">
        <v>864</v>
      </c>
      <c r="BU58" s="35">
        <v>360</v>
      </c>
      <c r="BV58" s="35">
        <v>0</v>
      </c>
      <c r="BW58" s="35"/>
      <c r="BX58" s="35"/>
      <c r="BY58" s="35"/>
      <c r="BZ58" s="35"/>
      <c r="CA58" s="35"/>
      <c r="CB58" s="35">
        <v>1296</v>
      </c>
      <c r="CC58" s="35">
        <v>72</v>
      </c>
      <c r="CD58" s="35">
        <v>0</v>
      </c>
      <c r="CE58" s="35"/>
      <c r="CF58" s="35">
        <v>1224</v>
      </c>
      <c r="CG58" s="35">
        <v>360</v>
      </c>
      <c r="CH58" s="35">
        <v>2592</v>
      </c>
      <c r="CI58" s="35"/>
      <c r="CJ58" s="35">
        <v>1080</v>
      </c>
      <c r="CK58" s="35">
        <v>0</v>
      </c>
      <c r="CL58" s="35"/>
      <c r="CM58" s="35"/>
      <c r="CN58" s="35"/>
      <c r="CO58" s="35"/>
      <c r="CP58" s="35"/>
      <c r="CQ58" s="35"/>
      <c r="CR58" s="35"/>
      <c r="CS58" s="35"/>
      <c r="CT58" s="35"/>
      <c r="CU58" s="35"/>
      <c r="CV58" s="35"/>
      <c r="CW58" s="35"/>
      <c r="CX58" s="35"/>
      <c r="CY58" s="35"/>
      <c r="CZ58" s="35"/>
      <c r="DA58" s="35"/>
      <c r="DB58" s="35"/>
      <c r="DC58" s="35"/>
      <c r="DD58" s="35"/>
      <c r="DE58" s="35"/>
      <c r="DF58" s="35"/>
      <c r="DG58" s="35"/>
      <c r="DH58" s="35"/>
      <c r="DI58" s="35"/>
      <c r="DJ58" s="35"/>
      <c r="DK58" s="35"/>
      <c r="DL58" s="35"/>
      <c r="DM58" s="35"/>
      <c r="DN58" s="35"/>
      <c r="DO58" s="35"/>
      <c r="DP58" s="35"/>
      <c r="DQ58" s="35"/>
      <c r="DR58" s="35"/>
      <c r="DS58" s="35"/>
      <c r="DT58" s="35"/>
      <c r="DU58" s="35"/>
      <c r="DV58" s="35"/>
      <c r="DW58" s="35"/>
      <c r="DX58" s="35"/>
      <c r="DY58" s="35"/>
      <c r="DZ58" s="35"/>
      <c r="EA58" s="35"/>
      <c r="EB58" s="35"/>
      <c r="EC58" s="35"/>
      <c r="ED58" s="35"/>
      <c r="EE58" s="35"/>
      <c r="EF58" s="35"/>
      <c r="EG58" s="35"/>
      <c r="EH58" s="2" t="e">
        <f t="shared" si="3"/>
        <v>#DIV/0!</v>
      </c>
      <c r="EI58" s="5"/>
      <c r="EJ58" s="5"/>
      <c r="EK58" s="5"/>
      <c r="EL58" s="5"/>
      <c r="EM58" s="5"/>
      <c r="EN58" s="5"/>
      <c r="EO58" s="5"/>
      <c r="EQ58" s="5"/>
      <c r="ER58" s="99"/>
      <c r="ES58" s="5"/>
      <c r="ET58" s="5"/>
      <c r="EU58" s="99"/>
      <c r="EV58" s="99"/>
      <c r="EW58" s="99"/>
      <c r="EX58" s="99"/>
      <c r="EY58" s="99"/>
    </row>
    <row r="59" spans="1:155" ht="16.5" thickBot="1">
      <c r="A59" s="193" t="s">
        <v>196</v>
      </c>
      <c r="B59" s="193"/>
      <c r="C59" s="41"/>
      <c r="D59" s="5">
        <f>IFERROR(VLOOKUP(A59,#REF!,4,FALSE),0)</f>
        <v>0</v>
      </c>
      <c r="E59" s="5">
        <f>IFERROR(VLOOKUP(A59,#REF!,6,FALSE),0)</f>
        <v>0</v>
      </c>
      <c r="F59" s="5"/>
      <c r="G59" s="5">
        <f>+IFERROR(VLOOKUP(A59,#REF!,12,FALSE),0)</f>
        <v>0</v>
      </c>
      <c r="H59" s="5">
        <f>+IFERROR(VLOOKUP(A59,#REF!,14,FALSE),0)</f>
        <v>0</v>
      </c>
      <c r="I59" s="5">
        <f t="shared" si="6"/>
        <v>0</v>
      </c>
      <c r="J59" s="5">
        <f t="shared" si="7"/>
        <v>0</v>
      </c>
      <c r="K59" s="312"/>
      <c r="L59" s="35">
        <v>2304</v>
      </c>
      <c r="M59" s="35">
        <v>648</v>
      </c>
      <c r="N59" s="35"/>
      <c r="O59" s="35"/>
      <c r="P59" s="35">
        <v>1152</v>
      </c>
      <c r="Q59" s="35">
        <v>360</v>
      </c>
      <c r="R59" s="35">
        <v>2592</v>
      </c>
      <c r="S59" s="35"/>
      <c r="T59" s="35"/>
      <c r="U59" s="35"/>
      <c r="V59" s="35"/>
      <c r="W59" s="35"/>
      <c r="X59" s="35">
        <v>936</v>
      </c>
      <c r="Y59" s="35">
        <v>288</v>
      </c>
      <c r="Z59" s="35">
        <v>0</v>
      </c>
      <c r="AA59" s="35"/>
      <c r="AB59" s="35">
        <v>864</v>
      </c>
      <c r="AC59" s="35">
        <v>360</v>
      </c>
      <c r="AD59" s="35"/>
      <c r="AE59" s="35"/>
      <c r="AF59" s="35">
        <v>1296</v>
      </c>
      <c r="AG59" s="35">
        <v>144</v>
      </c>
      <c r="AH59" s="35">
        <v>2592</v>
      </c>
      <c r="AI59" s="35"/>
      <c r="AJ59" s="35">
        <v>1296</v>
      </c>
      <c r="AK59" s="35">
        <v>216</v>
      </c>
      <c r="AL59" s="35">
        <v>2592</v>
      </c>
      <c r="AM59" s="35"/>
      <c r="AN59" s="35">
        <v>1440</v>
      </c>
      <c r="AO59" s="35">
        <v>216</v>
      </c>
      <c r="AP59" s="35"/>
      <c r="AQ59" s="35"/>
      <c r="AR59" s="35">
        <v>1152</v>
      </c>
      <c r="AS59" s="35">
        <v>288</v>
      </c>
      <c r="AT59" s="35">
        <v>0</v>
      </c>
      <c r="AU59" s="35"/>
      <c r="AV59" s="35"/>
      <c r="AW59" s="35"/>
      <c r="AX59" s="35"/>
      <c r="AY59" s="35"/>
      <c r="AZ59" s="35">
        <v>1224</v>
      </c>
      <c r="BA59" s="35">
        <v>504</v>
      </c>
      <c r="BB59" s="35">
        <v>0</v>
      </c>
      <c r="BC59" s="35"/>
      <c r="BD59" s="35">
        <v>936</v>
      </c>
      <c r="BE59" s="35">
        <v>216</v>
      </c>
      <c r="BF59" s="35">
        <v>0</v>
      </c>
      <c r="BG59" s="35"/>
      <c r="BH59" s="35">
        <v>1368</v>
      </c>
      <c r="BI59" s="35">
        <v>216</v>
      </c>
      <c r="BJ59" s="35">
        <v>5184</v>
      </c>
      <c r="BK59" s="35"/>
      <c r="BL59" s="35">
        <v>720</v>
      </c>
      <c r="BM59" s="35">
        <v>360</v>
      </c>
      <c r="BN59" s="35"/>
      <c r="BO59" s="35"/>
      <c r="BP59" s="35">
        <v>1440</v>
      </c>
      <c r="BQ59" s="35">
        <v>144</v>
      </c>
      <c r="BR59" s="35">
        <v>0</v>
      </c>
      <c r="BS59" s="35"/>
      <c r="BT59" s="35">
        <v>792</v>
      </c>
      <c r="BU59" s="35">
        <v>144</v>
      </c>
      <c r="BV59" s="35">
        <v>0</v>
      </c>
      <c r="BW59" s="35"/>
      <c r="BX59" s="35"/>
      <c r="BY59" s="35"/>
      <c r="BZ59" s="35"/>
      <c r="CA59" s="35"/>
      <c r="CB59" s="35">
        <v>1080</v>
      </c>
      <c r="CC59" s="35">
        <v>144</v>
      </c>
      <c r="CD59" s="35">
        <v>0</v>
      </c>
      <c r="CE59" s="35"/>
      <c r="CF59" s="35">
        <v>2520</v>
      </c>
      <c r="CG59" s="35">
        <v>288</v>
      </c>
      <c r="CH59" s="35">
        <v>2592</v>
      </c>
      <c r="CI59" s="35"/>
      <c r="CJ59" s="35">
        <v>1728</v>
      </c>
      <c r="CK59" s="35">
        <v>0</v>
      </c>
      <c r="CL59" s="35"/>
      <c r="CM59" s="35"/>
      <c r="CN59" s="35"/>
      <c r="CO59" s="35"/>
      <c r="CP59" s="35"/>
      <c r="CQ59" s="35"/>
      <c r="CR59" s="35"/>
      <c r="CS59" s="35"/>
      <c r="CT59" s="35"/>
      <c r="CU59" s="35"/>
      <c r="CV59" s="35"/>
      <c r="CW59" s="35"/>
      <c r="CX59" s="35"/>
      <c r="CY59" s="35"/>
      <c r="CZ59" s="35"/>
      <c r="DA59" s="35"/>
      <c r="DB59" s="35"/>
      <c r="DC59" s="35"/>
      <c r="DD59" s="35"/>
      <c r="DE59" s="35"/>
      <c r="DF59" s="35"/>
      <c r="DG59" s="35"/>
      <c r="DH59" s="35"/>
      <c r="DI59" s="35"/>
      <c r="DJ59" s="35"/>
      <c r="DK59" s="35"/>
      <c r="DL59" s="35"/>
      <c r="DM59" s="35"/>
      <c r="DN59" s="35"/>
      <c r="DO59" s="35"/>
      <c r="DP59" s="35"/>
      <c r="DQ59" s="35"/>
      <c r="DR59" s="35"/>
      <c r="DS59" s="35"/>
      <c r="DT59" s="35"/>
      <c r="DU59" s="35"/>
      <c r="DV59" s="35"/>
      <c r="DW59" s="35"/>
      <c r="DX59" s="35"/>
      <c r="DY59" s="35"/>
      <c r="DZ59" s="35"/>
      <c r="EA59" s="35"/>
      <c r="EB59" s="35"/>
      <c r="EC59" s="35"/>
      <c r="ED59" s="35"/>
      <c r="EE59" s="35"/>
      <c r="EF59" s="35"/>
      <c r="EG59" s="35"/>
      <c r="EH59" s="2" t="e">
        <f t="shared" si="3"/>
        <v>#DIV/0!</v>
      </c>
      <c r="EI59" s="5"/>
      <c r="EJ59" s="5"/>
      <c r="EK59" s="5"/>
      <c r="EL59" s="5"/>
      <c r="EM59" s="5"/>
      <c r="EN59" s="5"/>
      <c r="EO59" s="5"/>
      <c r="EQ59" s="5"/>
      <c r="ER59" s="99"/>
      <c r="ES59" s="5"/>
      <c r="ET59" s="5"/>
      <c r="EU59" s="99"/>
      <c r="EV59" s="99"/>
      <c r="EW59" s="99"/>
      <c r="EX59" s="99"/>
      <c r="EY59" s="99"/>
    </row>
    <row r="60" spans="1:155" ht="16.5" thickBot="1">
      <c r="A60" s="193" t="s">
        <v>201</v>
      </c>
      <c r="B60" s="193"/>
      <c r="C60" s="41"/>
      <c r="D60" s="5">
        <f>IFERROR(VLOOKUP(A60,#REF!,4,FALSE),0)</f>
        <v>0</v>
      </c>
      <c r="E60" s="5">
        <f>IFERROR(VLOOKUP(A60,#REF!,6,FALSE),0)</f>
        <v>0</v>
      </c>
      <c r="F60" s="5"/>
      <c r="G60" s="5">
        <f>+IFERROR(VLOOKUP(A60,#REF!,12,FALSE),0)</f>
        <v>0</v>
      </c>
      <c r="H60" s="5">
        <f>+IFERROR(VLOOKUP(A60,#REF!,14,FALSE),0)</f>
        <v>0</v>
      </c>
      <c r="I60" s="5">
        <f t="shared" si="6"/>
        <v>0</v>
      </c>
      <c r="J60" s="5">
        <f t="shared" si="7"/>
        <v>0</v>
      </c>
      <c r="K60" s="312"/>
      <c r="L60" s="35">
        <v>1224</v>
      </c>
      <c r="M60" s="35">
        <v>360</v>
      </c>
      <c r="N60" s="35"/>
      <c r="O60" s="35"/>
      <c r="P60" s="35">
        <v>1368</v>
      </c>
      <c r="Q60" s="35">
        <v>288</v>
      </c>
      <c r="R60" s="35">
        <v>0</v>
      </c>
      <c r="S60" s="35"/>
      <c r="T60" s="35"/>
      <c r="U60" s="35"/>
      <c r="V60" s="35"/>
      <c r="W60" s="35"/>
      <c r="X60" s="35">
        <v>1008</v>
      </c>
      <c r="Y60" s="35">
        <v>0</v>
      </c>
      <c r="Z60" s="35">
        <v>0</v>
      </c>
      <c r="AA60" s="35"/>
      <c r="AB60" s="35">
        <v>0</v>
      </c>
      <c r="AC60" s="35">
        <v>0</v>
      </c>
      <c r="AD60" s="35"/>
      <c r="AE60" s="35"/>
      <c r="AF60" s="35">
        <v>0</v>
      </c>
      <c r="AG60" s="35">
        <v>0</v>
      </c>
      <c r="AH60" s="35">
        <v>2592</v>
      </c>
      <c r="AI60" s="35"/>
      <c r="AJ60" s="35">
        <v>720</v>
      </c>
      <c r="AK60" s="35">
        <v>216</v>
      </c>
      <c r="AL60" s="35">
        <v>0</v>
      </c>
      <c r="AM60" s="35"/>
      <c r="AN60" s="35">
        <v>1008</v>
      </c>
      <c r="AO60" s="35">
        <v>144</v>
      </c>
      <c r="AP60" s="35"/>
      <c r="AQ60" s="35"/>
      <c r="AR60" s="35">
        <v>864</v>
      </c>
      <c r="AS60" s="35">
        <v>144</v>
      </c>
      <c r="AT60" s="35">
        <v>0</v>
      </c>
      <c r="AU60" s="35"/>
      <c r="AV60" s="35"/>
      <c r="AW60" s="35"/>
      <c r="AX60" s="35"/>
      <c r="AY60" s="35"/>
      <c r="AZ60" s="35">
        <v>1296</v>
      </c>
      <c r="BA60" s="35">
        <v>288</v>
      </c>
      <c r="BB60" s="35">
        <v>0</v>
      </c>
      <c r="BC60" s="35"/>
      <c r="BD60" s="35">
        <v>1008</v>
      </c>
      <c r="BE60" s="35">
        <v>144</v>
      </c>
      <c r="BF60" s="35">
        <v>0</v>
      </c>
      <c r="BG60" s="35"/>
      <c r="BH60" s="35">
        <v>0</v>
      </c>
      <c r="BI60" s="35">
        <v>0</v>
      </c>
      <c r="BJ60" s="35">
        <v>0</v>
      </c>
      <c r="BK60" s="35"/>
      <c r="BL60" s="35">
        <v>0</v>
      </c>
      <c r="BM60" s="35">
        <v>0</v>
      </c>
      <c r="BN60" s="35"/>
      <c r="BO60" s="35"/>
      <c r="BP60" s="35">
        <v>0</v>
      </c>
      <c r="BQ60" s="35">
        <v>0</v>
      </c>
      <c r="BR60" s="35">
        <v>0</v>
      </c>
      <c r="BS60" s="35"/>
      <c r="BT60" s="35">
        <v>0</v>
      </c>
      <c r="BU60" s="35">
        <v>0</v>
      </c>
      <c r="BV60" s="35">
        <v>0</v>
      </c>
      <c r="BW60" s="35"/>
      <c r="BX60" s="35"/>
      <c r="BY60" s="35"/>
      <c r="BZ60" s="35"/>
      <c r="CA60" s="35"/>
      <c r="CB60" s="35">
        <v>0</v>
      </c>
      <c r="CC60" s="35">
        <v>0</v>
      </c>
      <c r="CD60" s="35">
        <v>0</v>
      </c>
      <c r="CE60" s="35"/>
      <c r="CF60" s="35">
        <v>0</v>
      </c>
      <c r="CG60" s="35">
        <v>0</v>
      </c>
      <c r="CH60" s="35">
        <v>0</v>
      </c>
      <c r="CI60" s="35"/>
      <c r="CJ60" s="35">
        <v>0</v>
      </c>
      <c r="CK60" s="35">
        <v>0</v>
      </c>
      <c r="CL60" s="35"/>
      <c r="CM60" s="35"/>
      <c r="CN60" s="35"/>
      <c r="CO60" s="35"/>
      <c r="CP60" s="35"/>
      <c r="CQ60" s="35"/>
      <c r="CR60" s="35"/>
      <c r="CS60" s="35"/>
      <c r="CT60" s="35"/>
      <c r="CU60" s="35"/>
      <c r="CV60" s="35"/>
      <c r="CW60" s="35"/>
      <c r="CX60" s="35"/>
      <c r="CY60" s="35"/>
      <c r="CZ60" s="35"/>
      <c r="DA60" s="35"/>
      <c r="DB60" s="35"/>
      <c r="DC60" s="35"/>
      <c r="DD60" s="35"/>
      <c r="DE60" s="35"/>
      <c r="DF60" s="35"/>
      <c r="DG60" s="35"/>
      <c r="DH60" s="35"/>
      <c r="DI60" s="35"/>
      <c r="DJ60" s="35"/>
      <c r="DK60" s="35"/>
      <c r="DL60" s="35"/>
      <c r="DM60" s="35"/>
      <c r="DN60" s="35"/>
      <c r="DO60" s="35"/>
      <c r="DP60" s="35"/>
      <c r="DQ60" s="35"/>
      <c r="DR60" s="35"/>
      <c r="DS60" s="35"/>
      <c r="DT60" s="35"/>
      <c r="DU60" s="35"/>
      <c r="DV60" s="35"/>
      <c r="DW60" s="35"/>
      <c r="DX60" s="35"/>
      <c r="DY60" s="35"/>
      <c r="DZ60" s="35"/>
      <c r="EA60" s="35"/>
      <c r="EB60" s="35"/>
      <c r="EC60" s="35"/>
      <c r="ED60" s="35"/>
      <c r="EE60" s="35"/>
      <c r="EF60" s="35"/>
      <c r="EG60" s="35"/>
      <c r="EH60" s="2" t="e">
        <f t="shared" si="3"/>
        <v>#DIV/0!</v>
      </c>
      <c r="EI60" s="5"/>
      <c r="EJ60" s="5"/>
      <c r="EK60" s="5"/>
      <c r="EL60" s="5"/>
      <c r="EM60" s="5"/>
      <c r="EN60" s="5"/>
      <c r="EO60" s="5"/>
      <c r="EQ60" s="5"/>
      <c r="ER60" s="99"/>
      <c r="ES60" s="5"/>
      <c r="ET60" s="5"/>
      <c r="EU60" s="99"/>
      <c r="EV60" s="99"/>
      <c r="EW60" s="99"/>
      <c r="EX60" s="99"/>
      <c r="EY60" s="99"/>
    </row>
    <row r="61" spans="1:155" ht="16.5" thickBot="1">
      <c r="A61" s="193" t="s">
        <v>242</v>
      </c>
      <c r="B61" s="193"/>
      <c r="C61" s="41"/>
      <c r="D61" s="5">
        <f>IFERROR(VLOOKUP(A61,#REF!,4,FALSE),0)</f>
        <v>0</v>
      </c>
      <c r="E61" s="5">
        <f>IFERROR(VLOOKUP(A61,#REF!,6,FALSE),0)</f>
        <v>0</v>
      </c>
      <c r="F61" s="5"/>
      <c r="G61" s="5">
        <f>+IFERROR(VLOOKUP(A61,#REF!,12,FALSE),0)</f>
        <v>0</v>
      </c>
      <c r="H61" s="5">
        <f>+IFERROR(VLOOKUP(A61,#REF!,14,FALSE),0)</f>
        <v>0</v>
      </c>
      <c r="I61" s="5">
        <f t="shared" si="6"/>
        <v>0</v>
      </c>
      <c r="J61" s="5">
        <f t="shared" si="7"/>
        <v>0</v>
      </c>
      <c r="K61" s="313"/>
      <c r="L61" s="35">
        <v>1224</v>
      </c>
      <c r="M61" s="35">
        <v>432</v>
      </c>
      <c r="N61" s="35"/>
      <c r="O61" s="35"/>
      <c r="P61" s="35">
        <v>1512</v>
      </c>
      <c r="Q61" s="35">
        <v>216</v>
      </c>
      <c r="R61" s="35">
        <v>2592</v>
      </c>
      <c r="S61" s="35"/>
      <c r="T61" s="35"/>
      <c r="U61" s="35"/>
      <c r="V61" s="35"/>
      <c r="W61" s="35"/>
      <c r="X61" s="35">
        <v>1728</v>
      </c>
      <c r="Y61" s="35">
        <v>216</v>
      </c>
      <c r="Z61" s="35">
        <v>2592</v>
      </c>
      <c r="AA61" s="35"/>
      <c r="AB61" s="35">
        <v>1440</v>
      </c>
      <c r="AC61" s="35">
        <v>432</v>
      </c>
      <c r="AD61" s="35"/>
      <c r="AE61" s="35"/>
      <c r="AF61" s="35">
        <v>1800</v>
      </c>
      <c r="AG61" s="35">
        <v>216</v>
      </c>
      <c r="AH61" s="35">
        <v>0</v>
      </c>
      <c r="AI61" s="35"/>
      <c r="AJ61" s="35">
        <v>1080</v>
      </c>
      <c r="AK61" s="35">
        <v>216</v>
      </c>
      <c r="AL61" s="35">
        <v>2592</v>
      </c>
      <c r="AM61" s="35"/>
      <c r="AN61" s="35">
        <v>1512</v>
      </c>
      <c r="AO61" s="35">
        <v>432</v>
      </c>
      <c r="AP61" s="35"/>
      <c r="AQ61" s="35"/>
      <c r="AR61" s="35">
        <v>1800</v>
      </c>
      <c r="AS61" s="35">
        <v>72</v>
      </c>
      <c r="AT61" s="35">
        <v>0</v>
      </c>
      <c r="AU61" s="35"/>
      <c r="AV61" s="35"/>
      <c r="AW61" s="35"/>
      <c r="AX61" s="35"/>
      <c r="AY61" s="35"/>
      <c r="AZ61" s="35">
        <v>1512</v>
      </c>
      <c r="BA61" s="35">
        <v>288</v>
      </c>
      <c r="BB61" s="35">
        <v>2592</v>
      </c>
      <c r="BC61" s="35"/>
      <c r="BD61" s="35">
        <v>1224</v>
      </c>
      <c r="BE61" s="35">
        <v>360</v>
      </c>
      <c r="BF61" s="35">
        <v>0</v>
      </c>
      <c r="BG61" s="35"/>
      <c r="BH61" s="35">
        <v>1872</v>
      </c>
      <c r="BI61" s="35">
        <v>288</v>
      </c>
      <c r="BJ61" s="35">
        <v>0</v>
      </c>
      <c r="BK61" s="35"/>
      <c r="BL61" s="35">
        <v>3096</v>
      </c>
      <c r="BM61" s="35">
        <v>864</v>
      </c>
      <c r="BN61" s="35"/>
      <c r="BO61" s="35"/>
      <c r="BP61" s="35">
        <v>720</v>
      </c>
      <c r="BQ61" s="35">
        <v>288</v>
      </c>
      <c r="BR61" s="35">
        <v>0</v>
      </c>
      <c r="BS61" s="35"/>
      <c r="BT61" s="35">
        <v>0</v>
      </c>
      <c r="BU61" s="35">
        <v>144</v>
      </c>
      <c r="BV61" s="35">
        <v>0</v>
      </c>
      <c r="BW61" s="35"/>
      <c r="BX61" s="35"/>
      <c r="BY61" s="35"/>
      <c r="BZ61" s="35"/>
      <c r="CA61" s="35"/>
      <c r="CB61" s="35">
        <v>0</v>
      </c>
      <c r="CC61" s="35">
        <v>0</v>
      </c>
      <c r="CD61" s="35">
        <v>0</v>
      </c>
      <c r="CE61" s="35"/>
      <c r="CF61" s="35">
        <v>0</v>
      </c>
      <c r="CG61" s="35">
        <v>0</v>
      </c>
      <c r="CH61" s="35">
        <v>0</v>
      </c>
      <c r="CI61" s="35"/>
      <c r="CJ61" s="35">
        <v>0</v>
      </c>
      <c r="CK61" s="35">
        <v>0</v>
      </c>
      <c r="CL61" s="35"/>
      <c r="CM61" s="35"/>
      <c r="CN61" s="35"/>
      <c r="CO61" s="35"/>
      <c r="CP61" s="35"/>
      <c r="CQ61" s="35"/>
      <c r="CR61" s="35"/>
      <c r="CS61" s="35"/>
      <c r="CT61" s="35"/>
      <c r="CU61" s="35"/>
      <c r="CV61" s="35"/>
      <c r="CW61" s="35"/>
      <c r="CX61" s="35"/>
      <c r="CY61" s="35"/>
      <c r="CZ61" s="35"/>
      <c r="DA61" s="35"/>
      <c r="DB61" s="35"/>
      <c r="DC61" s="35"/>
      <c r="DD61" s="35"/>
      <c r="DE61" s="35"/>
      <c r="DF61" s="35"/>
      <c r="DG61" s="35"/>
      <c r="DH61" s="35"/>
      <c r="DI61" s="35"/>
      <c r="DJ61" s="35"/>
      <c r="DK61" s="35"/>
      <c r="DL61" s="35"/>
      <c r="DM61" s="35"/>
      <c r="DN61" s="35"/>
      <c r="DO61" s="35"/>
      <c r="DP61" s="35"/>
      <c r="DQ61" s="35"/>
      <c r="DR61" s="35"/>
      <c r="DS61" s="35"/>
      <c r="DT61" s="35"/>
      <c r="DU61" s="35"/>
      <c r="DV61" s="35"/>
      <c r="DW61" s="35"/>
      <c r="DX61" s="35"/>
      <c r="DY61" s="35"/>
      <c r="DZ61" s="35"/>
      <c r="EA61" s="35"/>
      <c r="EB61" s="35"/>
      <c r="EC61" s="35"/>
      <c r="ED61" s="35"/>
      <c r="EE61" s="35"/>
      <c r="EF61" s="35"/>
      <c r="EG61" s="35"/>
      <c r="EI61" s="5"/>
      <c r="EJ61" s="5"/>
      <c r="EK61" s="5"/>
      <c r="EL61" s="5"/>
      <c r="EM61" s="5"/>
      <c r="EN61" s="5"/>
      <c r="EO61" s="5"/>
      <c r="EQ61" s="5"/>
      <c r="ER61" s="99"/>
      <c r="ES61" s="5"/>
      <c r="ET61" s="5"/>
      <c r="EU61" s="99"/>
      <c r="EV61" s="99"/>
      <c r="EW61" s="99"/>
      <c r="EX61" s="99"/>
      <c r="EY61" s="99"/>
    </row>
    <row r="62" spans="1:155" ht="16.5" thickBot="1">
      <c r="A62" s="44" t="s">
        <v>23</v>
      </c>
      <c r="B62" s="44"/>
      <c r="C62" s="41"/>
      <c r="D62" s="3">
        <f>IFERROR(VLOOKUP(A62,#REF!,4,FALSE),0)</f>
        <v>0</v>
      </c>
      <c r="E62" s="3">
        <f>IFERROR(VLOOKUP(A62,#REF!,6,FALSE),0)</f>
        <v>0</v>
      </c>
      <c r="F62" s="3"/>
      <c r="G62" s="3">
        <f>+IFERROR(VLOOKUP(A62,#REF!,12,FALSE),0)</f>
        <v>0</v>
      </c>
      <c r="H62" s="3">
        <f>+IFERROR(VLOOKUP(A62,#REF!,14,FALSE),0)</f>
        <v>0</v>
      </c>
      <c r="I62" s="3">
        <f t="shared" si="1"/>
        <v>0</v>
      </c>
      <c r="J62" s="3">
        <f t="shared" si="2"/>
        <v>0</v>
      </c>
      <c r="K62" s="43">
        <f>J62-I62</f>
        <v>0</v>
      </c>
      <c r="L62" s="35">
        <v>336</v>
      </c>
      <c r="M62" s="35">
        <v>96</v>
      </c>
      <c r="N62" s="35"/>
      <c r="O62" s="35"/>
      <c r="P62" s="35">
        <v>384</v>
      </c>
      <c r="Q62" s="35">
        <v>0</v>
      </c>
      <c r="R62" s="35">
        <v>432</v>
      </c>
      <c r="S62" s="35"/>
      <c r="T62" s="35"/>
      <c r="U62" s="35"/>
      <c r="V62" s="35"/>
      <c r="W62" s="35"/>
      <c r="X62" s="35">
        <v>336</v>
      </c>
      <c r="Y62" s="35">
        <v>48</v>
      </c>
      <c r="Z62" s="35">
        <v>432</v>
      </c>
      <c r="AA62" s="35"/>
      <c r="AB62" s="35">
        <v>96</v>
      </c>
      <c r="AC62" s="35">
        <v>96</v>
      </c>
      <c r="AD62" s="35"/>
      <c r="AE62" s="35"/>
      <c r="AF62" s="35">
        <v>336</v>
      </c>
      <c r="AG62" s="35">
        <v>96</v>
      </c>
      <c r="AH62" s="35">
        <v>432</v>
      </c>
      <c r="AI62" s="35"/>
      <c r="AJ62" s="35">
        <v>192</v>
      </c>
      <c r="AK62" s="35">
        <v>96</v>
      </c>
      <c r="AL62" s="35">
        <v>0</v>
      </c>
      <c r="AM62" s="35"/>
      <c r="AN62" s="35">
        <v>192</v>
      </c>
      <c r="AO62" s="35">
        <v>96</v>
      </c>
      <c r="AP62" s="35"/>
      <c r="AQ62" s="35"/>
      <c r="AR62" s="35">
        <v>240</v>
      </c>
      <c r="AS62" s="35">
        <v>48</v>
      </c>
      <c r="AT62" s="35">
        <v>0</v>
      </c>
      <c r="AU62" s="35"/>
      <c r="AV62" s="35"/>
      <c r="AW62" s="35"/>
      <c r="AX62" s="35"/>
      <c r="AY62" s="35"/>
      <c r="AZ62" s="35">
        <v>336</v>
      </c>
      <c r="BA62" s="35">
        <v>48</v>
      </c>
      <c r="BB62" s="35">
        <v>0</v>
      </c>
      <c r="BC62" s="35">
        <v>-48</v>
      </c>
      <c r="BD62" s="35">
        <v>96</v>
      </c>
      <c r="BE62" s="35">
        <v>48</v>
      </c>
      <c r="BF62" s="35">
        <v>0</v>
      </c>
      <c r="BG62" s="35"/>
      <c r="BH62" s="35">
        <v>192</v>
      </c>
      <c r="BI62" s="35">
        <v>0</v>
      </c>
      <c r="BJ62" s="35">
        <v>864</v>
      </c>
      <c r="BK62" s="35">
        <v>-48</v>
      </c>
      <c r="BL62" s="35">
        <v>432</v>
      </c>
      <c r="BM62" s="35">
        <v>144</v>
      </c>
      <c r="BN62" s="35"/>
      <c r="BO62" s="35">
        <v>48</v>
      </c>
      <c r="BP62" s="35">
        <v>336</v>
      </c>
      <c r="BQ62" s="35">
        <v>48</v>
      </c>
      <c r="BR62" s="35">
        <v>432</v>
      </c>
      <c r="BS62" s="35"/>
      <c r="BT62" s="35">
        <v>384</v>
      </c>
      <c r="BU62" s="35">
        <v>48</v>
      </c>
      <c r="BV62" s="35">
        <v>0</v>
      </c>
      <c r="BW62" s="35"/>
      <c r="BX62" s="35"/>
      <c r="BY62" s="35"/>
      <c r="BZ62" s="35"/>
      <c r="CA62" s="35"/>
      <c r="CB62" s="35">
        <v>384</v>
      </c>
      <c r="CC62" s="35">
        <v>48</v>
      </c>
      <c r="CD62" s="35">
        <v>432</v>
      </c>
      <c r="CE62" s="35">
        <v>-48</v>
      </c>
      <c r="CF62" s="35">
        <v>96</v>
      </c>
      <c r="CG62" s="35">
        <v>48</v>
      </c>
      <c r="CH62" s="35">
        <v>0</v>
      </c>
      <c r="CI62" s="35"/>
      <c r="CJ62" s="35">
        <v>144</v>
      </c>
      <c r="CK62" s="35">
        <v>0</v>
      </c>
      <c r="CL62" s="35"/>
      <c r="CM62" s="35"/>
      <c r="CN62" s="35"/>
      <c r="CO62" s="35"/>
      <c r="CP62" s="35"/>
      <c r="CQ62" s="35"/>
      <c r="CR62" s="35"/>
      <c r="CS62" s="35"/>
      <c r="CT62" s="35"/>
      <c r="CU62" s="35"/>
      <c r="CV62" s="35"/>
      <c r="CW62" s="35"/>
      <c r="CX62" s="35"/>
      <c r="CY62" s="35"/>
      <c r="CZ62" s="35"/>
      <c r="DA62" s="35"/>
      <c r="DB62" s="35"/>
      <c r="DC62" s="35"/>
      <c r="DD62" s="35"/>
      <c r="DE62" s="35"/>
      <c r="DF62" s="35"/>
      <c r="DG62" s="35"/>
      <c r="DH62" s="35"/>
      <c r="DI62" s="35"/>
      <c r="DJ62" s="35"/>
      <c r="DK62" s="35"/>
      <c r="DL62" s="35"/>
      <c r="DM62" s="35"/>
      <c r="DN62" s="35"/>
      <c r="DO62" s="35"/>
      <c r="DP62" s="35"/>
      <c r="DQ62" s="35"/>
      <c r="DR62" s="35"/>
      <c r="DS62" s="35"/>
      <c r="DT62" s="35"/>
      <c r="DU62" s="35"/>
      <c r="DV62" s="35"/>
      <c r="DW62" s="35"/>
      <c r="DX62" s="35"/>
      <c r="DY62" s="35"/>
      <c r="DZ62" s="35"/>
      <c r="EA62" s="35"/>
      <c r="EB62" s="35"/>
      <c r="EC62" s="35"/>
      <c r="ED62" s="35"/>
      <c r="EE62" s="35"/>
      <c r="EF62" s="35"/>
      <c r="EG62" s="35"/>
      <c r="EH62" s="2" t="e">
        <f t="shared" si="3"/>
        <v>#DIV/0!</v>
      </c>
      <c r="EI62" s="3"/>
      <c r="EJ62" s="3"/>
      <c r="EK62" s="3"/>
      <c r="EL62" s="3"/>
      <c r="EM62" s="3"/>
      <c r="EN62" s="3"/>
      <c r="EO62" s="3"/>
      <c r="EQ62" s="3"/>
      <c r="ER62" s="99"/>
      <c r="ES62" s="3"/>
      <c r="ET62" s="3"/>
      <c r="EU62" s="99"/>
      <c r="EV62" s="99"/>
      <c r="EW62" s="99"/>
      <c r="EX62" s="99"/>
      <c r="EY62" s="99"/>
    </row>
    <row r="63" spans="1:155" ht="16.5" thickBot="1">
      <c r="A63" s="49" t="s">
        <v>234</v>
      </c>
      <c r="B63" s="49"/>
      <c r="C63" s="41"/>
      <c r="D63" s="9">
        <f>IFERROR(VLOOKUP(A63,#REF!,4,FALSE),0)</f>
        <v>0</v>
      </c>
      <c r="E63" s="9">
        <f>IFERROR(VLOOKUP(A63,#REF!,6,FALSE),0)</f>
        <v>0</v>
      </c>
      <c r="F63" s="9"/>
      <c r="G63" s="9">
        <f>+IFERROR(VLOOKUP(A63,#REF!,12,FALSE),0)</f>
        <v>0</v>
      </c>
      <c r="H63" s="9">
        <f>+IFERROR(VLOOKUP(A63,#REF!,14,FALSE),0)</f>
        <v>0</v>
      </c>
      <c r="I63" s="9">
        <f t="shared" si="1"/>
        <v>0</v>
      </c>
      <c r="J63" s="9">
        <f t="shared" si="2"/>
        <v>0</v>
      </c>
      <c r="K63" s="311">
        <f>SUM(J63:J65)-SUM(I63:I65)</f>
        <v>0</v>
      </c>
      <c r="L63" s="35">
        <v>1584</v>
      </c>
      <c r="M63" s="35">
        <v>264</v>
      </c>
      <c r="N63" s="35"/>
      <c r="O63" s="35"/>
      <c r="P63" s="35">
        <v>2232</v>
      </c>
      <c r="Q63" s="35">
        <v>1032</v>
      </c>
      <c r="R63" s="35">
        <v>3456</v>
      </c>
      <c r="S63" s="35"/>
      <c r="T63" s="35"/>
      <c r="U63" s="35"/>
      <c r="V63" s="35"/>
      <c r="W63" s="35"/>
      <c r="X63" s="35">
        <v>2136</v>
      </c>
      <c r="Y63" s="35">
        <v>792</v>
      </c>
      <c r="Z63" s="35">
        <v>3456</v>
      </c>
      <c r="AA63" s="35"/>
      <c r="AB63" s="35">
        <v>2016</v>
      </c>
      <c r="AC63" s="35">
        <v>528</v>
      </c>
      <c r="AD63" s="35"/>
      <c r="AE63" s="35">
        <v>12</v>
      </c>
      <c r="AF63" s="35">
        <v>2280</v>
      </c>
      <c r="AG63" s="35">
        <v>504</v>
      </c>
      <c r="AH63" s="35">
        <v>0</v>
      </c>
      <c r="AI63" s="35"/>
      <c r="AJ63" s="35">
        <v>1824</v>
      </c>
      <c r="AK63" s="35">
        <v>624</v>
      </c>
      <c r="AL63" s="35">
        <v>5184</v>
      </c>
      <c r="AM63" s="35"/>
      <c r="AN63" s="35">
        <v>2136</v>
      </c>
      <c r="AO63" s="35">
        <v>480</v>
      </c>
      <c r="AP63" s="35"/>
      <c r="AQ63" s="35"/>
      <c r="AR63" s="35">
        <v>2400</v>
      </c>
      <c r="AS63" s="35">
        <v>432</v>
      </c>
      <c r="AT63" s="35">
        <v>1728</v>
      </c>
      <c r="AU63" s="35"/>
      <c r="AV63" s="35"/>
      <c r="AW63" s="35"/>
      <c r="AX63" s="35"/>
      <c r="AY63" s="35"/>
      <c r="AZ63" s="35">
        <v>2400</v>
      </c>
      <c r="BA63" s="35">
        <v>600</v>
      </c>
      <c r="BB63" s="35">
        <v>1728</v>
      </c>
      <c r="BC63" s="35"/>
      <c r="BD63" s="35">
        <v>1440</v>
      </c>
      <c r="BE63" s="35">
        <v>216</v>
      </c>
      <c r="BF63" s="35">
        <v>1728</v>
      </c>
      <c r="BG63" s="35">
        <v>19</v>
      </c>
      <c r="BH63" s="35">
        <v>1584</v>
      </c>
      <c r="BI63" s="35">
        <v>240</v>
      </c>
      <c r="BJ63" s="35">
        <v>0</v>
      </c>
      <c r="BK63" s="35">
        <v>101</v>
      </c>
      <c r="BL63" s="35">
        <v>1536</v>
      </c>
      <c r="BM63" s="35">
        <v>120</v>
      </c>
      <c r="BN63" s="35"/>
      <c r="BO63" s="35"/>
      <c r="BP63" s="35">
        <v>2424</v>
      </c>
      <c r="BQ63" s="35">
        <v>576</v>
      </c>
      <c r="BR63" s="35">
        <v>1728</v>
      </c>
      <c r="BS63" s="35"/>
      <c r="BT63" s="35">
        <v>1512</v>
      </c>
      <c r="BU63" s="35">
        <v>288</v>
      </c>
      <c r="BV63" s="35">
        <v>0</v>
      </c>
      <c r="BW63" s="35">
        <v>24</v>
      </c>
      <c r="BX63" s="35"/>
      <c r="BY63" s="35"/>
      <c r="BZ63" s="35"/>
      <c r="CA63" s="35"/>
      <c r="CB63" s="35">
        <v>1584</v>
      </c>
      <c r="CC63" s="35">
        <v>480</v>
      </c>
      <c r="CD63" s="35">
        <v>1728</v>
      </c>
      <c r="CE63" s="35"/>
      <c r="CF63" s="35">
        <v>1344</v>
      </c>
      <c r="CG63" s="35">
        <v>216</v>
      </c>
      <c r="CH63" s="35">
        <v>1728</v>
      </c>
      <c r="CI63" s="35"/>
      <c r="CJ63" s="35">
        <v>1296</v>
      </c>
      <c r="CK63" s="35">
        <v>0</v>
      </c>
      <c r="CL63" s="35"/>
      <c r="CM63" s="35"/>
      <c r="CN63" s="35"/>
      <c r="CO63" s="35"/>
      <c r="CP63" s="35"/>
      <c r="CQ63" s="35"/>
      <c r="CR63" s="35"/>
      <c r="CS63" s="35"/>
      <c r="CT63" s="35"/>
      <c r="CU63" s="35"/>
      <c r="CV63" s="35"/>
      <c r="CW63" s="35"/>
      <c r="CX63" s="35"/>
      <c r="CY63" s="35"/>
      <c r="CZ63" s="35"/>
      <c r="DA63" s="35"/>
      <c r="DB63" s="35"/>
      <c r="DC63" s="35"/>
      <c r="DD63" s="35"/>
      <c r="DE63" s="35"/>
      <c r="DF63" s="35"/>
      <c r="DG63" s="35"/>
      <c r="DH63" s="35"/>
      <c r="DI63" s="35"/>
      <c r="DJ63" s="35"/>
      <c r="DK63" s="35"/>
      <c r="DL63" s="35"/>
      <c r="DM63" s="35"/>
      <c r="DN63" s="35"/>
      <c r="DO63" s="35"/>
      <c r="DP63" s="35"/>
      <c r="DQ63" s="35"/>
      <c r="DR63" s="35"/>
      <c r="DS63" s="35"/>
      <c r="DT63" s="35"/>
      <c r="DU63" s="35"/>
      <c r="DV63" s="35"/>
      <c r="DW63" s="35"/>
      <c r="DX63" s="35"/>
      <c r="DY63" s="35"/>
      <c r="DZ63" s="35"/>
      <c r="EA63" s="35"/>
      <c r="EB63" s="35"/>
      <c r="EC63" s="35"/>
      <c r="ED63" s="35"/>
      <c r="EE63" s="35"/>
      <c r="EF63" s="35"/>
      <c r="EG63" s="35"/>
      <c r="EH63" s="2" t="e">
        <f t="shared" si="3"/>
        <v>#DIV/0!</v>
      </c>
      <c r="EI63" s="8"/>
      <c r="EJ63" s="8"/>
      <c r="EK63" s="8"/>
      <c r="EL63" s="8"/>
      <c r="EM63" s="8"/>
      <c r="EN63" s="8"/>
      <c r="EO63" s="8"/>
      <c r="EQ63" s="8"/>
      <c r="ER63" s="99"/>
      <c r="ES63" s="8"/>
      <c r="ET63" s="8"/>
      <c r="EU63" s="99"/>
      <c r="EV63" s="99"/>
      <c r="EW63" s="99"/>
      <c r="EX63" s="99"/>
      <c r="EY63" s="99"/>
    </row>
    <row r="64" spans="1:155" ht="16.5" thickBot="1">
      <c r="A64" s="49" t="s">
        <v>235</v>
      </c>
      <c r="B64" s="49"/>
      <c r="C64" s="41"/>
      <c r="D64" s="9">
        <f>IFERROR(VLOOKUP(A64,#REF!,4,FALSE),0)</f>
        <v>0</v>
      </c>
      <c r="E64" s="9">
        <f>IFERROR(VLOOKUP(A64,#REF!,6,FALSE),0)</f>
        <v>0</v>
      </c>
      <c r="F64" s="9"/>
      <c r="G64" s="9">
        <f>+IFERROR(VLOOKUP(A64,#REF!,12,FALSE),0)</f>
        <v>0</v>
      </c>
      <c r="H64" s="9">
        <f>+IFERROR(VLOOKUP(A64,#REF!,14,FALSE),0)</f>
        <v>0</v>
      </c>
      <c r="I64" s="9">
        <f t="shared" ref="I64:I69" si="8">+EQ64</f>
        <v>0</v>
      </c>
      <c r="J64" s="9">
        <f>+E64</f>
        <v>0</v>
      </c>
      <c r="K64" s="312"/>
      <c r="L64" s="36">
        <v>1224</v>
      </c>
      <c r="M64" s="36">
        <v>480</v>
      </c>
      <c r="N64" s="36"/>
      <c r="O64" s="35"/>
      <c r="P64" s="36">
        <v>1368</v>
      </c>
      <c r="Q64" s="36">
        <v>552</v>
      </c>
      <c r="R64" s="36">
        <v>1728</v>
      </c>
      <c r="S64" s="35"/>
      <c r="T64" s="36"/>
      <c r="U64" s="36"/>
      <c r="V64" s="36"/>
      <c r="W64" s="36"/>
      <c r="X64" s="36">
        <v>1536</v>
      </c>
      <c r="Y64" s="36">
        <v>744</v>
      </c>
      <c r="Z64" s="35">
        <v>3456</v>
      </c>
      <c r="AA64" s="35"/>
      <c r="AB64" s="36">
        <v>1560</v>
      </c>
      <c r="AC64" s="36">
        <v>672</v>
      </c>
      <c r="AD64" s="36"/>
      <c r="AE64" s="36"/>
      <c r="AF64" s="36">
        <v>1440</v>
      </c>
      <c r="AG64" s="36">
        <v>672</v>
      </c>
      <c r="AH64" s="36">
        <v>0</v>
      </c>
      <c r="AI64" s="36"/>
      <c r="AJ64" s="36">
        <v>1632</v>
      </c>
      <c r="AK64" s="36">
        <v>552</v>
      </c>
      <c r="AL64" s="36">
        <v>0</v>
      </c>
      <c r="AM64" s="36"/>
      <c r="AN64" s="36">
        <v>1848</v>
      </c>
      <c r="AO64" s="36">
        <v>648</v>
      </c>
      <c r="AP64" s="36"/>
      <c r="AQ64" s="36"/>
      <c r="AR64" s="36">
        <v>1248</v>
      </c>
      <c r="AS64" s="36">
        <v>264</v>
      </c>
      <c r="AT64" s="36">
        <v>1728</v>
      </c>
      <c r="AU64" s="35"/>
      <c r="AV64" s="36"/>
      <c r="AW64" s="36"/>
      <c r="AX64" s="36"/>
      <c r="AY64" s="36"/>
      <c r="AZ64" s="36">
        <v>1512</v>
      </c>
      <c r="BA64" s="36">
        <v>288</v>
      </c>
      <c r="BB64" s="36">
        <v>864</v>
      </c>
      <c r="BC64" s="36"/>
      <c r="BD64" s="35">
        <v>1320</v>
      </c>
      <c r="BE64" s="36">
        <v>360</v>
      </c>
      <c r="BF64" s="36">
        <v>0</v>
      </c>
      <c r="BG64" s="36"/>
      <c r="BH64" s="36">
        <v>1200</v>
      </c>
      <c r="BI64" s="36">
        <v>192</v>
      </c>
      <c r="BJ64" s="36">
        <v>1728</v>
      </c>
      <c r="BK64" s="36"/>
      <c r="BL64" s="36">
        <v>1176</v>
      </c>
      <c r="BM64" s="36">
        <v>480</v>
      </c>
      <c r="BN64" s="36"/>
      <c r="BO64" s="36"/>
      <c r="BP64" s="36">
        <v>816</v>
      </c>
      <c r="BQ64" s="36">
        <v>312</v>
      </c>
      <c r="BR64" s="36">
        <v>1728</v>
      </c>
      <c r="BS64" s="36"/>
      <c r="BT64" s="36">
        <v>1272</v>
      </c>
      <c r="BU64" s="36">
        <v>312</v>
      </c>
      <c r="BV64" s="36">
        <v>0</v>
      </c>
      <c r="BW64" s="36"/>
      <c r="BX64" s="36"/>
      <c r="BY64" s="36"/>
      <c r="BZ64" s="36"/>
      <c r="CA64" s="36"/>
      <c r="CB64" s="35">
        <v>1200</v>
      </c>
      <c r="CC64" s="35">
        <v>504</v>
      </c>
      <c r="CD64" s="36">
        <v>1728</v>
      </c>
      <c r="CE64" s="36"/>
      <c r="CF64" s="36">
        <v>1080</v>
      </c>
      <c r="CG64" s="36">
        <v>408</v>
      </c>
      <c r="CH64" s="36">
        <v>1728</v>
      </c>
      <c r="CI64" s="36"/>
      <c r="CJ64" s="36">
        <v>1128</v>
      </c>
      <c r="CK64" s="36">
        <v>0</v>
      </c>
      <c r="CL64" s="36"/>
      <c r="CM64" s="36"/>
      <c r="CN64" s="36"/>
      <c r="CO64" s="36"/>
      <c r="CP64" s="36"/>
      <c r="CQ64" s="36"/>
      <c r="CR64" s="36"/>
      <c r="CS64" s="36"/>
      <c r="CT64" s="36"/>
      <c r="CU64" s="36"/>
      <c r="CV64" s="35"/>
      <c r="CW64" s="36"/>
      <c r="CX64" s="36"/>
      <c r="CY64" s="36"/>
      <c r="CZ64" s="36"/>
      <c r="DA64" s="36"/>
      <c r="DB64" s="36"/>
      <c r="DC64" s="36"/>
      <c r="DD64" s="36"/>
      <c r="DE64" s="36"/>
      <c r="DF64" s="36"/>
      <c r="DG64" s="36"/>
      <c r="DH64" s="36"/>
      <c r="DI64" s="36"/>
      <c r="DJ64" s="36"/>
      <c r="DK64" s="36"/>
      <c r="DL64" s="36"/>
      <c r="DM64" s="36"/>
      <c r="DN64" s="36"/>
      <c r="DO64" s="35"/>
      <c r="DP64" s="36"/>
      <c r="DQ64" s="36"/>
      <c r="DR64" s="36"/>
      <c r="DS64" s="36"/>
      <c r="DT64" s="36"/>
      <c r="DU64" s="36"/>
      <c r="DV64" s="36"/>
      <c r="DW64" s="36"/>
      <c r="DX64" s="36"/>
      <c r="DY64" s="36"/>
      <c r="DZ64" s="36"/>
      <c r="EA64" s="36"/>
      <c r="EB64" s="36"/>
      <c r="EC64" s="36"/>
      <c r="ED64" s="36"/>
      <c r="EE64" s="36"/>
      <c r="EF64" s="36"/>
      <c r="EG64" s="36"/>
      <c r="EH64" s="2" t="e">
        <f t="shared" si="3"/>
        <v>#DIV/0!</v>
      </c>
      <c r="EI64" s="8"/>
      <c r="EJ64" s="8"/>
      <c r="EK64" s="8"/>
      <c r="EL64" s="8"/>
      <c r="EM64" s="8"/>
      <c r="EN64" s="8"/>
      <c r="EO64" s="8"/>
      <c r="EQ64" s="8"/>
      <c r="ER64" s="99"/>
      <c r="ES64" s="8"/>
      <c r="ET64" s="8"/>
      <c r="EU64" s="99"/>
      <c r="EV64" s="99"/>
      <c r="EW64" s="99"/>
      <c r="EX64" s="99"/>
      <c r="EY64" s="99"/>
    </row>
    <row r="65" spans="1:155" ht="16.5" thickBot="1">
      <c r="A65" s="49" t="s">
        <v>238</v>
      </c>
      <c r="B65" s="49"/>
      <c r="C65" s="41"/>
      <c r="D65" s="9">
        <f>IFERROR(VLOOKUP(A65,#REF!,4,FALSE),0)</f>
        <v>0</v>
      </c>
      <c r="E65" s="9">
        <f>IFERROR(VLOOKUP(A65,#REF!,6,FALSE),0)</f>
        <v>0</v>
      </c>
      <c r="F65" s="9"/>
      <c r="G65" s="9">
        <f>+IFERROR(VLOOKUP(A65,#REF!,12,FALSE),0)</f>
        <v>0</v>
      </c>
      <c r="H65" s="9">
        <f>+IFERROR(VLOOKUP(A65,#REF!,14,FALSE),0)</f>
        <v>0</v>
      </c>
      <c r="I65" s="9">
        <f t="shared" si="8"/>
        <v>0</v>
      </c>
      <c r="J65" s="9">
        <f>+E65</f>
        <v>0</v>
      </c>
      <c r="K65" s="312"/>
      <c r="L65" s="36">
        <v>1848</v>
      </c>
      <c r="M65" s="36">
        <v>456</v>
      </c>
      <c r="N65" s="36"/>
      <c r="O65" s="35"/>
      <c r="P65" s="36">
        <v>1272</v>
      </c>
      <c r="Q65" s="36">
        <v>552</v>
      </c>
      <c r="R65" s="36">
        <v>0</v>
      </c>
      <c r="S65" s="35"/>
      <c r="T65" s="36"/>
      <c r="U65" s="36"/>
      <c r="V65" s="36"/>
      <c r="W65" s="36"/>
      <c r="X65" s="36">
        <v>456</v>
      </c>
      <c r="Y65" s="36">
        <v>24</v>
      </c>
      <c r="Z65" s="35">
        <v>0</v>
      </c>
      <c r="AA65" s="35"/>
      <c r="AB65" s="36">
        <v>0</v>
      </c>
      <c r="AC65" s="36">
        <v>0</v>
      </c>
      <c r="AD65" s="36"/>
      <c r="AE65" s="36"/>
      <c r="AF65" s="36">
        <v>0</v>
      </c>
      <c r="AG65" s="36">
        <v>24</v>
      </c>
      <c r="AH65" s="36">
        <v>0</v>
      </c>
      <c r="AI65" s="36"/>
      <c r="AJ65" s="36">
        <v>0</v>
      </c>
      <c r="AK65" s="36">
        <v>0</v>
      </c>
      <c r="AL65" s="36">
        <v>0</v>
      </c>
      <c r="AM65" s="36"/>
      <c r="AN65" s="36">
        <v>0</v>
      </c>
      <c r="AO65" s="36">
        <v>0</v>
      </c>
      <c r="AP65" s="36"/>
      <c r="AQ65" s="36"/>
      <c r="AR65" s="36">
        <v>0</v>
      </c>
      <c r="AS65" s="36">
        <v>0</v>
      </c>
      <c r="AT65" s="36">
        <v>0</v>
      </c>
      <c r="AU65" s="35"/>
      <c r="AV65" s="36"/>
      <c r="AW65" s="36"/>
      <c r="AX65" s="36"/>
      <c r="AY65" s="36"/>
      <c r="AZ65" s="36">
        <v>0</v>
      </c>
      <c r="BA65" s="36">
        <v>0</v>
      </c>
      <c r="BB65" s="36">
        <v>3456</v>
      </c>
      <c r="BC65" s="36"/>
      <c r="BD65" s="35">
        <v>1536</v>
      </c>
      <c r="BE65" s="36">
        <v>96</v>
      </c>
      <c r="BF65" s="36">
        <v>1728</v>
      </c>
      <c r="BG65" s="36"/>
      <c r="BH65" s="36">
        <v>1560</v>
      </c>
      <c r="BI65" s="36">
        <v>216</v>
      </c>
      <c r="BJ65" s="36">
        <v>0</v>
      </c>
      <c r="BK65" s="36"/>
      <c r="BL65" s="36">
        <v>1368</v>
      </c>
      <c r="BM65" s="36">
        <v>120</v>
      </c>
      <c r="BN65" s="36"/>
      <c r="BO65" s="36"/>
      <c r="BP65" s="36">
        <v>720</v>
      </c>
      <c r="BQ65" s="36">
        <v>216</v>
      </c>
      <c r="BR65" s="36">
        <v>1728</v>
      </c>
      <c r="BS65" s="36"/>
      <c r="BT65" s="36">
        <v>1560</v>
      </c>
      <c r="BU65" s="36">
        <v>48</v>
      </c>
      <c r="BV65" s="36">
        <v>3456</v>
      </c>
      <c r="BW65" s="36"/>
      <c r="BX65" s="36"/>
      <c r="BY65" s="36"/>
      <c r="BZ65" s="36"/>
      <c r="CA65" s="36"/>
      <c r="CB65" s="35">
        <v>1368</v>
      </c>
      <c r="CC65" s="35">
        <v>216</v>
      </c>
      <c r="CD65" s="36">
        <v>1728</v>
      </c>
      <c r="CE65" s="36"/>
      <c r="CF65" s="36">
        <v>1392</v>
      </c>
      <c r="CG65" s="36">
        <v>144</v>
      </c>
      <c r="CH65" s="36">
        <v>1728</v>
      </c>
      <c r="CI65" s="36"/>
      <c r="CJ65" s="36">
        <v>1224</v>
      </c>
      <c r="CK65" s="36">
        <v>0</v>
      </c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5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5"/>
      <c r="DP65" s="36"/>
      <c r="DQ65" s="36"/>
      <c r="DR65" s="36"/>
      <c r="DS65" s="36"/>
      <c r="DT65" s="36"/>
      <c r="DU65" s="36"/>
      <c r="DV65" s="36"/>
      <c r="DW65" s="36"/>
      <c r="DX65" s="36"/>
      <c r="DY65" s="36"/>
      <c r="DZ65" s="36"/>
      <c r="EA65" s="36"/>
      <c r="EB65" s="36"/>
      <c r="EC65" s="36"/>
      <c r="ED65" s="36"/>
      <c r="EE65" s="36"/>
      <c r="EF65" s="36"/>
      <c r="EG65" s="36"/>
      <c r="EH65" s="2" t="e">
        <f t="shared" si="3"/>
        <v>#DIV/0!</v>
      </c>
      <c r="EI65" s="4"/>
      <c r="EJ65" s="4"/>
      <c r="EK65" s="4"/>
      <c r="EL65" s="4"/>
      <c r="EM65" s="4"/>
      <c r="EN65" s="4"/>
      <c r="EO65" s="4"/>
      <c r="EQ65" s="4"/>
      <c r="ER65" s="99"/>
      <c r="ES65" s="4"/>
      <c r="ET65" s="4"/>
      <c r="EU65" s="99"/>
      <c r="EV65" s="99"/>
      <c r="EW65" s="99"/>
      <c r="EX65" s="99"/>
      <c r="EY65" s="99"/>
    </row>
    <row r="66" spans="1:155" ht="16.5" thickBot="1">
      <c r="A66" s="45" t="s">
        <v>213</v>
      </c>
      <c r="B66" s="45"/>
      <c r="C66" s="41"/>
      <c r="D66" s="4">
        <f>IFERROR(VLOOKUP(A66,#REF!,4,FALSE),0)</f>
        <v>0</v>
      </c>
      <c r="E66" s="4">
        <f>IFERROR(VLOOKUP(A66,#REF!,6,FALSE),0)</f>
        <v>0</v>
      </c>
      <c r="F66" s="4"/>
      <c r="G66" s="4">
        <f>+IFERROR(VLOOKUP(A66,#REF!,12,FALSE),0)</f>
        <v>0</v>
      </c>
      <c r="H66" s="4">
        <f>+IFERROR(VLOOKUP(A66,#REF!,14,FALSE),0)</f>
        <v>0</v>
      </c>
      <c r="I66" s="4">
        <f t="shared" si="8"/>
        <v>0</v>
      </c>
      <c r="J66" s="4">
        <f>+E66</f>
        <v>0</v>
      </c>
      <c r="K66" s="264">
        <f>J66-I66</f>
        <v>0</v>
      </c>
      <c r="L66" s="36">
        <v>748</v>
      </c>
      <c r="M66" s="36">
        <v>170</v>
      </c>
      <c r="N66" s="36"/>
      <c r="O66" s="35"/>
      <c r="P66" s="36">
        <v>646</v>
      </c>
      <c r="Q66" s="36">
        <v>272</v>
      </c>
      <c r="R66" s="36">
        <v>0</v>
      </c>
      <c r="S66" s="35"/>
      <c r="T66" s="36"/>
      <c r="U66" s="36"/>
      <c r="V66" s="36"/>
      <c r="W66" s="36"/>
      <c r="X66" s="36">
        <v>680</v>
      </c>
      <c r="Y66" s="36">
        <v>340</v>
      </c>
      <c r="Z66" s="35">
        <v>0</v>
      </c>
      <c r="AA66" s="35">
        <v>-53</v>
      </c>
      <c r="AB66" s="36">
        <v>374</v>
      </c>
      <c r="AC66" s="36">
        <v>204</v>
      </c>
      <c r="AD66" s="36"/>
      <c r="AE66" s="36">
        <v>9</v>
      </c>
      <c r="AF66" s="36">
        <v>408</v>
      </c>
      <c r="AG66" s="36">
        <v>238</v>
      </c>
      <c r="AH66" s="36">
        <v>2176</v>
      </c>
      <c r="AI66" s="36"/>
      <c r="AJ66" s="36">
        <v>408</v>
      </c>
      <c r="AK66" s="36">
        <v>238</v>
      </c>
      <c r="AL66" s="36">
        <v>0</v>
      </c>
      <c r="AM66" s="36">
        <v>10</v>
      </c>
      <c r="AN66" s="36">
        <v>1802</v>
      </c>
      <c r="AO66" s="36">
        <v>1054</v>
      </c>
      <c r="AP66" s="36"/>
      <c r="AQ66" s="36"/>
      <c r="AR66" s="36">
        <v>1598</v>
      </c>
      <c r="AS66" s="36">
        <v>816</v>
      </c>
      <c r="AT66" s="36">
        <v>0</v>
      </c>
      <c r="AU66" s="35">
        <v>4</v>
      </c>
      <c r="AV66" s="36"/>
      <c r="AW66" s="36"/>
      <c r="AX66" s="36"/>
      <c r="AY66" s="36"/>
      <c r="AZ66" s="36">
        <v>1258</v>
      </c>
      <c r="BA66" s="36">
        <v>476</v>
      </c>
      <c r="BB66" s="36">
        <v>0</v>
      </c>
      <c r="BC66" s="36">
        <v>-136</v>
      </c>
      <c r="BD66" s="35">
        <v>1054</v>
      </c>
      <c r="BE66" s="36">
        <v>442</v>
      </c>
      <c r="BF66" s="36">
        <v>2176</v>
      </c>
      <c r="BG66" s="36">
        <v>-170</v>
      </c>
      <c r="BH66" s="36">
        <v>1496</v>
      </c>
      <c r="BI66" s="36">
        <v>204</v>
      </c>
      <c r="BJ66" s="36">
        <v>0</v>
      </c>
      <c r="BK66" s="36">
        <v>306</v>
      </c>
      <c r="BL66" s="36">
        <v>816</v>
      </c>
      <c r="BM66" s="36">
        <v>272</v>
      </c>
      <c r="BN66" s="36"/>
      <c r="BO66" s="36">
        <v>4</v>
      </c>
      <c r="BP66" s="36">
        <v>510</v>
      </c>
      <c r="BQ66" s="36">
        <v>170</v>
      </c>
      <c r="BR66" s="36">
        <v>2176</v>
      </c>
      <c r="BS66" s="36">
        <v>-34</v>
      </c>
      <c r="BT66" s="36">
        <v>1530</v>
      </c>
      <c r="BU66" s="36">
        <v>680</v>
      </c>
      <c r="BV66" s="36">
        <v>0</v>
      </c>
      <c r="BW66" s="36">
        <v>16</v>
      </c>
      <c r="BX66" s="36"/>
      <c r="BY66" s="36"/>
      <c r="BZ66" s="36"/>
      <c r="CA66" s="36"/>
      <c r="CB66" s="35">
        <v>850</v>
      </c>
      <c r="CC66" s="35">
        <v>306</v>
      </c>
      <c r="CD66" s="36">
        <v>2176</v>
      </c>
      <c r="CE66" s="36"/>
      <c r="CF66" s="36">
        <v>1360</v>
      </c>
      <c r="CG66" s="36">
        <v>816</v>
      </c>
      <c r="CH66" s="36">
        <v>2176</v>
      </c>
      <c r="CI66" s="36"/>
      <c r="CJ66" s="36">
        <v>1530</v>
      </c>
      <c r="CK66" s="36">
        <v>0</v>
      </c>
      <c r="CL66" s="36"/>
      <c r="CM66" s="36"/>
      <c r="CN66" s="36"/>
      <c r="CO66" s="36"/>
      <c r="CP66" s="36"/>
      <c r="CQ66" s="36"/>
      <c r="CR66" s="36"/>
      <c r="CS66" s="36"/>
      <c r="CT66" s="36"/>
      <c r="CU66" s="36"/>
      <c r="CV66" s="35"/>
      <c r="CW66" s="36"/>
      <c r="CX66" s="36"/>
      <c r="CY66" s="36"/>
      <c r="CZ66" s="36"/>
      <c r="DA66" s="36"/>
      <c r="DB66" s="36"/>
      <c r="DC66" s="36"/>
      <c r="DD66" s="36"/>
      <c r="DE66" s="36"/>
      <c r="DF66" s="36"/>
      <c r="DG66" s="36"/>
      <c r="DH66" s="36"/>
      <c r="DI66" s="36"/>
      <c r="DJ66" s="36"/>
      <c r="DK66" s="36"/>
      <c r="DL66" s="36"/>
      <c r="DM66" s="36"/>
      <c r="DN66" s="36"/>
      <c r="DO66" s="35"/>
      <c r="DP66" s="36"/>
      <c r="DQ66" s="36"/>
      <c r="DR66" s="36"/>
      <c r="DS66" s="36"/>
      <c r="DT66" s="36"/>
      <c r="DU66" s="36"/>
      <c r="DV66" s="36"/>
      <c r="DW66" s="36"/>
      <c r="DX66" s="36"/>
      <c r="DY66" s="36"/>
      <c r="DZ66" s="36"/>
      <c r="EA66" s="36"/>
      <c r="EB66" s="36"/>
      <c r="EC66" s="36"/>
      <c r="ED66" s="36"/>
      <c r="EE66" s="36"/>
      <c r="EF66" s="36"/>
      <c r="EG66" s="36"/>
      <c r="EH66" s="2" t="e">
        <f t="shared" si="3"/>
        <v>#DIV/0!</v>
      </c>
      <c r="EI66" s="4"/>
      <c r="EJ66" s="4"/>
      <c r="EK66" s="4"/>
      <c r="EL66" s="4"/>
      <c r="EM66" s="4"/>
      <c r="EN66" s="4"/>
      <c r="EO66" s="4"/>
      <c r="EQ66" s="4"/>
      <c r="ER66" s="99"/>
      <c r="ES66" s="4"/>
      <c r="ET66" s="4"/>
      <c r="EU66" s="99"/>
      <c r="EV66" s="99"/>
      <c r="EW66" s="99"/>
      <c r="EX66" s="99"/>
      <c r="EY66" s="99"/>
    </row>
    <row r="67" spans="1:155" ht="16.5" thickBot="1">
      <c r="A67" s="49" t="s">
        <v>146</v>
      </c>
      <c r="B67" s="49"/>
      <c r="C67" s="41"/>
      <c r="D67" s="9">
        <f>IFERROR(VLOOKUP(A67,#REF!,4,FALSE),0)</f>
        <v>0</v>
      </c>
      <c r="E67" s="9">
        <f>IFERROR(VLOOKUP(A67,#REF!,6,FALSE),0)</f>
        <v>0</v>
      </c>
      <c r="F67" s="9"/>
      <c r="G67" s="9">
        <f>+IFERROR(VLOOKUP(A67,#REF!,12,FALSE),0)</f>
        <v>0</v>
      </c>
      <c r="H67" s="9">
        <f>+IFERROR(VLOOKUP(A67,#REF!,14,FALSE),0)</f>
        <v>0</v>
      </c>
      <c r="I67" s="9">
        <f t="shared" si="8"/>
        <v>0</v>
      </c>
      <c r="J67" s="9">
        <f>+E67</f>
        <v>0</v>
      </c>
      <c r="K67" s="43">
        <f>J67-I67</f>
        <v>0</v>
      </c>
      <c r="L67" s="35">
        <v>1888</v>
      </c>
      <c r="M67" s="35">
        <v>512</v>
      </c>
      <c r="N67" s="35"/>
      <c r="O67" s="35"/>
      <c r="P67" s="35">
        <v>1824</v>
      </c>
      <c r="Q67" s="35">
        <v>448</v>
      </c>
      <c r="R67" s="35">
        <v>2048</v>
      </c>
      <c r="S67" s="35"/>
      <c r="T67" s="35"/>
      <c r="U67" s="35"/>
      <c r="V67" s="35"/>
      <c r="W67" s="35"/>
      <c r="X67" s="35">
        <v>1728</v>
      </c>
      <c r="Y67" s="35">
        <v>704</v>
      </c>
      <c r="Z67" s="35">
        <v>2048</v>
      </c>
      <c r="AA67" s="35"/>
      <c r="AB67" s="35">
        <v>1344</v>
      </c>
      <c r="AC67" s="35">
        <v>704</v>
      </c>
      <c r="AD67" s="35"/>
      <c r="AE67" s="35"/>
      <c r="AF67" s="35">
        <v>1472</v>
      </c>
      <c r="AG67" s="35">
        <v>256</v>
      </c>
      <c r="AH67" s="35">
        <v>0</v>
      </c>
      <c r="AI67" s="35"/>
      <c r="AJ67" s="35">
        <v>1120</v>
      </c>
      <c r="AK67" s="35">
        <v>480</v>
      </c>
      <c r="AL67" s="35">
        <v>2048</v>
      </c>
      <c r="AM67" s="35"/>
      <c r="AN67" s="35">
        <v>1664</v>
      </c>
      <c r="AO67" s="35">
        <v>480</v>
      </c>
      <c r="AP67" s="35"/>
      <c r="AQ67" s="35"/>
      <c r="AR67" s="35">
        <v>1184</v>
      </c>
      <c r="AS67" s="35">
        <v>288</v>
      </c>
      <c r="AT67" s="35">
        <v>0</v>
      </c>
      <c r="AU67" s="35"/>
      <c r="AV67" s="35"/>
      <c r="AW67" s="35"/>
      <c r="AX67" s="35"/>
      <c r="AY67" s="35"/>
      <c r="AZ67" s="35">
        <v>1568</v>
      </c>
      <c r="BA67" s="35">
        <v>448</v>
      </c>
      <c r="BB67" s="35">
        <v>2048</v>
      </c>
      <c r="BC67" s="35">
        <v>128</v>
      </c>
      <c r="BD67" s="35">
        <v>1824</v>
      </c>
      <c r="BE67" s="35">
        <v>352</v>
      </c>
      <c r="BF67" s="35">
        <v>2048</v>
      </c>
      <c r="BG67" s="35">
        <v>-128</v>
      </c>
      <c r="BH67" s="35">
        <v>1728</v>
      </c>
      <c r="BI67" s="35">
        <v>224</v>
      </c>
      <c r="BJ67" s="35">
        <v>2048</v>
      </c>
      <c r="BK67" s="35"/>
      <c r="BL67" s="35">
        <v>1376</v>
      </c>
      <c r="BM67" s="35">
        <v>544</v>
      </c>
      <c r="BN67" s="35"/>
      <c r="BO67" s="35"/>
      <c r="BP67" s="35">
        <v>1696</v>
      </c>
      <c r="BQ67" s="35">
        <v>544</v>
      </c>
      <c r="BR67" s="35">
        <v>2048</v>
      </c>
      <c r="BS67" s="35"/>
      <c r="BT67" s="35">
        <v>1728</v>
      </c>
      <c r="BU67" s="35">
        <v>320</v>
      </c>
      <c r="BV67" s="35">
        <v>0</v>
      </c>
      <c r="BW67" s="35"/>
      <c r="BX67" s="35"/>
      <c r="BY67" s="35"/>
      <c r="BZ67" s="35"/>
      <c r="CA67" s="35"/>
      <c r="CB67" s="35">
        <v>1824</v>
      </c>
      <c r="CC67" s="35">
        <v>576</v>
      </c>
      <c r="CD67" s="35">
        <v>2048</v>
      </c>
      <c r="CE67" s="35"/>
      <c r="CF67" s="35">
        <v>1440</v>
      </c>
      <c r="CG67" s="35">
        <v>640</v>
      </c>
      <c r="CH67" s="35">
        <v>1024</v>
      </c>
      <c r="CI67" s="35"/>
      <c r="CJ67" s="35">
        <v>1568</v>
      </c>
      <c r="CK67" s="35">
        <v>0</v>
      </c>
      <c r="CL67" s="35"/>
      <c r="CM67" s="35"/>
      <c r="CN67" s="35"/>
      <c r="CO67" s="35"/>
      <c r="CP67" s="35"/>
      <c r="CQ67" s="35"/>
      <c r="CR67" s="35"/>
      <c r="CS67" s="35"/>
      <c r="CT67" s="35"/>
      <c r="CU67" s="35"/>
      <c r="CV67" s="35"/>
      <c r="CW67" s="35"/>
      <c r="CX67" s="35"/>
      <c r="CY67" s="35"/>
      <c r="CZ67" s="35"/>
      <c r="DA67" s="35"/>
      <c r="DB67" s="35"/>
      <c r="DC67" s="35"/>
      <c r="DD67" s="35"/>
      <c r="DE67" s="35"/>
      <c r="DF67" s="35"/>
      <c r="DG67" s="35"/>
      <c r="DH67" s="35"/>
      <c r="DI67" s="35"/>
      <c r="DJ67" s="35"/>
      <c r="DK67" s="35"/>
      <c r="DL67" s="35"/>
      <c r="DM67" s="35"/>
      <c r="DN67" s="35"/>
      <c r="DO67" s="35"/>
      <c r="DP67" s="35"/>
      <c r="DQ67" s="35"/>
      <c r="DR67" s="35"/>
      <c r="DS67" s="35"/>
      <c r="DT67" s="35"/>
      <c r="DU67" s="35"/>
      <c r="DV67" s="35"/>
      <c r="DW67" s="35"/>
      <c r="DX67" s="35"/>
      <c r="DY67" s="35"/>
      <c r="DZ67" s="35"/>
      <c r="EA67" s="35"/>
      <c r="EB67" s="35"/>
      <c r="EC67" s="35"/>
      <c r="ED67" s="35"/>
      <c r="EE67" s="35"/>
      <c r="EF67" s="35"/>
      <c r="EG67" s="35"/>
      <c r="EH67" s="2" t="e">
        <f t="shared" si="3"/>
        <v>#DIV/0!</v>
      </c>
      <c r="EI67" s="9"/>
      <c r="EJ67" s="9"/>
      <c r="EK67" s="9"/>
      <c r="EL67" s="9"/>
      <c r="EM67" s="9"/>
      <c r="EN67" s="9"/>
      <c r="EO67" s="9"/>
      <c r="EQ67" s="9"/>
      <c r="ER67" s="99"/>
      <c r="ES67" s="9"/>
      <c r="ET67" s="9"/>
      <c r="EU67" s="99"/>
      <c r="EV67" s="99"/>
      <c r="EW67" s="99"/>
      <c r="EX67" s="99"/>
      <c r="EY67" s="99"/>
    </row>
    <row r="68" spans="1:155" ht="16.5" thickBot="1">
      <c r="A68" s="40" t="s">
        <v>169</v>
      </c>
      <c r="B68" s="40"/>
      <c r="C68" s="41"/>
      <c r="D68" s="5">
        <f>IFERROR(VLOOKUP(A68,#REF!,4,FALSE),0)</f>
        <v>0</v>
      </c>
      <c r="E68" s="5">
        <f>IFERROR(VLOOKUP(A68,#REF!,6,FALSE),0)</f>
        <v>0</v>
      </c>
      <c r="F68" s="5"/>
      <c r="G68" s="5">
        <f>+IFERROR(VLOOKUP(A68,#REF!,12,FALSE),0)</f>
        <v>0</v>
      </c>
      <c r="H68" s="5">
        <f>+IFERROR(VLOOKUP(A68,#REF!,14,FALSE),0)</f>
        <v>0</v>
      </c>
      <c r="I68" s="5">
        <f t="shared" si="8"/>
        <v>0</v>
      </c>
      <c r="J68" s="5">
        <f t="shared" si="2"/>
        <v>0</v>
      </c>
      <c r="K68" s="311">
        <f>SUM(J68:J70)-SUM(I68:I70)</f>
        <v>0</v>
      </c>
      <c r="L68" s="35">
        <v>7735</v>
      </c>
      <c r="M68" s="35">
        <v>2450</v>
      </c>
      <c r="N68" s="35"/>
      <c r="O68" s="35"/>
      <c r="P68" s="35">
        <v>7385</v>
      </c>
      <c r="Q68" s="35">
        <v>3080</v>
      </c>
      <c r="R68" s="35">
        <v>7560</v>
      </c>
      <c r="S68" s="35"/>
      <c r="T68" s="35"/>
      <c r="U68" s="35"/>
      <c r="V68" s="35"/>
      <c r="W68" s="35"/>
      <c r="X68" s="35">
        <v>7385</v>
      </c>
      <c r="Y68" s="35">
        <v>3150</v>
      </c>
      <c r="Z68" s="35">
        <v>5040</v>
      </c>
      <c r="AA68" s="35"/>
      <c r="AB68" s="35">
        <v>6615</v>
      </c>
      <c r="AC68" s="35">
        <v>3185</v>
      </c>
      <c r="AD68" s="35"/>
      <c r="AE68" s="35"/>
      <c r="AF68" s="35">
        <v>7455</v>
      </c>
      <c r="AG68" s="35">
        <v>2870</v>
      </c>
      <c r="AH68" s="35">
        <v>5040</v>
      </c>
      <c r="AI68" s="35"/>
      <c r="AJ68" s="35">
        <v>6930</v>
      </c>
      <c r="AK68" s="35">
        <v>1050</v>
      </c>
      <c r="AL68" s="35">
        <v>10080</v>
      </c>
      <c r="AM68" s="35"/>
      <c r="AN68" s="35">
        <v>4935</v>
      </c>
      <c r="AO68" s="35">
        <v>840</v>
      </c>
      <c r="AP68" s="35"/>
      <c r="AQ68" s="35"/>
      <c r="AR68" s="35">
        <v>5110</v>
      </c>
      <c r="AS68" s="35">
        <v>875</v>
      </c>
      <c r="AT68" s="35">
        <v>5040</v>
      </c>
      <c r="AU68" s="35"/>
      <c r="AV68" s="35"/>
      <c r="AW68" s="35"/>
      <c r="AX68" s="35"/>
      <c r="AY68" s="35"/>
      <c r="AZ68" s="35">
        <v>6545</v>
      </c>
      <c r="BA68" s="35">
        <v>1015</v>
      </c>
      <c r="BB68" s="35">
        <v>7560</v>
      </c>
      <c r="BC68" s="35"/>
      <c r="BD68" s="35">
        <v>6475</v>
      </c>
      <c r="BE68" s="35">
        <v>560</v>
      </c>
      <c r="BF68" s="35">
        <v>5040</v>
      </c>
      <c r="BG68" s="35"/>
      <c r="BH68" s="35">
        <v>6825</v>
      </c>
      <c r="BI68" s="35">
        <v>1330</v>
      </c>
      <c r="BJ68" s="35">
        <v>5040</v>
      </c>
      <c r="BK68" s="35"/>
      <c r="BL68" s="35">
        <v>7245</v>
      </c>
      <c r="BM68" s="35">
        <v>1610</v>
      </c>
      <c r="BN68" s="35"/>
      <c r="BO68" s="35"/>
      <c r="BP68" s="35">
        <v>5915</v>
      </c>
      <c r="BQ68" s="35">
        <v>490</v>
      </c>
      <c r="BR68" s="35">
        <v>7560</v>
      </c>
      <c r="BS68" s="35">
        <v>12</v>
      </c>
      <c r="BT68" s="35">
        <v>7770</v>
      </c>
      <c r="BU68" s="35">
        <v>980</v>
      </c>
      <c r="BV68" s="35">
        <v>7560</v>
      </c>
      <c r="BW68" s="35">
        <v>-12</v>
      </c>
      <c r="BX68" s="35"/>
      <c r="BY68" s="35"/>
      <c r="BZ68" s="35"/>
      <c r="CA68" s="35"/>
      <c r="CB68" s="35">
        <v>8015</v>
      </c>
      <c r="CC68" s="35">
        <v>2065</v>
      </c>
      <c r="CD68" s="35">
        <v>10080</v>
      </c>
      <c r="CE68" s="35"/>
      <c r="CF68" s="35">
        <v>6965</v>
      </c>
      <c r="CG68" s="35">
        <v>2135</v>
      </c>
      <c r="CH68" s="35">
        <v>12600</v>
      </c>
      <c r="CI68" s="35"/>
      <c r="CJ68" s="35">
        <v>7525</v>
      </c>
      <c r="CK68" s="35">
        <v>0</v>
      </c>
      <c r="CL68" s="35"/>
      <c r="CM68" s="35"/>
      <c r="CN68" s="35"/>
      <c r="CO68" s="35"/>
      <c r="CP68" s="35"/>
      <c r="CQ68" s="35"/>
      <c r="CR68" s="35"/>
      <c r="CS68" s="35"/>
      <c r="CT68" s="35"/>
      <c r="CU68" s="35"/>
      <c r="CV68" s="35"/>
      <c r="CW68" s="35"/>
      <c r="CX68" s="35"/>
      <c r="CY68" s="35"/>
      <c r="CZ68" s="35"/>
      <c r="DA68" s="35"/>
      <c r="DB68" s="35"/>
      <c r="DC68" s="35"/>
      <c r="DD68" s="35"/>
      <c r="DE68" s="35"/>
      <c r="DF68" s="35"/>
      <c r="DG68" s="35"/>
      <c r="DH68" s="35"/>
      <c r="DI68" s="35"/>
      <c r="DJ68" s="35"/>
      <c r="DK68" s="35"/>
      <c r="DL68" s="35"/>
      <c r="DM68" s="35"/>
      <c r="DN68" s="35"/>
      <c r="DO68" s="35"/>
      <c r="DP68" s="35"/>
      <c r="DQ68" s="35"/>
      <c r="DR68" s="35"/>
      <c r="DS68" s="35"/>
      <c r="DT68" s="35"/>
      <c r="DU68" s="35"/>
      <c r="DV68" s="35"/>
      <c r="DW68" s="35"/>
      <c r="DX68" s="35"/>
      <c r="DY68" s="35"/>
      <c r="DZ68" s="35"/>
      <c r="EA68" s="35"/>
      <c r="EB68" s="35"/>
      <c r="EC68" s="35"/>
      <c r="ED68" s="35"/>
      <c r="EE68" s="35"/>
      <c r="EF68" s="35"/>
      <c r="EG68" s="35"/>
      <c r="EH68" s="2" t="e">
        <f t="shared" si="3"/>
        <v>#DIV/0!</v>
      </c>
      <c r="EI68" s="5"/>
      <c r="EJ68" s="5"/>
      <c r="EK68" s="5"/>
      <c r="EL68" s="5"/>
      <c r="EM68" s="221"/>
      <c r="EN68" s="5"/>
      <c r="EO68" s="5"/>
      <c r="EQ68" s="5"/>
      <c r="ER68" s="99"/>
      <c r="ES68" s="5"/>
      <c r="ET68" s="5"/>
      <c r="EU68" s="99"/>
      <c r="EV68" s="99"/>
      <c r="EW68" s="99"/>
      <c r="EX68" s="99"/>
      <c r="EY68" s="99"/>
    </row>
    <row r="69" spans="1:155" ht="16.5" thickBot="1">
      <c r="A69" s="40" t="s">
        <v>241</v>
      </c>
      <c r="B69" s="40"/>
      <c r="C69" s="41"/>
      <c r="D69" s="5">
        <f>IFERROR(VLOOKUP(A69,#REF!,4,FALSE),0)</f>
        <v>0</v>
      </c>
      <c r="E69" s="5">
        <f>IFERROR(VLOOKUP(A69,#REF!,6,FALSE),0)</f>
        <v>0</v>
      </c>
      <c r="F69" s="5"/>
      <c r="G69" s="5">
        <f>+IFERROR(VLOOKUP(A69,#REF!,12,FALSE),0)</f>
        <v>0</v>
      </c>
      <c r="H69" s="5">
        <f>+IFERROR(VLOOKUP(A69,#REF!,14,FALSE),0)</f>
        <v>0</v>
      </c>
      <c r="I69" s="5">
        <f t="shared" si="8"/>
        <v>0</v>
      </c>
      <c r="J69" s="5">
        <f>+E69</f>
        <v>0</v>
      </c>
      <c r="K69" s="312"/>
      <c r="L69" s="35">
        <v>2835</v>
      </c>
      <c r="M69" s="35">
        <v>665</v>
      </c>
      <c r="N69" s="35"/>
      <c r="O69" s="35"/>
      <c r="P69" s="35">
        <v>3535</v>
      </c>
      <c r="Q69" s="35">
        <v>980</v>
      </c>
      <c r="R69" s="35">
        <v>2520</v>
      </c>
      <c r="S69" s="35"/>
      <c r="T69" s="35"/>
      <c r="U69" s="35"/>
      <c r="V69" s="35"/>
      <c r="W69" s="35"/>
      <c r="X69" s="35">
        <v>3290</v>
      </c>
      <c r="Y69" s="35">
        <v>630</v>
      </c>
      <c r="Z69" s="35">
        <v>2520</v>
      </c>
      <c r="AA69" s="35"/>
      <c r="AB69" s="35">
        <v>2940</v>
      </c>
      <c r="AC69" s="35">
        <v>875</v>
      </c>
      <c r="AD69" s="35"/>
      <c r="AE69" s="35"/>
      <c r="AF69" s="35">
        <v>3290</v>
      </c>
      <c r="AG69" s="35">
        <v>385</v>
      </c>
      <c r="AH69" s="35">
        <v>2520</v>
      </c>
      <c r="AI69" s="35"/>
      <c r="AJ69" s="35">
        <v>2100</v>
      </c>
      <c r="AK69" s="35">
        <v>1120</v>
      </c>
      <c r="AL69" s="35">
        <v>0</v>
      </c>
      <c r="AM69" s="35"/>
      <c r="AN69" s="35">
        <v>3010</v>
      </c>
      <c r="AO69" s="35">
        <v>560</v>
      </c>
      <c r="AP69" s="35"/>
      <c r="AQ69" s="35"/>
      <c r="AR69" s="35">
        <v>2870</v>
      </c>
      <c r="AS69" s="35">
        <v>630</v>
      </c>
      <c r="AT69" s="35">
        <v>0</v>
      </c>
      <c r="AU69" s="35"/>
      <c r="AV69" s="35"/>
      <c r="AW69" s="35"/>
      <c r="AX69" s="35"/>
      <c r="AY69" s="35"/>
      <c r="AZ69" s="35">
        <v>1925</v>
      </c>
      <c r="BA69" s="35">
        <v>140</v>
      </c>
      <c r="BB69" s="35">
        <v>0</v>
      </c>
      <c r="BC69" s="35"/>
      <c r="BD69" s="35">
        <v>700</v>
      </c>
      <c r="BE69" s="35">
        <v>70</v>
      </c>
      <c r="BF69" s="35">
        <v>2520</v>
      </c>
      <c r="BG69" s="35"/>
      <c r="BH69" s="35">
        <v>1820</v>
      </c>
      <c r="BI69" s="35">
        <v>70</v>
      </c>
      <c r="BJ69" s="35">
        <v>2520</v>
      </c>
      <c r="BK69" s="35"/>
      <c r="BL69" s="35">
        <v>1785</v>
      </c>
      <c r="BM69" s="35">
        <v>665</v>
      </c>
      <c r="BN69" s="35"/>
      <c r="BO69" s="35"/>
      <c r="BP69" s="35">
        <v>1855</v>
      </c>
      <c r="BQ69" s="35">
        <v>245</v>
      </c>
      <c r="BR69" s="35">
        <v>2520</v>
      </c>
      <c r="BS69" s="35"/>
      <c r="BT69" s="35">
        <v>1820</v>
      </c>
      <c r="BU69" s="35">
        <v>595</v>
      </c>
      <c r="BV69" s="35">
        <v>2520</v>
      </c>
      <c r="BW69" s="35"/>
      <c r="BX69" s="35"/>
      <c r="BY69" s="35"/>
      <c r="BZ69" s="35"/>
      <c r="CA69" s="35"/>
      <c r="CB69" s="35">
        <v>1785</v>
      </c>
      <c r="CC69" s="35">
        <v>560</v>
      </c>
      <c r="CD69" s="35">
        <v>0</v>
      </c>
      <c r="CE69" s="35"/>
      <c r="CF69" s="35">
        <v>1680</v>
      </c>
      <c r="CG69" s="35">
        <v>350</v>
      </c>
      <c r="CH69" s="35">
        <v>0</v>
      </c>
      <c r="CI69" s="35"/>
      <c r="CJ69" s="35">
        <v>1505</v>
      </c>
      <c r="CK69" s="35">
        <v>0</v>
      </c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7"/>
      <c r="CY69" s="35"/>
      <c r="CZ69" s="35"/>
      <c r="DA69" s="35"/>
      <c r="DB69" s="35"/>
      <c r="DC69" s="35"/>
      <c r="DD69" s="35"/>
      <c r="DE69" s="35"/>
      <c r="DF69" s="35"/>
      <c r="DG69" s="35"/>
      <c r="DH69" s="35"/>
      <c r="DI69" s="35"/>
      <c r="DJ69" s="35"/>
      <c r="DK69" s="35"/>
      <c r="DL69" s="35"/>
      <c r="DM69" s="35"/>
      <c r="DN69" s="35"/>
      <c r="DO69" s="35"/>
      <c r="DP69" s="35"/>
      <c r="DQ69" s="35"/>
      <c r="DR69" s="35"/>
      <c r="DS69" s="35"/>
      <c r="DT69" s="35"/>
      <c r="DU69" s="35"/>
      <c r="DV69" s="35"/>
      <c r="DW69" s="35"/>
      <c r="DX69" s="35"/>
      <c r="DY69" s="35"/>
      <c r="DZ69" s="35"/>
      <c r="EA69" s="35"/>
      <c r="EB69" s="35"/>
      <c r="EC69" s="35"/>
      <c r="ED69" s="35"/>
      <c r="EE69" s="35"/>
      <c r="EF69" s="35"/>
      <c r="EG69" s="35"/>
      <c r="EH69" s="2" t="e">
        <f t="shared" si="3"/>
        <v>#DIV/0!</v>
      </c>
      <c r="EI69" s="5"/>
      <c r="EJ69" s="5"/>
      <c r="EK69" s="5"/>
      <c r="EL69" s="5"/>
      <c r="EM69" s="5"/>
      <c r="EN69" s="5"/>
      <c r="EO69" s="5"/>
      <c r="EQ69" s="5"/>
      <c r="ER69" s="99"/>
      <c r="ES69" s="5"/>
      <c r="ET69" s="5"/>
      <c r="EU69" s="99"/>
      <c r="EV69" s="99"/>
      <c r="EW69" s="99"/>
      <c r="EX69" s="99"/>
      <c r="EY69" s="99"/>
    </row>
    <row r="70" spans="1:155" ht="16.5" thickBot="1">
      <c r="A70" s="40" t="s">
        <v>170</v>
      </c>
      <c r="B70" s="40"/>
      <c r="C70" s="41"/>
      <c r="D70" s="5">
        <f>IFERROR(VLOOKUP(A70,#REF!,4,FALSE),0)</f>
        <v>0</v>
      </c>
      <c r="E70" s="5">
        <f>IFERROR(VLOOKUP(A70,#REF!,6,FALSE),0)</f>
        <v>0</v>
      </c>
      <c r="F70" s="5"/>
      <c r="G70" s="5">
        <f>+IFERROR(VLOOKUP(A70,#REF!,12,FALSE),0)</f>
        <v>0</v>
      </c>
      <c r="H70" s="5">
        <f>+IFERROR(VLOOKUP(A70,#REF!,14,FALSE),0)</f>
        <v>0</v>
      </c>
      <c r="I70" s="5">
        <f t="shared" si="1"/>
        <v>0</v>
      </c>
      <c r="J70" s="5">
        <f t="shared" si="2"/>
        <v>0</v>
      </c>
      <c r="K70" s="313"/>
      <c r="L70" s="35">
        <v>0</v>
      </c>
      <c r="M70" s="35">
        <v>0</v>
      </c>
      <c r="N70" s="35"/>
      <c r="O70" s="35"/>
      <c r="P70" s="35">
        <v>0</v>
      </c>
      <c r="Q70" s="35">
        <v>0</v>
      </c>
      <c r="R70" s="35">
        <v>0</v>
      </c>
      <c r="S70" s="35"/>
      <c r="T70" s="35"/>
      <c r="U70" s="35"/>
      <c r="V70" s="35"/>
      <c r="W70" s="35"/>
      <c r="X70" s="35">
        <v>0</v>
      </c>
      <c r="Y70" s="35">
        <v>0</v>
      </c>
      <c r="Z70" s="35">
        <v>0</v>
      </c>
      <c r="AA70" s="35"/>
      <c r="AB70" s="35">
        <v>0</v>
      </c>
      <c r="AC70" s="35">
        <v>0</v>
      </c>
      <c r="AD70" s="35"/>
      <c r="AE70" s="35"/>
      <c r="AF70" s="35">
        <v>0</v>
      </c>
      <c r="AG70" s="35">
        <v>0</v>
      </c>
      <c r="AH70" s="35">
        <v>0</v>
      </c>
      <c r="AI70" s="35"/>
      <c r="AJ70" s="35">
        <v>0</v>
      </c>
      <c r="AK70" s="35">
        <v>0</v>
      </c>
      <c r="AL70" s="35">
        <v>0</v>
      </c>
      <c r="AM70" s="35"/>
      <c r="AN70" s="35">
        <v>0</v>
      </c>
      <c r="AO70" s="35">
        <v>0</v>
      </c>
      <c r="AP70" s="35"/>
      <c r="AQ70" s="35"/>
      <c r="AR70" s="35">
        <v>0</v>
      </c>
      <c r="AS70" s="35">
        <v>0</v>
      </c>
      <c r="AT70" s="35">
        <v>0</v>
      </c>
      <c r="AU70" s="35"/>
      <c r="AV70" s="35"/>
      <c r="AW70" s="35"/>
      <c r="AX70" s="35"/>
      <c r="AY70" s="35"/>
      <c r="AZ70" s="35">
        <v>0</v>
      </c>
      <c r="BA70" s="35">
        <v>0</v>
      </c>
      <c r="BB70" s="35">
        <v>0</v>
      </c>
      <c r="BC70" s="35"/>
      <c r="BD70" s="35">
        <v>0</v>
      </c>
      <c r="BE70" s="35">
        <v>0</v>
      </c>
      <c r="BF70" s="35">
        <v>0</v>
      </c>
      <c r="BG70" s="35"/>
      <c r="BH70" s="35">
        <v>0</v>
      </c>
      <c r="BI70" s="35">
        <v>0</v>
      </c>
      <c r="BJ70" s="35">
        <v>0</v>
      </c>
      <c r="BK70" s="35"/>
      <c r="BL70" s="35">
        <v>0</v>
      </c>
      <c r="BM70" s="35">
        <v>0</v>
      </c>
      <c r="BN70" s="35"/>
      <c r="BO70" s="35"/>
      <c r="BP70" s="35">
        <v>0</v>
      </c>
      <c r="BQ70" s="35">
        <v>0</v>
      </c>
      <c r="BR70" s="35">
        <v>0</v>
      </c>
      <c r="BS70" s="35"/>
      <c r="BT70" s="35">
        <v>0</v>
      </c>
      <c r="BU70" s="35">
        <v>0</v>
      </c>
      <c r="BV70" s="35">
        <v>0</v>
      </c>
      <c r="BW70" s="35"/>
      <c r="BX70" s="35"/>
      <c r="BY70" s="35"/>
      <c r="BZ70" s="35"/>
      <c r="CA70" s="35"/>
      <c r="CB70" s="35">
        <v>0</v>
      </c>
      <c r="CC70" s="35">
        <v>0</v>
      </c>
      <c r="CD70" s="35">
        <v>0</v>
      </c>
      <c r="CE70" s="35"/>
      <c r="CF70" s="35">
        <v>0</v>
      </c>
      <c r="CG70" s="35">
        <v>0</v>
      </c>
      <c r="CH70" s="35">
        <v>0</v>
      </c>
      <c r="CI70" s="35"/>
      <c r="CJ70" s="35">
        <v>0</v>
      </c>
      <c r="CK70" s="35">
        <v>0</v>
      </c>
      <c r="CL70" s="35"/>
      <c r="CM70" s="35"/>
      <c r="CN70" s="35"/>
      <c r="CO70" s="35"/>
      <c r="CP70" s="35"/>
      <c r="CQ70" s="35"/>
      <c r="CR70" s="35"/>
      <c r="CS70" s="35"/>
      <c r="CT70" s="35"/>
      <c r="CU70" s="35"/>
      <c r="CV70" s="35"/>
      <c r="CW70" s="35"/>
      <c r="CX70" s="37"/>
      <c r="CY70" s="35"/>
      <c r="CZ70" s="35"/>
      <c r="DA70" s="35"/>
      <c r="DB70" s="35"/>
      <c r="DC70" s="35"/>
      <c r="DD70" s="35"/>
      <c r="DE70" s="35"/>
      <c r="DF70" s="35"/>
      <c r="DG70" s="35"/>
      <c r="DH70" s="35"/>
      <c r="DI70" s="35"/>
      <c r="DJ70" s="35"/>
      <c r="DK70" s="35"/>
      <c r="DL70" s="35"/>
      <c r="DM70" s="35"/>
      <c r="DN70" s="35"/>
      <c r="DO70" s="35"/>
      <c r="DP70" s="35"/>
      <c r="DQ70" s="35"/>
      <c r="DR70" s="35"/>
      <c r="DS70" s="35"/>
      <c r="DT70" s="35"/>
      <c r="DU70" s="35"/>
      <c r="DV70" s="35"/>
      <c r="DW70" s="35"/>
      <c r="DX70" s="35"/>
      <c r="DY70" s="35"/>
      <c r="DZ70" s="35"/>
      <c r="EA70" s="35"/>
      <c r="EB70" s="35"/>
      <c r="EC70" s="35"/>
      <c r="ED70" s="35"/>
      <c r="EE70" s="35"/>
      <c r="EF70" s="35"/>
      <c r="EG70" s="35"/>
      <c r="EH70" s="2" t="e">
        <f t="shared" si="3"/>
        <v>#DIV/0!</v>
      </c>
      <c r="EI70" s="5"/>
      <c r="EJ70" s="5"/>
      <c r="EK70" s="5"/>
      <c r="EL70" s="5"/>
      <c r="EM70" s="5"/>
      <c r="EN70" s="5"/>
      <c r="EO70" s="5"/>
      <c r="EQ70" s="5"/>
      <c r="ER70" s="99"/>
      <c r="ES70" s="5"/>
      <c r="ET70" s="5"/>
      <c r="EU70" s="99"/>
      <c r="EV70" s="99"/>
      <c r="EW70" s="99"/>
      <c r="EX70" s="99"/>
      <c r="EY70" s="99"/>
    </row>
    <row r="71" spans="1:155" ht="16.5" thickBot="1">
      <c r="A71" s="44" t="s">
        <v>21</v>
      </c>
      <c r="B71" s="44"/>
      <c r="C71" s="41"/>
      <c r="D71" s="3">
        <f>IFERROR(VLOOKUP(A71,#REF!,4,FALSE),0)</f>
        <v>0</v>
      </c>
      <c r="E71" s="3">
        <f>IFERROR(VLOOKUP(A71,#REF!,6,FALSE),0)</f>
        <v>0</v>
      </c>
      <c r="F71" s="3"/>
      <c r="G71" s="3">
        <f>+IFERROR(VLOOKUP(A71,#REF!,12,FALSE),0)</f>
        <v>0</v>
      </c>
      <c r="H71" s="3">
        <f>+IFERROR(VLOOKUP(A71,#REF!,14,FALSE),0)</f>
        <v>0</v>
      </c>
      <c r="I71" s="3">
        <f t="shared" si="1"/>
        <v>0</v>
      </c>
      <c r="J71" s="3">
        <f t="shared" si="2"/>
        <v>0</v>
      </c>
      <c r="K71" s="311">
        <f>SUM(J71:J72)-SUM(I71:I72)</f>
        <v>0</v>
      </c>
      <c r="L71" s="35">
        <v>480</v>
      </c>
      <c r="M71" s="35">
        <v>48</v>
      </c>
      <c r="N71" s="35"/>
      <c r="O71" s="35">
        <v>4</v>
      </c>
      <c r="P71" s="35">
        <v>288</v>
      </c>
      <c r="Q71" s="35">
        <v>96</v>
      </c>
      <c r="R71" s="35">
        <v>0</v>
      </c>
      <c r="S71" s="35"/>
      <c r="T71" s="35"/>
      <c r="U71" s="35"/>
      <c r="V71" s="35"/>
      <c r="W71" s="35"/>
      <c r="X71" s="35">
        <v>288</v>
      </c>
      <c r="Y71" s="35">
        <v>48</v>
      </c>
      <c r="Z71" s="35">
        <v>0</v>
      </c>
      <c r="AA71" s="35"/>
      <c r="AB71" s="35">
        <v>144</v>
      </c>
      <c r="AC71" s="35">
        <v>48</v>
      </c>
      <c r="AD71" s="35"/>
      <c r="AE71" s="35">
        <v>-3</v>
      </c>
      <c r="AF71" s="35">
        <v>0</v>
      </c>
      <c r="AG71" s="35">
        <v>0</v>
      </c>
      <c r="AH71" s="35">
        <v>864</v>
      </c>
      <c r="AI71" s="35"/>
      <c r="AJ71" s="35">
        <v>144</v>
      </c>
      <c r="AK71" s="35">
        <v>0</v>
      </c>
      <c r="AL71" s="35">
        <v>0</v>
      </c>
      <c r="AM71" s="35"/>
      <c r="AN71" s="35">
        <v>480</v>
      </c>
      <c r="AO71" s="35">
        <v>0</v>
      </c>
      <c r="AP71" s="35"/>
      <c r="AQ71" s="35"/>
      <c r="AR71" s="35">
        <v>240</v>
      </c>
      <c r="AS71" s="35">
        <v>48</v>
      </c>
      <c r="AT71" s="35">
        <v>864</v>
      </c>
      <c r="AU71" s="35">
        <v>48</v>
      </c>
      <c r="AV71" s="35"/>
      <c r="AW71" s="35"/>
      <c r="AX71" s="35"/>
      <c r="AY71" s="35"/>
      <c r="AZ71" s="35">
        <v>288</v>
      </c>
      <c r="BA71" s="35">
        <v>0</v>
      </c>
      <c r="BB71" s="35">
        <v>0</v>
      </c>
      <c r="BC71" s="35">
        <v>48</v>
      </c>
      <c r="BD71" s="35">
        <v>144</v>
      </c>
      <c r="BE71" s="35">
        <v>48</v>
      </c>
      <c r="BF71" s="35">
        <v>0</v>
      </c>
      <c r="BG71" s="35">
        <v>32</v>
      </c>
      <c r="BH71" s="35">
        <v>432</v>
      </c>
      <c r="BI71" s="35">
        <v>0</v>
      </c>
      <c r="BJ71" s="35">
        <v>864</v>
      </c>
      <c r="BK71" s="35">
        <v>16</v>
      </c>
      <c r="BL71" s="35">
        <v>288</v>
      </c>
      <c r="BM71" s="35">
        <v>48</v>
      </c>
      <c r="BN71" s="35"/>
      <c r="BO71" s="35">
        <v>4</v>
      </c>
      <c r="BP71" s="35">
        <v>480</v>
      </c>
      <c r="BQ71" s="35">
        <v>96</v>
      </c>
      <c r="BR71" s="35">
        <v>432</v>
      </c>
      <c r="BS71" s="35">
        <v>-46</v>
      </c>
      <c r="BT71" s="35">
        <v>288</v>
      </c>
      <c r="BU71" s="35">
        <v>96</v>
      </c>
      <c r="BV71" s="35">
        <v>0</v>
      </c>
      <c r="BW71" s="35">
        <v>192</v>
      </c>
      <c r="BX71" s="35"/>
      <c r="BY71" s="35"/>
      <c r="BZ71" s="35"/>
      <c r="CA71" s="35"/>
      <c r="CB71" s="35">
        <v>480</v>
      </c>
      <c r="CC71" s="35">
        <v>0</v>
      </c>
      <c r="CD71" s="35">
        <v>864</v>
      </c>
      <c r="CE71" s="35">
        <v>50</v>
      </c>
      <c r="CF71" s="35">
        <v>192</v>
      </c>
      <c r="CG71" s="35">
        <v>96</v>
      </c>
      <c r="CH71" s="35">
        <v>0</v>
      </c>
      <c r="CI71" s="35">
        <v>-18</v>
      </c>
      <c r="CJ71" s="35">
        <v>288</v>
      </c>
      <c r="CK71" s="35">
        <v>0</v>
      </c>
      <c r="CL71" s="35"/>
      <c r="CM71" s="35"/>
      <c r="CN71" s="35"/>
      <c r="CO71" s="35"/>
      <c r="CP71" s="35"/>
      <c r="CQ71" s="35"/>
      <c r="CR71" s="35"/>
      <c r="CS71" s="35"/>
      <c r="CT71" s="35"/>
      <c r="CU71" s="35"/>
      <c r="CV71" s="35"/>
      <c r="CW71" s="35"/>
      <c r="CX71" s="35"/>
      <c r="CY71" s="35"/>
      <c r="CZ71" s="35"/>
      <c r="DA71" s="35"/>
      <c r="DB71" s="35"/>
      <c r="DC71" s="35"/>
      <c r="DD71" s="35"/>
      <c r="DE71" s="35"/>
      <c r="DF71" s="35"/>
      <c r="DG71" s="35"/>
      <c r="DH71" s="35"/>
      <c r="DI71" s="35"/>
      <c r="DJ71" s="35"/>
      <c r="DK71" s="35"/>
      <c r="DL71" s="35"/>
      <c r="DM71" s="35"/>
      <c r="DN71" s="35"/>
      <c r="DO71" s="35"/>
      <c r="DP71" s="35"/>
      <c r="DQ71" s="35"/>
      <c r="DR71" s="35"/>
      <c r="DS71" s="35"/>
      <c r="DT71" s="35"/>
      <c r="DU71" s="35"/>
      <c r="DV71" s="35"/>
      <c r="DW71" s="35"/>
      <c r="DX71" s="35"/>
      <c r="DY71" s="35"/>
      <c r="DZ71" s="35"/>
      <c r="EA71" s="35"/>
      <c r="EB71" s="35"/>
      <c r="EC71" s="35"/>
      <c r="ED71" s="35"/>
      <c r="EE71" s="35"/>
      <c r="EF71" s="35"/>
      <c r="EG71" s="35"/>
      <c r="EH71" s="2" t="e">
        <f t="shared" ref="EH71:EH102" si="9">K71/C71</f>
        <v>#DIV/0!</v>
      </c>
      <c r="EI71" s="3"/>
      <c r="EJ71" s="3"/>
      <c r="EK71" s="3"/>
      <c r="EL71" s="3"/>
      <c r="EM71" s="3"/>
      <c r="EN71" s="3"/>
      <c r="EO71" s="3"/>
      <c r="EQ71" s="3"/>
      <c r="ER71" s="99"/>
      <c r="ES71" s="3"/>
      <c r="ET71" s="3"/>
      <c r="EU71" s="99"/>
      <c r="EV71" s="99"/>
      <c r="EW71" s="99"/>
      <c r="EX71" s="99"/>
      <c r="EY71" s="99"/>
    </row>
    <row r="72" spans="1:155" ht="16.5" thickBot="1">
      <c r="A72" s="44" t="s">
        <v>22</v>
      </c>
      <c r="B72" s="44"/>
      <c r="C72" s="41"/>
      <c r="D72" s="3">
        <f>IFERROR(VLOOKUP(A72,#REF!,4,FALSE),0)</f>
        <v>0</v>
      </c>
      <c r="E72" s="3">
        <f>IFERROR(VLOOKUP(A72,#REF!,6,FALSE),0)</f>
        <v>0</v>
      </c>
      <c r="F72" s="3"/>
      <c r="G72" s="3">
        <f>+IFERROR(VLOOKUP(A72,#REF!,12,FALSE),0)</f>
        <v>0</v>
      </c>
      <c r="H72" s="3">
        <f>+IFERROR(VLOOKUP(A72,#REF!,14,FALSE),0)</f>
        <v>0</v>
      </c>
      <c r="I72" s="3">
        <f t="shared" si="1"/>
        <v>0</v>
      </c>
      <c r="J72" s="3">
        <f t="shared" si="2"/>
        <v>0</v>
      </c>
      <c r="K72" s="313"/>
      <c r="L72" s="35">
        <v>624</v>
      </c>
      <c r="M72" s="35">
        <v>336</v>
      </c>
      <c r="N72" s="35"/>
      <c r="O72" s="35">
        <v>48</v>
      </c>
      <c r="P72" s="35">
        <v>480</v>
      </c>
      <c r="Q72" s="35">
        <v>240</v>
      </c>
      <c r="R72" s="35">
        <v>864</v>
      </c>
      <c r="S72" s="35"/>
      <c r="T72" s="35"/>
      <c r="U72" s="35"/>
      <c r="V72" s="35"/>
      <c r="W72" s="35"/>
      <c r="X72" s="35">
        <v>672</v>
      </c>
      <c r="Y72" s="35">
        <v>288</v>
      </c>
      <c r="Z72" s="35">
        <v>0</v>
      </c>
      <c r="AA72" s="35"/>
      <c r="AB72" s="35">
        <v>384</v>
      </c>
      <c r="AC72" s="35">
        <v>336</v>
      </c>
      <c r="AD72" s="35"/>
      <c r="AE72" s="35">
        <v>131</v>
      </c>
      <c r="AF72" s="35">
        <v>576</v>
      </c>
      <c r="AG72" s="35">
        <v>144</v>
      </c>
      <c r="AH72" s="35">
        <v>864</v>
      </c>
      <c r="AI72" s="35"/>
      <c r="AJ72" s="35">
        <v>384</v>
      </c>
      <c r="AK72" s="35">
        <v>240</v>
      </c>
      <c r="AL72" s="35">
        <v>0</v>
      </c>
      <c r="AM72" s="35"/>
      <c r="AN72" s="35">
        <v>480</v>
      </c>
      <c r="AO72" s="35">
        <v>336</v>
      </c>
      <c r="AP72" s="35"/>
      <c r="AQ72" s="35"/>
      <c r="AR72" s="35">
        <v>432</v>
      </c>
      <c r="AS72" s="35">
        <v>192</v>
      </c>
      <c r="AT72" s="35">
        <v>0</v>
      </c>
      <c r="AU72" s="35"/>
      <c r="AV72" s="35"/>
      <c r="AW72" s="35"/>
      <c r="AX72" s="35"/>
      <c r="AY72" s="35"/>
      <c r="AZ72" s="35">
        <v>624</v>
      </c>
      <c r="BA72" s="35">
        <v>144</v>
      </c>
      <c r="BB72" s="35">
        <v>864</v>
      </c>
      <c r="BC72" s="35"/>
      <c r="BD72" s="35">
        <v>480</v>
      </c>
      <c r="BE72" s="35">
        <v>96</v>
      </c>
      <c r="BF72" s="35">
        <v>0</v>
      </c>
      <c r="BG72" s="35"/>
      <c r="BH72" s="35">
        <v>624</v>
      </c>
      <c r="BI72" s="35">
        <v>144</v>
      </c>
      <c r="BJ72" s="35">
        <v>0</v>
      </c>
      <c r="BK72" s="35">
        <v>12</v>
      </c>
      <c r="BL72" s="35">
        <v>528</v>
      </c>
      <c r="BM72" s="35">
        <v>240</v>
      </c>
      <c r="BN72" s="35"/>
      <c r="BO72" s="35">
        <v>48</v>
      </c>
      <c r="BP72" s="35">
        <v>0</v>
      </c>
      <c r="BQ72" s="35">
        <v>96</v>
      </c>
      <c r="BR72" s="35">
        <v>432</v>
      </c>
      <c r="BS72" s="35"/>
      <c r="BT72" s="35">
        <v>576</v>
      </c>
      <c r="BU72" s="35">
        <v>192</v>
      </c>
      <c r="BV72" s="35">
        <v>864</v>
      </c>
      <c r="BW72" s="35"/>
      <c r="BX72" s="35"/>
      <c r="BY72" s="35"/>
      <c r="BZ72" s="35"/>
      <c r="CA72" s="35"/>
      <c r="CB72" s="35">
        <v>624</v>
      </c>
      <c r="CC72" s="35">
        <v>336</v>
      </c>
      <c r="CD72" s="35">
        <v>864</v>
      </c>
      <c r="CE72" s="35">
        <v>18</v>
      </c>
      <c r="CF72" s="35">
        <v>336</v>
      </c>
      <c r="CG72" s="35">
        <v>192</v>
      </c>
      <c r="CH72" s="35">
        <v>0</v>
      </c>
      <c r="CI72" s="35"/>
      <c r="CJ72" s="35">
        <v>432</v>
      </c>
      <c r="CK72" s="35">
        <v>0</v>
      </c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  <c r="CY72" s="35"/>
      <c r="CZ72" s="35"/>
      <c r="DA72" s="35"/>
      <c r="DB72" s="35"/>
      <c r="DC72" s="35"/>
      <c r="DD72" s="35"/>
      <c r="DE72" s="35"/>
      <c r="DF72" s="35"/>
      <c r="DG72" s="35"/>
      <c r="DH72" s="35"/>
      <c r="DI72" s="35"/>
      <c r="DJ72" s="35"/>
      <c r="DK72" s="35"/>
      <c r="DL72" s="35"/>
      <c r="DM72" s="35"/>
      <c r="DN72" s="35"/>
      <c r="DO72" s="35"/>
      <c r="DP72" s="35"/>
      <c r="DQ72" s="35"/>
      <c r="DR72" s="35"/>
      <c r="DS72" s="35"/>
      <c r="DT72" s="35"/>
      <c r="DU72" s="35"/>
      <c r="DV72" s="35"/>
      <c r="DW72" s="35"/>
      <c r="DX72" s="35"/>
      <c r="DY72" s="35"/>
      <c r="DZ72" s="35"/>
      <c r="EA72" s="35"/>
      <c r="EB72" s="35"/>
      <c r="EC72" s="35"/>
      <c r="ED72" s="35"/>
      <c r="EE72" s="35"/>
      <c r="EF72" s="35"/>
      <c r="EG72" s="35"/>
      <c r="EH72" s="2" t="e">
        <f t="shared" si="9"/>
        <v>#DIV/0!</v>
      </c>
      <c r="EI72" s="3"/>
      <c r="EJ72" s="3"/>
      <c r="EK72" s="3"/>
      <c r="EL72" s="3"/>
      <c r="EM72" s="221"/>
      <c r="EN72" s="3"/>
      <c r="EO72" s="3"/>
      <c r="EQ72" s="3"/>
      <c r="ER72" s="99"/>
      <c r="ES72" s="3"/>
      <c r="ET72" s="3"/>
      <c r="EU72" s="99"/>
      <c r="EV72" s="99"/>
      <c r="EW72" s="99"/>
      <c r="EX72" s="99"/>
      <c r="EY72" s="99"/>
    </row>
    <row r="73" spans="1:155" ht="16.5" thickBot="1">
      <c r="A73" s="45" t="s">
        <v>26</v>
      </c>
      <c r="B73" s="45"/>
      <c r="C73" s="41"/>
      <c r="D73" s="4">
        <f>IFERROR(VLOOKUP(A73,#REF!,4,FALSE),0)</f>
        <v>0</v>
      </c>
      <c r="E73" s="4">
        <f>IFERROR(VLOOKUP(A73,#REF!,6,FALSE),0)</f>
        <v>0</v>
      </c>
      <c r="F73" s="4"/>
      <c r="G73" s="4">
        <f>+IFERROR(VLOOKUP(A73,#REF!,12,FALSE),0)</f>
        <v>0</v>
      </c>
      <c r="H73" s="4">
        <f>+IFERROR(VLOOKUP(A73,#REF!,14,FALSE),0)</f>
        <v>0</v>
      </c>
      <c r="I73" s="4">
        <f t="shared" si="1"/>
        <v>0</v>
      </c>
      <c r="J73" s="4">
        <f t="shared" si="2"/>
        <v>0</v>
      </c>
      <c r="K73" s="311">
        <f>SUM(J73:J78)-SUM(I73:I78)</f>
        <v>0</v>
      </c>
      <c r="L73" s="35">
        <v>1344</v>
      </c>
      <c r="M73" s="35">
        <v>384</v>
      </c>
      <c r="N73" s="35"/>
      <c r="O73" s="35"/>
      <c r="P73" s="35">
        <v>1584</v>
      </c>
      <c r="Q73" s="35">
        <v>768</v>
      </c>
      <c r="R73" s="35">
        <v>0</v>
      </c>
      <c r="S73" s="35"/>
      <c r="T73" s="35"/>
      <c r="U73" s="35"/>
      <c r="V73" s="35"/>
      <c r="W73" s="35"/>
      <c r="X73" s="35">
        <v>1584</v>
      </c>
      <c r="Y73" s="35">
        <v>912</v>
      </c>
      <c r="Z73" s="35">
        <v>0</v>
      </c>
      <c r="AA73" s="35"/>
      <c r="AB73" s="35">
        <v>1488</v>
      </c>
      <c r="AC73" s="35">
        <v>768</v>
      </c>
      <c r="AD73" s="35"/>
      <c r="AE73" s="35">
        <v>-96</v>
      </c>
      <c r="AF73" s="35">
        <v>864</v>
      </c>
      <c r="AG73" s="35">
        <v>192</v>
      </c>
      <c r="AH73" s="35">
        <v>1728</v>
      </c>
      <c r="AI73" s="35"/>
      <c r="AJ73" s="35">
        <v>912</v>
      </c>
      <c r="AK73" s="35">
        <v>336</v>
      </c>
      <c r="AL73" s="35">
        <v>0</v>
      </c>
      <c r="AM73" s="35"/>
      <c r="AN73" s="35">
        <v>1056</v>
      </c>
      <c r="AO73" s="35">
        <v>384</v>
      </c>
      <c r="AP73" s="35"/>
      <c r="AQ73" s="35"/>
      <c r="AR73" s="35">
        <v>1152</v>
      </c>
      <c r="AS73" s="35">
        <v>240</v>
      </c>
      <c r="AT73" s="35">
        <v>1728</v>
      </c>
      <c r="AU73" s="35"/>
      <c r="AV73" s="35"/>
      <c r="AW73" s="35"/>
      <c r="AX73" s="35"/>
      <c r="AY73" s="35"/>
      <c r="AZ73" s="35">
        <v>1152</v>
      </c>
      <c r="BA73" s="35">
        <v>384</v>
      </c>
      <c r="BB73" s="35">
        <v>1728</v>
      </c>
      <c r="BC73" s="35"/>
      <c r="BD73" s="35">
        <v>1152</v>
      </c>
      <c r="BE73" s="35">
        <v>336</v>
      </c>
      <c r="BF73" s="35">
        <v>1728</v>
      </c>
      <c r="BG73" s="35"/>
      <c r="BH73" s="35">
        <v>1056</v>
      </c>
      <c r="BI73" s="35">
        <v>144</v>
      </c>
      <c r="BJ73" s="35">
        <v>0</v>
      </c>
      <c r="BK73" s="35"/>
      <c r="BL73" s="35">
        <v>960</v>
      </c>
      <c r="BM73" s="35">
        <v>432</v>
      </c>
      <c r="BN73" s="35"/>
      <c r="BO73" s="35">
        <v>96</v>
      </c>
      <c r="BP73" s="35">
        <v>1104</v>
      </c>
      <c r="BQ73" s="35">
        <v>336</v>
      </c>
      <c r="BR73" s="35">
        <v>1728</v>
      </c>
      <c r="BS73" s="35">
        <v>48</v>
      </c>
      <c r="BT73" s="35">
        <v>1104</v>
      </c>
      <c r="BU73" s="35">
        <v>288</v>
      </c>
      <c r="BV73" s="35">
        <v>1728</v>
      </c>
      <c r="BW73" s="35">
        <v>144</v>
      </c>
      <c r="BX73" s="35"/>
      <c r="BY73" s="35"/>
      <c r="BZ73" s="35"/>
      <c r="CA73" s="35"/>
      <c r="CB73" s="35">
        <v>1056</v>
      </c>
      <c r="CC73" s="35">
        <v>144</v>
      </c>
      <c r="CD73" s="35">
        <v>1728</v>
      </c>
      <c r="CE73" s="35"/>
      <c r="CF73" s="35">
        <v>1152</v>
      </c>
      <c r="CG73" s="35">
        <v>240</v>
      </c>
      <c r="CH73" s="35">
        <v>0</v>
      </c>
      <c r="CI73" s="35"/>
      <c r="CJ73" s="35">
        <v>1296</v>
      </c>
      <c r="CK73" s="35">
        <v>0</v>
      </c>
      <c r="CL73" s="35"/>
      <c r="CM73" s="35"/>
      <c r="CN73" s="35"/>
      <c r="CO73" s="35"/>
      <c r="CP73" s="35"/>
      <c r="CQ73" s="35"/>
      <c r="CR73" s="35"/>
      <c r="CS73" s="35"/>
      <c r="CT73" s="35"/>
      <c r="CU73" s="35"/>
      <c r="CV73" s="35"/>
      <c r="CW73" s="35"/>
      <c r="CX73" s="35"/>
      <c r="CY73" s="35"/>
      <c r="CZ73" s="35"/>
      <c r="DA73" s="35"/>
      <c r="DB73" s="35"/>
      <c r="DC73" s="35"/>
      <c r="DD73" s="35"/>
      <c r="DE73" s="35"/>
      <c r="DF73" s="35"/>
      <c r="DG73" s="35"/>
      <c r="DH73" s="35"/>
      <c r="DI73" s="35"/>
      <c r="DJ73" s="35"/>
      <c r="DK73" s="35"/>
      <c r="DL73" s="35"/>
      <c r="DM73" s="35"/>
      <c r="DN73" s="35"/>
      <c r="DO73" s="35"/>
      <c r="DP73" s="35"/>
      <c r="DQ73" s="35"/>
      <c r="DR73" s="35"/>
      <c r="DS73" s="35"/>
      <c r="DT73" s="35"/>
      <c r="DU73" s="35"/>
      <c r="DV73" s="35"/>
      <c r="DW73" s="35"/>
      <c r="DX73" s="35"/>
      <c r="DY73" s="35"/>
      <c r="DZ73" s="35"/>
      <c r="EA73" s="35"/>
      <c r="EB73" s="35"/>
      <c r="EC73" s="35"/>
      <c r="ED73" s="35"/>
      <c r="EE73" s="35"/>
      <c r="EF73" s="35"/>
      <c r="EG73" s="35"/>
      <c r="EH73" s="2" t="e">
        <f t="shared" si="9"/>
        <v>#DIV/0!</v>
      </c>
      <c r="EI73" s="4"/>
      <c r="EJ73" s="4"/>
      <c r="EK73" s="4"/>
      <c r="EL73" s="4"/>
      <c r="EM73" s="221"/>
      <c r="EN73" s="4"/>
      <c r="EO73" s="4"/>
      <c r="EQ73" s="4"/>
      <c r="ER73" s="99"/>
      <c r="ES73" s="4"/>
      <c r="ET73" s="4"/>
      <c r="EU73" s="99"/>
      <c r="EV73" s="99"/>
      <c r="EW73" s="99"/>
      <c r="EX73" s="99"/>
      <c r="EY73" s="99"/>
    </row>
    <row r="74" spans="1:155" ht="16.5" thickBot="1">
      <c r="A74" s="45" t="s">
        <v>27</v>
      </c>
      <c r="B74" s="48"/>
      <c r="C74" s="41"/>
      <c r="D74" s="8">
        <f>IFERROR(VLOOKUP(A74,#REF!,4,FALSE),0)</f>
        <v>0</v>
      </c>
      <c r="E74" s="8">
        <f>IFERROR(VLOOKUP(A74,#REF!,6,FALSE),0)</f>
        <v>0</v>
      </c>
      <c r="F74" s="8"/>
      <c r="G74" s="8">
        <f>+IFERROR(VLOOKUP(A74,#REF!,12,FALSE),0)</f>
        <v>0</v>
      </c>
      <c r="H74" s="8">
        <f>+IFERROR(VLOOKUP(A74,#REF!,14,FALSE),0)</f>
        <v>0</v>
      </c>
      <c r="I74" s="8">
        <f t="shared" si="1"/>
        <v>0</v>
      </c>
      <c r="J74" s="8">
        <f t="shared" si="2"/>
        <v>0</v>
      </c>
      <c r="K74" s="312"/>
      <c r="L74" s="35">
        <v>1104</v>
      </c>
      <c r="M74" s="35">
        <v>528</v>
      </c>
      <c r="N74" s="35"/>
      <c r="O74" s="35"/>
      <c r="P74" s="35">
        <v>1584</v>
      </c>
      <c r="Q74" s="35">
        <v>768</v>
      </c>
      <c r="R74" s="35">
        <v>0</v>
      </c>
      <c r="S74" s="35"/>
      <c r="T74" s="35"/>
      <c r="U74" s="35"/>
      <c r="V74" s="35"/>
      <c r="W74" s="35"/>
      <c r="X74" s="35">
        <v>1584</v>
      </c>
      <c r="Y74" s="35">
        <v>672</v>
      </c>
      <c r="Z74" s="35">
        <v>1728</v>
      </c>
      <c r="AA74" s="35"/>
      <c r="AB74" s="35">
        <v>1440</v>
      </c>
      <c r="AC74" s="35">
        <v>384</v>
      </c>
      <c r="AD74" s="35"/>
      <c r="AE74" s="35">
        <v>48</v>
      </c>
      <c r="AF74" s="35">
        <v>1392</v>
      </c>
      <c r="AG74" s="35">
        <v>96</v>
      </c>
      <c r="AH74" s="35">
        <v>1728</v>
      </c>
      <c r="AI74" s="35"/>
      <c r="AJ74" s="35">
        <v>1152</v>
      </c>
      <c r="AK74" s="35">
        <v>336</v>
      </c>
      <c r="AL74" s="35">
        <v>0</v>
      </c>
      <c r="AM74" s="35"/>
      <c r="AN74" s="35">
        <v>1344</v>
      </c>
      <c r="AO74" s="35">
        <v>384</v>
      </c>
      <c r="AP74" s="35"/>
      <c r="AQ74" s="35"/>
      <c r="AR74" s="35">
        <v>1440</v>
      </c>
      <c r="AS74" s="35">
        <v>192</v>
      </c>
      <c r="AT74" s="35">
        <v>1728</v>
      </c>
      <c r="AU74" s="35"/>
      <c r="AV74" s="35"/>
      <c r="AW74" s="35"/>
      <c r="AX74" s="35"/>
      <c r="AY74" s="35"/>
      <c r="AZ74" s="35">
        <v>1440</v>
      </c>
      <c r="BA74" s="35">
        <v>336</v>
      </c>
      <c r="BB74" s="35">
        <v>1728</v>
      </c>
      <c r="BC74" s="35"/>
      <c r="BD74" s="35">
        <v>1392</v>
      </c>
      <c r="BE74" s="35">
        <v>144</v>
      </c>
      <c r="BF74" s="35">
        <v>1728</v>
      </c>
      <c r="BG74" s="35"/>
      <c r="BH74" s="35">
        <v>1536</v>
      </c>
      <c r="BI74" s="35">
        <v>48</v>
      </c>
      <c r="BJ74" s="35">
        <v>0</v>
      </c>
      <c r="BK74" s="35"/>
      <c r="BL74" s="35">
        <v>1152</v>
      </c>
      <c r="BM74" s="35">
        <v>288</v>
      </c>
      <c r="BN74" s="35"/>
      <c r="BO74" s="35"/>
      <c r="BP74" s="35">
        <v>1344</v>
      </c>
      <c r="BQ74" s="35">
        <v>48</v>
      </c>
      <c r="BR74" s="35">
        <v>1728</v>
      </c>
      <c r="BS74" s="35"/>
      <c r="BT74" s="35">
        <v>1296</v>
      </c>
      <c r="BU74" s="35">
        <v>144</v>
      </c>
      <c r="BV74" s="35">
        <v>1728</v>
      </c>
      <c r="BW74" s="35"/>
      <c r="BX74" s="35"/>
      <c r="BY74" s="35"/>
      <c r="BZ74" s="35"/>
      <c r="CA74" s="35"/>
      <c r="CB74" s="35">
        <v>1344</v>
      </c>
      <c r="CC74" s="35">
        <v>144</v>
      </c>
      <c r="CD74" s="35">
        <v>1728</v>
      </c>
      <c r="CE74" s="35"/>
      <c r="CF74" s="35">
        <v>1200</v>
      </c>
      <c r="CG74" s="35">
        <v>336</v>
      </c>
      <c r="CH74" s="35">
        <v>0</v>
      </c>
      <c r="CI74" s="35"/>
      <c r="CJ74" s="35">
        <v>1200</v>
      </c>
      <c r="CK74" s="35">
        <v>0</v>
      </c>
      <c r="CL74" s="35"/>
      <c r="CM74" s="35"/>
      <c r="CN74" s="35"/>
      <c r="CO74" s="35"/>
      <c r="CP74" s="35"/>
      <c r="CQ74" s="35"/>
      <c r="CR74" s="35"/>
      <c r="CS74" s="35"/>
      <c r="CT74" s="35"/>
      <c r="CU74" s="35"/>
      <c r="CV74" s="35"/>
      <c r="CW74" s="35"/>
      <c r="CX74" s="35"/>
      <c r="CY74" s="35"/>
      <c r="CZ74" s="35"/>
      <c r="DA74" s="35"/>
      <c r="DB74" s="35"/>
      <c r="DC74" s="35"/>
      <c r="DD74" s="35"/>
      <c r="DE74" s="35"/>
      <c r="DF74" s="35"/>
      <c r="DG74" s="35"/>
      <c r="DH74" s="35"/>
      <c r="DI74" s="35"/>
      <c r="DJ74" s="35"/>
      <c r="DK74" s="35"/>
      <c r="DL74" s="35"/>
      <c r="DM74" s="35"/>
      <c r="DN74" s="35"/>
      <c r="DO74" s="35"/>
      <c r="DP74" s="35"/>
      <c r="DQ74" s="35"/>
      <c r="DR74" s="35"/>
      <c r="DS74" s="35"/>
      <c r="DT74" s="35"/>
      <c r="DU74" s="35"/>
      <c r="DV74" s="35"/>
      <c r="DW74" s="35"/>
      <c r="DX74" s="35"/>
      <c r="DY74" s="35"/>
      <c r="DZ74" s="35"/>
      <c r="EA74" s="35"/>
      <c r="EB74" s="35"/>
      <c r="EC74" s="35"/>
      <c r="ED74" s="35"/>
      <c r="EE74" s="35"/>
      <c r="EF74" s="35"/>
      <c r="EG74" s="35"/>
      <c r="EH74" s="2" t="e">
        <f t="shared" si="9"/>
        <v>#DIV/0!</v>
      </c>
      <c r="EI74" s="8"/>
      <c r="EJ74" s="8"/>
      <c r="EK74" s="8"/>
      <c r="EL74" s="8"/>
      <c r="EM74" s="8"/>
      <c r="EN74" s="8"/>
      <c r="EO74" s="8"/>
      <c r="EQ74" s="8"/>
      <c r="ER74" s="99"/>
      <c r="ES74" s="8"/>
      <c r="ET74" s="8"/>
      <c r="EU74" s="99"/>
      <c r="EV74" s="99"/>
      <c r="EW74" s="99"/>
      <c r="EX74" s="99"/>
      <c r="EY74" s="99"/>
    </row>
    <row r="75" spans="1:155" ht="16.5" thickBot="1">
      <c r="A75" s="45" t="s">
        <v>29</v>
      </c>
      <c r="B75" s="45"/>
      <c r="C75" s="41"/>
      <c r="D75" s="4">
        <f>IFERROR(VLOOKUP(A75,#REF!,4,FALSE),0)</f>
        <v>0</v>
      </c>
      <c r="E75" s="4">
        <f>IFERROR(VLOOKUP(A75,#REF!,6,FALSE),0)</f>
        <v>0</v>
      </c>
      <c r="F75" s="4"/>
      <c r="G75" s="4">
        <f>+IFERROR(VLOOKUP(A75,#REF!,12,FALSE),0)</f>
        <v>0</v>
      </c>
      <c r="H75" s="4">
        <f>+IFERROR(VLOOKUP(A75,#REF!,14,FALSE),0)</f>
        <v>0</v>
      </c>
      <c r="I75" s="4">
        <f t="shared" si="1"/>
        <v>0</v>
      </c>
      <c r="J75" s="4">
        <f t="shared" si="2"/>
        <v>0</v>
      </c>
      <c r="K75" s="312"/>
      <c r="L75" s="35">
        <v>0</v>
      </c>
      <c r="M75" s="35">
        <v>0</v>
      </c>
      <c r="N75" s="35"/>
      <c r="O75" s="35"/>
      <c r="P75" s="35">
        <v>0</v>
      </c>
      <c r="Q75" s="35">
        <v>0</v>
      </c>
      <c r="R75" s="35">
        <v>0</v>
      </c>
      <c r="S75" s="35"/>
      <c r="T75" s="35"/>
      <c r="U75" s="35"/>
      <c r="V75" s="35"/>
      <c r="W75" s="35"/>
      <c r="X75" s="35">
        <v>0</v>
      </c>
      <c r="Y75" s="35">
        <v>0</v>
      </c>
      <c r="Z75" s="35">
        <v>0</v>
      </c>
      <c r="AA75" s="35"/>
      <c r="AB75" s="35">
        <v>0</v>
      </c>
      <c r="AC75" s="35">
        <v>0</v>
      </c>
      <c r="AD75" s="35"/>
      <c r="AE75" s="35"/>
      <c r="AF75" s="35">
        <v>0</v>
      </c>
      <c r="AG75" s="35">
        <v>0</v>
      </c>
      <c r="AH75" s="35">
        <v>0</v>
      </c>
      <c r="AI75" s="35"/>
      <c r="AJ75" s="35">
        <v>0</v>
      </c>
      <c r="AK75" s="35">
        <v>0</v>
      </c>
      <c r="AL75" s="35">
        <v>0</v>
      </c>
      <c r="AM75" s="35"/>
      <c r="AN75" s="35">
        <v>0</v>
      </c>
      <c r="AO75" s="35">
        <v>0</v>
      </c>
      <c r="AP75" s="35"/>
      <c r="AQ75" s="35"/>
      <c r="AR75" s="35">
        <v>0</v>
      </c>
      <c r="AS75" s="35">
        <v>0</v>
      </c>
      <c r="AT75" s="35">
        <v>0</v>
      </c>
      <c r="AU75" s="35"/>
      <c r="AV75" s="35"/>
      <c r="AW75" s="35"/>
      <c r="AX75" s="35"/>
      <c r="AY75" s="35"/>
      <c r="AZ75" s="35">
        <v>0</v>
      </c>
      <c r="BA75" s="35">
        <v>0</v>
      </c>
      <c r="BB75" s="35">
        <v>0</v>
      </c>
      <c r="BC75" s="35"/>
      <c r="BD75" s="35">
        <v>0</v>
      </c>
      <c r="BE75" s="35">
        <v>0</v>
      </c>
      <c r="BF75" s="35">
        <v>0</v>
      </c>
      <c r="BG75" s="35"/>
      <c r="BH75" s="35">
        <v>0</v>
      </c>
      <c r="BI75" s="35">
        <v>0</v>
      </c>
      <c r="BJ75" s="35">
        <v>0</v>
      </c>
      <c r="BK75" s="35"/>
      <c r="BL75" s="35">
        <v>0</v>
      </c>
      <c r="BM75" s="35">
        <v>0</v>
      </c>
      <c r="BN75" s="35"/>
      <c r="BO75" s="35"/>
      <c r="BP75" s="35">
        <v>0</v>
      </c>
      <c r="BQ75" s="35">
        <v>0</v>
      </c>
      <c r="BR75" s="35">
        <v>0</v>
      </c>
      <c r="BS75" s="35"/>
      <c r="BT75" s="35">
        <v>0</v>
      </c>
      <c r="BU75" s="35">
        <v>0</v>
      </c>
      <c r="BV75" s="35">
        <v>0</v>
      </c>
      <c r="BW75" s="35"/>
      <c r="BX75" s="35"/>
      <c r="BY75" s="35"/>
      <c r="BZ75" s="35"/>
      <c r="CA75" s="35"/>
      <c r="CB75" s="35">
        <v>0</v>
      </c>
      <c r="CC75" s="35">
        <v>0</v>
      </c>
      <c r="CD75" s="35">
        <v>0</v>
      </c>
      <c r="CE75" s="35"/>
      <c r="CF75" s="35">
        <v>0</v>
      </c>
      <c r="CG75" s="35">
        <v>0</v>
      </c>
      <c r="CH75" s="35">
        <v>0</v>
      </c>
      <c r="CI75" s="35"/>
      <c r="CJ75" s="35">
        <v>0</v>
      </c>
      <c r="CK75" s="35">
        <v>0</v>
      </c>
      <c r="CL75" s="35"/>
      <c r="CM75" s="35"/>
      <c r="CN75" s="35"/>
      <c r="CO75" s="35"/>
      <c r="CP75" s="35"/>
      <c r="CQ75" s="35"/>
      <c r="CR75" s="35"/>
      <c r="CS75" s="35"/>
      <c r="CT75" s="35"/>
      <c r="CU75" s="35"/>
      <c r="CV75" s="35"/>
      <c r="CW75" s="35"/>
      <c r="CX75" s="35"/>
      <c r="CY75" s="35"/>
      <c r="CZ75" s="35"/>
      <c r="DA75" s="35"/>
      <c r="DB75" s="35"/>
      <c r="DC75" s="35"/>
      <c r="DD75" s="35"/>
      <c r="DE75" s="35"/>
      <c r="DF75" s="35"/>
      <c r="DG75" s="35"/>
      <c r="DH75" s="35"/>
      <c r="DI75" s="35"/>
      <c r="DJ75" s="35"/>
      <c r="DK75" s="35"/>
      <c r="DL75" s="35"/>
      <c r="DM75" s="35"/>
      <c r="DN75" s="35"/>
      <c r="DO75" s="35"/>
      <c r="DP75" s="35"/>
      <c r="DQ75" s="35"/>
      <c r="DR75" s="35"/>
      <c r="DS75" s="35"/>
      <c r="DT75" s="35"/>
      <c r="DU75" s="35"/>
      <c r="DV75" s="35"/>
      <c r="DW75" s="35"/>
      <c r="DX75" s="35"/>
      <c r="DY75" s="35"/>
      <c r="DZ75" s="35"/>
      <c r="EA75" s="35"/>
      <c r="EB75" s="35"/>
      <c r="EC75" s="35"/>
      <c r="ED75" s="35"/>
      <c r="EE75" s="35"/>
      <c r="EF75" s="35"/>
      <c r="EG75" s="35"/>
      <c r="EH75" s="2" t="e">
        <f t="shared" si="9"/>
        <v>#DIV/0!</v>
      </c>
      <c r="EI75" s="4"/>
      <c r="EJ75" s="4"/>
      <c r="EK75" s="4"/>
      <c r="EL75" s="4"/>
      <c r="EM75" s="4"/>
      <c r="EN75" s="4"/>
      <c r="EO75" s="4"/>
      <c r="EQ75" s="4"/>
      <c r="ER75" s="99"/>
      <c r="ES75" s="4"/>
      <c r="ET75" s="4"/>
      <c r="EU75" s="99"/>
      <c r="EV75" s="99"/>
      <c r="EW75" s="99"/>
      <c r="EX75" s="99"/>
      <c r="EY75" s="99"/>
    </row>
    <row r="76" spans="1:155" ht="16.5" thickBot="1">
      <c r="A76" s="45" t="s">
        <v>28</v>
      </c>
      <c r="B76" s="45"/>
      <c r="C76" s="41"/>
      <c r="D76" s="4">
        <f>IFERROR(VLOOKUP(A76,#REF!,4,FALSE),0)</f>
        <v>0</v>
      </c>
      <c r="E76" s="4">
        <f>IFERROR(VLOOKUP(A76,#REF!,6,FALSE),0)</f>
        <v>0</v>
      </c>
      <c r="F76" s="4"/>
      <c r="G76" s="4">
        <f>+IFERROR(VLOOKUP(A76,#REF!,12,FALSE),0)</f>
        <v>0</v>
      </c>
      <c r="H76" s="4">
        <f>+IFERROR(VLOOKUP(A76,#REF!,14,FALSE),0)</f>
        <v>0</v>
      </c>
      <c r="I76" s="4">
        <f t="shared" si="1"/>
        <v>0</v>
      </c>
      <c r="J76" s="4">
        <f t="shared" si="2"/>
        <v>0</v>
      </c>
      <c r="K76" s="312"/>
      <c r="L76" s="35">
        <v>0</v>
      </c>
      <c r="M76" s="35">
        <v>0</v>
      </c>
      <c r="N76" s="35"/>
      <c r="O76" s="35"/>
      <c r="P76" s="35">
        <v>0</v>
      </c>
      <c r="Q76" s="35">
        <v>0</v>
      </c>
      <c r="R76" s="35">
        <v>0</v>
      </c>
      <c r="S76" s="35"/>
      <c r="T76" s="35"/>
      <c r="U76" s="35"/>
      <c r="V76" s="35"/>
      <c r="W76" s="35"/>
      <c r="X76" s="35">
        <v>0</v>
      </c>
      <c r="Y76" s="35">
        <v>0</v>
      </c>
      <c r="Z76" s="35">
        <v>0</v>
      </c>
      <c r="AA76" s="35"/>
      <c r="AB76" s="35">
        <v>0</v>
      </c>
      <c r="AC76" s="35">
        <v>0</v>
      </c>
      <c r="AD76" s="35"/>
      <c r="AE76" s="35"/>
      <c r="AF76" s="35">
        <v>0</v>
      </c>
      <c r="AG76" s="35">
        <v>0</v>
      </c>
      <c r="AH76" s="35">
        <v>0</v>
      </c>
      <c r="AI76" s="35"/>
      <c r="AJ76" s="35">
        <v>0</v>
      </c>
      <c r="AK76" s="35">
        <v>0</v>
      </c>
      <c r="AL76" s="35">
        <v>0</v>
      </c>
      <c r="AM76" s="35"/>
      <c r="AN76" s="35">
        <v>0</v>
      </c>
      <c r="AO76" s="35">
        <v>0</v>
      </c>
      <c r="AP76" s="35"/>
      <c r="AQ76" s="35"/>
      <c r="AR76" s="35">
        <v>0</v>
      </c>
      <c r="AS76" s="35">
        <v>0</v>
      </c>
      <c r="AT76" s="35">
        <v>0</v>
      </c>
      <c r="AU76" s="35"/>
      <c r="AV76" s="35"/>
      <c r="AW76" s="35"/>
      <c r="AX76" s="35"/>
      <c r="AY76" s="35"/>
      <c r="AZ76" s="35">
        <v>0</v>
      </c>
      <c r="BA76" s="35">
        <v>0</v>
      </c>
      <c r="BB76" s="35">
        <v>0</v>
      </c>
      <c r="BC76" s="35"/>
      <c r="BD76" s="35">
        <v>0</v>
      </c>
      <c r="BE76" s="35">
        <v>0</v>
      </c>
      <c r="BF76" s="35">
        <v>0</v>
      </c>
      <c r="BG76" s="35"/>
      <c r="BH76" s="35">
        <v>0</v>
      </c>
      <c r="BI76" s="35">
        <v>0</v>
      </c>
      <c r="BJ76" s="35">
        <v>0</v>
      </c>
      <c r="BK76" s="35"/>
      <c r="BL76" s="35">
        <v>0</v>
      </c>
      <c r="BM76" s="35">
        <v>0</v>
      </c>
      <c r="BN76" s="35"/>
      <c r="BO76" s="35"/>
      <c r="BP76" s="35">
        <v>0</v>
      </c>
      <c r="BQ76" s="35">
        <v>0</v>
      </c>
      <c r="BR76" s="35">
        <v>0</v>
      </c>
      <c r="BS76" s="35"/>
      <c r="BT76" s="35">
        <v>0</v>
      </c>
      <c r="BU76" s="35">
        <v>0</v>
      </c>
      <c r="BV76" s="35">
        <v>0</v>
      </c>
      <c r="BW76" s="35"/>
      <c r="BX76" s="35"/>
      <c r="BY76" s="35"/>
      <c r="BZ76" s="35"/>
      <c r="CA76" s="35"/>
      <c r="CB76" s="35">
        <v>0</v>
      </c>
      <c r="CC76" s="35">
        <v>0</v>
      </c>
      <c r="CD76" s="35">
        <v>0</v>
      </c>
      <c r="CE76" s="35"/>
      <c r="CF76" s="35">
        <v>0</v>
      </c>
      <c r="CG76" s="35">
        <v>0</v>
      </c>
      <c r="CH76" s="35">
        <v>0</v>
      </c>
      <c r="CI76" s="35"/>
      <c r="CJ76" s="35">
        <v>0</v>
      </c>
      <c r="CK76" s="35">
        <v>0</v>
      </c>
      <c r="CL76" s="35"/>
      <c r="CM76" s="35"/>
      <c r="CN76" s="35"/>
      <c r="CO76" s="35"/>
      <c r="CP76" s="35"/>
      <c r="CQ76" s="35"/>
      <c r="CR76" s="35"/>
      <c r="CS76" s="35"/>
      <c r="CT76" s="35"/>
      <c r="CU76" s="35"/>
      <c r="CV76" s="35"/>
      <c r="CW76" s="35"/>
      <c r="CX76" s="35"/>
      <c r="CY76" s="35"/>
      <c r="CZ76" s="35"/>
      <c r="DA76" s="35"/>
      <c r="DB76" s="35"/>
      <c r="DC76" s="35"/>
      <c r="DD76" s="35"/>
      <c r="DE76" s="35"/>
      <c r="DF76" s="35"/>
      <c r="DG76" s="35"/>
      <c r="DH76" s="35"/>
      <c r="DI76" s="35"/>
      <c r="DJ76" s="35"/>
      <c r="DK76" s="35"/>
      <c r="DL76" s="35"/>
      <c r="DM76" s="35"/>
      <c r="DN76" s="35"/>
      <c r="DO76" s="35"/>
      <c r="DP76" s="35"/>
      <c r="DQ76" s="35"/>
      <c r="DR76" s="35"/>
      <c r="DS76" s="35"/>
      <c r="DT76" s="35"/>
      <c r="DU76" s="35"/>
      <c r="DV76" s="35"/>
      <c r="DW76" s="35"/>
      <c r="DX76" s="35"/>
      <c r="DY76" s="35"/>
      <c r="DZ76" s="35"/>
      <c r="EA76" s="35"/>
      <c r="EB76" s="35"/>
      <c r="EC76" s="35"/>
      <c r="ED76" s="35"/>
      <c r="EE76" s="35"/>
      <c r="EF76" s="35"/>
      <c r="EG76" s="35"/>
      <c r="EH76" s="2" t="e">
        <f t="shared" si="9"/>
        <v>#DIV/0!</v>
      </c>
      <c r="EI76" s="4"/>
      <c r="EJ76" s="4"/>
      <c r="EK76" s="4"/>
      <c r="EL76" s="4"/>
      <c r="EM76" s="4"/>
      <c r="EN76" s="4"/>
      <c r="EO76" s="4"/>
      <c r="EQ76" s="4"/>
      <c r="ER76" s="99"/>
      <c r="ES76" s="4"/>
      <c r="ET76" s="4"/>
      <c r="EU76" s="99"/>
      <c r="EV76" s="99"/>
      <c r="EW76" s="99"/>
      <c r="EX76" s="99"/>
      <c r="EY76" s="99"/>
    </row>
    <row r="77" spans="1:155" ht="16.5" thickBot="1">
      <c r="A77" s="45" t="s">
        <v>120</v>
      </c>
      <c r="B77" s="45"/>
      <c r="C77" s="41"/>
      <c r="D77" s="4">
        <f>IFERROR(VLOOKUP(A77,#REF!,4,FALSE),0)</f>
        <v>0</v>
      </c>
      <c r="E77" s="4">
        <f>IFERROR(VLOOKUP(A77,#REF!,6,FALSE),0)</f>
        <v>0</v>
      </c>
      <c r="F77" s="4"/>
      <c r="G77" s="4">
        <f>+IFERROR(VLOOKUP(A77,#REF!,12,FALSE),0)</f>
        <v>0</v>
      </c>
      <c r="H77" s="4">
        <f>+IFERROR(VLOOKUP(A77,#REF!,14,FALSE),0)</f>
        <v>0</v>
      </c>
      <c r="I77" s="4">
        <f t="shared" si="1"/>
        <v>0</v>
      </c>
      <c r="J77" s="4">
        <f t="shared" si="2"/>
        <v>0</v>
      </c>
      <c r="K77" s="312"/>
      <c r="L77" s="35">
        <v>0</v>
      </c>
      <c r="M77" s="35">
        <v>0</v>
      </c>
      <c r="N77" s="35"/>
      <c r="O77" s="35"/>
      <c r="P77" s="35">
        <v>0</v>
      </c>
      <c r="Q77" s="35">
        <v>0</v>
      </c>
      <c r="R77" s="35">
        <v>0</v>
      </c>
      <c r="S77" s="35"/>
      <c r="T77" s="35"/>
      <c r="U77" s="35"/>
      <c r="V77" s="35"/>
      <c r="W77" s="35"/>
      <c r="X77" s="35">
        <v>0</v>
      </c>
      <c r="Y77" s="35">
        <v>0</v>
      </c>
      <c r="Z77" s="35">
        <v>0</v>
      </c>
      <c r="AA77" s="35"/>
      <c r="AB77" s="35">
        <v>0</v>
      </c>
      <c r="AC77" s="35">
        <v>0</v>
      </c>
      <c r="AD77" s="35"/>
      <c r="AE77" s="35"/>
      <c r="AF77" s="35">
        <v>0</v>
      </c>
      <c r="AG77" s="35">
        <v>0</v>
      </c>
      <c r="AH77" s="35">
        <v>0</v>
      </c>
      <c r="AI77" s="35"/>
      <c r="AJ77" s="35">
        <v>0</v>
      </c>
      <c r="AK77" s="35">
        <v>0</v>
      </c>
      <c r="AL77" s="35">
        <v>0</v>
      </c>
      <c r="AM77" s="35"/>
      <c r="AN77" s="35">
        <v>0</v>
      </c>
      <c r="AO77" s="35">
        <v>0</v>
      </c>
      <c r="AP77" s="35"/>
      <c r="AQ77" s="35"/>
      <c r="AR77" s="35">
        <v>0</v>
      </c>
      <c r="AS77" s="35">
        <v>0</v>
      </c>
      <c r="AT77" s="35">
        <v>0</v>
      </c>
      <c r="AU77" s="35"/>
      <c r="AV77" s="35"/>
      <c r="AW77" s="35"/>
      <c r="AX77" s="35"/>
      <c r="AY77" s="35"/>
      <c r="AZ77" s="35">
        <v>0</v>
      </c>
      <c r="BA77" s="35">
        <v>0</v>
      </c>
      <c r="BB77" s="35">
        <v>0</v>
      </c>
      <c r="BC77" s="35"/>
      <c r="BD77" s="35">
        <v>0</v>
      </c>
      <c r="BE77" s="35">
        <v>0</v>
      </c>
      <c r="BF77" s="35">
        <v>0</v>
      </c>
      <c r="BG77" s="35"/>
      <c r="BH77" s="35">
        <v>0</v>
      </c>
      <c r="BI77" s="35">
        <v>0</v>
      </c>
      <c r="BJ77" s="35">
        <v>0</v>
      </c>
      <c r="BK77" s="35"/>
      <c r="BL77" s="35">
        <v>0</v>
      </c>
      <c r="BM77" s="35">
        <v>0</v>
      </c>
      <c r="BN77" s="35"/>
      <c r="BO77" s="35"/>
      <c r="BP77" s="35">
        <v>0</v>
      </c>
      <c r="BQ77" s="35">
        <v>0</v>
      </c>
      <c r="BR77" s="35">
        <v>0</v>
      </c>
      <c r="BS77" s="35"/>
      <c r="BT77" s="35">
        <v>0</v>
      </c>
      <c r="BU77" s="35">
        <v>0</v>
      </c>
      <c r="BV77" s="35">
        <v>0</v>
      </c>
      <c r="BW77" s="35"/>
      <c r="BX77" s="35"/>
      <c r="BY77" s="35"/>
      <c r="BZ77" s="35"/>
      <c r="CA77" s="35"/>
      <c r="CB77" s="35">
        <v>0</v>
      </c>
      <c r="CC77" s="35">
        <v>0</v>
      </c>
      <c r="CD77" s="35">
        <v>0</v>
      </c>
      <c r="CE77" s="35"/>
      <c r="CF77" s="35">
        <v>0</v>
      </c>
      <c r="CG77" s="35">
        <v>0</v>
      </c>
      <c r="CH77" s="35">
        <v>0</v>
      </c>
      <c r="CI77" s="35"/>
      <c r="CJ77" s="35">
        <v>0</v>
      </c>
      <c r="CK77" s="35">
        <v>0</v>
      </c>
      <c r="CL77" s="35"/>
      <c r="CM77" s="35"/>
      <c r="CN77" s="35"/>
      <c r="CO77" s="35"/>
      <c r="CP77" s="35"/>
      <c r="CQ77" s="35"/>
      <c r="CR77" s="35"/>
      <c r="CS77" s="35"/>
      <c r="CT77" s="35"/>
      <c r="CU77" s="35"/>
      <c r="CV77" s="35"/>
      <c r="CW77" s="35"/>
      <c r="CX77" s="35"/>
      <c r="CY77" s="35"/>
      <c r="CZ77" s="35"/>
      <c r="DA77" s="35"/>
      <c r="DB77" s="35"/>
      <c r="DC77" s="35"/>
      <c r="DD77" s="35"/>
      <c r="DE77" s="35"/>
      <c r="DF77" s="35"/>
      <c r="DG77" s="35"/>
      <c r="DH77" s="35"/>
      <c r="DI77" s="35"/>
      <c r="DJ77" s="35"/>
      <c r="DK77" s="35"/>
      <c r="DL77" s="35"/>
      <c r="DM77" s="35"/>
      <c r="DN77" s="35"/>
      <c r="DO77" s="35"/>
      <c r="DP77" s="35"/>
      <c r="DQ77" s="35"/>
      <c r="DR77" s="35"/>
      <c r="DS77" s="35"/>
      <c r="DT77" s="35"/>
      <c r="DU77" s="35"/>
      <c r="DV77" s="35"/>
      <c r="DW77" s="35"/>
      <c r="DX77" s="35"/>
      <c r="DY77" s="35"/>
      <c r="DZ77" s="35"/>
      <c r="EA77" s="35"/>
      <c r="EB77" s="35"/>
      <c r="EC77" s="35"/>
      <c r="ED77" s="35"/>
      <c r="EE77" s="35"/>
      <c r="EF77" s="35"/>
      <c r="EG77" s="35"/>
      <c r="EH77" s="2" t="e">
        <f t="shared" si="9"/>
        <v>#DIV/0!</v>
      </c>
      <c r="EI77" s="4"/>
      <c r="EJ77" s="4"/>
      <c r="EK77" s="4"/>
      <c r="EL77" s="4"/>
      <c r="EM77" s="4"/>
      <c r="EN77" s="4"/>
      <c r="EO77" s="4"/>
      <c r="EQ77" s="4"/>
      <c r="ER77" s="99"/>
      <c r="ES77" s="4"/>
      <c r="ET77" s="4"/>
      <c r="EU77" s="99"/>
      <c r="EV77" s="99"/>
      <c r="EW77" s="99"/>
      <c r="EX77" s="99"/>
      <c r="EY77" s="99"/>
    </row>
    <row r="78" spans="1:155" ht="16.5" thickBot="1">
      <c r="A78" s="45" t="s">
        <v>121</v>
      </c>
      <c r="B78" s="45"/>
      <c r="C78" s="41"/>
      <c r="D78" s="4">
        <f>IFERROR(VLOOKUP(A78,#REF!,4,FALSE),0)</f>
        <v>0</v>
      </c>
      <c r="E78" s="4">
        <f>IFERROR(VLOOKUP(A78,#REF!,6,FALSE),0)</f>
        <v>0</v>
      </c>
      <c r="F78" s="4"/>
      <c r="G78" s="4">
        <f>+IFERROR(VLOOKUP(A78,#REF!,12,FALSE),0)</f>
        <v>0</v>
      </c>
      <c r="H78" s="4">
        <f>+IFERROR(VLOOKUP(A78,#REF!,14,FALSE),0)</f>
        <v>0</v>
      </c>
      <c r="I78" s="4">
        <f t="shared" si="1"/>
        <v>0</v>
      </c>
      <c r="J78" s="4">
        <f t="shared" si="2"/>
        <v>0</v>
      </c>
      <c r="K78" s="313"/>
      <c r="L78" s="35">
        <v>0</v>
      </c>
      <c r="M78" s="35">
        <v>0</v>
      </c>
      <c r="N78" s="35"/>
      <c r="O78" s="35"/>
      <c r="P78" s="35">
        <v>0</v>
      </c>
      <c r="Q78" s="35">
        <v>0</v>
      </c>
      <c r="R78" s="35">
        <v>0</v>
      </c>
      <c r="S78" s="35"/>
      <c r="T78" s="35"/>
      <c r="U78" s="35"/>
      <c r="V78" s="35"/>
      <c r="W78" s="35"/>
      <c r="X78" s="35">
        <v>0</v>
      </c>
      <c r="Y78" s="35">
        <v>0</v>
      </c>
      <c r="Z78" s="35">
        <v>0</v>
      </c>
      <c r="AA78" s="35"/>
      <c r="AB78" s="35">
        <v>0</v>
      </c>
      <c r="AC78" s="35">
        <v>0</v>
      </c>
      <c r="AD78" s="35"/>
      <c r="AE78" s="35"/>
      <c r="AF78" s="35">
        <v>0</v>
      </c>
      <c r="AG78" s="35">
        <v>0</v>
      </c>
      <c r="AH78" s="35">
        <v>0</v>
      </c>
      <c r="AI78" s="35"/>
      <c r="AJ78" s="35">
        <v>0</v>
      </c>
      <c r="AK78" s="35">
        <v>0</v>
      </c>
      <c r="AL78" s="35">
        <v>0</v>
      </c>
      <c r="AM78" s="35"/>
      <c r="AN78" s="35">
        <v>0</v>
      </c>
      <c r="AO78" s="35">
        <v>0</v>
      </c>
      <c r="AP78" s="35"/>
      <c r="AQ78" s="35"/>
      <c r="AR78" s="35">
        <v>0</v>
      </c>
      <c r="AS78" s="35">
        <v>0</v>
      </c>
      <c r="AT78" s="35">
        <v>0</v>
      </c>
      <c r="AU78" s="35"/>
      <c r="AV78" s="35"/>
      <c r="AW78" s="35"/>
      <c r="AX78" s="35"/>
      <c r="AY78" s="35"/>
      <c r="AZ78" s="35">
        <v>0</v>
      </c>
      <c r="BA78" s="35">
        <v>0</v>
      </c>
      <c r="BB78" s="35">
        <v>0</v>
      </c>
      <c r="BC78" s="35"/>
      <c r="BD78" s="35">
        <v>0</v>
      </c>
      <c r="BE78" s="35">
        <v>0</v>
      </c>
      <c r="BF78" s="35">
        <v>0</v>
      </c>
      <c r="BG78" s="35"/>
      <c r="BH78" s="35">
        <v>0</v>
      </c>
      <c r="BI78" s="35">
        <v>0</v>
      </c>
      <c r="BJ78" s="35">
        <v>0</v>
      </c>
      <c r="BK78" s="35"/>
      <c r="BL78" s="35">
        <v>0</v>
      </c>
      <c r="BM78" s="35">
        <v>0</v>
      </c>
      <c r="BN78" s="35"/>
      <c r="BO78" s="35"/>
      <c r="BP78" s="35">
        <v>0</v>
      </c>
      <c r="BQ78" s="35">
        <v>0</v>
      </c>
      <c r="BR78" s="35">
        <v>0</v>
      </c>
      <c r="BS78" s="35"/>
      <c r="BT78" s="35">
        <v>0</v>
      </c>
      <c r="BU78" s="35">
        <v>0</v>
      </c>
      <c r="BV78" s="35">
        <v>0</v>
      </c>
      <c r="BW78" s="35"/>
      <c r="BX78" s="35"/>
      <c r="BY78" s="35"/>
      <c r="BZ78" s="35"/>
      <c r="CA78" s="35"/>
      <c r="CB78" s="35">
        <v>0</v>
      </c>
      <c r="CC78" s="35">
        <v>0</v>
      </c>
      <c r="CD78" s="35">
        <v>0</v>
      </c>
      <c r="CE78" s="35"/>
      <c r="CF78" s="35">
        <v>0</v>
      </c>
      <c r="CG78" s="35">
        <v>0</v>
      </c>
      <c r="CH78" s="35">
        <v>0</v>
      </c>
      <c r="CI78" s="35"/>
      <c r="CJ78" s="35">
        <v>0</v>
      </c>
      <c r="CK78" s="35">
        <v>0</v>
      </c>
      <c r="CL78" s="35"/>
      <c r="CM78" s="35"/>
      <c r="CN78" s="35"/>
      <c r="CO78" s="35"/>
      <c r="CP78" s="35"/>
      <c r="CQ78" s="35"/>
      <c r="CR78" s="35"/>
      <c r="CS78" s="35"/>
      <c r="CT78" s="35"/>
      <c r="CU78" s="35"/>
      <c r="CV78" s="35"/>
      <c r="CW78" s="35"/>
      <c r="CX78" s="35"/>
      <c r="CY78" s="35"/>
      <c r="CZ78" s="35"/>
      <c r="DA78" s="35"/>
      <c r="DB78" s="35"/>
      <c r="DC78" s="35"/>
      <c r="DD78" s="35"/>
      <c r="DE78" s="35"/>
      <c r="DF78" s="35"/>
      <c r="DG78" s="35"/>
      <c r="DH78" s="35"/>
      <c r="DI78" s="35"/>
      <c r="DJ78" s="35"/>
      <c r="DK78" s="35"/>
      <c r="DL78" s="35"/>
      <c r="DM78" s="35"/>
      <c r="DN78" s="35"/>
      <c r="DO78" s="35"/>
      <c r="DP78" s="35"/>
      <c r="DQ78" s="35"/>
      <c r="DR78" s="35"/>
      <c r="DS78" s="35"/>
      <c r="DT78" s="35"/>
      <c r="DU78" s="35"/>
      <c r="DV78" s="35"/>
      <c r="DW78" s="35"/>
      <c r="DX78" s="35"/>
      <c r="DY78" s="35"/>
      <c r="DZ78" s="35"/>
      <c r="EA78" s="35"/>
      <c r="EB78" s="35"/>
      <c r="EC78" s="35"/>
      <c r="ED78" s="35"/>
      <c r="EE78" s="35"/>
      <c r="EF78" s="35"/>
      <c r="EG78" s="35"/>
      <c r="EH78" s="2" t="e">
        <f t="shared" si="9"/>
        <v>#DIV/0!</v>
      </c>
      <c r="EI78" s="4"/>
      <c r="EJ78" s="4"/>
      <c r="EK78" s="4"/>
      <c r="EL78" s="4"/>
      <c r="EM78" s="4"/>
      <c r="EN78" s="4"/>
      <c r="EO78" s="4"/>
      <c r="EQ78" s="4"/>
      <c r="ER78" s="99"/>
      <c r="ES78" s="4"/>
      <c r="ET78" s="4"/>
      <c r="EU78" s="99"/>
      <c r="EV78" s="99"/>
      <c r="EW78" s="99"/>
      <c r="EX78" s="99"/>
      <c r="EY78" s="99"/>
    </row>
    <row r="79" spans="1:155" ht="16.5" thickBot="1">
      <c r="A79" s="40" t="s">
        <v>24</v>
      </c>
      <c r="B79" s="40"/>
      <c r="C79" s="41"/>
      <c r="D79" s="5">
        <f>IFERROR(VLOOKUP(A79,#REF!,4,FALSE),0)</f>
        <v>0</v>
      </c>
      <c r="E79" s="5">
        <f>IFERROR(VLOOKUP(A79,#REF!,6,FALSE),0)</f>
        <v>0</v>
      </c>
      <c r="F79" s="5"/>
      <c r="G79" s="5">
        <f>+IFERROR(VLOOKUP(A79,#REF!,12,FALSE),0)</f>
        <v>0</v>
      </c>
      <c r="H79" s="5">
        <f>+IFERROR(VLOOKUP(A79,#REF!,14,FALSE),0)</f>
        <v>0</v>
      </c>
      <c r="I79" s="5">
        <f t="shared" si="1"/>
        <v>0</v>
      </c>
      <c r="J79" s="5">
        <f t="shared" si="2"/>
        <v>0</v>
      </c>
      <c r="K79" s="311">
        <f>SUM(J79:J80)-SUM(I79:I80)</f>
        <v>0</v>
      </c>
      <c r="L79" s="35">
        <v>8</v>
      </c>
      <c r="M79" s="35">
        <v>0</v>
      </c>
      <c r="N79" s="35"/>
      <c r="O79" s="35"/>
      <c r="P79" s="35">
        <v>8</v>
      </c>
      <c r="Q79" s="35">
        <v>0</v>
      </c>
      <c r="R79" s="35">
        <v>0</v>
      </c>
      <c r="S79" s="35"/>
      <c r="T79" s="35"/>
      <c r="U79" s="35"/>
      <c r="V79" s="35"/>
      <c r="W79" s="35"/>
      <c r="X79" s="35">
        <v>4</v>
      </c>
      <c r="Y79" s="35">
        <v>0</v>
      </c>
      <c r="Z79" s="35">
        <v>0</v>
      </c>
      <c r="AA79" s="35"/>
      <c r="AB79" s="35">
        <v>0</v>
      </c>
      <c r="AC79" s="35">
        <v>0</v>
      </c>
      <c r="AD79" s="35"/>
      <c r="AE79" s="35"/>
      <c r="AF79" s="35">
        <v>12</v>
      </c>
      <c r="AG79" s="35">
        <v>0</v>
      </c>
      <c r="AH79" s="35">
        <v>36</v>
      </c>
      <c r="AI79" s="35"/>
      <c r="AJ79" s="35">
        <v>0</v>
      </c>
      <c r="AK79" s="35">
        <v>0</v>
      </c>
      <c r="AL79" s="35">
        <v>0</v>
      </c>
      <c r="AM79" s="35"/>
      <c r="AN79" s="35">
        <v>8</v>
      </c>
      <c r="AO79" s="35">
        <v>0</v>
      </c>
      <c r="AP79" s="35"/>
      <c r="AQ79" s="35"/>
      <c r="AR79" s="35">
        <v>4</v>
      </c>
      <c r="AS79" s="35">
        <v>0</v>
      </c>
      <c r="AT79" s="35">
        <v>0</v>
      </c>
      <c r="AU79" s="35"/>
      <c r="AV79" s="35"/>
      <c r="AW79" s="35"/>
      <c r="AX79" s="35"/>
      <c r="AY79" s="35"/>
      <c r="AZ79" s="35">
        <v>16</v>
      </c>
      <c r="BA79" s="35">
        <v>0</v>
      </c>
      <c r="BB79" s="35">
        <v>0</v>
      </c>
      <c r="BC79" s="35"/>
      <c r="BD79" s="35">
        <v>8</v>
      </c>
      <c r="BE79" s="35">
        <v>0</v>
      </c>
      <c r="BF79" s="35">
        <v>24</v>
      </c>
      <c r="BG79" s="35"/>
      <c r="BH79" s="35">
        <v>8</v>
      </c>
      <c r="BI79" s="35">
        <v>0</v>
      </c>
      <c r="BJ79" s="35">
        <v>0</v>
      </c>
      <c r="BK79" s="35"/>
      <c r="BL79" s="35">
        <v>4</v>
      </c>
      <c r="BM79" s="35">
        <v>0</v>
      </c>
      <c r="BN79" s="35"/>
      <c r="BO79" s="35"/>
      <c r="BP79" s="35">
        <v>16</v>
      </c>
      <c r="BQ79" s="35">
        <v>8</v>
      </c>
      <c r="BR79" s="35">
        <v>36</v>
      </c>
      <c r="BS79" s="35"/>
      <c r="BT79" s="35">
        <v>8</v>
      </c>
      <c r="BU79" s="35">
        <v>0</v>
      </c>
      <c r="BV79" s="35">
        <v>0</v>
      </c>
      <c r="BW79" s="35"/>
      <c r="BX79" s="35"/>
      <c r="BY79" s="35"/>
      <c r="BZ79" s="35"/>
      <c r="CA79" s="35"/>
      <c r="CB79" s="35">
        <v>20</v>
      </c>
      <c r="CC79" s="35">
        <v>0</v>
      </c>
      <c r="CD79" s="35">
        <v>0</v>
      </c>
      <c r="CE79" s="35"/>
      <c r="CF79" s="35">
        <v>4</v>
      </c>
      <c r="CG79" s="35">
        <v>0</v>
      </c>
      <c r="CH79" s="35">
        <v>0</v>
      </c>
      <c r="CI79" s="35"/>
      <c r="CJ79" s="35">
        <v>8</v>
      </c>
      <c r="CK79" s="35">
        <v>0</v>
      </c>
      <c r="CL79" s="35"/>
      <c r="CM79" s="35"/>
      <c r="CN79" s="35"/>
      <c r="CO79" s="35"/>
      <c r="CP79" s="35"/>
      <c r="CQ79" s="35"/>
      <c r="CR79" s="35"/>
      <c r="CS79" s="35"/>
      <c r="CT79" s="35"/>
      <c r="CU79" s="35"/>
      <c r="CV79" s="35"/>
      <c r="CW79" s="35"/>
      <c r="CX79" s="35"/>
      <c r="CY79" s="35"/>
      <c r="CZ79" s="35"/>
      <c r="DA79" s="35"/>
      <c r="DB79" s="35"/>
      <c r="DC79" s="35"/>
      <c r="DD79" s="35"/>
      <c r="DE79" s="35"/>
      <c r="DF79" s="35"/>
      <c r="DG79" s="35"/>
      <c r="DH79" s="35"/>
      <c r="DI79" s="35"/>
      <c r="DJ79" s="35"/>
      <c r="DK79" s="35"/>
      <c r="DL79" s="35"/>
      <c r="DM79" s="35"/>
      <c r="DN79" s="35"/>
      <c r="DO79" s="35"/>
      <c r="DP79" s="35"/>
      <c r="DQ79" s="35"/>
      <c r="DR79" s="35"/>
      <c r="DS79" s="35"/>
      <c r="DT79" s="35"/>
      <c r="DU79" s="35"/>
      <c r="DV79" s="35"/>
      <c r="DW79" s="35"/>
      <c r="DX79" s="35"/>
      <c r="DY79" s="35"/>
      <c r="DZ79" s="35"/>
      <c r="EA79" s="35"/>
      <c r="EB79" s="35"/>
      <c r="EC79" s="35"/>
      <c r="ED79" s="35"/>
      <c r="EE79" s="35"/>
      <c r="EF79" s="35"/>
      <c r="EG79" s="35"/>
      <c r="EH79" s="2" t="e">
        <f t="shared" si="9"/>
        <v>#DIV/0!</v>
      </c>
      <c r="EI79" s="5"/>
      <c r="EJ79" s="5"/>
      <c r="EK79" s="5"/>
      <c r="EL79" s="5"/>
      <c r="EM79" s="219"/>
      <c r="EN79" s="5"/>
      <c r="EO79" s="5"/>
      <c r="EQ79" s="5"/>
      <c r="ER79" s="99"/>
      <c r="ES79" s="5"/>
      <c r="ET79" s="5"/>
      <c r="EU79" s="99"/>
      <c r="EV79" s="99"/>
      <c r="EW79" s="99"/>
      <c r="EX79" s="99"/>
      <c r="EY79" s="99"/>
    </row>
    <row r="80" spans="1:155" ht="16.5" thickBot="1">
      <c r="A80" s="40" t="s">
        <v>25</v>
      </c>
      <c r="B80" s="40"/>
      <c r="C80" s="41"/>
      <c r="D80" s="5">
        <f>IFERROR(VLOOKUP(A80,#REF!,4,FALSE),0)</f>
        <v>0</v>
      </c>
      <c r="E80" s="5">
        <f>IFERROR(VLOOKUP(A80,#REF!,6,FALSE),0)</f>
        <v>0</v>
      </c>
      <c r="F80" s="5"/>
      <c r="G80" s="5">
        <f>+IFERROR(VLOOKUP(A80,#REF!,12,FALSE),0)</f>
        <v>0</v>
      </c>
      <c r="H80" s="5">
        <f>+IFERROR(VLOOKUP(A80,#REF!,14,FALSE),0)</f>
        <v>0</v>
      </c>
      <c r="I80" s="5">
        <f t="shared" si="1"/>
        <v>0</v>
      </c>
      <c r="J80" s="5">
        <f t="shared" si="2"/>
        <v>0</v>
      </c>
      <c r="K80" s="313"/>
      <c r="L80" s="35">
        <v>16</v>
      </c>
      <c r="M80" s="35">
        <v>0</v>
      </c>
      <c r="N80" s="35"/>
      <c r="O80" s="35"/>
      <c r="P80" s="35">
        <v>12</v>
      </c>
      <c r="Q80" s="35">
        <v>0</v>
      </c>
      <c r="R80" s="35">
        <v>0</v>
      </c>
      <c r="S80" s="35"/>
      <c r="T80" s="35"/>
      <c r="U80" s="35"/>
      <c r="V80" s="35"/>
      <c r="W80" s="35"/>
      <c r="X80" s="35">
        <v>0</v>
      </c>
      <c r="Y80" s="35">
        <v>0</v>
      </c>
      <c r="Z80" s="35">
        <v>0</v>
      </c>
      <c r="AA80" s="35"/>
      <c r="AB80" s="35">
        <v>0</v>
      </c>
      <c r="AC80" s="35">
        <v>0</v>
      </c>
      <c r="AD80" s="35"/>
      <c r="AE80" s="35"/>
      <c r="AF80" s="35">
        <v>0</v>
      </c>
      <c r="AG80" s="35">
        <v>0</v>
      </c>
      <c r="AH80" s="35">
        <v>36</v>
      </c>
      <c r="AI80" s="35"/>
      <c r="AJ80" s="35">
        <v>4</v>
      </c>
      <c r="AK80" s="35">
        <v>0</v>
      </c>
      <c r="AL80" s="35">
        <v>0</v>
      </c>
      <c r="AM80" s="35"/>
      <c r="AN80" s="35">
        <v>20</v>
      </c>
      <c r="AO80" s="35">
        <v>4</v>
      </c>
      <c r="AP80" s="35"/>
      <c r="AQ80" s="35"/>
      <c r="AR80" s="35">
        <v>8</v>
      </c>
      <c r="AS80" s="35">
        <v>0</v>
      </c>
      <c r="AT80" s="35">
        <v>36</v>
      </c>
      <c r="AU80" s="35"/>
      <c r="AV80" s="35"/>
      <c r="AW80" s="35"/>
      <c r="AX80" s="35"/>
      <c r="AY80" s="35"/>
      <c r="AZ80" s="35">
        <v>8</v>
      </c>
      <c r="BA80" s="35">
        <v>0</v>
      </c>
      <c r="BB80" s="35">
        <v>0</v>
      </c>
      <c r="BC80" s="35"/>
      <c r="BD80" s="35">
        <v>12</v>
      </c>
      <c r="BE80" s="35">
        <v>0</v>
      </c>
      <c r="BF80" s="35">
        <v>0</v>
      </c>
      <c r="BG80" s="35"/>
      <c r="BH80" s="35">
        <v>16</v>
      </c>
      <c r="BI80" s="35">
        <v>0</v>
      </c>
      <c r="BJ80" s="35">
        <v>0</v>
      </c>
      <c r="BK80" s="35"/>
      <c r="BL80" s="35">
        <v>4</v>
      </c>
      <c r="BM80" s="35">
        <v>0</v>
      </c>
      <c r="BN80" s="35"/>
      <c r="BO80" s="35"/>
      <c r="BP80" s="35">
        <v>0</v>
      </c>
      <c r="BQ80" s="35">
        <v>0</v>
      </c>
      <c r="BR80" s="35">
        <v>36</v>
      </c>
      <c r="BS80" s="35"/>
      <c r="BT80" s="35">
        <v>8</v>
      </c>
      <c r="BU80" s="35">
        <v>0</v>
      </c>
      <c r="BV80" s="35">
        <v>0</v>
      </c>
      <c r="BW80" s="35"/>
      <c r="BX80" s="35"/>
      <c r="BY80" s="35"/>
      <c r="BZ80" s="35"/>
      <c r="CA80" s="35"/>
      <c r="CB80" s="35">
        <v>12</v>
      </c>
      <c r="CC80" s="35">
        <v>0</v>
      </c>
      <c r="CD80" s="35">
        <v>0</v>
      </c>
      <c r="CE80" s="35"/>
      <c r="CF80" s="35">
        <v>0</v>
      </c>
      <c r="CG80" s="35">
        <v>0</v>
      </c>
      <c r="CH80" s="35">
        <v>0</v>
      </c>
      <c r="CI80" s="35"/>
      <c r="CJ80" s="35">
        <v>12</v>
      </c>
      <c r="CK80" s="35">
        <v>0</v>
      </c>
      <c r="CL80" s="35"/>
      <c r="CM80" s="35"/>
      <c r="CN80" s="35"/>
      <c r="CO80" s="35"/>
      <c r="CP80" s="35"/>
      <c r="CQ80" s="35"/>
      <c r="CR80" s="35"/>
      <c r="CS80" s="35"/>
      <c r="CT80" s="35"/>
      <c r="CU80" s="35"/>
      <c r="CV80" s="35"/>
      <c r="CW80" s="35"/>
      <c r="CX80" s="35"/>
      <c r="CY80" s="35"/>
      <c r="CZ80" s="35"/>
      <c r="DA80" s="35"/>
      <c r="DB80" s="35"/>
      <c r="DC80" s="35"/>
      <c r="DD80" s="35"/>
      <c r="DE80" s="35"/>
      <c r="DF80" s="35"/>
      <c r="DG80" s="35"/>
      <c r="DH80" s="35"/>
      <c r="DI80" s="35"/>
      <c r="DJ80" s="35"/>
      <c r="DK80" s="35"/>
      <c r="DL80" s="35"/>
      <c r="DM80" s="35"/>
      <c r="DN80" s="35"/>
      <c r="DO80" s="35"/>
      <c r="DP80" s="35"/>
      <c r="DQ80" s="35"/>
      <c r="DR80" s="35"/>
      <c r="DS80" s="35"/>
      <c r="DT80" s="35"/>
      <c r="DU80" s="35"/>
      <c r="DV80" s="35"/>
      <c r="DW80" s="35"/>
      <c r="DX80" s="35"/>
      <c r="DY80" s="35"/>
      <c r="DZ80" s="35"/>
      <c r="EA80" s="35"/>
      <c r="EB80" s="35"/>
      <c r="EC80" s="35"/>
      <c r="ED80" s="35"/>
      <c r="EE80" s="35"/>
      <c r="EF80" s="35"/>
      <c r="EG80" s="35"/>
      <c r="EH80" s="2" t="e">
        <f t="shared" si="9"/>
        <v>#DIV/0!</v>
      </c>
      <c r="EI80" s="5"/>
      <c r="EJ80" s="5"/>
      <c r="EK80" s="5"/>
      <c r="EL80" s="5"/>
      <c r="EM80" s="219"/>
      <c r="EN80" s="5"/>
      <c r="EO80" s="5"/>
      <c r="EQ80" s="5"/>
      <c r="ER80" s="99"/>
      <c r="ES80" s="5"/>
      <c r="ET80" s="5"/>
      <c r="EU80" s="99"/>
      <c r="EV80" s="99"/>
      <c r="EW80" s="99"/>
      <c r="EX80" s="99"/>
      <c r="EY80" s="99"/>
    </row>
    <row r="81" spans="1:155" ht="16.5" thickBot="1">
      <c r="A81" s="44" t="s">
        <v>5</v>
      </c>
      <c r="B81" s="44"/>
      <c r="C81" s="41"/>
      <c r="D81" s="3">
        <f>IFERROR(VLOOKUP(A81,#REF!,4,FALSE),0)</f>
        <v>0</v>
      </c>
      <c r="E81" s="3">
        <f>IFERROR(VLOOKUP(A81,#REF!,6,FALSE),0)</f>
        <v>0</v>
      </c>
      <c r="F81" s="3"/>
      <c r="G81" s="3">
        <f>+IFERROR(VLOOKUP(A81,#REF!,12,FALSE),0)</f>
        <v>0</v>
      </c>
      <c r="H81" s="3">
        <f>+IFERROR(VLOOKUP(A81,#REF!,14,FALSE),0)</f>
        <v>0</v>
      </c>
      <c r="I81" s="3">
        <f t="shared" si="1"/>
        <v>0</v>
      </c>
      <c r="J81" s="3">
        <f t="shared" si="2"/>
        <v>0</v>
      </c>
      <c r="K81" s="43">
        <f>J81-I81</f>
        <v>0</v>
      </c>
      <c r="L81" s="35">
        <v>32</v>
      </c>
      <c r="M81" s="35">
        <v>0</v>
      </c>
      <c r="N81" s="35"/>
      <c r="O81" s="35"/>
      <c r="P81" s="35">
        <v>0</v>
      </c>
      <c r="Q81" s="35">
        <v>0</v>
      </c>
      <c r="R81" s="35">
        <v>36</v>
      </c>
      <c r="S81" s="35"/>
      <c r="T81" s="35"/>
      <c r="U81" s="35"/>
      <c r="V81" s="35"/>
      <c r="W81" s="35"/>
      <c r="X81" s="35">
        <v>24</v>
      </c>
      <c r="Y81" s="35">
        <v>0</v>
      </c>
      <c r="Z81" s="35">
        <v>0</v>
      </c>
      <c r="AA81" s="35"/>
      <c r="AB81" s="35">
        <v>4</v>
      </c>
      <c r="AC81" s="35">
        <v>0</v>
      </c>
      <c r="AD81" s="35"/>
      <c r="AE81" s="35"/>
      <c r="AF81" s="35">
        <v>24</v>
      </c>
      <c r="AG81" s="35">
        <v>0</v>
      </c>
      <c r="AH81" s="35">
        <v>36</v>
      </c>
      <c r="AI81" s="35"/>
      <c r="AJ81" s="35">
        <v>4</v>
      </c>
      <c r="AK81" s="35">
        <v>0</v>
      </c>
      <c r="AL81" s="35">
        <v>0</v>
      </c>
      <c r="AM81" s="35"/>
      <c r="AN81" s="35">
        <v>16</v>
      </c>
      <c r="AO81" s="35">
        <v>0</v>
      </c>
      <c r="AP81" s="35"/>
      <c r="AQ81" s="35"/>
      <c r="AR81" s="35">
        <v>0</v>
      </c>
      <c r="AS81" s="35">
        <v>0</v>
      </c>
      <c r="AT81" s="35">
        <v>36</v>
      </c>
      <c r="AU81" s="35"/>
      <c r="AV81" s="35"/>
      <c r="AW81" s="35"/>
      <c r="AX81" s="35"/>
      <c r="AY81" s="35"/>
      <c r="AZ81" s="35">
        <v>12</v>
      </c>
      <c r="BA81" s="35">
        <v>0</v>
      </c>
      <c r="BB81" s="35">
        <v>0</v>
      </c>
      <c r="BC81" s="35"/>
      <c r="BD81" s="35">
        <v>12</v>
      </c>
      <c r="BE81" s="35">
        <v>0</v>
      </c>
      <c r="BF81" s="35">
        <v>0</v>
      </c>
      <c r="BG81" s="35"/>
      <c r="BH81" s="35">
        <v>28</v>
      </c>
      <c r="BI81" s="35">
        <v>0</v>
      </c>
      <c r="BJ81" s="35">
        <v>36</v>
      </c>
      <c r="BK81" s="35"/>
      <c r="BL81" s="35">
        <v>12</v>
      </c>
      <c r="BM81" s="35">
        <v>0</v>
      </c>
      <c r="BN81" s="35"/>
      <c r="BO81" s="35"/>
      <c r="BP81" s="35">
        <v>20</v>
      </c>
      <c r="BQ81" s="35">
        <v>0</v>
      </c>
      <c r="BR81" s="35">
        <v>36</v>
      </c>
      <c r="BS81" s="35"/>
      <c r="BT81" s="35">
        <v>0</v>
      </c>
      <c r="BU81" s="35">
        <v>0</v>
      </c>
      <c r="BV81" s="35">
        <v>0</v>
      </c>
      <c r="BW81" s="35"/>
      <c r="BX81" s="35"/>
      <c r="BY81" s="35"/>
      <c r="BZ81" s="35"/>
      <c r="CA81" s="35"/>
      <c r="CB81" s="35">
        <v>12</v>
      </c>
      <c r="CC81" s="35">
        <v>0</v>
      </c>
      <c r="CD81" s="35">
        <v>0</v>
      </c>
      <c r="CE81" s="35"/>
      <c r="CF81" s="35">
        <v>4</v>
      </c>
      <c r="CG81" s="35">
        <v>4</v>
      </c>
      <c r="CH81" s="35">
        <v>0</v>
      </c>
      <c r="CI81" s="35"/>
      <c r="CJ81" s="35">
        <v>20</v>
      </c>
      <c r="CK81" s="35">
        <v>0</v>
      </c>
      <c r="CL81" s="35"/>
      <c r="CM81" s="35"/>
      <c r="CN81" s="35"/>
      <c r="CO81" s="35"/>
      <c r="CP81" s="35"/>
      <c r="CQ81" s="35"/>
      <c r="CR81" s="35"/>
      <c r="CS81" s="35"/>
      <c r="CT81" s="35"/>
      <c r="CU81" s="35"/>
      <c r="CV81" s="35"/>
      <c r="CW81" s="35"/>
      <c r="CX81" s="35"/>
      <c r="CY81" s="35"/>
      <c r="CZ81" s="35"/>
      <c r="DA81" s="35"/>
      <c r="DB81" s="35"/>
      <c r="DC81" s="35"/>
      <c r="DD81" s="35"/>
      <c r="DE81" s="35"/>
      <c r="DF81" s="35"/>
      <c r="DG81" s="35"/>
      <c r="DH81" s="35"/>
      <c r="DI81" s="35"/>
      <c r="DJ81" s="35"/>
      <c r="DK81" s="35"/>
      <c r="DL81" s="35"/>
      <c r="DM81" s="35"/>
      <c r="DN81" s="35"/>
      <c r="DO81" s="35"/>
      <c r="DP81" s="35"/>
      <c r="DQ81" s="35"/>
      <c r="DR81" s="35"/>
      <c r="DS81" s="35"/>
      <c r="DT81" s="35"/>
      <c r="DU81" s="35"/>
      <c r="DV81" s="35"/>
      <c r="DW81" s="35"/>
      <c r="DX81" s="35"/>
      <c r="DY81" s="35"/>
      <c r="DZ81" s="35"/>
      <c r="EA81" s="35"/>
      <c r="EB81" s="35"/>
      <c r="EC81" s="35"/>
      <c r="ED81" s="35"/>
      <c r="EE81" s="35"/>
      <c r="EF81" s="35"/>
      <c r="EG81" s="35"/>
      <c r="EH81" s="2" t="e">
        <f t="shared" si="9"/>
        <v>#DIV/0!</v>
      </c>
      <c r="EI81" s="3"/>
      <c r="EJ81" s="3"/>
      <c r="EK81" s="3"/>
      <c r="EL81" s="3"/>
      <c r="EM81" s="219"/>
      <c r="EN81" s="3"/>
      <c r="EO81" s="3"/>
      <c r="EQ81" s="3"/>
      <c r="ER81" s="99"/>
      <c r="ES81" s="3"/>
      <c r="ET81" s="3"/>
      <c r="EU81" s="99"/>
      <c r="EV81" s="99"/>
      <c r="EW81" s="99"/>
      <c r="EX81" s="99"/>
      <c r="EY81" s="99"/>
    </row>
    <row r="82" spans="1:155" ht="16.5" thickBot="1">
      <c r="A82" s="45" t="s">
        <v>38</v>
      </c>
      <c r="B82" s="45"/>
      <c r="C82" s="41"/>
      <c r="D82" s="4">
        <f>IFERROR(VLOOKUP(A82,#REF!,4,FALSE),0)</f>
        <v>0</v>
      </c>
      <c r="E82" s="4">
        <f>IFERROR(VLOOKUP(A82,#REF!,6,FALSE),0)</f>
        <v>0</v>
      </c>
      <c r="F82" s="4"/>
      <c r="G82" s="4">
        <f>+IFERROR(VLOOKUP(A82,#REF!,12,FALSE),0)</f>
        <v>0</v>
      </c>
      <c r="H82" s="4">
        <f>+IFERROR(VLOOKUP(A82,#REF!,14,FALSE),0)</f>
        <v>0</v>
      </c>
      <c r="I82" s="4">
        <f t="shared" si="1"/>
        <v>0</v>
      </c>
      <c r="J82" s="4">
        <f t="shared" si="2"/>
        <v>0</v>
      </c>
      <c r="K82" s="311">
        <f>SUM(J82:J83)-SUM(I82:I83)</f>
        <v>0</v>
      </c>
      <c r="L82" s="35">
        <v>15</v>
      </c>
      <c r="M82" s="35">
        <v>0</v>
      </c>
      <c r="N82" s="35"/>
      <c r="O82" s="35"/>
      <c r="P82" s="35">
        <v>15</v>
      </c>
      <c r="Q82" s="35">
        <v>0</v>
      </c>
      <c r="R82" s="35">
        <v>0</v>
      </c>
      <c r="S82" s="35"/>
      <c r="T82" s="35"/>
      <c r="U82" s="35"/>
      <c r="V82" s="35"/>
      <c r="W82" s="35"/>
      <c r="X82" s="35">
        <v>10</v>
      </c>
      <c r="Y82" s="35">
        <v>0</v>
      </c>
      <c r="Z82" s="35">
        <v>0</v>
      </c>
      <c r="AA82" s="35"/>
      <c r="AB82" s="35">
        <v>20</v>
      </c>
      <c r="AC82" s="35">
        <v>0</v>
      </c>
      <c r="AD82" s="35"/>
      <c r="AE82" s="35"/>
      <c r="AF82" s="35">
        <v>5</v>
      </c>
      <c r="AG82" s="35">
        <v>0</v>
      </c>
      <c r="AH82" s="35">
        <v>45</v>
      </c>
      <c r="AI82" s="35"/>
      <c r="AJ82" s="35">
        <v>5</v>
      </c>
      <c r="AK82" s="35">
        <v>0</v>
      </c>
      <c r="AL82" s="35">
        <v>45</v>
      </c>
      <c r="AM82" s="35"/>
      <c r="AN82" s="35">
        <v>20</v>
      </c>
      <c r="AO82" s="35">
        <v>0</v>
      </c>
      <c r="AP82" s="35"/>
      <c r="AQ82" s="35"/>
      <c r="AR82" s="35">
        <v>10</v>
      </c>
      <c r="AS82" s="35">
        <v>0</v>
      </c>
      <c r="AT82" s="35">
        <v>0</v>
      </c>
      <c r="AU82" s="35"/>
      <c r="AV82" s="35"/>
      <c r="AW82" s="35"/>
      <c r="AX82" s="35"/>
      <c r="AY82" s="35"/>
      <c r="AZ82" s="35">
        <v>25</v>
      </c>
      <c r="BA82" s="35">
        <v>0</v>
      </c>
      <c r="BB82" s="35">
        <v>0</v>
      </c>
      <c r="BC82" s="35"/>
      <c r="BD82" s="35">
        <v>25</v>
      </c>
      <c r="BE82" s="35">
        <v>0</v>
      </c>
      <c r="BF82" s="35">
        <v>45</v>
      </c>
      <c r="BG82" s="35"/>
      <c r="BH82" s="35">
        <v>5</v>
      </c>
      <c r="BI82" s="35">
        <v>0</v>
      </c>
      <c r="BJ82" s="35">
        <v>45</v>
      </c>
      <c r="BK82" s="35"/>
      <c r="BL82" s="35">
        <v>0</v>
      </c>
      <c r="BM82" s="35">
        <v>0</v>
      </c>
      <c r="BN82" s="35"/>
      <c r="BO82" s="35"/>
      <c r="BP82" s="35">
        <v>15</v>
      </c>
      <c r="BQ82" s="35">
        <v>0</v>
      </c>
      <c r="BR82" s="35">
        <v>0</v>
      </c>
      <c r="BS82" s="35"/>
      <c r="BT82" s="35">
        <v>5</v>
      </c>
      <c r="BU82" s="35">
        <v>0</v>
      </c>
      <c r="BV82" s="35">
        <v>0</v>
      </c>
      <c r="BW82" s="35"/>
      <c r="BX82" s="35"/>
      <c r="BY82" s="35"/>
      <c r="BZ82" s="35"/>
      <c r="CA82" s="35"/>
      <c r="CB82" s="35">
        <v>15</v>
      </c>
      <c r="CC82" s="35">
        <v>0</v>
      </c>
      <c r="CD82" s="35">
        <v>0</v>
      </c>
      <c r="CE82" s="35"/>
      <c r="CF82" s="35">
        <v>0</v>
      </c>
      <c r="CG82" s="35">
        <v>0</v>
      </c>
      <c r="CH82" s="35">
        <v>0</v>
      </c>
      <c r="CI82" s="35"/>
      <c r="CJ82" s="35">
        <v>25</v>
      </c>
      <c r="CK82" s="35">
        <v>0</v>
      </c>
      <c r="CL82" s="35"/>
      <c r="CM82" s="35"/>
      <c r="CN82" s="35"/>
      <c r="CO82" s="35"/>
      <c r="CP82" s="35"/>
      <c r="CQ82" s="35"/>
      <c r="CR82" s="35"/>
      <c r="CS82" s="35"/>
      <c r="CT82" s="35"/>
      <c r="CU82" s="35"/>
      <c r="CV82" s="35"/>
      <c r="CW82" s="35"/>
      <c r="CX82" s="35"/>
      <c r="CY82" s="35"/>
      <c r="CZ82" s="35"/>
      <c r="DA82" s="35"/>
      <c r="DB82" s="35"/>
      <c r="DC82" s="35"/>
      <c r="DD82" s="35"/>
      <c r="DE82" s="35"/>
      <c r="DF82" s="35"/>
      <c r="DG82" s="35"/>
      <c r="DH82" s="35"/>
      <c r="DI82" s="35"/>
      <c r="DJ82" s="35"/>
      <c r="DK82" s="35"/>
      <c r="DL82" s="35"/>
      <c r="DM82" s="35"/>
      <c r="DN82" s="35"/>
      <c r="DO82" s="35"/>
      <c r="DP82" s="35"/>
      <c r="DQ82" s="35"/>
      <c r="DR82" s="35"/>
      <c r="DS82" s="35"/>
      <c r="DT82" s="35"/>
      <c r="DU82" s="35"/>
      <c r="DV82" s="35"/>
      <c r="DW82" s="35"/>
      <c r="DX82" s="35"/>
      <c r="DY82" s="35"/>
      <c r="DZ82" s="35"/>
      <c r="EA82" s="35"/>
      <c r="EB82" s="35"/>
      <c r="EC82" s="35"/>
      <c r="ED82" s="35"/>
      <c r="EE82" s="35"/>
      <c r="EF82" s="35"/>
      <c r="EG82" s="35"/>
      <c r="EH82" s="2" t="e">
        <f t="shared" si="9"/>
        <v>#DIV/0!</v>
      </c>
      <c r="EI82" s="4"/>
      <c r="EJ82" s="4"/>
      <c r="EK82" s="4"/>
      <c r="EL82" s="4"/>
      <c r="EM82" s="219"/>
      <c r="EN82" s="4"/>
      <c r="EO82" s="4"/>
      <c r="EQ82" s="4"/>
      <c r="ER82" s="99"/>
      <c r="ES82" s="4"/>
      <c r="ET82" s="4"/>
      <c r="EU82" s="99"/>
      <c r="EV82" s="99"/>
      <c r="EW82" s="99"/>
      <c r="EX82" s="99"/>
      <c r="EY82" s="99"/>
    </row>
    <row r="83" spans="1:155" ht="16.5" thickBot="1">
      <c r="A83" s="45" t="s">
        <v>190</v>
      </c>
      <c r="B83" s="45"/>
      <c r="C83" s="41"/>
      <c r="D83" s="4">
        <f>IFERROR(VLOOKUP(A83,#REF!,4,FALSE),0)</f>
        <v>0</v>
      </c>
      <c r="E83" s="4">
        <f>IFERROR(VLOOKUP(A83,#REF!,6,FALSE),0)</f>
        <v>0</v>
      </c>
      <c r="F83" s="4"/>
      <c r="G83" s="4">
        <f>+IFERROR(VLOOKUP(A83,#REF!,12,FALSE),0)</f>
        <v>0</v>
      </c>
      <c r="H83" s="4">
        <f>+IFERROR(VLOOKUP(A83,#REF!,14,FALSE),0)</f>
        <v>0</v>
      </c>
      <c r="I83" s="4">
        <f>+EQ83</f>
        <v>0</v>
      </c>
      <c r="J83" s="4">
        <f>+E83</f>
        <v>0</v>
      </c>
      <c r="K83" s="313"/>
      <c r="L83" s="35">
        <v>0</v>
      </c>
      <c r="M83" s="35">
        <v>0</v>
      </c>
      <c r="N83" s="35"/>
      <c r="O83" s="35"/>
      <c r="P83" s="35">
        <v>10</v>
      </c>
      <c r="Q83" s="35">
        <v>0</v>
      </c>
      <c r="R83" s="35">
        <v>0</v>
      </c>
      <c r="S83" s="35"/>
      <c r="T83" s="35"/>
      <c r="U83" s="35"/>
      <c r="V83" s="35"/>
      <c r="W83" s="35"/>
      <c r="X83" s="35">
        <v>0</v>
      </c>
      <c r="Y83" s="35">
        <v>0</v>
      </c>
      <c r="Z83" s="35">
        <v>0</v>
      </c>
      <c r="AA83" s="35"/>
      <c r="AB83" s="35">
        <v>0</v>
      </c>
      <c r="AC83" s="35">
        <v>0</v>
      </c>
      <c r="AD83" s="35"/>
      <c r="AE83" s="35"/>
      <c r="AF83" s="35">
        <v>0</v>
      </c>
      <c r="AG83" s="35">
        <v>0</v>
      </c>
      <c r="AH83" s="35">
        <v>45</v>
      </c>
      <c r="AI83" s="35"/>
      <c r="AJ83" s="35">
        <v>5</v>
      </c>
      <c r="AK83" s="35">
        <v>0</v>
      </c>
      <c r="AL83" s="35">
        <v>0</v>
      </c>
      <c r="AM83" s="35"/>
      <c r="AN83" s="35">
        <v>15</v>
      </c>
      <c r="AO83" s="35">
        <v>0</v>
      </c>
      <c r="AP83" s="35"/>
      <c r="AQ83" s="35"/>
      <c r="AR83" s="35">
        <v>0</v>
      </c>
      <c r="AS83" s="35">
        <v>0</v>
      </c>
      <c r="AT83" s="35">
        <v>20</v>
      </c>
      <c r="AU83" s="35"/>
      <c r="AV83" s="35"/>
      <c r="AW83" s="35"/>
      <c r="AX83" s="35"/>
      <c r="AY83" s="35"/>
      <c r="AZ83" s="35">
        <v>15</v>
      </c>
      <c r="BA83" s="35">
        <v>0</v>
      </c>
      <c r="BB83" s="35">
        <v>0</v>
      </c>
      <c r="BC83" s="35"/>
      <c r="BD83" s="35">
        <v>10</v>
      </c>
      <c r="BE83" s="35">
        <v>0</v>
      </c>
      <c r="BF83" s="35">
        <v>0</v>
      </c>
      <c r="BG83" s="35"/>
      <c r="BH83" s="35">
        <v>10</v>
      </c>
      <c r="BI83" s="35">
        <v>0</v>
      </c>
      <c r="BJ83" s="35">
        <v>0</v>
      </c>
      <c r="BK83" s="35"/>
      <c r="BL83" s="35">
        <v>0</v>
      </c>
      <c r="BM83" s="35">
        <v>0</v>
      </c>
      <c r="BN83" s="35"/>
      <c r="BO83" s="35"/>
      <c r="BP83" s="35">
        <v>0</v>
      </c>
      <c r="BQ83" s="35">
        <v>0</v>
      </c>
      <c r="BR83" s="35">
        <v>0</v>
      </c>
      <c r="BS83" s="35"/>
      <c r="BT83" s="35">
        <v>5</v>
      </c>
      <c r="BU83" s="35">
        <v>0</v>
      </c>
      <c r="BV83" s="35">
        <v>0</v>
      </c>
      <c r="BW83" s="35"/>
      <c r="BX83" s="35"/>
      <c r="BY83" s="35"/>
      <c r="BZ83" s="35"/>
      <c r="CA83" s="35"/>
      <c r="CB83" s="35">
        <v>0</v>
      </c>
      <c r="CC83" s="35">
        <v>0</v>
      </c>
      <c r="CD83" s="35">
        <v>0</v>
      </c>
      <c r="CE83" s="35"/>
      <c r="CF83" s="35">
        <v>0</v>
      </c>
      <c r="CG83" s="35">
        <v>0</v>
      </c>
      <c r="CH83" s="35">
        <v>0</v>
      </c>
      <c r="CI83" s="35"/>
      <c r="CJ83" s="35">
        <v>5</v>
      </c>
      <c r="CK83" s="35">
        <v>0</v>
      </c>
      <c r="CL83" s="35"/>
      <c r="CM83" s="35"/>
      <c r="CN83" s="35"/>
      <c r="CO83" s="35"/>
      <c r="CP83" s="35"/>
      <c r="CQ83" s="35"/>
      <c r="CR83" s="35"/>
      <c r="CS83" s="35"/>
      <c r="CT83" s="35"/>
      <c r="CU83" s="35"/>
      <c r="CV83" s="35"/>
      <c r="CW83" s="35"/>
      <c r="CX83" s="35"/>
      <c r="CY83" s="35"/>
      <c r="CZ83" s="35"/>
      <c r="DA83" s="35"/>
      <c r="DB83" s="35"/>
      <c r="DC83" s="35"/>
      <c r="DD83" s="35"/>
      <c r="DE83" s="35"/>
      <c r="DF83" s="35"/>
      <c r="DG83" s="35"/>
      <c r="DH83" s="35"/>
      <c r="DI83" s="35"/>
      <c r="DJ83" s="35"/>
      <c r="DK83" s="35"/>
      <c r="DL83" s="35"/>
      <c r="DM83" s="35"/>
      <c r="DN83" s="35"/>
      <c r="DO83" s="35"/>
      <c r="DP83" s="35"/>
      <c r="DQ83" s="35"/>
      <c r="DR83" s="35"/>
      <c r="DS83" s="35"/>
      <c r="DT83" s="35"/>
      <c r="DU83" s="35"/>
      <c r="DV83" s="35"/>
      <c r="DW83" s="35"/>
      <c r="DX83" s="35"/>
      <c r="DY83" s="35"/>
      <c r="DZ83" s="35"/>
      <c r="EA83" s="35"/>
      <c r="EB83" s="35"/>
      <c r="EC83" s="35"/>
      <c r="ED83" s="35"/>
      <c r="EE83" s="35"/>
      <c r="EF83" s="35"/>
      <c r="EG83" s="35"/>
      <c r="EH83" s="2" t="e">
        <f t="shared" si="9"/>
        <v>#DIV/0!</v>
      </c>
      <c r="EI83" s="4"/>
      <c r="EJ83" s="4"/>
      <c r="EK83" s="4"/>
      <c r="EL83" s="4"/>
      <c r="EM83" s="219"/>
      <c r="EN83" s="4"/>
      <c r="EO83" s="4"/>
      <c r="EQ83" s="4"/>
      <c r="ER83" s="99"/>
      <c r="ES83" s="4"/>
      <c r="ET83" s="4"/>
      <c r="EU83" s="99"/>
      <c r="EV83" s="99"/>
      <c r="EW83" s="99"/>
      <c r="EX83" s="99"/>
      <c r="EY83" s="99"/>
    </row>
    <row r="84" spans="1:155" ht="16.5" thickBot="1">
      <c r="A84" s="40" t="s">
        <v>20</v>
      </c>
      <c r="B84" s="40"/>
      <c r="C84" s="41"/>
      <c r="D84" s="5">
        <f>IFERROR(VLOOKUP(A84,#REF!,4,FALSE),0)</f>
        <v>0</v>
      </c>
      <c r="E84" s="5">
        <f>IFERROR(VLOOKUP(A84,#REF!,6,FALSE),0)</f>
        <v>0</v>
      </c>
      <c r="F84" s="5"/>
      <c r="G84" s="5">
        <f>+IFERROR(VLOOKUP(A84,#REF!,12,FALSE),0)</f>
        <v>0</v>
      </c>
      <c r="H84" s="5">
        <f>+IFERROR(VLOOKUP(A84,#REF!,14,FALSE),0)</f>
        <v>0</v>
      </c>
      <c r="I84" s="5">
        <f t="shared" si="1"/>
        <v>0</v>
      </c>
      <c r="J84" s="5">
        <f t="shared" si="2"/>
        <v>0</v>
      </c>
      <c r="K84" s="311">
        <f>SUM(J84:J85)-SUM(I84:I85)</f>
        <v>0</v>
      </c>
      <c r="L84" s="35">
        <v>0</v>
      </c>
      <c r="M84" s="35">
        <v>0</v>
      </c>
      <c r="N84" s="35"/>
      <c r="O84" s="35"/>
      <c r="P84" s="35">
        <v>0</v>
      </c>
      <c r="Q84" s="35">
        <v>0</v>
      </c>
      <c r="R84" s="35">
        <v>0</v>
      </c>
      <c r="S84" s="35"/>
      <c r="T84" s="35"/>
      <c r="U84" s="35"/>
      <c r="V84" s="35"/>
      <c r="W84" s="35"/>
      <c r="X84" s="35">
        <v>0</v>
      </c>
      <c r="Y84" s="35">
        <v>0</v>
      </c>
      <c r="Z84" s="35">
        <v>0</v>
      </c>
      <c r="AA84" s="35"/>
      <c r="AB84" s="35">
        <v>0</v>
      </c>
      <c r="AC84" s="35">
        <v>0</v>
      </c>
      <c r="AD84" s="35"/>
      <c r="AE84" s="35"/>
      <c r="AF84" s="35">
        <v>0</v>
      </c>
      <c r="AG84" s="35">
        <v>0</v>
      </c>
      <c r="AH84" s="35">
        <v>0</v>
      </c>
      <c r="AI84" s="35"/>
      <c r="AJ84" s="35">
        <v>0</v>
      </c>
      <c r="AK84" s="35">
        <v>0</v>
      </c>
      <c r="AL84" s="35">
        <v>0</v>
      </c>
      <c r="AM84" s="35"/>
      <c r="AN84" s="35">
        <v>0</v>
      </c>
      <c r="AO84" s="35">
        <v>0</v>
      </c>
      <c r="AP84" s="35"/>
      <c r="AQ84" s="35"/>
      <c r="AR84" s="35">
        <v>0</v>
      </c>
      <c r="AS84" s="35">
        <v>0</v>
      </c>
      <c r="AT84" s="35">
        <v>0</v>
      </c>
      <c r="AU84" s="35"/>
      <c r="AV84" s="35"/>
      <c r="AW84" s="35"/>
      <c r="AX84" s="35"/>
      <c r="AY84" s="35"/>
      <c r="AZ84" s="35">
        <v>0</v>
      </c>
      <c r="BA84" s="35">
        <v>0</v>
      </c>
      <c r="BB84" s="35">
        <v>0</v>
      </c>
      <c r="BC84" s="35"/>
      <c r="BD84" s="35">
        <v>0</v>
      </c>
      <c r="BE84" s="35">
        <v>0</v>
      </c>
      <c r="BF84" s="35">
        <v>0</v>
      </c>
      <c r="BG84" s="35"/>
      <c r="BH84" s="35">
        <v>0</v>
      </c>
      <c r="BI84" s="35">
        <v>0</v>
      </c>
      <c r="BJ84" s="35">
        <v>0</v>
      </c>
      <c r="BK84" s="35"/>
      <c r="BL84" s="35">
        <v>0</v>
      </c>
      <c r="BM84" s="35">
        <v>0</v>
      </c>
      <c r="BN84" s="35"/>
      <c r="BO84" s="35"/>
      <c r="BP84" s="35">
        <v>0</v>
      </c>
      <c r="BQ84" s="35">
        <v>0</v>
      </c>
      <c r="BR84" s="35">
        <v>0</v>
      </c>
      <c r="BS84" s="35"/>
      <c r="BT84" s="35">
        <v>0</v>
      </c>
      <c r="BU84" s="35">
        <v>0</v>
      </c>
      <c r="BV84" s="35">
        <v>0</v>
      </c>
      <c r="BW84" s="35"/>
      <c r="BX84" s="35"/>
      <c r="BY84" s="35"/>
      <c r="BZ84" s="35"/>
      <c r="CA84" s="35"/>
      <c r="CB84" s="35">
        <v>0</v>
      </c>
      <c r="CC84" s="35">
        <v>0</v>
      </c>
      <c r="CD84" s="35">
        <v>0</v>
      </c>
      <c r="CE84" s="35"/>
      <c r="CF84" s="35">
        <v>0</v>
      </c>
      <c r="CG84" s="35">
        <v>0</v>
      </c>
      <c r="CH84" s="35">
        <v>0</v>
      </c>
      <c r="CI84" s="35"/>
      <c r="CJ84" s="35">
        <v>0</v>
      </c>
      <c r="CK84" s="35">
        <v>0</v>
      </c>
      <c r="CL84" s="35"/>
      <c r="CM84" s="35"/>
      <c r="CN84" s="35"/>
      <c r="CO84" s="35"/>
      <c r="CP84" s="35"/>
      <c r="CQ84" s="35"/>
      <c r="CR84" s="35"/>
      <c r="CS84" s="35"/>
      <c r="CT84" s="35"/>
      <c r="CU84" s="35"/>
      <c r="CV84" s="35"/>
      <c r="CW84" s="35"/>
      <c r="CX84" s="35"/>
      <c r="CY84" s="35"/>
      <c r="CZ84" s="35"/>
      <c r="DA84" s="35"/>
      <c r="DB84" s="35"/>
      <c r="DC84" s="35"/>
      <c r="DD84" s="35"/>
      <c r="DE84" s="35"/>
      <c r="DF84" s="35"/>
      <c r="DG84" s="35"/>
      <c r="DH84" s="35"/>
      <c r="DI84" s="35"/>
      <c r="DJ84" s="35"/>
      <c r="DK84" s="35"/>
      <c r="DL84" s="35"/>
      <c r="DM84" s="35"/>
      <c r="DN84" s="35"/>
      <c r="DO84" s="35"/>
      <c r="DP84" s="35"/>
      <c r="DQ84" s="35"/>
      <c r="DR84" s="35"/>
      <c r="DS84" s="35"/>
      <c r="DT84" s="35"/>
      <c r="DU84" s="35"/>
      <c r="DV84" s="35"/>
      <c r="DW84" s="35"/>
      <c r="DX84" s="35"/>
      <c r="DY84" s="35"/>
      <c r="DZ84" s="35"/>
      <c r="EA84" s="35"/>
      <c r="EB84" s="35"/>
      <c r="EC84" s="35"/>
      <c r="ED84" s="35"/>
      <c r="EE84" s="35"/>
      <c r="EF84" s="35"/>
      <c r="EG84" s="35"/>
      <c r="EH84" s="2" t="e">
        <f t="shared" si="9"/>
        <v>#DIV/0!</v>
      </c>
      <c r="EI84" s="5"/>
      <c r="EJ84" s="5"/>
      <c r="EK84" s="5"/>
      <c r="EL84" s="5"/>
      <c r="EM84" s="219"/>
      <c r="EN84" s="5"/>
      <c r="EO84" s="5"/>
      <c r="EQ84" s="5"/>
      <c r="ER84" s="99"/>
      <c r="ES84" s="5"/>
      <c r="ET84" s="5"/>
      <c r="EU84" s="99"/>
      <c r="EV84" s="99"/>
      <c r="EW84" s="99"/>
      <c r="EX84" s="99"/>
      <c r="EY84" s="99"/>
    </row>
    <row r="85" spans="1:155" ht="16.5" thickBot="1">
      <c r="A85" s="40" t="s">
        <v>168</v>
      </c>
      <c r="B85" s="40"/>
      <c r="C85" s="41"/>
      <c r="D85" s="5">
        <f>IFERROR(VLOOKUP(A85,#REF!,4,FALSE),0)</f>
        <v>0</v>
      </c>
      <c r="E85" s="5">
        <f>IFERROR(VLOOKUP(A85,#REF!,6,FALSE),0)</f>
        <v>0</v>
      </c>
      <c r="F85" s="5"/>
      <c r="G85" s="5">
        <f>+IFERROR(VLOOKUP(A85,#REF!,12,FALSE),0)</f>
        <v>0</v>
      </c>
      <c r="H85" s="5">
        <f>+IFERROR(VLOOKUP(A85,#REF!,14,FALSE),0)</f>
        <v>0</v>
      </c>
      <c r="I85" s="5">
        <f>+EQ85</f>
        <v>0</v>
      </c>
      <c r="J85" s="5">
        <f>+E85</f>
        <v>0</v>
      </c>
      <c r="K85" s="313"/>
      <c r="L85" s="35">
        <v>0</v>
      </c>
      <c r="M85" s="35">
        <v>0</v>
      </c>
      <c r="N85" s="35"/>
      <c r="O85" s="35"/>
      <c r="P85" s="35">
        <v>0</v>
      </c>
      <c r="Q85" s="35">
        <v>0</v>
      </c>
      <c r="R85" s="35">
        <v>0</v>
      </c>
      <c r="S85" s="35"/>
      <c r="T85" s="35"/>
      <c r="U85" s="35"/>
      <c r="V85" s="35"/>
      <c r="W85" s="35"/>
      <c r="X85" s="35">
        <v>0</v>
      </c>
      <c r="Y85" s="35">
        <v>0</v>
      </c>
      <c r="Z85" s="35">
        <v>0</v>
      </c>
      <c r="AA85" s="35"/>
      <c r="AB85" s="35">
        <v>0</v>
      </c>
      <c r="AC85" s="35">
        <v>0</v>
      </c>
      <c r="AD85" s="35"/>
      <c r="AE85" s="35"/>
      <c r="AF85" s="35">
        <v>0</v>
      </c>
      <c r="AG85" s="35">
        <v>0</v>
      </c>
      <c r="AH85" s="35">
        <v>0</v>
      </c>
      <c r="AI85" s="35"/>
      <c r="AJ85" s="35">
        <v>0</v>
      </c>
      <c r="AK85" s="35">
        <v>0</v>
      </c>
      <c r="AL85" s="35">
        <v>0</v>
      </c>
      <c r="AM85" s="35"/>
      <c r="AN85" s="35">
        <v>0</v>
      </c>
      <c r="AO85" s="35">
        <v>0</v>
      </c>
      <c r="AP85" s="35"/>
      <c r="AQ85" s="35"/>
      <c r="AR85" s="35">
        <v>0</v>
      </c>
      <c r="AS85" s="35">
        <v>0</v>
      </c>
      <c r="AT85" s="35">
        <v>0</v>
      </c>
      <c r="AU85" s="35"/>
      <c r="AV85" s="35"/>
      <c r="AW85" s="35"/>
      <c r="AX85" s="35"/>
      <c r="AY85" s="35"/>
      <c r="AZ85" s="35">
        <v>0</v>
      </c>
      <c r="BA85" s="35">
        <v>0</v>
      </c>
      <c r="BB85" s="35">
        <v>0</v>
      </c>
      <c r="BC85" s="35"/>
      <c r="BD85" s="35">
        <v>0</v>
      </c>
      <c r="BE85" s="35">
        <v>0</v>
      </c>
      <c r="BF85" s="35">
        <v>0</v>
      </c>
      <c r="BG85" s="35"/>
      <c r="BH85" s="35">
        <v>0</v>
      </c>
      <c r="BI85" s="35">
        <v>0</v>
      </c>
      <c r="BJ85" s="35">
        <v>0</v>
      </c>
      <c r="BK85" s="35"/>
      <c r="BL85" s="35">
        <v>0</v>
      </c>
      <c r="BM85" s="35">
        <v>0</v>
      </c>
      <c r="BN85" s="35"/>
      <c r="BO85" s="35"/>
      <c r="BP85" s="35">
        <v>0</v>
      </c>
      <c r="BQ85" s="35">
        <v>0</v>
      </c>
      <c r="BR85" s="35">
        <v>0</v>
      </c>
      <c r="BS85" s="35"/>
      <c r="BT85" s="35">
        <v>0</v>
      </c>
      <c r="BU85" s="35">
        <v>0</v>
      </c>
      <c r="BV85" s="35">
        <v>0</v>
      </c>
      <c r="BW85" s="35"/>
      <c r="BX85" s="35"/>
      <c r="BY85" s="35"/>
      <c r="BZ85" s="35"/>
      <c r="CA85" s="35"/>
      <c r="CB85" s="35">
        <v>0</v>
      </c>
      <c r="CC85" s="35">
        <v>0</v>
      </c>
      <c r="CD85" s="35">
        <v>0</v>
      </c>
      <c r="CE85" s="35"/>
      <c r="CF85" s="35">
        <v>0</v>
      </c>
      <c r="CG85" s="35">
        <v>0</v>
      </c>
      <c r="CH85" s="35">
        <v>0</v>
      </c>
      <c r="CI85" s="35"/>
      <c r="CJ85" s="35">
        <v>0</v>
      </c>
      <c r="CK85" s="35">
        <v>0</v>
      </c>
      <c r="CL85" s="35"/>
      <c r="CM85" s="35"/>
      <c r="CN85" s="35"/>
      <c r="CO85" s="35"/>
      <c r="CP85" s="35"/>
      <c r="CQ85" s="35"/>
      <c r="CR85" s="35"/>
      <c r="CS85" s="35"/>
      <c r="CT85" s="35"/>
      <c r="CU85" s="35"/>
      <c r="CV85" s="35"/>
      <c r="CW85" s="35"/>
      <c r="CX85" s="35"/>
      <c r="CY85" s="35"/>
      <c r="CZ85" s="35"/>
      <c r="DA85" s="35"/>
      <c r="DB85" s="35"/>
      <c r="DC85" s="35"/>
      <c r="DD85" s="35"/>
      <c r="DE85" s="35"/>
      <c r="DF85" s="35"/>
      <c r="DG85" s="35"/>
      <c r="DH85" s="35"/>
      <c r="DI85" s="35"/>
      <c r="DJ85" s="35"/>
      <c r="DK85" s="35"/>
      <c r="DL85" s="35"/>
      <c r="DM85" s="35"/>
      <c r="DN85" s="35"/>
      <c r="DO85" s="35"/>
      <c r="DP85" s="35"/>
      <c r="DQ85" s="35"/>
      <c r="DR85" s="35"/>
      <c r="DS85" s="35"/>
      <c r="DT85" s="35"/>
      <c r="DU85" s="35"/>
      <c r="DV85" s="35"/>
      <c r="DW85" s="35"/>
      <c r="DX85" s="35"/>
      <c r="DY85" s="35"/>
      <c r="DZ85" s="35"/>
      <c r="EA85" s="35"/>
      <c r="EB85" s="35"/>
      <c r="EC85" s="35"/>
      <c r="ED85" s="35"/>
      <c r="EE85" s="35"/>
      <c r="EF85" s="35"/>
      <c r="EG85" s="35"/>
      <c r="EH85" s="2" t="e">
        <f t="shared" si="9"/>
        <v>#DIV/0!</v>
      </c>
      <c r="EI85" s="5"/>
      <c r="EJ85" s="5"/>
      <c r="EK85" s="5"/>
      <c r="EL85" s="5"/>
      <c r="EM85" s="219"/>
      <c r="EN85" s="5"/>
      <c r="EO85" s="5"/>
      <c r="EQ85" s="5"/>
      <c r="ER85" s="99"/>
      <c r="ES85" s="5"/>
      <c r="ET85" s="5"/>
      <c r="EU85" s="99"/>
      <c r="EV85" s="99"/>
      <c r="EW85" s="99"/>
      <c r="EX85" s="99"/>
      <c r="EY85" s="99"/>
    </row>
    <row r="86" spans="1:155" ht="16.5" thickBot="1">
      <c r="A86" s="193" t="s">
        <v>197</v>
      </c>
      <c r="B86" s="193"/>
      <c r="C86" s="41"/>
      <c r="D86" s="5">
        <f>IFERROR(VLOOKUP(A86,#REF!,4,FALSE),0)</f>
        <v>0</v>
      </c>
      <c r="E86" s="5">
        <f>IFERROR(VLOOKUP(A86,#REF!,6,FALSE),0)</f>
        <v>0</v>
      </c>
      <c r="F86" s="5"/>
      <c r="G86" s="5">
        <f>+IFERROR(VLOOKUP(A86,#REF!,12,FALSE),0)</f>
        <v>0</v>
      </c>
      <c r="H86" s="5">
        <f>+IFERROR(VLOOKUP(A86,#REF!,14,FALSE),0)</f>
        <v>0</v>
      </c>
      <c r="I86" s="5">
        <f>+EQ86</f>
        <v>0</v>
      </c>
      <c r="J86" s="5">
        <f>+E86</f>
        <v>0</v>
      </c>
      <c r="K86" s="311">
        <f>SUM(J86:J87)-SUM(I86:I87)</f>
        <v>0</v>
      </c>
      <c r="L86" s="35">
        <v>24</v>
      </c>
      <c r="M86" s="35">
        <v>0</v>
      </c>
      <c r="N86" s="35"/>
      <c r="O86" s="35"/>
      <c r="P86" s="35">
        <v>56</v>
      </c>
      <c r="Q86" s="35">
        <v>0</v>
      </c>
      <c r="R86" s="35">
        <v>0</v>
      </c>
      <c r="S86" s="35"/>
      <c r="T86" s="35"/>
      <c r="U86" s="35"/>
      <c r="V86" s="35"/>
      <c r="W86" s="35"/>
      <c r="X86" s="35">
        <v>32</v>
      </c>
      <c r="Y86" s="35">
        <v>0</v>
      </c>
      <c r="Z86" s="35">
        <v>144</v>
      </c>
      <c r="AA86" s="35"/>
      <c r="AB86" s="35">
        <v>0</v>
      </c>
      <c r="AC86" s="35">
        <v>0</v>
      </c>
      <c r="AD86" s="35"/>
      <c r="AE86" s="35"/>
      <c r="AF86" s="35">
        <v>72</v>
      </c>
      <c r="AG86" s="35">
        <v>0</v>
      </c>
      <c r="AH86" s="35">
        <v>72</v>
      </c>
      <c r="AI86" s="35"/>
      <c r="AJ86" s="35">
        <v>24</v>
      </c>
      <c r="AK86" s="35">
        <v>0</v>
      </c>
      <c r="AL86" s="35">
        <v>0</v>
      </c>
      <c r="AM86" s="35">
        <v>8</v>
      </c>
      <c r="AN86" s="35">
        <v>20</v>
      </c>
      <c r="AO86" s="35">
        <v>0</v>
      </c>
      <c r="AP86" s="35"/>
      <c r="AQ86" s="35"/>
      <c r="AR86" s="35">
        <v>44</v>
      </c>
      <c r="AS86" s="35">
        <v>0</v>
      </c>
      <c r="AT86" s="35">
        <v>72</v>
      </c>
      <c r="AU86" s="35"/>
      <c r="AV86" s="35"/>
      <c r="AW86" s="35"/>
      <c r="AX86" s="35"/>
      <c r="AY86" s="35"/>
      <c r="AZ86" s="35">
        <v>60</v>
      </c>
      <c r="BA86" s="35">
        <v>0</v>
      </c>
      <c r="BB86" s="35">
        <v>0</v>
      </c>
      <c r="BC86" s="35"/>
      <c r="BD86" s="35">
        <v>20</v>
      </c>
      <c r="BE86" s="35">
        <v>0</v>
      </c>
      <c r="BF86" s="35">
        <v>72</v>
      </c>
      <c r="BG86" s="35"/>
      <c r="BH86" s="35">
        <v>28</v>
      </c>
      <c r="BI86" s="35">
        <v>0</v>
      </c>
      <c r="BJ86" s="35">
        <v>0</v>
      </c>
      <c r="BK86" s="35"/>
      <c r="BL86" s="35">
        <v>32</v>
      </c>
      <c r="BM86" s="35">
        <v>0</v>
      </c>
      <c r="BN86" s="35"/>
      <c r="BO86" s="35"/>
      <c r="BP86" s="35">
        <v>60</v>
      </c>
      <c r="BQ86" s="35">
        <v>0</v>
      </c>
      <c r="BR86" s="35">
        <v>72</v>
      </c>
      <c r="BS86" s="35"/>
      <c r="BT86" s="35">
        <v>44</v>
      </c>
      <c r="BU86" s="35">
        <v>0</v>
      </c>
      <c r="BV86" s="35">
        <v>36</v>
      </c>
      <c r="BW86" s="35"/>
      <c r="BX86" s="35"/>
      <c r="BY86" s="35"/>
      <c r="BZ86" s="35"/>
      <c r="CA86" s="35"/>
      <c r="CB86" s="35">
        <v>28</v>
      </c>
      <c r="CC86" s="35">
        <v>0</v>
      </c>
      <c r="CD86" s="35">
        <v>0</v>
      </c>
      <c r="CE86" s="35"/>
      <c r="CF86" s="35">
        <v>20</v>
      </c>
      <c r="CG86" s="35">
        <v>0</v>
      </c>
      <c r="CH86" s="35">
        <v>0</v>
      </c>
      <c r="CI86" s="35"/>
      <c r="CJ86" s="35">
        <v>24</v>
      </c>
      <c r="CK86" s="35">
        <v>0</v>
      </c>
      <c r="CL86" s="35"/>
      <c r="CM86" s="35"/>
      <c r="CN86" s="35"/>
      <c r="CO86" s="35"/>
      <c r="CP86" s="35"/>
      <c r="CQ86" s="35"/>
      <c r="CR86" s="35"/>
      <c r="CS86" s="35"/>
      <c r="CT86" s="35"/>
      <c r="CU86" s="35"/>
      <c r="CV86" s="35"/>
      <c r="CW86" s="35"/>
      <c r="CX86" s="35"/>
      <c r="CY86" s="35"/>
      <c r="CZ86" s="35"/>
      <c r="DA86" s="35"/>
      <c r="DB86" s="35"/>
      <c r="DC86" s="35"/>
      <c r="DD86" s="35"/>
      <c r="DE86" s="35"/>
      <c r="DF86" s="35"/>
      <c r="DG86" s="35"/>
      <c r="DH86" s="35"/>
      <c r="DI86" s="35"/>
      <c r="DJ86" s="35"/>
      <c r="DK86" s="35"/>
      <c r="DL86" s="35"/>
      <c r="DM86" s="35"/>
      <c r="DN86" s="35"/>
      <c r="DO86" s="35"/>
      <c r="DP86" s="35"/>
      <c r="DQ86" s="35"/>
      <c r="DR86" s="35"/>
      <c r="DS86" s="35"/>
      <c r="DT86" s="35"/>
      <c r="DU86" s="35"/>
      <c r="DV86" s="35"/>
      <c r="DW86" s="35"/>
      <c r="DX86" s="35"/>
      <c r="DY86" s="35"/>
      <c r="DZ86" s="35"/>
      <c r="EA86" s="35"/>
      <c r="EB86" s="35"/>
      <c r="EC86" s="35"/>
      <c r="ED86" s="35"/>
      <c r="EE86" s="35"/>
      <c r="EF86" s="35"/>
      <c r="EG86" s="35"/>
      <c r="EH86" s="2" t="e">
        <f t="shared" si="9"/>
        <v>#DIV/0!</v>
      </c>
      <c r="EI86" s="5"/>
      <c r="EJ86" s="5"/>
      <c r="EK86" s="5"/>
      <c r="EL86" s="5"/>
      <c r="EM86" s="219"/>
      <c r="EN86" s="5"/>
      <c r="EO86" s="5"/>
      <c r="EQ86" s="5"/>
      <c r="ER86" s="99"/>
      <c r="ES86" s="5"/>
      <c r="ET86" s="5"/>
      <c r="EU86" s="99"/>
      <c r="EV86" s="99"/>
      <c r="EW86" s="99"/>
      <c r="EX86" s="99"/>
      <c r="EY86" s="99"/>
    </row>
    <row r="87" spans="1:155" ht="16.5" thickBot="1">
      <c r="A87" s="193" t="s">
        <v>198</v>
      </c>
      <c r="B87" s="193"/>
      <c r="C87" s="41"/>
      <c r="D87" s="5">
        <f>IFERROR(VLOOKUP(A87,#REF!,4,FALSE),0)</f>
        <v>0</v>
      </c>
      <c r="E87" s="5">
        <f>IFERROR(VLOOKUP(A87,#REF!,6,FALSE),0)</f>
        <v>0</v>
      </c>
      <c r="F87" s="5"/>
      <c r="G87" s="5">
        <f>+IFERROR(VLOOKUP(A87,#REF!,12,FALSE),0)</f>
        <v>0</v>
      </c>
      <c r="H87" s="5">
        <f>+IFERROR(VLOOKUP(A87,#REF!,14,FALSE),0)</f>
        <v>0</v>
      </c>
      <c r="I87" s="5">
        <f>+EQ87</f>
        <v>0</v>
      </c>
      <c r="J87" s="5">
        <f>+E87</f>
        <v>0</v>
      </c>
      <c r="K87" s="313"/>
      <c r="L87" s="35">
        <v>24</v>
      </c>
      <c r="M87" s="35">
        <v>0</v>
      </c>
      <c r="N87" s="35"/>
      <c r="O87" s="35"/>
      <c r="P87" s="35">
        <v>36</v>
      </c>
      <c r="Q87" s="35">
        <v>0</v>
      </c>
      <c r="R87" s="35">
        <v>0</v>
      </c>
      <c r="S87" s="35"/>
      <c r="T87" s="35"/>
      <c r="U87" s="35"/>
      <c r="V87" s="35"/>
      <c r="W87" s="35"/>
      <c r="X87" s="35">
        <v>24</v>
      </c>
      <c r="Y87" s="35">
        <v>0</v>
      </c>
      <c r="Z87" s="35">
        <v>144</v>
      </c>
      <c r="AA87" s="35"/>
      <c r="AB87" s="35">
        <v>0</v>
      </c>
      <c r="AC87" s="35">
        <v>0</v>
      </c>
      <c r="AD87" s="35"/>
      <c r="AE87" s="35"/>
      <c r="AF87" s="35">
        <v>52</v>
      </c>
      <c r="AG87" s="35">
        <v>0</v>
      </c>
      <c r="AH87" s="35">
        <v>0</v>
      </c>
      <c r="AI87" s="35"/>
      <c r="AJ87" s="35">
        <v>32</v>
      </c>
      <c r="AK87" s="35">
        <v>0</v>
      </c>
      <c r="AL87" s="35">
        <v>0</v>
      </c>
      <c r="AM87" s="35"/>
      <c r="AN87" s="35">
        <v>20</v>
      </c>
      <c r="AO87" s="35">
        <v>0</v>
      </c>
      <c r="AP87" s="35"/>
      <c r="AQ87" s="35"/>
      <c r="AR87" s="35">
        <v>40</v>
      </c>
      <c r="AS87" s="35">
        <v>0</v>
      </c>
      <c r="AT87" s="35">
        <v>72</v>
      </c>
      <c r="AU87" s="35"/>
      <c r="AV87" s="35"/>
      <c r="AW87" s="35"/>
      <c r="AX87" s="35"/>
      <c r="AY87" s="35"/>
      <c r="AZ87" s="35">
        <v>64</v>
      </c>
      <c r="BA87" s="35">
        <v>0</v>
      </c>
      <c r="BB87" s="35">
        <v>0</v>
      </c>
      <c r="BC87" s="35"/>
      <c r="BD87" s="35">
        <v>12</v>
      </c>
      <c r="BE87" s="35">
        <v>0</v>
      </c>
      <c r="BF87" s="35">
        <v>72</v>
      </c>
      <c r="BG87" s="35"/>
      <c r="BH87" s="35">
        <v>28</v>
      </c>
      <c r="BI87" s="35">
        <v>0</v>
      </c>
      <c r="BJ87" s="35">
        <v>0</v>
      </c>
      <c r="BK87" s="35"/>
      <c r="BL87" s="35">
        <v>16</v>
      </c>
      <c r="BM87" s="35">
        <v>0</v>
      </c>
      <c r="BN87" s="35"/>
      <c r="BO87" s="35"/>
      <c r="BP87" s="35">
        <v>56</v>
      </c>
      <c r="BQ87" s="35">
        <v>0</v>
      </c>
      <c r="BR87" s="35">
        <v>72</v>
      </c>
      <c r="BS87" s="35"/>
      <c r="BT87" s="35">
        <v>40</v>
      </c>
      <c r="BU87" s="35">
        <v>0</v>
      </c>
      <c r="BV87" s="35">
        <v>36</v>
      </c>
      <c r="BW87" s="35"/>
      <c r="BX87" s="35"/>
      <c r="BY87" s="35"/>
      <c r="BZ87" s="35"/>
      <c r="CA87" s="35"/>
      <c r="CB87" s="35">
        <v>24</v>
      </c>
      <c r="CC87" s="35">
        <v>0</v>
      </c>
      <c r="CD87" s="35">
        <v>0</v>
      </c>
      <c r="CE87" s="35"/>
      <c r="CF87" s="35">
        <v>12</v>
      </c>
      <c r="CG87" s="35">
        <v>0</v>
      </c>
      <c r="CH87" s="35">
        <v>0</v>
      </c>
      <c r="CI87" s="35"/>
      <c r="CJ87" s="35">
        <v>32</v>
      </c>
      <c r="CK87" s="35">
        <v>0</v>
      </c>
      <c r="CL87" s="35"/>
      <c r="CM87" s="35"/>
      <c r="CN87" s="35"/>
      <c r="CO87" s="35"/>
      <c r="CP87" s="35"/>
      <c r="CQ87" s="35"/>
      <c r="CR87" s="35"/>
      <c r="CS87" s="35"/>
      <c r="CT87" s="35"/>
      <c r="CU87" s="35"/>
      <c r="CV87" s="35"/>
      <c r="CW87" s="35"/>
      <c r="CX87" s="35"/>
      <c r="CY87" s="35"/>
      <c r="CZ87" s="35"/>
      <c r="DA87" s="35"/>
      <c r="DB87" s="35"/>
      <c r="DC87" s="35"/>
      <c r="DD87" s="35"/>
      <c r="DE87" s="35"/>
      <c r="DF87" s="35"/>
      <c r="DG87" s="35"/>
      <c r="DH87" s="35"/>
      <c r="DI87" s="35"/>
      <c r="DJ87" s="35"/>
      <c r="DK87" s="35"/>
      <c r="DL87" s="35"/>
      <c r="DM87" s="35"/>
      <c r="DN87" s="35"/>
      <c r="DO87" s="35"/>
      <c r="DP87" s="35"/>
      <c r="DQ87" s="35"/>
      <c r="DR87" s="35"/>
      <c r="DS87" s="35"/>
      <c r="DT87" s="35"/>
      <c r="DU87" s="35"/>
      <c r="DV87" s="35"/>
      <c r="DW87" s="35"/>
      <c r="DX87" s="35"/>
      <c r="DY87" s="35"/>
      <c r="DZ87" s="35"/>
      <c r="EA87" s="35"/>
      <c r="EB87" s="35"/>
      <c r="EC87" s="35"/>
      <c r="ED87" s="35"/>
      <c r="EE87" s="35"/>
      <c r="EF87" s="35"/>
      <c r="EG87" s="35"/>
      <c r="EH87" s="2" t="e">
        <f t="shared" si="9"/>
        <v>#DIV/0!</v>
      </c>
      <c r="EI87" s="5"/>
      <c r="EJ87" s="5"/>
      <c r="EK87" s="5"/>
      <c r="EL87" s="5"/>
      <c r="EM87" s="219"/>
      <c r="EN87" s="5"/>
      <c r="EO87" s="5"/>
      <c r="EQ87" s="5"/>
      <c r="ER87" s="99"/>
      <c r="ES87" s="5"/>
      <c r="ET87" s="5"/>
      <c r="EU87" s="99"/>
      <c r="EV87" s="99"/>
      <c r="EW87" s="99"/>
      <c r="EX87" s="99"/>
      <c r="EY87" s="99"/>
    </row>
    <row r="88" spans="1:155" ht="16.5" thickBot="1">
      <c r="A88" s="44" t="s">
        <v>30</v>
      </c>
      <c r="B88" s="44"/>
      <c r="C88" s="41"/>
      <c r="D88" s="3">
        <f>IFERROR(VLOOKUP(A88,#REF!,4,FALSE),0)</f>
        <v>0</v>
      </c>
      <c r="E88" s="3">
        <f>IFERROR(VLOOKUP(A88,#REF!,6,FALSE),0)</f>
        <v>0</v>
      </c>
      <c r="F88" s="3"/>
      <c r="G88" s="3">
        <f>+IFERROR(VLOOKUP(A88,#REF!,12,FALSE),0)</f>
        <v>0</v>
      </c>
      <c r="H88" s="3">
        <f>+IFERROR(VLOOKUP(A88,#REF!,14,FALSE),0)</f>
        <v>0</v>
      </c>
      <c r="I88" s="3">
        <f t="shared" si="1"/>
        <v>0</v>
      </c>
      <c r="J88" s="3">
        <f t="shared" si="2"/>
        <v>0</v>
      </c>
      <c r="K88" s="43">
        <f>J88-I88</f>
        <v>0</v>
      </c>
      <c r="L88" s="35">
        <v>16</v>
      </c>
      <c r="M88" s="35">
        <v>0</v>
      </c>
      <c r="N88" s="35"/>
      <c r="O88" s="35"/>
      <c r="P88" s="35">
        <v>12</v>
      </c>
      <c r="Q88" s="35">
        <v>0</v>
      </c>
      <c r="R88" s="35">
        <v>0</v>
      </c>
      <c r="S88" s="35"/>
      <c r="T88" s="35"/>
      <c r="U88" s="35"/>
      <c r="V88" s="35"/>
      <c r="W88" s="35"/>
      <c r="X88" s="35">
        <v>4</v>
      </c>
      <c r="Y88" s="35">
        <v>0</v>
      </c>
      <c r="Z88" s="35">
        <v>0</v>
      </c>
      <c r="AA88" s="35"/>
      <c r="AB88" s="35">
        <v>0</v>
      </c>
      <c r="AC88" s="35">
        <v>0</v>
      </c>
      <c r="AD88" s="35"/>
      <c r="AE88" s="35">
        <v>8</v>
      </c>
      <c r="AF88" s="35">
        <v>20</v>
      </c>
      <c r="AG88" s="35">
        <v>0</v>
      </c>
      <c r="AH88" s="35">
        <v>36</v>
      </c>
      <c r="AI88" s="35"/>
      <c r="AJ88" s="35">
        <v>0</v>
      </c>
      <c r="AK88" s="35">
        <v>0</v>
      </c>
      <c r="AL88" s="35">
        <v>0</v>
      </c>
      <c r="AM88" s="35"/>
      <c r="AN88" s="35">
        <v>8</v>
      </c>
      <c r="AO88" s="35">
        <v>0</v>
      </c>
      <c r="AP88" s="35"/>
      <c r="AQ88" s="35"/>
      <c r="AR88" s="35">
        <v>12</v>
      </c>
      <c r="AS88" s="35">
        <v>0</v>
      </c>
      <c r="AT88" s="35">
        <v>36</v>
      </c>
      <c r="AU88" s="35"/>
      <c r="AV88" s="35"/>
      <c r="AW88" s="35"/>
      <c r="AX88" s="35"/>
      <c r="AY88" s="35"/>
      <c r="AZ88" s="35">
        <v>8</v>
      </c>
      <c r="BA88" s="35">
        <v>0</v>
      </c>
      <c r="BB88" s="35">
        <v>0</v>
      </c>
      <c r="BC88" s="35"/>
      <c r="BD88" s="35">
        <v>8</v>
      </c>
      <c r="BE88" s="35">
        <v>0</v>
      </c>
      <c r="BF88" s="35">
        <v>0</v>
      </c>
      <c r="BG88" s="35"/>
      <c r="BH88" s="35">
        <v>32</v>
      </c>
      <c r="BI88" s="35">
        <v>0</v>
      </c>
      <c r="BJ88" s="35">
        <v>36</v>
      </c>
      <c r="BK88" s="35"/>
      <c r="BL88" s="35">
        <v>4</v>
      </c>
      <c r="BM88" s="35">
        <v>0</v>
      </c>
      <c r="BN88" s="35"/>
      <c r="BO88" s="35"/>
      <c r="BP88" s="35">
        <v>28</v>
      </c>
      <c r="BQ88" s="35">
        <v>0</v>
      </c>
      <c r="BR88" s="35">
        <v>36</v>
      </c>
      <c r="BS88" s="35"/>
      <c r="BT88" s="35">
        <v>8</v>
      </c>
      <c r="BU88" s="35">
        <v>0</v>
      </c>
      <c r="BV88" s="35">
        <v>0</v>
      </c>
      <c r="BW88" s="35"/>
      <c r="BX88" s="35"/>
      <c r="BY88" s="35"/>
      <c r="BZ88" s="35"/>
      <c r="CA88" s="35"/>
      <c r="CB88" s="35">
        <v>8</v>
      </c>
      <c r="CC88" s="35">
        <v>0</v>
      </c>
      <c r="CD88" s="35">
        <v>0</v>
      </c>
      <c r="CE88" s="35"/>
      <c r="CF88" s="35">
        <v>4</v>
      </c>
      <c r="CG88" s="35">
        <v>0</v>
      </c>
      <c r="CH88" s="35">
        <v>0</v>
      </c>
      <c r="CI88" s="35"/>
      <c r="CJ88" s="35">
        <v>8</v>
      </c>
      <c r="CK88" s="35">
        <v>0</v>
      </c>
      <c r="CL88" s="35"/>
      <c r="CM88" s="35"/>
      <c r="CN88" s="35"/>
      <c r="CO88" s="35"/>
      <c r="CP88" s="35"/>
      <c r="CQ88" s="35"/>
      <c r="CR88" s="35"/>
      <c r="CS88" s="35"/>
      <c r="CT88" s="35"/>
      <c r="CU88" s="35"/>
      <c r="CV88" s="35"/>
      <c r="CW88" s="35"/>
      <c r="CX88" s="35"/>
      <c r="CY88" s="35"/>
      <c r="CZ88" s="35"/>
      <c r="DA88" s="35"/>
      <c r="DB88" s="35"/>
      <c r="DC88" s="35"/>
      <c r="DD88" s="35"/>
      <c r="DE88" s="35"/>
      <c r="DF88" s="35"/>
      <c r="DG88" s="35"/>
      <c r="DH88" s="35"/>
      <c r="DI88" s="35"/>
      <c r="DJ88" s="35"/>
      <c r="DK88" s="35"/>
      <c r="DL88" s="35"/>
      <c r="DM88" s="35"/>
      <c r="DN88" s="35"/>
      <c r="DO88" s="35"/>
      <c r="DP88" s="35"/>
      <c r="DQ88" s="35"/>
      <c r="DR88" s="35"/>
      <c r="DS88" s="35"/>
      <c r="DT88" s="35"/>
      <c r="DU88" s="35"/>
      <c r="DV88" s="35"/>
      <c r="DW88" s="35"/>
      <c r="DX88" s="35"/>
      <c r="DY88" s="35"/>
      <c r="DZ88" s="35"/>
      <c r="EA88" s="35"/>
      <c r="EB88" s="35"/>
      <c r="EC88" s="35"/>
      <c r="ED88" s="35"/>
      <c r="EE88" s="35"/>
      <c r="EF88" s="35"/>
      <c r="EG88" s="35"/>
      <c r="EH88" s="2" t="e">
        <f t="shared" si="9"/>
        <v>#DIV/0!</v>
      </c>
      <c r="EI88" s="3"/>
      <c r="EJ88" s="3"/>
      <c r="EK88" s="3"/>
      <c r="EL88" s="3"/>
      <c r="EM88" s="219"/>
      <c r="EN88" s="3"/>
      <c r="EO88" s="3"/>
      <c r="EQ88" s="3"/>
      <c r="ER88" s="99"/>
      <c r="ES88" s="3"/>
      <c r="ET88" s="3"/>
      <c r="EU88" s="99"/>
      <c r="EV88" s="99"/>
      <c r="EW88" s="99"/>
      <c r="EX88" s="99"/>
      <c r="EY88" s="99"/>
    </row>
    <row r="89" spans="1:155" ht="16.5" thickBot="1">
      <c r="A89" s="44" t="s">
        <v>171</v>
      </c>
      <c r="B89" s="44"/>
      <c r="C89" s="41"/>
      <c r="D89" s="3">
        <f>IFERROR(VLOOKUP(A89,#REF!,4,FALSE),0)</f>
        <v>0</v>
      </c>
      <c r="E89" s="3">
        <f>IFERROR(VLOOKUP(A89,#REF!,6,FALSE),0)</f>
        <v>0</v>
      </c>
      <c r="F89" s="3"/>
      <c r="G89" s="3">
        <f>+IFERROR(VLOOKUP(A89,#REF!,12,FALSE),0)</f>
        <v>0</v>
      </c>
      <c r="H89" s="3">
        <f>+IFERROR(VLOOKUP(A89,#REF!,14,FALSE),0)</f>
        <v>0</v>
      </c>
      <c r="I89" s="3">
        <f t="shared" si="1"/>
        <v>0</v>
      </c>
      <c r="J89" s="3">
        <f t="shared" si="2"/>
        <v>0</v>
      </c>
      <c r="K89" s="43">
        <f>J89-I89</f>
        <v>0</v>
      </c>
      <c r="L89" s="35">
        <v>110</v>
      </c>
      <c r="M89" s="35">
        <v>0</v>
      </c>
      <c r="N89" s="35"/>
      <c r="O89" s="35"/>
      <c r="P89" s="35">
        <v>60</v>
      </c>
      <c r="Q89" s="35">
        <v>0</v>
      </c>
      <c r="R89" s="35">
        <v>0</v>
      </c>
      <c r="S89" s="35"/>
      <c r="T89" s="35"/>
      <c r="U89" s="35"/>
      <c r="V89" s="35"/>
      <c r="W89" s="35"/>
      <c r="X89" s="35">
        <v>85</v>
      </c>
      <c r="Y89" s="35">
        <v>0</v>
      </c>
      <c r="Z89" s="35">
        <v>180</v>
      </c>
      <c r="AA89" s="35"/>
      <c r="AB89" s="35">
        <v>20</v>
      </c>
      <c r="AC89" s="35">
        <v>0</v>
      </c>
      <c r="AD89" s="35"/>
      <c r="AE89" s="35"/>
      <c r="AF89" s="35">
        <v>30</v>
      </c>
      <c r="AG89" s="35">
        <v>0</v>
      </c>
      <c r="AH89" s="35">
        <v>0</v>
      </c>
      <c r="AI89" s="35"/>
      <c r="AJ89" s="35">
        <v>40</v>
      </c>
      <c r="AK89" s="35">
        <v>0</v>
      </c>
      <c r="AL89" s="35">
        <v>0</v>
      </c>
      <c r="AM89" s="35"/>
      <c r="AN89" s="35">
        <v>60</v>
      </c>
      <c r="AO89" s="35">
        <v>0</v>
      </c>
      <c r="AP89" s="35"/>
      <c r="AQ89" s="35"/>
      <c r="AR89" s="35">
        <v>60</v>
      </c>
      <c r="AS89" s="35">
        <v>0</v>
      </c>
      <c r="AT89" s="35">
        <v>135</v>
      </c>
      <c r="AU89" s="35"/>
      <c r="AV89" s="35"/>
      <c r="AW89" s="35"/>
      <c r="AX89" s="35"/>
      <c r="AY89" s="35"/>
      <c r="AZ89" s="35">
        <v>70</v>
      </c>
      <c r="BA89" s="35">
        <v>0</v>
      </c>
      <c r="BB89" s="35">
        <v>0</v>
      </c>
      <c r="BC89" s="35"/>
      <c r="BD89" s="35">
        <v>50</v>
      </c>
      <c r="BE89" s="35">
        <v>0</v>
      </c>
      <c r="BF89" s="35">
        <v>180</v>
      </c>
      <c r="BG89" s="35"/>
      <c r="BH89" s="35">
        <v>75</v>
      </c>
      <c r="BI89" s="35">
        <v>0</v>
      </c>
      <c r="BJ89" s="35">
        <v>0</v>
      </c>
      <c r="BK89" s="35"/>
      <c r="BL89" s="35">
        <v>15</v>
      </c>
      <c r="BM89" s="35">
        <v>0</v>
      </c>
      <c r="BN89" s="35"/>
      <c r="BO89" s="35"/>
      <c r="BP89" s="35">
        <v>50</v>
      </c>
      <c r="BQ89" s="35">
        <v>0</v>
      </c>
      <c r="BR89" s="35">
        <v>90</v>
      </c>
      <c r="BS89" s="35"/>
      <c r="BT89" s="35">
        <v>45</v>
      </c>
      <c r="BU89" s="35">
        <v>0</v>
      </c>
      <c r="BV89" s="35">
        <v>0</v>
      </c>
      <c r="BW89" s="35"/>
      <c r="BX89" s="35"/>
      <c r="BY89" s="35"/>
      <c r="BZ89" s="35"/>
      <c r="CA89" s="35"/>
      <c r="CB89" s="35">
        <v>55</v>
      </c>
      <c r="CC89" s="35">
        <v>0</v>
      </c>
      <c r="CD89" s="35">
        <v>0</v>
      </c>
      <c r="CE89" s="35"/>
      <c r="CF89" s="35">
        <v>5</v>
      </c>
      <c r="CG89" s="35">
        <v>0</v>
      </c>
      <c r="CH89" s="35">
        <v>0</v>
      </c>
      <c r="CI89" s="35"/>
      <c r="CJ89" s="35">
        <v>25</v>
      </c>
      <c r="CK89" s="35">
        <v>0</v>
      </c>
      <c r="CL89" s="35"/>
      <c r="CM89" s="35"/>
      <c r="CN89" s="35"/>
      <c r="CO89" s="35"/>
      <c r="CP89" s="35"/>
      <c r="CQ89" s="35"/>
      <c r="CR89" s="35"/>
      <c r="CS89" s="35"/>
      <c r="CT89" s="35"/>
      <c r="CU89" s="35"/>
      <c r="CV89" s="35"/>
      <c r="CW89" s="35"/>
      <c r="CX89" s="35"/>
      <c r="CY89" s="35"/>
      <c r="CZ89" s="35"/>
      <c r="DA89" s="35"/>
      <c r="DB89" s="35"/>
      <c r="DC89" s="35"/>
      <c r="DD89" s="35"/>
      <c r="DE89" s="35"/>
      <c r="DF89" s="35"/>
      <c r="DG89" s="35"/>
      <c r="DH89" s="35"/>
      <c r="DI89" s="35"/>
      <c r="DJ89" s="35"/>
      <c r="DK89" s="35"/>
      <c r="DL89" s="35"/>
      <c r="DM89" s="35"/>
      <c r="DN89" s="35"/>
      <c r="DO89" s="35"/>
      <c r="DP89" s="35"/>
      <c r="DQ89" s="35"/>
      <c r="DR89" s="35"/>
      <c r="DS89" s="35"/>
      <c r="DT89" s="35"/>
      <c r="DU89" s="35"/>
      <c r="DV89" s="35"/>
      <c r="DW89" s="35"/>
      <c r="DX89" s="35"/>
      <c r="DY89" s="35"/>
      <c r="DZ89" s="35"/>
      <c r="EA89" s="35"/>
      <c r="EB89" s="35"/>
      <c r="EC89" s="35"/>
      <c r="ED89" s="35"/>
      <c r="EE89" s="35"/>
      <c r="EF89" s="35"/>
      <c r="EG89" s="35"/>
      <c r="EH89" s="2" t="e">
        <f t="shared" si="9"/>
        <v>#DIV/0!</v>
      </c>
      <c r="EI89" s="3"/>
      <c r="EJ89" s="3"/>
      <c r="EK89" s="3"/>
      <c r="EL89" s="3"/>
      <c r="EM89" s="219"/>
      <c r="EN89" s="3"/>
      <c r="EO89" s="3"/>
      <c r="EQ89" s="3"/>
      <c r="ER89" s="99"/>
      <c r="ES89" s="3"/>
      <c r="ET89" s="3"/>
      <c r="EU89" s="99"/>
      <c r="EV89" s="99"/>
      <c r="EW89" s="99"/>
      <c r="EX89" s="99"/>
      <c r="EY89" s="99"/>
    </row>
    <row r="90" spans="1:155" ht="16.5" thickBot="1">
      <c r="A90" s="50" t="s">
        <v>67</v>
      </c>
      <c r="B90" s="51"/>
      <c r="C90" s="41"/>
      <c r="D90" s="10">
        <f>IFERROR(VLOOKUP(A90,#REF!,4,FALSE),0)</f>
        <v>0</v>
      </c>
      <c r="E90" s="10">
        <f>IFERROR(VLOOKUP(A90,#REF!,6,FALSE),0)</f>
        <v>0</v>
      </c>
      <c r="F90" s="10"/>
      <c r="G90" s="10">
        <f>+IFERROR(VLOOKUP(A90,#REF!,12,FALSE),0)</f>
        <v>0</v>
      </c>
      <c r="H90" s="10">
        <f>+IFERROR(VLOOKUP(A90,#REF!,14,FALSE),0)</f>
        <v>0</v>
      </c>
      <c r="I90" s="10">
        <f t="shared" si="1"/>
        <v>0</v>
      </c>
      <c r="J90" s="10">
        <f t="shared" si="2"/>
        <v>0</v>
      </c>
      <c r="K90" s="311">
        <f>SUM(J90:J91)-SUM(I90:I91)</f>
        <v>0</v>
      </c>
      <c r="L90" s="35">
        <v>1230</v>
      </c>
      <c r="M90" s="35">
        <v>480</v>
      </c>
      <c r="N90" s="35"/>
      <c r="O90" s="35"/>
      <c r="P90" s="35">
        <v>1230</v>
      </c>
      <c r="Q90" s="35">
        <v>555</v>
      </c>
      <c r="R90" s="35">
        <v>1080</v>
      </c>
      <c r="S90" s="35"/>
      <c r="T90" s="35"/>
      <c r="U90" s="35"/>
      <c r="V90" s="35"/>
      <c r="W90" s="35"/>
      <c r="X90" s="35">
        <v>1215</v>
      </c>
      <c r="Y90" s="35">
        <v>450</v>
      </c>
      <c r="Z90" s="35">
        <v>0</v>
      </c>
      <c r="AA90" s="35"/>
      <c r="AB90" s="35">
        <v>1110</v>
      </c>
      <c r="AC90" s="35">
        <v>555</v>
      </c>
      <c r="AD90" s="35"/>
      <c r="AE90" s="35"/>
      <c r="AF90" s="35">
        <v>1305</v>
      </c>
      <c r="AG90" s="35">
        <v>525</v>
      </c>
      <c r="AH90" s="35">
        <v>0</v>
      </c>
      <c r="AI90" s="35"/>
      <c r="AJ90" s="35">
        <v>1035</v>
      </c>
      <c r="AK90" s="35">
        <v>570</v>
      </c>
      <c r="AL90" s="35">
        <v>1080</v>
      </c>
      <c r="AM90" s="35"/>
      <c r="AN90" s="35">
        <v>1350</v>
      </c>
      <c r="AO90" s="35">
        <v>375</v>
      </c>
      <c r="AP90" s="35"/>
      <c r="AQ90" s="35"/>
      <c r="AR90" s="35">
        <v>1215</v>
      </c>
      <c r="AS90" s="35">
        <v>450</v>
      </c>
      <c r="AT90" s="35">
        <v>1080</v>
      </c>
      <c r="AU90" s="35"/>
      <c r="AV90" s="35"/>
      <c r="AW90" s="35"/>
      <c r="AX90" s="35"/>
      <c r="AY90" s="35"/>
      <c r="AZ90" s="35">
        <v>1155</v>
      </c>
      <c r="BA90" s="35">
        <v>165</v>
      </c>
      <c r="BB90" s="35">
        <v>1080</v>
      </c>
      <c r="BC90" s="35"/>
      <c r="BD90" s="35">
        <v>1230</v>
      </c>
      <c r="BE90" s="35">
        <v>360</v>
      </c>
      <c r="BF90" s="35">
        <v>1080</v>
      </c>
      <c r="BG90" s="35">
        <v>19</v>
      </c>
      <c r="BH90" s="35">
        <v>1215</v>
      </c>
      <c r="BI90" s="35">
        <v>390</v>
      </c>
      <c r="BJ90" s="35">
        <v>0</v>
      </c>
      <c r="BK90" s="35">
        <v>-4</v>
      </c>
      <c r="BL90" s="35">
        <v>1005</v>
      </c>
      <c r="BM90" s="35">
        <v>345</v>
      </c>
      <c r="BN90" s="35"/>
      <c r="BO90" s="35"/>
      <c r="BP90" s="35">
        <v>1185</v>
      </c>
      <c r="BQ90" s="35">
        <v>360</v>
      </c>
      <c r="BR90" s="35">
        <v>0</v>
      </c>
      <c r="BS90" s="35"/>
      <c r="BT90" s="35">
        <v>1230</v>
      </c>
      <c r="BU90" s="35">
        <v>375</v>
      </c>
      <c r="BV90" s="35">
        <v>1080</v>
      </c>
      <c r="BW90" s="35"/>
      <c r="BX90" s="35"/>
      <c r="BY90" s="35"/>
      <c r="BZ90" s="35"/>
      <c r="CA90" s="35"/>
      <c r="CB90" s="35">
        <v>1185</v>
      </c>
      <c r="CC90" s="35">
        <v>375</v>
      </c>
      <c r="CD90" s="35">
        <v>0</v>
      </c>
      <c r="CE90" s="35">
        <v>15</v>
      </c>
      <c r="CF90" s="35">
        <v>960</v>
      </c>
      <c r="CG90" s="35">
        <v>270</v>
      </c>
      <c r="CH90" s="35">
        <v>1080</v>
      </c>
      <c r="CI90" s="35"/>
      <c r="CJ90" s="35">
        <v>1185</v>
      </c>
      <c r="CK90" s="35">
        <v>0</v>
      </c>
      <c r="CL90" s="35"/>
      <c r="CM90" s="35"/>
      <c r="CN90" s="35"/>
      <c r="CO90" s="35"/>
      <c r="CP90" s="35"/>
      <c r="CQ90" s="35"/>
      <c r="CR90" s="35"/>
      <c r="CS90" s="35"/>
      <c r="CT90" s="35"/>
      <c r="CU90" s="35"/>
      <c r="CV90" s="35"/>
      <c r="CW90" s="35"/>
      <c r="CX90" s="35"/>
      <c r="CY90" s="35"/>
      <c r="CZ90" s="35"/>
      <c r="DA90" s="35"/>
      <c r="DB90" s="35"/>
      <c r="DC90" s="35"/>
      <c r="DD90" s="35"/>
      <c r="DE90" s="35"/>
      <c r="DF90" s="35"/>
      <c r="DG90" s="35"/>
      <c r="DH90" s="35"/>
      <c r="DI90" s="35"/>
      <c r="DJ90" s="35"/>
      <c r="DK90" s="35"/>
      <c r="DL90" s="35"/>
      <c r="DM90" s="35"/>
      <c r="DN90" s="35"/>
      <c r="DO90" s="35"/>
      <c r="DP90" s="35"/>
      <c r="DQ90" s="35"/>
      <c r="DR90" s="35"/>
      <c r="DS90" s="35"/>
      <c r="DT90" s="35"/>
      <c r="DU90" s="35"/>
      <c r="DV90" s="35"/>
      <c r="DW90" s="35"/>
      <c r="DX90" s="35"/>
      <c r="DY90" s="35"/>
      <c r="DZ90" s="35"/>
      <c r="EA90" s="35"/>
      <c r="EB90" s="35"/>
      <c r="EC90" s="35"/>
      <c r="ED90" s="35"/>
      <c r="EE90" s="35"/>
      <c r="EF90" s="35"/>
      <c r="EG90" s="35"/>
      <c r="EH90" s="2" t="e">
        <f t="shared" si="9"/>
        <v>#DIV/0!</v>
      </c>
      <c r="EI90" s="10"/>
      <c r="EJ90" s="10"/>
      <c r="EK90" s="10"/>
      <c r="EL90" s="10"/>
      <c r="EM90" s="10"/>
      <c r="EN90" s="10"/>
      <c r="EO90" s="10"/>
      <c r="EQ90" s="10"/>
      <c r="ER90" s="99"/>
      <c r="ES90" s="10"/>
      <c r="ET90" s="10"/>
      <c r="EU90" s="99"/>
      <c r="EV90" s="99"/>
      <c r="EW90" s="99"/>
      <c r="EX90" s="99"/>
      <c r="EY90" s="99"/>
    </row>
    <row r="91" spans="1:155" ht="16.5" thickBot="1">
      <c r="A91" s="50" t="s">
        <v>68</v>
      </c>
      <c r="B91" s="51"/>
      <c r="C91" s="41"/>
      <c r="D91" s="10">
        <f>IFERROR(VLOOKUP(A91,#REF!,4,FALSE),0)</f>
        <v>0</v>
      </c>
      <c r="E91" s="10">
        <f>IFERROR(VLOOKUP(A91,#REF!,6,FALSE),0)</f>
        <v>0</v>
      </c>
      <c r="F91" s="10"/>
      <c r="G91" s="10">
        <f>+IFERROR(VLOOKUP(A91,#REF!,12,FALSE),0)</f>
        <v>0</v>
      </c>
      <c r="H91" s="10">
        <f>+IFERROR(VLOOKUP(A91,#REF!,14,FALSE),0)</f>
        <v>0</v>
      </c>
      <c r="I91" s="10">
        <f t="shared" ref="I91:I137" si="10">+EQ91</f>
        <v>0</v>
      </c>
      <c r="J91" s="10">
        <f t="shared" ref="J91:J137" si="11">+E91</f>
        <v>0</v>
      </c>
      <c r="K91" s="313"/>
      <c r="L91" s="35">
        <v>1410</v>
      </c>
      <c r="M91" s="35">
        <v>810</v>
      </c>
      <c r="N91" s="35"/>
      <c r="O91" s="35"/>
      <c r="P91" s="35">
        <v>1380</v>
      </c>
      <c r="Q91" s="35">
        <v>510</v>
      </c>
      <c r="R91" s="35">
        <v>1080</v>
      </c>
      <c r="S91" s="35"/>
      <c r="T91" s="35"/>
      <c r="U91" s="35"/>
      <c r="V91" s="35"/>
      <c r="W91" s="35"/>
      <c r="X91" s="35">
        <v>1290</v>
      </c>
      <c r="Y91" s="35">
        <v>825</v>
      </c>
      <c r="Z91" s="35">
        <v>0</v>
      </c>
      <c r="AA91" s="35"/>
      <c r="AB91" s="35">
        <v>1155</v>
      </c>
      <c r="AC91" s="35">
        <v>630</v>
      </c>
      <c r="AD91" s="35"/>
      <c r="AE91" s="35"/>
      <c r="AF91" s="35">
        <v>1320</v>
      </c>
      <c r="AG91" s="35">
        <v>630</v>
      </c>
      <c r="AH91" s="35">
        <v>1080</v>
      </c>
      <c r="AI91" s="35"/>
      <c r="AJ91" s="35">
        <v>1155</v>
      </c>
      <c r="AK91" s="35">
        <v>660</v>
      </c>
      <c r="AL91" s="35">
        <v>2160</v>
      </c>
      <c r="AM91" s="35"/>
      <c r="AN91" s="35">
        <v>1455</v>
      </c>
      <c r="AO91" s="35">
        <v>870</v>
      </c>
      <c r="AP91" s="35"/>
      <c r="AQ91" s="35"/>
      <c r="AR91" s="35">
        <v>1305</v>
      </c>
      <c r="AS91" s="35">
        <v>735</v>
      </c>
      <c r="AT91" s="35">
        <v>0</v>
      </c>
      <c r="AU91" s="35"/>
      <c r="AV91" s="35"/>
      <c r="AW91" s="35"/>
      <c r="AX91" s="35"/>
      <c r="AY91" s="35"/>
      <c r="AZ91" s="35">
        <v>1260</v>
      </c>
      <c r="BA91" s="35">
        <v>600</v>
      </c>
      <c r="BB91" s="35">
        <v>1080</v>
      </c>
      <c r="BC91" s="35"/>
      <c r="BD91" s="35">
        <v>1275</v>
      </c>
      <c r="BE91" s="35">
        <v>510</v>
      </c>
      <c r="BF91" s="35">
        <v>1080</v>
      </c>
      <c r="BG91" s="35"/>
      <c r="BH91" s="35">
        <v>1275</v>
      </c>
      <c r="BI91" s="35">
        <v>705</v>
      </c>
      <c r="BJ91" s="35">
        <v>1080</v>
      </c>
      <c r="BK91" s="35"/>
      <c r="BL91" s="35">
        <v>1065</v>
      </c>
      <c r="BM91" s="35">
        <v>525</v>
      </c>
      <c r="BN91" s="35"/>
      <c r="BO91" s="35"/>
      <c r="BP91" s="35">
        <v>1170</v>
      </c>
      <c r="BQ91" s="35">
        <v>600</v>
      </c>
      <c r="BR91" s="35">
        <v>1080</v>
      </c>
      <c r="BS91" s="35"/>
      <c r="BT91" s="35">
        <v>1365</v>
      </c>
      <c r="BU91" s="35">
        <v>705</v>
      </c>
      <c r="BV91" s="35">
        <v>1080</v>
      </c>
      <c r="BW91" s="35"/>
      <c r="BX91" s="35"/>
      <c r="BY91" s="35"/>
      <c r="BZ91" s="35"/>
      <c r="CA91" s="35"/>
      <c r="CB91" s="35">
        <v>1260</v>
      </c>
      <c r="CC91" s="35">
        <v>540</v>
      </c>
      <c r="CD91" s="35">
        <v>1080</v>
      </c>
      <c r="CE91" s="35"/>
      <c r="CF91" s="35">
        <v>1065</v>
      </c>
      <c r="CG91" s="35">
        <v>720</v>
      </c>
      <c r="CH91" s="35">
        <v>1080</v>
      </c>
      <c r="CI91" s="35"/>
      <c r="CJ91" s="35">
        <v>1185</v>
      </c>
      <c r="CK91" s="35">
        <v>0</v>
      </c>
      <c r="CL91" s="35"/>
      <c r="CM91" s="35"/>
      <c r="CN91" s="35"/>
      <c r="CO91" s="35"/>
      <c r="CP91" s="35"/>
      <c r="CQ91" s="35"/>
      <c r="CR91" s="35"/>
      <c r="CS91" s="35"/>
      <c r="CT91" s="35"/>
      <c r="CU91" s="35"/>
      <c r="CV91" s="35"/>
      <c r="CW91" s="35"/>
      <c r="CX91" s="35"/>
      <c r="CY91" s="35"/>
      <c r="CZ91" s="35"/>
      <c r="DA91" s="35"/>
      <c r="DB91" s="35"/>
      <c r="DC91" s="35"/>
      <c r="DD91" s="35"/>
      <c r="DE91" s="35"/>
      <c r="DF91" s="35"/>
      <c r="DG91" s="35"/>
      <c r="DH91" s="35"/>
      <c r="DI91" s="35"/>
      <c r="DJ91" s="35"/>
      <c r="DK91" s="35"/>
      <c r="DL91" s="35"/>
      <c r="DM91" s="35"/>
      <c r="DN91" s="35"/>
      <c r="DO91" s="35"/>
      <c r="DP91" s="35"/>
      <c r="DQ91" s="35"/>
      <c r="DR91" s="35"/>
      <c r="DS91" s="35"/>
      <c r="DT91" s="35"/>
      <c r="DU91" s="35"/>
      <c r="DV91" s="35"/>
      <c r="DW91" s="35"/>
      <c r="DX91" s="35"/>
      <c r="DY91" s="35"/>
      <c r="DZ91" s="35"/>
      <c r="EA91" s="35"/>
      <c r="EB91" s="35"/>
      <c r="EC91" s="35"/>
      <c r="ED91" s="35"/>
      <c r="EE91" s="35"/>
      <c r="EF91" s="35"/>
      <c r="EG91" s="35"/>
      <c r="EH91" s="2" t="e">
        <f t="shared" si="9"/>
        <v>#DIV/0!</v>
      </c>
      <c r="EI91" s="10"/>
      <c r="EJ91" s="10"/>
      <c r="EK91" s="10"/>
      <c r="EL91" s="10"/>
      <c r="EM91" s="10"/>
      <c r="EN91" s="10"/>
      <c r="EO91" s="10"/>
      <c r="EQ91" s="10"/>
      <c r="ER91" s="99"/>
      <c r="ES91" s="10"/>
      <c r="ET91" s="10"/>
      <c r="EU91" s="99"/>
      <c r="EV91" s="99"/>
      <c r="EW91" s="99"/>
      <c r="EX91" s="99"/>
      <c r="EY91" s="99"/>
    </row>
    <row r="92" spans="1:155" ht="16.5" thickBot="1">
      <c r="A92" s="50" t="s">
        <v>69</v>
      </c>
      <c r="B92" s="51"/>
      <c r="C92" s="41"/>
      <c r="D92" s="10">
        <f>IFERROR(VLOOKUP(A92,#REF!,4,FALSE),0)</f>
        <v>0</v>
      </c>
      <c r="E92" s="10">
        <f>IFERROR(VLOOKUP(A92,#REF!,6,FALSE),0)</f>
        <v>0</v>
      </c>
      <c r="F92" s="10"/>
      <c r="G92" s="10">
        <f>+IFERROR(VLOOKUP(A92,#REF!,12,FALSE),0)</f>
        <v>0</v>
      </c>
      <c r="H92" s="10">
        <f>+IFERROR(VLOOKUP(A92,#REF!,14,FALSE),0)</f>
        <v>0</v>
      </c>
      <c r="I92" s="10">
        <f t="shared" si="10"/>
        <v>0</v>
      </c>
      <c r="J92" s="10">
        <f t="shared" si="11"/>
        <v>0</v>
      </c>
      <c r="K92" s="43">
        <f t="shared" ref="K92:K97" si="12">J92-I92</f>
        <v>0</v>
      </c>
      <c r="L92" s="35">
        <v>0</v>
      </c>
      <c r="M92" s="35">
        <v>0</v>
      </c>
      <c r="N92" s="35"/>
      <c r="O92" s="35"/>
      <c r="P92" s="35">
        <v>0</v>
      </c>
      <c r="Q92" s="35">
        <v>0</v>
      </c>
      <c r="R92" s="35">
        <v>0</v>
      </c>
      <c r="S92" s="35"/>
      <c r="T92" s="35"/>
      <c r="U92" s="35"/>
      <c r="V92" s="35"/>
      <c r="W92" s="35"/>
      <c r="X92" s="35">
        <v>0</v>
      </c>
      <c r="Y92" s="35">
        <v>0</v>
      </c>
      <c r="Z92" s="35">
        <v>0</v>
      </c>
      <c r="AA92" s="35"/>
      <c r="AB92" s="35">
        <v>0</v>
      </c>
      <c r="AC92" s="35">
        <v>0</v>
      </c>
      <c r="AD92" s="35"/>
      <c r="AE92" s="35"/>
      <c r="AF92" s="35">
        <v>0</v>
      </c>
      <c r="AG92" s="35">
        <v>0</v>
      </c>
      <c r="AH92" s="35">
        <v>0</v>
      </c>
      <c r="AI92" s="35"/>
      <c r="AJ92" s="35">
        <v>0</v>
      </c>
      <c r="AK92" s="35">
        <v>0</v>
      </c>
      <c r="AL92" s="35">
        <v>0</v>
      </c>
      <c r="AM92" s="35"/>
      <c r="AN92" s="35">
        <v>0</v>
      </c>
      <c r="AO92" s="35">
        <v>0</v>
      </c>
      <c r="AP92" s="35"/>
      <c r="AQ92" s="35"/>
      <c r="AR92" s="35">
        <v>0</v>
      </c>
      <c r="AS92" s="35">
        <v>0</v>
      </c>
      <c r="AT92" s="35">
        <v>0</v>
      </c>
      <c r="AU92" s="35"/>
      <c r="AV92" s="35"/>
      <c r="AW92" s="35"/>
      <c r="AX92" s="35"/>
      <c r="AY92" s="35"/>
      <c r="AZ92" s="35">
        <v>0</v>
      </c>
      <c r="BA92" s="35">
        <v>0</v>
      </c>
      <c r="BB92" s="35">
        <v>0</v>
      </c>
      <c r="BC92" s="35"/>
      <c r="BD92" s="35">
        <v>0</v>
      </c>
      <c r="BE92" s="35">
        <v>0</v>
      </c>
      <c r="BF92" s="35">
        <v>0</v>
      </c>
      <c r="BG92" s="35"/>
      <c r="BH92" s="35">
        <v>0</v>
      </c>
      <c r="BI92" s="35">
        <v>0</v>
      </c>
      <c r="BJ92" s="35">
        <v>0</v>
      </c>
      <c r="BK92" s="35"/>
      <c r="BL92" s="35">
        <v>0</v>
      </c>
      <c r="BM92" s="35">
        <v>0</v>
      </c>
      <c r="BN92" s="35"/>
      <c r="BO92" s="35"/>
      <c r="BP92" s="35">
        <v>0</v>
      </c>
      <c r="BQ92" s="35">
        <v>0</v>
      </c>
      <c r="BR92" s="35">
        <v>0</v>
      </c>
      <c r="BS92" s="35"/>
      <c r="BT92" s="35">
        <v>0</v>
      </c>
      <c r="BU92" s="35">
        <v>0</v>
      </c>
      <c r="BV92" s="35">
        <v>0</v>
      </c>
      <c r="BW92" s="35"/>
      <c r="BX92" s="35"/>
      <c r="BY92" s="35"/>
      <c r="BZ92" s="35"/>
      <c r="CA92" s="35"/>
      <c r="CB92" s="35">
        <v>0</v>
      </c>
      <c r="CC92" s="35">
        <v>0</v>
      </c>
      <c r="CD92" s="35">
        <v>0</v>
      </c>
      <c r="CE92" s="35"/>
      <c r="CF92" s="35">
        <v>0</v>
      </c>
      <c r="CG92" s="35">
        <v>0</v>
      </c>
      <c r="CH92" s="35">
        <v>0</v>
      </c>
      <c r="CI92" s="35"/>
      <c r="CJ92" s="35">
        <v>0</v>
      </c>
      <c r="CK92" s="35">
        <v>0</v>
      </c>
      <c r="CL92" s="35"/>
      <c r="CM92" s="35"/>
      <c r="CN92" s="35"/>
      <c r="CO92" s="35"/>
      <c r="CP92" s="35"/>
      <c r="CQ92" s="35"/>
      <c r="CR92" s="35"/>
      <c r="CS92" s="35"/>
      <c r="CT92" s="35"/>
      <c r="CU92" s="35"/>
      <c r="CV92" s="35"/>
      <c r="CW92" s="35"/>
      <c r="CX92" s="35"/>
      <c r="CY92" s="35"/>
      <c r="CZ92" s="35"/>
      <c r="DA92" s="35"/>
      <c r="DB92" s="35"/>
      <c r="DC92" s="35"/>
      <c r="DD92" s="35"/>
      <c r="DE92" s="35"/>
      <c r="DF92" s="35"/>
      <c r="DG92" s="35"/>
      <c r="DH92" s="35"/>
      <c r="DI92" s="35"/>
      <c r="DJ92" s="35"/>
      <c r="DK92" s="35"/>
      <c r="DL92" s="35"/>
      <c r="DM92" s="35"/>
      <c r="DN92" s="35"/>
      <c r="DO92" s="35"/>
      <c r="DP92" s="35"/>
      <c r="DQ92" s="35"/>
      <c r="DR92" s="35"/>
      <c r="DS92" s="35"/>
      <c r="DT92" s="35"/>
      <c r="DU92" s="35"/>
      <c r="DV92" s="35"/>
      <c r="DW92" s="35"/>
      <c r="DX92" s="35"/>
      <c r="DY92" s="35"/>
      <c r="DZ92" s="35"/>
      <c r="EA92" s="35"/>
      <c r="EB92" s="35"/>
      <c r="EC92" s="35"/>
      <c r="ED92" s="35"/>
      <c r="EE92" s="35"/>
      <c r="EF92" s="35"/>
      <c r="EG92" s="35"/>
      <c r="EH92" s="2" t="e">
        <f t="shared" si="9"/>
        <v>#DIV/0!</v>
      </c>
      <c r="EI92" s="10"/>
      <c r="EJ92" s="10"/>
      <c r="EK92" s="10"/>
      <c r="EL92" s="10"/>
      <c r="EM92" s="10"/>
      <c r="EN92" s="10"/>
      <c r="EO92" s="10"/>
      <c r="EQ92" s="10"/>
      <c r="ER92" s="99"/>
      <c r="ES92" s="10"/>
      <c r="ET92" s="10"/>
      <c r="EU92" s="99"/>
      <c r="EV92" s="99"/>
      <c r="EW92" s="99"/>
      <c r="EX92" s="99"/>
      <c r="EY92" s="99"/>
    </row>
    <row r="93" spans="1:155" ht="16.5" thickBot="1">
      <c r="A93" s="52" t="s">
        <v>219</v>
      </c>
      <c r="B93" s="52"/>
      <c r="C93" s="41"/>
      <c r="D93" s="11">
        <f>IFERROR(VLOOKUP(A93,#REF!,4,FALSE),0)</f>
        <v>0</v>
      </c>
      <c r="E93" s="11">
        <f>IFERROR(VLOOKUP(A93,#REF!,6,FALSE),0)</f>
        <v>0</v>
      </c>
      <c r="F93" s="11"/>
      <c r="G93" s="11">
        <f>+IFERROR(VLOOKUP(A93,#REF!,12,FALSE),0)</f>
        <v>0</v>
      </c>
      <c r="H93" s="11">
        <f>+IFERROR(VLOOKUP(A93,#REF!,14,FALSE),0)</f>
        <v>0</v>
      </c>
      <c r="I93" s="11">
        <f t="shared" si="10"/>
        <v>0</v>
      </c>
      <c r="J93" s="11">
        <f t="shared" si="11"/>
        <v>0</v>
      </c>
      <c r="K93" s="43">
        <f t="shared" si="12"/>
        <v>0</v>
      </c>
      <c r="L93" s="35">
        <v>0</v>
      </c>
      <c r="M93" s="35">
        <v>0</v>
      </c>
      <c r="N93" s="35"/>
      <c r="O93" s="35"/>
      <c r="P93" s="35">
        <v>0</v>
      </c>
      <c r="Q93" s="35">
        <v>0</v>
      </c>
      <c r="R93" s="35">
        <v>0</v>
      </c>
      <c r="S93" s="35"/>
      <c r="T93" s="35"/>
      <c r="U93" s="35"/>
      <c r="V93" s="35"/>
      <c r="W93" s="35"/>
      <c r="X93" s="35">
        <v>0</v>
      </c>
      <c r="Y93" s="35">
        <v>0</v>
      </c>
      <c r="Z93" s="35">
        <v>0</v>
      </c>
      <c r="AA93" s="35"/>
      <c r="AB93" s="35">
        <v>0</v>
      </c>
      <c r="AC93" s="35">
        <v>0</v>
      </c>
      <c r="AD93" s="35"/>
      <c r="AE93" s="35"/>
      <c r="AF93" s="35">
        <v>0</v>
      </c>
      <c r="AG93" s="35">
        <v>0</v>
      </c>
      <c r="AH93" s="35">
        <v>0</v>
      </c>
      <c r="AI93" s="35"/>
      <c r="AJ93" s="35">
        <v>0</v>
      </c>
      <c r="AK93" s="35">
        <v>0</v>
      </c>
      <c r="AL93" s="35">
        <v>0</v>
      </c>
      <c r="AM93" s="35"/>
      <c r="AN93" s="35">
        <v>0</v>
      </c>
      <c r="AO93" s="35">
        <v>0</v>
      </c>
      <c r="AP93" s="35"/>
      <c r="AQ93" s="35"/>
      <c r="AR93" s="35">
        <v>0</v>
      </c>
      <c r="AS93" s="35">
        <v>0</v>
      </c>
      <c r="AT93" s="35">
        <v>0</v>
      </c>
      <c r="AU93" s="35"/>
      <c r="AV93" s="35"/>
      <c r="AW93" s="35"/>
      <c r="AX93" s="35"/>
      <c r="AY93" s="35"/>
      <c r="AZ93" s="35">
        <v>0</v>
      </c>
      <c r="BA93" s="35">
        <v>0</v>
      </c>
      <c r="BB93" s="35">
        <v>0</v>
      </c>
      <c r="BC93" s="35"/>
      <c r="BD93" s="35">
        <v>0</v>
      </c>
      <c r="BE93" s="35">
        <v>0</v>
      </c>
      <c r="BF93" s="35">
        <v>0</v>
      </c>
      <c r="BG93" s="35"/>
      <c r="BH93" s="35">
        <v>0</v>
      </c>
      <c r="BI93" s="35">
        <v>0</v>
      </c>
      <c r="BJ93" s="35">
        <v>0</v>
      </c>
      <c r="BK93" s="35"/>
      <c r="BL93" s="35">
        <v>0</v>
      </c>
      <c r="BM93" s="35">
        <v>0</v>
      </c>
      <c r="BN93" s="35"/>
      <c r="BO93" s="35"/>
      <c r="BP93" s="35">
        <v>0</v>
      </c>
      <c r="BQ93" s="35">
        <v>0</v>
      </c>
      <c r="BR93" s="35">
        <v>0</v>
      </c>
      <c r="BS93" s="35"/>
      <c r="BT93" s="35">
        <v>0</v>
      </c>
      <c r="BU93" s="35">
        <v>0</v>
      </c>
      <c r="BV93" s="35">
        <v>0</v>
      </c>
      <c r="BW93" s="35"/>
      <c r="BX93" s="35"/>
      <c r="BY93" s="35"/>
      <c r="BZ93" s="35"/>
      <c r="CA93" s="35"/>
      <c r="CB93" s="35">
        <v>0</v>
      </c>
      <c r="CC93" s="35">
        <v>0</v>
      </c>
      <c r="CD93" s="35">
        <v>0</v>
      </c>
      <c r="CE93" s="35"/>
      <c r="CF93" s="35">
        <v>0</v>
      </c>
      <c r="CG93" s="35">
        <v>0</v>
      </c>
      <c r="CH93" s="35">
        <v>0</v>
      </c>
      <c r="CI93" s="35"/>
      <c r="CJ93" s="35">
        <v>0</v>
      </c>
      <c r="CK93" s="35">
        <v>0</v>
      </c>
      <c r="CL93" s="35"/>
      <c r="CM93" s="35"/>
      <c r="CN93" s="35"/>
      <c r="CO93" s="35"/>
      <c r="CP93" s="35"/>
      <c r="CQ93" s="35"/>
      <c r="CR93" s="35"/>
      <c r="CS93" s="35"/>
      <c r="CT93" s="35"/>
      <c r="CU93" s="35"/>
      <c r="CV93" s="35"/>
      <c r="CW93" s="35"/>
      <c r="CX93" s="35"/>
      <c r="CY93" s="35"/>
      <c r="CZ93" s="35"/>
      <c r="DA93" s="35"/>
      <c r="DB93" s="35"/>
      <c r="DC93" s="35"/>
      <c r="DD93" s="35"/>
      <c r="DE93" s="35"/>
      <c r="DF93" s="35"/>
      <c r="DG93" s="35"/>
      <c r="DH93" s="35"/>
      <c r="DI93" s="35"/>
      <c r="DJ93" s="35"/>
      <c r="DK93" s="35"/>
      <c r="DL93" s="35"/>
      <c r="DM93" s="35"/>
      <c r="DN93" s="35"/>
      <c r="DO93" s="35"/>
      <c r="DP93" s="35"/>
      <c r="DQ93" s="35"/>
      <c r="DR93" s="35"/>
      <c r="DS93" s="35"/>
      <c r="DT93" s="35"/>
      <c r="DU93" s="35"/>
      <c r="DV93" s="35"/>
      <c r="DW93" s="35"/>
      <c r="DX93" s="35"/>
      <c r="DY93" s="35"/>
      <c r="DZ93" s="35"/>
      <c r="EA93" s="35"/>
      <c r="EB93" s="35"/>
      <c r="EC93" s="35"/>
      <c r="ED93" s="35"/>
      <c r="EE93" s="35"/>
      <c r="EF93" s="35"/>
      <c r="EG93" s="35"/>
      <c r="EH93" s="2" t="e">
        <f t="shared" si="9"/>
        <v>#DIV/0!</v>
      </c>
      <c r="EI93" s="11"/>
      <c r="EJ93" s="11"/>
      <c r="EK93" s="11"/>
      <c r="EL93" s="11"/>
      <c r="EM93" s="11"/>
      <c r="EN93" s="11"/>
      <c r="EO93" s="11"/>
      <c r="EQ93" s="11"/>
      <c r="ER93" s="99"/>
      <c r="ES93" s="11"/>
      <c r="ET93" s="11"/>
      <c r="EU93" s="99"/>
      <c r="EV93" s="99"/>
      <c r="EW93" s="99"/>
      <c r="EX93" s="99"/>
      <c r="EY93" s="99"/>
    </row>
    <row r="94" spans="1:155" ht="16.5" thickBot="1">
      <c r="A94" s="53" t="s">
        <v>141</v>
      </c>
      <c r="B94" s="53"/>
      <c r="C94" s="41"/>
      <c r="D94" s="12">
        <f>IFERROR(VLOOKUP(A94,#REF!,4,FALSE),0)</f>
        <v>0</v>
      </c>
      <c r="E94" s="12">
        <f>IFERROR(VLOOKUP(A94,#REF!,6,FALSE),0)</f>
        <v>0</v>
      </c>
      <c r="F94" s="12"/>
      <c r="G94" s="12">
        <f>+IFERROR(VLOOKUP(A94,#REF!,12,FALSE),0)</f>
        <v>0</v>
      </c>
      <c r="H94" s="12">
        <f>+IFERROR(VLOOKUP(A94,#REF!,14,FALSE),0)</f>
        <v>0</v>
      </c>
      <c r="I94" s="12">
        <f>+EQ94</f>
        <v>0</v>
      </c>
      <c r="J94" s="12">
        <f>+E94</f>
        <v>0</v>
      </c>
      <c r="K94" s="43">
        <f t="shared" si="12"/>
        <v>0</v>
      </c>
      <c r="L94" s="35">
        <v>0</v>
      </c>
      <c r="M94" s="35">
        <v>0</v>
      </c>
      <c r="N94" s="35"/>
      <c r="O94" s="35"/>
      <c r="P94" s="35">
        <v>0</v>
      </c>
      <c r="Q94" s="35">
        <v>0</v>
      </c>
      <c r="R94" s="35">
        <v>0</v>
      </c>
      <c r="S94" s="35"/>
      <c r="T94" s="35"/>
      <c r="U94" s="35"/>
      <c r="V94" s="35"/>
      <c r="W94" s="35"/>
      <c r="X94" s="35">
        <v>0</v>
      </c>
      <c r="Y94" s="35">
        <v>0</v>
      </c>
      <c r="Z94" s="35">
        <v>0</v>
      </c>
      <c r="AA94" s="35"/>
      <c r="AB94" s="35">
        <v>0</v>
      </c>
      <c r="AC94" s="35">
        <v>0</v>
      </c>
      <c r="AD94" s="35"/>
      <c r="AE94" s="35"/>
      <c r="AF94" s="35">
        <v>0</v>
      </c>
      <c r="AG94" s="35">
        <v>0</v>
      </c>
      <c r="AH94" s="35">
        <v>0</v>
      </c>
      <c r="AI94" s="35"/>
      <c r="AJ94" s="35">
        <v>0</v>
      </c>
      <c r="AK94" s="35">
        <v>0</v>
      </c>
      <c r="AL94" s="35">
        <v>0</v>
      </c>
      <c r="AM94" s="35"/>
      <c r="AN94" s="35">
        <v>0</v>
      </c>
      <c r="AO94" s="35">
        <v>0</v>
      </c>
      <c r="AP94" s="35"/>
      <c r="AQ94" s="35"/>
      <c r="AR94" s="35">
        <v>0</v>
      </c>
      <c r="AS94" s="35">
        <v>0</v>
      </c>
      <c r="AT94" s="35">
        <v>0</v>
      </c>
      <c r="AU94" s="35"/>
      <c r="AV94" s="35"/>
      <c r="AW94" s="35"/>
      <c r="AX94" s="35"/>
      <c r="AY94" s="35"/>
      <c r="AZ94" s="35">
        <v>0</v>
      </c>
      <c r="BA94" s="35">
        <v>0</v>
      </c>
      <c r="BB94" s="35">
        <v>0</v>
      </c>
      <c r="BC94" s="35"/>
      <c r="BD94" s="35">
        <v>0</v>
      </c>
      <c r="BE94" s="35">
        <v>0</v>
      </c>
      <c r="BF94" s="35">
        <v>0</v>
      </c>
      <c r="BG94" s="35"/>
      <c r="BH94" s="35">
        <v>0</v>
      </c>
      <c r="BI94" s="35">
        <v>0</v>
      </c>
      <c r="BJ94" s="35">
        <v>0</v>
      </c>
      <c r="BK94" s="35"/>
      <c r="BL94" s="35">
        <v>0</v>
      </c>
      <c r="BM94" s="35">
        <v>0</v>
      </c>
      <c r="BN94" s="35"/>
      <c r="BO94" s="35"/>
      <c r="BP94" s="35">
        <v>0</v>
      </c>
      <c r="BQ94" s="35">
        <v>0</v>
      </c>
      <c r="BR94" s="35">
        <v>0</v>
      </c>
      <c r="BS94" s="35"/>
      <c r="BT94" s="35">
        <v>0</v>
      </c>
      <c r="BU94" s="35">
        <v>0</v>
      </c>
      <c r="BV94" s="35">
        <v>0</v>
      </c>
      <c r="BW94" s="35"/>
      <c r="BX94" s="35"/>
      <c r="BY94" s="35"/>
      <c r="BZ94" s="35"/>
      <c r="CA94" s="35"/>
      <c r="CB94" s="35">
        <v>0</v>
      </c>
      <c r="CC94" s="35">
        <v>0</v>
      </c>
      <c r="CD94" s="35">
        <v>0</v>
      </c>
      <c r="CE94" s="35"/>
      <c r="CF94" s="35">
        <v>0</v>
      </c>
      <c r="CG94" s="35">
        <v>0</v>
      </c>
      <c r="CH94" s="35">
        <v>0</v>
      </c>
      <c r="CI94" s="35"/>
      <c r="CJ94" s="35">
        <v>0</v>
      </c>
      <c r="CK94" s="35">
        <v>0</v>
      </c>
      <c r="CL94" s="35"/>
      <c r="CM94" s="35"/>
      <c r="CN94" s="35"/>
      <c r="CO94" s="35"/>
      <c r="CP94" s="35"/>
      <c r="CQ94" s="35"/>
      <c r="CR94" s="35"/>
      <c r="CS94" s="35"/>
      <c r="CT94" s="35"/>
      <c r="CU94" s="35"/>
      <c r="CV94" s="35"/>
      <c r="CW94" s="35"/>
      <c r="CX94" s="35"/>
      <c r="CY94" s="35"/>
      <c r="CZ94" s="35"/>
      <c r="DA94" s="35"/>
      <c r="DB94" s="35"/>
      <c r="DC94" s="35"/>
      <c r="DD94" s="35"/>
      <c r="DE94" s="35"/>
      <c r="DF94" s="35"/>
      <c r="DG94" s="35"/>
      <c r="DH94" s="35"/>
      <c r="DI94" s="35"/>
      <c r="DJ94" s="35"/>
      <c r="DK94" s="35"/>
      <c r="DL94" s="35"/>
      <c r="DM94" s="35"/>
      <c r="DN94" s="35"/>
      <c r="DO94" s="35"/>
      <c r="DP94" s="35"/>
      <c r="DQ94" s="35"/>
      <c r="DR94" s="35"/>
      <c r="DS94" s="35"/>
      <c r="DT94" s="35"/>
      <c r="DU94" s="35"/>
      <c r="DV94" s="35"/>
      <c r="DW94" s="35"/>
      <c r="DX94" s="35"/>
      <c r="DY94" s="35"/>
      <c r="DZ94" s="35"/>
      <c r="EA94" s="35"/>
      <c r="EB94" s="35"/>
      <c r="EC94" s="35"/>
      <c r="ED94" s="35"/>
      <c r="EE94" s="35"/>
      <c r="EF94" s="35"/>
      <c r="EG94" s="35"/>
      <c r="EH94" s="2" t="e">
        <f t="shared" si="9"/>
        <v>#DIV/0!</v>
      </c>
      <c r="EI94" s="12"/>
      <c r="EJ94" s="12"/>
      <c r="EK94" s="12"/>
      <c r="EL94" s="12"/>
      <c r="EM94" s="12"/>
      <c r="EN94" s="12"/>
      <c r="EO94" s="12"/>
      <c r="EQ94" s="12"/>
      <c r="ER94" s="99"/>
      <c r="ES94" s="12"/>
      <c r="ET94" s="12"/>
      <c r="EU94" s="99"/>
      <c r="EV94" s="99"/>
      <c r="EW94" s="99"/>
      <c r="EX94" s="99"/>
      <c r="EY94" s="99"/>
    </row>
    <row r="95" spans="1:155" ht="16.5" thickBot="1">
      <c r="A95" s="13" t="s">
        <v>70</v>
      </c>
      <c r="B95" s="54"/>
      <c r="C95" s="41"/>
      <c r="D95" s="13">
        <f>IFERROR(VLOOKUP(A95,#REF!,4,FALSE),0)</f>
        <v>0</v>
      </c>
      <c r="E95" s="13">
        <f>IFERROR(VLOOKUP(A95,#REF!,6,FALSE),0)</f>
        <v>0</v>
      </c>
      <c r="F95" s="13"/>
      <c r="G95" s="13">
        <f>+IFERROR(VLOOKUP(A95,#REF!,12,FALSE),0)</f>
        <v>0</v>
      </c>
      <c r="H95" s="13">
        <f>+IFERROR(VLOOKUP(A95,#REF!,14,FALSE),0)</f>
        <v>0</v>
      </c>
      <c r="I95" s="13">
        <f t="shared" si="10"/>
        <v>0</v>
      </c>
      <c r="J95" s="13">
        <f t="shared" si="11"/>
        <v>0</v>
      </c>
      <c r="K95" s="43">
        <f t="shared" si="12"/>
        <v>0</v>
      </c>
      <c r="L95" s="35">
        <v>682</v>
      </c>
      <c r="M95" s="35">
        <v>440</v>
      </c>
      <c r="N95" s="35"/>
      <c r="O95" s="35"/>
      <c r="P95" s="35">
        <v>726</v>
      </c>
      <c r="Q95" s="35">
        <v>462</v>
      </c>
      <c r="R95" s="35">
        <v>792</v>
      </c>
      <c r="S95" s="35"/>
      <c r="T95" s="35"/>
      <c r="U95" s="35"/>
      <c r="V95" s="35"/>
      <c r="W95" s="35"/>
      <c r="X95" s="35">
        <v>748</v>
      </c>
      <c r="Y95" s="35">
        <v>286</v>
      </c>
      <c r="Z95" s="35">
        <v>0</v>
      </c>
      <c r="AA95" s="35"/>
      <c r="AB95" s="35">
        <v>660</v>
      </c>
      <c r="AC95" s="35">
        <v>154</v>
      </c>
      <c r="AD95" s="35"/>
      <c r="AE95" s="35"/>
      <c r="AF95" s="35">
        <v>484</v>
      </c>
      <c r="AG95" s="35">
        <v>22</v>
      </c>
      <c r="AH95" s="35">
        <v>792</v>
      </c>
      <c r="AI95" s="35"/>
      <c r="AJ95" s="35">
        <v>616</v>
      </c>
      <c r="AK95" s="35">
        <v>264</v>
      </c>
      <c r="AL95" s="35">
        <v>0</v>
      </c>
      <c r="AM95" s="35"/>
      <c r="AN95" s="35">
        <v>924</v>
      </c>
      <c r="AO95" s="35">
        <v>308</v>
      </c>
      <c r="AP95" s="35"/>
      <c r="AQ95" s="35"/>
      <c r="AR95" s="35">
        <v>704</v>
      </c>
      <c r="AS95" s="35">
        <v>308</v>
      </c>
      <c r="AT95" s="35">
        <v>792</v>
      </c>
      <c r="AU95" s="35"/>
      <c r="AV95" s="35"/>
      <c r="AW95" s="35"/>
      <c r="AX95" s="35"/>
      <c r="AY95" s="35"/>
      <c r="AZ95" s="35">
        <v>660</v>
      </c>
      <c r="BA95" s="35">
        <v>44</v>
      </c>
      <c r="BB95" s="35">
        <v>792</v>
      </c>
      <c r="BC95" s="35"/>
      <c r="BD95" s="35">
        <v>506</v>
      </c>
      <c r="BE95" s="35">
        <v>154</v>
      </c>
      <c r="BF95" s="35">
        <v>792</v>
      </c>
      <c r="BG95" s="35"/>
      <c r="BH95" s="35">
        <v>638</v>
      </c>
      <c r="BI95" s="35">
        <v>242</v>
      </c>
      <c r="BJ95" s="35">
        <v>1584</v>
      </c>
      <c r="BK95" s="35"/>
      <c r="BL95" s="35">
        <v>462</v>
      </c>
      <c r="BM95" s="35">
        <v>176</v>
      </c>
      <c r="BN95" s="35"/>
      <c r="BO95" s="35"/>
      <c r="BP95" s="35">
        <v>770</v>
      </c>
      <c r="BQ95" s="35">
        <v>330</v>
      </c>
      <c r="BR95" s="35">
        <v>0</v>
      </c>
      <c r="BS95" s="35"/>
      <c r="BT95" s="35">
        <v>660</v>
      </c>
      <c r="BU95" s="35">
        <v>264</v>
      </c>
      <c r="BV95" s="35">
        <v>0</v>
      </c>
      <c r="BW95" s="35"/>
      <c r="BX95" s="35"/>
      <c r="BY95" s="35"/>
      <c r="BZ95" s="35"/>
      <c r="CA95" s="35"/>
      <c r="CB95" s="35">
        <v>902</v>
      </c>
      <c r="CC95" s="35">
        <v>154</v>
      </c>
      <c r="CD95" s="35">
        <v>3168</v>
      </c>
      <c r="CE95" s="35"/>
      <c r="CF95" s="35">
        <v>792</v>
      </c>
      <c r="CG95" s="35">
        <v>154</v>
      </c>
      <c r="CH95" s="35">
        <v>0</v>
      </c>
      <c r="CI95" s="35"/>
      <c r="CJ95" s="35">
        <v>1606</v>
      </c>
      <c r="CK95" s="35">
        <v>0</v>
      </c>
      <c r="CL95" s="35"/>
      <c r="CM95" s="35"/>
      <c r="CN95" s="35"/>
      <c r="CO95" s="35"/>
      <c r="CP95" s="35"/>
      <c r="CQ95" s="35"/>
      <c r="CR95" s="35"/>
      <c r="CS95" s="35"/>
      <c r="CT95" s="35"/>
      <c r="CU95" s="35"/>
      <c r="CV95" s="35"/>
      <c r="CW95" s="35"/>
      <c r="CX95" s="35"/>
      <c r="CY95" s="35"/>
      <c r="CZ95" s="35"/>
      <c r="DA95" s="35"/>
      <c r="DB95" s="35"/>
      <c r="DC95" s="35"/>
      <c r="DD95" s="35"/>
      <c r="DE95" s="35"/>
      <c r="DF95" s="35"/>
      <c r="DG95" s="35"/>
      <c r="DH95" s="35"/>
      <c r="DI95" s="35"/>
      <c r="DJ95" s="35"/>
      <c r="DK95" s="35"/>
      <c r="DL95" s="35"/>
      <c r="DM95" s="35"/>
      <c r="DN95" s="35"/>
      <c r="DO95" s="35"/>
      <c r="DP95" s="35"/>
      <c r="DQ95" s="35"/>
      <c r="DR95" s="35"/>
      <c r="DS95" s="35"/>
      <c r="DT95" s="35"/>
      <c r="DU95" s="35"/>
      <c r="DV95" s="35"/>
      <c r="DW95" s="35"/>
      <c r="DX95" s="35"/>
      <c r="DY95" s="35"/>
      <c r="DZ95" s="35"/>
      <c r="EA95" s="35"/>
      <c r="EB95" s="35"/>
      <c r="EC95" s="35"/>
      <c r="ED95" s="35"/>
      <c r="EE95" s="35"/>
      <c r="EF95" s="35"/>
      <c r="EG95" s="35"/>
      <c r="EH95" s="2" t="e">
        <f t="shared" si="9"/>
        <v>#DIV/0!</v>
      </c>
      <c r="EI95" s="13"/>
      <c r="EJ95" s="13"/>
      <c r="EK95" s="13"/>
      <c r="EL95" s="13"/>
      <c r="EM95" s="13"/>
      <c r="EN95" s="13"/>
      <c r="EO95" s="13"/>
      <c r="EQ95" s="13"/>
      <c r="ER95" s="99"/>
      <c r="ES95" s="13"/>
      <c r="ET95" s="13"/>
      <c r="EU95" s="99"/>
      <c r="EV95" s="99"/>
      <c r="EW95" s="99"/>
      <c r="EX95" s="99"/>
      <c r="EY95" s="99"/>
    </row>
    <row r="96" spans="1:155" ht="16.5" thickBot="1">
      <c r="A96" s="49" t="s">
        <v>149</v>
      </c>
      <c r="B96" s="49"/>
      <c r="C96" s="41"/>
      <c r="D96" s="14">
        <f>IFERROR(VLOOKUP(A96,#REF!,4,FALSE),0)</f>
        <v>0</v>
      </c>
      <c r="E96" s="14">
        <f>IFERROR(VLOOKUP(A96,#REF!,6,FALSE),0)</f>
        <v>0</v>
      </c>
      <c r="F96" s="14"/>
      <c r="G96" s="14">
        <f>+IFERROR(VLOOKUP(A96,#REF!,12,FALSE),0)</f>
        <v>0</v>
      </c>
      <c r="H96" s="14">
        <f>+IFERROR(VLOOKUP(A96,#REF!,14,FALSE),0)</f>
        <v>0</v>
      </c>
      <c r="I96" s="14">
        <f t="shared" si="10"/>
        <v>0</v>
      </c>
      <c r="J96" s="14">
        <f t="shared" si="11"/>
        <v>0</v>
      </c>
      <c r="K96" s="43">
        <f t="shared" si="12"/>
        <v>0</v>
      </c>
      <c r="L96" s="35">
        <v>36</v>
      </c>
      <c r="M96" s="35">
        <v>0</v>
      </c>
      <c r="N96" s="35"/>
      <c r="O96" s="35"/>
      <c r="P96" s="35">
        <v>12</v>
      </c>
      <c r="Q96" s="35">
        <v>0</v>
      </c>
      <c r="R96" s="35">
        <v>0</v>
      </c>
      <c r="S96" s="35"/>
      <c r="T96" s="35"/>
      <c r="U96" s="35"/>
      <c r="V96" s="35"/>
      <c r="W96" s="35"/>
      <c r="X96" s="35">
        <v>6</v>
      </c>
      <c r="Y96" s="35">
        <v>0</v>
      </c>
      <c r="Z96" s="35">
        <v>60</v>
      </c>
      <c r="AA96" s="35"/>
      <c r="AB96" s="35">
        <v>0</v>
      </c>
      <c r="AC96" s="35">
        <v>0</v>
      </c>
      <c r="AD96" s="35"/>
      <c r="AE96" s="35"/>
      <c r="AF96" s="35">
        <v>30</v>
      </c>
      <c r="AG96" s="35">
        <v>0</v>
      </c>
      <c r="AH96" s="35">
        <v>90</v>
      </c>
      <c r="AI96" s="35"/>
      <c r="AJ96" s="35">
        <v>18</v>
      </c>
      <c r="AK96" s="35">
        <v>0</v>
      </c>
      <c r="AL96" s="35">
        <v>0</v>
      </c>
      <c r="AM96" s="35"/>
      <c r="AN96" s="35">
        <v>0</v>
      </c>
      <c r="AO96" s="35">
        <v>0</v>
      </c>
      <c r="AP96" s="35"/>
      <c r="AQ96" s="35"/>
      <c r="AR96" s="35">
        <v>6</v>
      </c>
      <c r="AS96" s="35">
        <v>0</v>
      </c>
      <c r="AT96" s="35">
        <v>0</v>
      </c>
      <c r="AU96" s="35"/>
      <c r="AV96" s="35"/>
      <c r="AW96" s="35"/>
      <c r="AX96" s="35"/>
      <c r="AY96" s="35"/>
      <c r="AZ96" s="35">
        <v>30</v>
      </c>
      <c r="BA96" s="35">
        <v>0</v>
      </c>
      <c r="BB96" s="35">
        <v>0</v>
      </c>
      <c r="BC96" s="35"/>
      <c r="BD96" s="35">
        <v>6</v>
      </c>
      <c r="BE96" s="35">
        <v>0</v>
      </c>
      <c r="BF96" s="35">
        <v>0</v>
      </c>
      <c r="BG96" s="35"/>
      <c r="BH96" s="35">
        <v>24</v>
      </c>
      <c r="BI96" s="35">
        <v>0</v>
      </c>
      <c r="BJ96" s="35">
        <v>0</v>
      </c>
      <c r="BK96" s="35"/>
      <c r="BL96" s="35">
        <v>0</v>
      </c>
      <c r="BM96" s="35">
        <v>0</v>
      </c>
      <c r="BN96" s="35"/>
      <c r="BO96" s="35"/>
      <c r="BP96" s="35">
        <v>24</v>
      </c>
      <c r="BQ96" s="35">
        <v>0</v>
      </c>
      <c r="BR96" s="35">
        <v>0</v>
      </c>
      <c r="BS96" s="35"/>
      <c r="BT96" s="35">
        <v>36</v>
      </c>
      <c r="BU96" s="35">
        <v>0</v>
      </c>
      <c r="BV96" s="35">
        <v>0</v>
      </c>
      <c r="BW96" s="35"/>
      <c r="BX96" s="35"/>
      <c r="BY96" s="35"/>
      <c r="BZ96" s="35"/>
      <c r="CA96" s="35"/>
      <c r="CB96" s="35">
        <v>0</v>
      </c>
      <c r="CC96" s="35">
        <v>0</v>
      </c>
      <c r="CD96" s="35">
        <v>0</v>
      </c>
      <c r="CE96" s="35"/>
      <c r="CF96" s="35">
        <v>0</v>
      </c>
      <c r="CG96" s="35">
        <v>0</v>
      </c>
      <c r="CH96" s="35">
        <v>0</v>
      </c>
      <c r="CI96" s="35"/>
      <c r="CJ96" s="35">
        <v>0</v>
      </c>
      <c r="CK96" s="35">
        <v>0</v>
      </c>
      <c r="CL96" s="35"/>
      <c r="CM96" s="35"/>
      <c r="CN96" s="35"/>
      <c r="CO96" s="35"/>
      <c r="CP96" s="35"/>
      <c r="CQ96" s="35"/>
      <c r="CR96" s="35"/>
      <c r="CS96" s="35"/>
      <c r="CT96" s="35"/>
      <c r="CU96" s="35"/>
      <c r="CV96" s="35"/>
      <c r="CW96" s="35"/>
      <c r="CX96" s="35"/>
      <c r="CY96" s="35"/>
      <c r="CZ96" s="35"/>
      <c r="DA96" s="35"/>
      <c r="DB96" s="35"/>
      <c r="DC96" s="35"/>
      <c r="DD96" s="35"/>
      <c r="DE96" s="35"/>
      <c r="DF96" s="35"/>
      <c r="DG96" s="35"/>
      <c r="DH96" s="35"/>
      <c r="DI96" s="35"/>
      <c r="DJ96" s="35"/>
      <c r="DK96" s="35"/>
      <c r="DL96" s="35"/>
      <c r="DM96" s="35"/>
      <c r="DN96" s="35"/>
      <c r="DO96" s="35"/>
      <c r="DP96" s="35"/>
      <c r="DQ96" s="35"/>
      <c r="DR96" s="35"/>
      <c r="DS96" s="35"/>
      <c r="DT96" s="35"/>
      <c r="DU96" s="35"/>
      <c r="DV96" s="35"/>
      <c r="DW96" s="35"/>
      <c r="DX96" s="35"/>
      <c r="DY96" s="35"/>
      <c r="DZ96" s="35"/>
      <c r="EA96" s="35"/>
      <c r="EB96" s="35"/>
      <c r="EC96" s="35"/>
      <c r="ED96" s="35"/>
      <c r="EE96" s="35"/>
      <c r="EF96" s="35"/>
      <c r="EG96" s="35"/>
      <c r="EH96" s="2" t="e">
        <f t="shared" si="9"/>
        <v>#DIV/0!</v>
      </c>
      <c r="EI96" s="14"/>
      <c r="EJ96" s="14"/>
      <c r="EK96" s="14"/>
      <c r="EL96" s="14"/>
      <c r="EM96" s="14"/>
      <c r="EN96" s="14"/>
      <c r="EO96" s="14"/>
      <c r="EQ96" s="14"/>
      <c r="ER96" s="99"/>
      <c r="ES96" s="14"/>
      <c r="ET96" s="14"/>
      <c r="EU96" s="99"/>
      <c r="EV96" s="99"/>
      <c r="EW96" s="99"/>
      <c r="EX96" s="99"/>
      <c r="EY96" s="99"/>
    </row>
    <row r="97" spans="1:155" ht="16.5" thickBot="1">
      <c r="A97" s="247" t="s">
        <v>209</v>
      </c>
      <c r="B97" s="247"/>
      <c r="C97" s="41"/>
      <c r="D97" s="14">
        <f>IFERROR(VLOOKUP(A97,#REF!,4,FALSE),0)</f>
        <v>0</v>
      </c>
      <c r="E97" s="14">
        <f>IFERROR(VLOOKUP(A97,#REF!,6,FALSE),0)</f>
        <v>0</v>
      </c>
      <c r="F97" s="14"/>
      <c r="G97" s="14">
        <f>+IFERROR(VLOOKUP(A97,#REF!,12,FALSE),0)</f>
        <v>0</v>
      </c>
      <c r="H97" s="14">
        <f>+IFERROR(VLOOKUP(A97,#REF!,14,FALSE),0)</f>
        <v>0</v>
      </c>
      <c r="I97" s="14">
        <f t="shared" si="10"/>
        <v>0</v>
      </c>
      <c r="J97" s="14">
        <f t="shared" si="11"/>
        <v>0</v>
      </c>
      <c r="K97" s="43">
        <f t="shared" si="12"/>
        <v>0</v>
      </c>
      <c r="L97" s="35">
        <v>0</v>
      </c>
      <c r="M97" s="35">
        <v>0</v>
      </c>
      <c r="N97" s="35"/>
      <c r="O97" s="35"/>
      <c r="P97" s="35">
        <v>0</v>
      </c>
      <c r="Q97" s="35">
        <v>0</v>
      </c>
      <c r="R97" s="35">
        <v>0</v>
      </c>
      <c r="S97" s="35"/>
      <c r="T97" s="35"/>
      <c r="U97" s="35"/>
      <c r="V97" s="35"/>
      <c r="W97" s="35"/>
      <c r="X97" s="35">
        <v>0</v>
      </c>
      <c r="Y97" s="35">
        <v>0</v>
      </c>
      <c r="Z97" s="35">
        <v>0</v>
      </c>
      <c r="AA97" s="35"/>
      <c r="AB97" s="35">
        <v>0</v>
      </c>
      <c r="AC97" s="35">
        <v>0</v>
      </c>
      <c r="AD97" s="35"/>
      <c r="AE97" s="35"/>
      <c r="AF97" s="35">
        <v>0</v>
      </c>
      <c r="AG97" s="35">
        <v>0</v>
      </c>
      <c r="AH97" s="35">
        <v>0</v>
      </c>
      <c r="AI97" s="35"/>
      <c r="AJ97" s="35">
        <v>0</v>
      </c>
      <c r="AK97" s="35">
        <v>0</v>
      </c>
      <c r="AL97" s="35">
        <v>0</v>
      </c>
      <c r="AM97" s="35"/>
      <c r="AN97" s="35">
        <v>0</v>
      </c>
      <c r="AO97" s="35">
        <v>0</v>
      </c>
      <c r="AP97" s="35"/>
      <c r="AQ97" s="35"/>
      <c r="AR97" s="35">
        <v>0</v>
      </c>
      <c r="AS97" s="35">
        <v>0</v>
      </c>
      <c r="AT97" s="35">
        <v>0</v>
      </c>
      <c r="AU97" s="35"/>
      <c r="AV97" s="35"/>
      <c r="AW97" s="35"/>
      <c r="AX97" s="35"/>
      <c r="AY97" s="35"/>
      <c r="AZ97" s="35">
        <v>0</v>
      </c>
      <c r="BA97" s="35">
        <v>0</v>
      </c>
      <c r="BB97" s="35">
        <v>0</v>
      </c>
      <c r="BC97" s="35"/>
      <c r="BD97" s="35">
        <v>0</v>
      </c>
      <c r="BE97" s="35">
        <v>0</v>
      </c>
      <c r="BF97" s="35">
        <v>0</v>
      </c>
      <c r="BG97" s="35"/>
      <c r="BH97" s="35">
        <v>0</v>
      </c>
      <c r="BI97" s="35">
        <v>0</v>
      </c>
      <c r="BJ97" s="35">
        <v>0</v>
      </c>
      <c r="BK97" s="35"/>
      <c r="BL97" s="35">
        <v>0</v>
      </c>
      <c r="BM97" s="35">
        <v>0</v>
      </c>
      <c r="BN97" s="35"/>
      <c r="BO97" s="35"/>
      <c r="BP97" s="35">
        <v>0</v>
      </c>
      <c r="BQ97" s="35">
        <v>0</v>
      </c>
      <c r="BR97" s="35">
        <v>0</v>
      </c>
      <c r="BS97" s="35"/>
      <c r="BT97" s="35">
        <v>0</v>
      </c>
      <c r="BU97" s="35">
        <v>0</v>
      </c>
      <c r="BV97" s="35">
        <v>0</v>
      </c>
      <c r="BW97" s="35"/>
      <c r="BX97" s="35"/>
      <c r="BY97" s="35"/>
      <c r="BZ97" s="35"/>
      <c r="CA97" s="35"/>
      <c r="CB97" s="35">
        <v>0</v>
      </c>
      <c r="CC97" s="35">
        <v>0</v>
      </c>
      <c r="CD97" s="35">
        <v>0</v>
      </c>
      <c r="CE97" s="35"/>
      <c r="CF97" s="35">
        <v>0</v>
      </c>
      <c r="CG97" s="35">
        <v>0</v>
      </c>
      <c r="CH97" s="35">
        <v>0</v>
      </c>
      <c r="CI97" s="35"/>
      <c r="CJ97" s="35">
        <v>0</v>
      </c>
      <c r="CK97" s="35">
        <v>0</v>
      </c>
      <c r="CL97" s="35"/>
      <c r="CM97" s="35"/>
      <c r="CN97" s="35"/>
      <c r="CO97" s="35"/>
      <c r="CP97" s="35"/>
      <c r="CQ97" s="35"/>
      <c r="CR97" s="35"/>
      <c r="CS97" s="35"/>
      <c r="CT97" s="35"/>
      <c r="CU97" s="35"/>
      <c r="CV97" s="35"/>
      <c r="CW97" s="35"/>
      <c r="CX97" s="35"/>
      <c r="CY97" s="35"/>
      <c r="CZ97" s="35"/>
      <c r="DA97" s="35"/>
      <c r="DB97" s="35"/>
      <c r="DC97" s="35"/>
      <c r="DD97" s="35"/>
      <c r="DE97" s="35"/>
      <c r="DF97" s="35"/>
      <c r="DG97" s="35"/>
      <c r="DH97" s="35"/>
      <c r="DI97" s="35"/>
      <c r="DJ97" s="35"/>
      <c r="DK97" s="35"/>
      <c r="DL97" s="35"/>
      <c r="DM97" s="35"/>
      <c r="DN97" s="35"/>
      <c r="DO97" s="35"/>
      <c r="DP97" s="35"/>
      <c r="DQ97" s="35"/>
      <c r="DR97" s="35"/>
      <c r="DS97" s="35"/>
      <c r="DT97" s="35"/>
      <c r="DU97" s="35"/>
      <c r="DV97" s="35"/>
      <c r="DW97" s="35"/>
      <c r="DX97" s="35"/>
      <c r="DY97" s="35"/>
      <c r="DZ97" s="35"/>
      <c r="EA97" s="35"/>
      <c r="EB97" s="35"/>
      <c r="EC97" s="35"/>
      <c r="ED97" s="35"/>
      <c r="EE97" s="35"/>
      <c r="EF97" s="35"/>
      <c r="EG97" s="35"/>
      <c r="EH97" s="2" t="e">
        <f t="shared" si="9"/>
        <v>#DIV/0!</v>
      </c>
      <c r="EI97" s="248"/>
      <c r="EJ97" s="248"/>
      <c r="EK97" s="248"/>
      <c r="EL97" s="248"/>
      <c r="EM97" s="248"/>
      <c r="EN97" s="248"/>
      <c r="EO97" s="248"/>
      <c r="EQ97" s="248"/>
      <c r="ER97" s="99"/>
      <c r="ES97" s="248"/>
      <c r="ET97" s="248"/>
      <c r="EU97" s="99"/>
      <c r="EV97" s="99"/>
      <c r="EW97" s="99"/>
      <c r="EX97" s="99"/>
      <c r="EY97" s="99"/>
    </row>
    <row r="98" spans="1:155" ht="16.5" thickBot="1">
      <c r="A98" s="50" t="s">
        <v>214</v>
      </c>
      <c r="B98" s="51"/>
      <c r="C98" s="41"/>
      <c r="D98" s="10">
        <f>IFERROR(VLOOKUP(A98,#REF!,4,FALSE),0)</f>
        <v>0</v>
      </c>
      <c r="E98" s="10">
        <f>IFERROR(VLOOKUP(A98,#REF!,6,FALSE),0)</f>
        <v>0</v>
      </c>
      <c r="F98" s="10"/>
      <c r="G98" s="10">
        <f>+IFERROR(VLOOKUP(A98,#REF!,12,FALSE),0)</f>
        <v>0</v>
      </c>
      <c r="H98" s="10">
        <f>+IFERROR(VLOOKUP(A98,#REF!,14,FALSE),0)</f>
        <v>0</v>
      </c>
      <c r="I98" s="10">
        <f t="shared" si="10"/>
        <v>0</v>
      </c>
      <c r="J98" s="10">
        <f t="shared" si="11"/>
        <v>0</v>
      </c>
      <c r="K98" s="311">
        <f>SUM(J98:J99)-SUM(I98:I99)</f>
        <v>0</v>
      </c>
      <c r="L98" s="35">
        <v>0</v>
      </c>
      <c r="M98" s="35">
        <v>0</v>
      </c>
      <c r="N98" s="35"/>
      <c r="O98" s="35"/>
      <c r="P98" s="35">
        <v>0</v>
      </c>
      <c r="Q98" s="35">
        <v>0</v>
      </c>
      <c r="R98" s="35">
        <v>0</v>
      </c>
      <c r="S98" s="35"/>
      <c r="T98" s="35"/>
      <c r="U98" s="35"/>
      <c r="V98" s="35"/>
      <c r="W98" s="35"/>
      <c r="X98" s="35">
        <v>0</v>
      </c>
      <c r="Y98" s="35">
        <v>0</v>
      </c>
      <c r="Z98" s="35">
        <v>0</v>
      </c>
      <c r="AA98" s="35"/>
      <c r="AB98" s="35">
        <v>0</v>
      </c>
      <c r="AC98" s="35">
        <v>0</v>
      </c>
      <c r="AD98" s="35"/>
      <c r="AE98" s="35"/>
      <c r="AF98" s="35">
        <v>0</v>
      </c>
      <c r="AG98" s="35">
        <v>0</v>
      </c>
      <c r="AH98" s="35">
        <v>0</v>
      </c>
      <c r="AI98" s="35"/>
      <c r="AJ98" s="35">
        <v>0</v>
      </c>
      <c r="AK98" s="35">
        <v>0</v>
      </c>
      <c r="AL98" s="35">
        <v>0</v>
      </c>
      <c r="AM98" s="35"/>
      <c r="AN98" s="35">
        <v>0</v>
      </c>
      <c r="AO98" s="35">
        <v>0</v>
      </c>
      <c r="AP98" s="35"/>
      <c r="AQ98" s="35"/>
      <c r="AR98" s="35">
        <v>0</v>
      </c>
      <c r="AS98" s="35">
        <v>0</v>
      </c>
      <c r="AT98" s="35">
        <v>0</v>
      </c>
      <c r="AU98" s="35"/>
      <c r="AV98" s="35"/>
      <c r="AW98" s="35"/>
      <c r="AX98" s="35"/>
      <c r="AY98" s="35"/>
      <c r="AZ98" s="35">
        <v>0</v>
      </c>
      <c r="BA98" s="35">
        <v>0</v>
      </c>
      <c r="BB98" s="35">
        <v>0</v>
      </c>
      <c r="BC98" s="35"/>
      <c r="BD98" s="35">
        <v>0</v>
      </c>
      <c r="BE98" s="35">
        <v>0</v>
      </c>
      <c r="BF98" s="35">
        <v>0</v>
      </c>
      <c r="BG98" s="35"/>
      <c r="BH98" s="35">
        <v>0</v>
      </c>
      <c r="BI98" s="35">
        <v>0</v>
      </c>
      <c r="BJ98" s="35">
        <v>0</v>
      </c>
      <c r="BK98" s="35"/>
      <c r="BL98" s="35">
        <v>0</v>
      </c>
      <c r="BM98" s="35">
        <v>0</v>
      </c>
      <c r="BN98" s="35"/>
      <c r="BO98" s="35"/>
      <c r="BP98" s="35">
        <v>0</v>
      </c>
      <c r="BQ98" s="35">
        <v>0</v>
      </c>
      <c r="BR98" s="35">
        <v>0</v>
      </c>
      <c r="BS98" s="35"/>
      <c r="BT98" s="35">
        <v>0</v>
      </c>
      <c r="BU98" s="35">
        <v>0</v>
      </c>
      <c r="BV98" s="35">
        <v>0</v>
      </c>
      <c r="BW98" s="35"/>
      <c r="BX98" s="35"/>
      <c r="BY98" s="35"/>
      <c r="BZ98" s="35"/>
      <c r="CA98" s="35"/>
      <c r="CB98" s="35">
        <v>0</v>
      </c>
      <c r="CC98" s="35">
        <v>0</v>
      </c>
      <c r="CD98" s="35">
        <v>0</v>
      </c>
      <c r="CE98" s="35"/>
      <c r="CF98" s="35">
        <v>0</v>
      </c>
      <c r="CG98" s="35">
        <v>0</v>
      </c>
      <c r="CH98" s="35">
        <v>0</v>
      </c>
      <c r="CI98" s="35"/>
      <c r="CJ98" s="35">
        <v>0</v>
      </c>
      <c r="CK98" s="35">
        <v>0</v>
      </c>
      <c r="CL98" s="35"/>
      <c r="CM98" s="35"/>
      <c r="CN98" s="35"/>
      <c r="CO98" s="35"/>
      <c r="CP98" s="35"/>
      <c r="CQ98" s="35"/>
      <c r="CR98" s="35"/>
      <c r="CS98" s="35"/>
      <c r="CT98" s="35"/>
      <c r="CU98" s="35"/>
      <c r="CV98" s="35"/>
      <c r="CW98" s="35"/>
      <c r="CX98" s="35"/>
      <c r="CY98" s="35"/>
      <c r="CZ98" s="35"/>
      <c r="DA98" s="35"/>
      <c r="DB98" s="35"/>
      <c r="DC98" s="35"/>
      <c r="DD98" s="35"/>
      <c r="DE98" s="35"/>
      <c r="DF98" s="35"/>
      <c r="DG98" s="35"/>
      <c r="DH98" s="35"/>
      <c r="DI98" s="35"/>
      <c r="DJ98" s="35"/>
      <c r="DK98" s="35"/>
      <c r="DL98" s="35"/>
      <c r="DM98" s="35"/>
      <c r="DN98" s="35"/>
      <c r="DO98" s="35"/>
      <c r="DP98" s="35"/>
      <c r="DQ98" s="35"/>
      <c r="DR98" s="35"/>
      <c r="DS98" s="35"/>
      <c r="DT98" s="35"/>
      <c r="DU98" s="35"/>
      <c r="DV98" s="35"/>
      <c r="DW98" s="35"/>
      <c r="DX98" s="35"/>
      <c r="DY98" s="35"/>
      <c r="DZ98" s="35"/>
      <c r="EA98" s="35"/>
      <c r="EB98" s="35"/>
      <c r="EC98" s="35"/>
      <c r="ED98" s="35"/>
      <c r="EE98" s="35"/>
      <c r="EF98" s="35"/>
      <c r="EG98" s="35"/>
      <c r="EH98" s="2" t="e">
        <f t="shared" si="9"/>
        <v>#DIV/0!</v>
      </c>
      <c r="EI98" s="14"/>
      <c r="EJ98" s="14"/>
      <c r="EK98" s="14"/>
      <c r="EL98" s="14"/>
      <c r="EM98" s="14"/>
      <c r="EN98" s="14"/>
      <c r="EO98" s="14"/>
      <c r="EQ98" s="14"/>
      <c r="ER98" s="99"/>
      <c r="ES98" s="14"/>
      <c r="ET98" s="14"/>
      <c r="EU98" s="99"/>
      <c r="EV98" s="99"/>
      <c r="EW98" s="99"/>
      <c r="EX98" s="99"/>
      <c r="EY98" s="99"/>
    </row>
    <row r="99" spans="1:155" ht="16.5" thickBot="1">
      <c r="A99" s="50" t="s">
        <v>218</v>
      </c>
      <c r="B99" s="51"/>
      <c r="C99" s="41"/>
      <c r="D99" s="10">
        <f>IFERROR(VLOOKUP(A99,#REF!,4,FALSE),0)</f>
        <v>0</v>
      </c>
      <c r="E99" s="10">
        <f>IFERROR(VLOOKUP(A99,#REF!,6,FALSE),0)</f>
        <v>0</v>
      </c>
      <c r="F99" s="10"/>
      <c r="G99" s="10">
        <f>+IFERROR(VLOOKUP(A99,#REF!,12,FALSE),0)</f>
        <v>0</v>
      </c>
      <c r="H99" s="10">
        <f>+IFERROR(VLOOKUP(A99,#REF!,14,FALSE),0)</f>
        <v>0</v>
      </c>
      <c r="I99" s="10">
        <f t="shared" si="10"/>
        <v>0</v>
      </c>
      <c r="J99" s="10">
        <f t="shared" si="11"/>
        <v>0</v>
      </c>
      <c r="K99" s="313"/>
      <c r="L99" s="35">
        <v>0</v>
      </c>
      <c r="M99" s="35">
        <v>0</v>
      </c>
      <c r="N99" s="35"/>
      <c r="O99" s="35"/>
      <c r="P99" s="35">
        <v>0</v>
      </c>
      <c r="Q99" s="35">
        <v>0</v>
      </c>
      <c r="R99" s="35">
        <v>0</v>
      </c>
      <c r="S99" s="35"/>
      <c r="T99" s="35"/>
      <c r="U99" s="35"/>
      <c r="V99" s="35"/>
      <c r="W99" s="35"/>
      <c r="X99" s="35">
        <v>0</v>
      </c>
      <c r="Y99" s="35">
        <v>0</v>
      </c>
      <c r="Z99" s="35">
        <v>0</v>
      </c>
      <c r="AA99" s="35"/>
      <c r="AB99" s="35">
        <v>0</v>
      </c>
      <c r="AC99" s="35">
        <v>0</v>
      </c>
      <c r="AD99" s="35"/>
      <c r="AE99" s="35"/>
      <c r="AF99" s="35">
        <v>0</v>
      </c>
      <c r="AG99" s="35">
        <v>0</v>
      </c>
      <c r="AH99" s="35">
        <v>0</v>
      </c>
      <c r="AI99" s="35"/>
      <c r="AJ99" s="35">
        <v>0</v>
      </c>
      <c r="AK99" s="35">
        <v>0</v>
      </c>
      <c r="AL99" s="35">
        <v>0</v>
      </c>
      <c r="AM99" s="35"/>
      <c r="AN99" s="35">
        <v>0</v>
      </c>
      <c r="AO99" s="35">
        <v>0</v>
      </c>
      <c r="AP99" s="35"/>
      <c r="AQ99" s="35"/>
      <c r="AR99" s="35">
        <v>0</v>
      </c>
      <c r="AS99" s="35">
        <v>0</v>
      </c>
      <c r="AT99" s="35">
        <v>0</v>
      </c>
      <c r="AU99" s="35"/>
      <c r="AV99" s="35"/>
      <c r="AW99" s="35"/>
      <c r="AX99" s="35"/>
      <c r="AY99" s="35"/>
      <c r="AZ99" s="35">
        <v>0</v>
      </c>
      <c r="BA99" s="35">
        <v>0</v>
      </c>
      <c r="BB99" s="35">
        <v>0</v>
      </c>
      <c r="BC99" s="35"/>
      <c r="BD99" s="35">
        <v>0</v>
      </c>
      <c r="BE99" s="35">
        <v>0</v>
      </c>
      <c r="BF99" s="35">
        <v>0</v>
      </c>
      <c r="BG99" s="35"/>
      <c r="BH99" s="35">
        <v>0</v>
      </c>
      <c r="BI99" s="35">
        <v>0</v>
      </c>
      <c r="BJ99" s="35">
        <v>0</v>
      </c>
      <c r="BK99" s="35"/>
      <c r="BL99" s="35">
        <v>0</v>
      </c>
      <c r="BM99" s="35">
        <v>0</v>
      </c>
      <c r="BN99" s="35"/>
      <c r="BO99" s="35"/>
      <c r="BP99" s="35">
        <v>0</v>
      </c>
      <c r="BQ99" s="35">
        <v>0</v>
      </c>
      <c r="BR99" s="35">
        <v>0</v>
      </c>
      <c r="BS99" s="35"/>
      <c r="BT99" s="35">
        <v>0</v>
      </c>
      <c r="BU99" s="35">
        <v>0</v>
      </c>
      <c r="BV99" s="35">
        <v>0</v>
      </c>
      <c r="BW99" s="35"/>
      <c r="BX99" s="35"/>
      <c r="BY99" s="35"/>
      <c r="BZ99" s="35"/>
      <c r="CA99" s="35"/>
      <c r="CB99" s="35">
        <v>0</v>
      </c>
      <c r="CC99" s="35">
        <v>0</v>
      </c>
      <c r="CD99" s="35">
        <v>0</v>
      </c>
      <c r="CE99" s="35"/>
      <c r="CF99" s="35">
        <v>0</v>
      </c>
      <c r="CG99" s="35">
        <v>0</v>
      </c>
      <c r="CH99" s="35">
        <v>0</v>
      </c>
      <c r="CI99" s="35"/>
      <c r="CJ99" s="35">
        <v>0</v>
      </c>
      <c r="CK99" s="35">
        <v>0</v>
      </c>
      <c r="CL99" s="35"/>
      <c r="CM99" s="35"/>
      <c r="CN99" s="35"/>
      <c r="CO99" s="35"/>
      <c r="CP99" s="35"/>
      <c r="CQ99" s="35"/>
      <c r="CR99" s="35"/>
      <c r="CS99" s="35"/>
      <c r="CT99" s="35"/>
      <c r="CU99" s="35"/>
      <c r="CV99" s="35"/>
      <c r="CW99" s="35"/>
      <c r="CX99" s="35"/>
      <c r="CY99" s="35"/>
      <c r="CZ99" s="35"/>
      <c r="DA99" s="35"/>
      <c r="DB99" s="35"/>
      <c r="DC99" s="35"/>
      <c r="DD99" s="35"/>
      <c r="DE99" s="35"/>
      <c r="DF99" s="35"/>
      <c r="DG99" s="35"/>
      <c r="DH99" s="35"/>
      <c r="DI99" s="35"/>
      <c r="DJ99" s="35"/>
      <c r="DK99" s="35"/>
      <c r="DL99" s="35"/>
      <c r="DM99" s="35"/>
      <c r="DN99" s="35"/>
      <c r="DO99" s="35"/>
      <c r="DP99" s="35"/>
      <c r="DQ99" s="35"/>
      <c r="DR99" s="35"/>
      <c r="DS99" s="35"/>
      <c r="DT99" s="35"/>
      <c r="DU99" s="35"/>
      <c r="DV99" s="35"/>
      <c r="DW99" s="35"/>
      <c r="DX99" s="35"/>
      <c r="DY99" s="35"/>
      <c r="DZ99" s="35"/>
      <c r="EA99" s="35"/>
      <c r="EB99" s="35"/>
      <c r="EC99" s="35"/>
      <c r="ED99" s="35"/>
      <c r="EE99" s="35"/>
      <c r="EF99" s="35"/>
      <c r="EG99" s="35"/>
      <c r="EH99" s="2" t="e">
        <f t="shared" si="9"/>
        <v>#DIV/0!</v>
      </c>
      <c r="EI99" s="15"/>
      <c r="EJ99" s="15"/>
      <c r="EK99" s="15"/>
      <c r="EL99" s="15"/>
      <c r="EM99" s="15"/>
      <c r="EN99" s="15"/>
      <c r="EO99" s="15"/>
      <c r="EQ99" s="15"/>
      <c r="ER99" s="99"/>
      <c r="ES99" s="15"/>
      <c r="ET99" s="15"/>
      <c r="EU99" s="99"/>
      <c r="EV99" s="99"/>
      <c r="EW99" s="99"/>
      <c r="EX99" s="99"/>
      <c r="EY99" s="99"/>
    </row>
    <row r="100" spans="1:155" ht="16.5" thickBot="1">
      <c r="A100" s="40" t="s">
        <v>246</v>
      </c>
      <c r="B100" s="40"/>
      <c r="C100" s="41"/>
      <c r="D100" s="5">
        <f>IFERROR(VLOOKUP(A100,#REF!,4,FALSE),0)</f>
        <v>0</v>
      </c>
      <c r="E100" s="5">
        <f>IFERROR(VLOOKUP(A100,#REF!,6,FALSE),0)</f>
        <v>0</v>
      </c>
      <c r="F100" s="5"/>
      <c r="G100" s="5"/>
      <c r="H100" s="5"/>
      <c r="I100" s="5">
        <f t="shared" si="10"/>
        <v>0</v>
      </c>
      <c r="J100" s="5">
        <f t="shared" si="11"/>
        <v>0</v>
      </c>
      <c r="K100" s="43">
        <f t="shared" ref="K100:K111" si="13">J100-I100</f>
        <v>0</v>
      </c>
      <c r="L100" s="35">
        <v>0</v>
      </c>
      <c r="M100" s="35">
        <v>0</v>
      </c>
      <c r="N100" s="35"/>
      <c r="O100" s="35"/>
      <c r="P100" s="35">
        <v>0</v>
      </c>
      <c r="Q100" s="35">
        <v>0</v>
      </c>
      <c r="R100" s="35">
        <v>0</v>
      </c>
      <c r="S100" s="35"/>
      <c r="T100" s="35"/>
      <c r="U100" s="35"/>
      <c r="V100" s="35"/>
      <c r="W100" s="35"/>
      <c r="X100" s="35">
        <v>0</v>
      </c>
      <c r="Y100" s="35">
        <v>0</v>
      </c>
      <c r="Z100" s="35">
        <v>0</v>
      </c>
      <c r="AA100" s="35"/>
      <c r="AB100" s="35">
        <v>0</v>
      </c>
      <c r="AC100" s="35">
        <v>0</v>
      </c>
      <c r="AD100" s="35"/>
      <c r="AE100" s="35"/>
      <c r="AF100" s="35">
        <v>0</v>
      </c>
      <c r="AG100" s="35">
        <v>0</v>
      </c>
      <c r="AH100" s="35">
        <v>0</v>
      </c>
      <c r="AI100" s="35"/>
      <c r="AJ100" s="35">
        <v>0</v>
      </c>
      <c r="AK100" s="35">
        <v>0</v>
      </c>
      <c r="AL100" s="35">
        <v>0</v>
      </c>
      <c r="AM100" s="35"/>
      <c r="AN100" s="35">
        <v>0</v>
      </c>
      <c r="AO100" s="35">
        <v>0</v>
      </c>
      <c r="AP100" s="35"/>
      <c r="AQ100" s="35"/>
      <c r="AR100" s="35">
        <v>0</v>
      </c>
      <c r="AS100" s="35">
        <v>0</v>
      </c>
      <c r="AT100" s="35">
        <v>0</v>
      </c>
      <c r="AU100" s="35"/>
      <c r="AV100" s="35"/>
      <c r="AW100" s="35"/>
      <c r="AX100" s="35"/>
      <c r="AY100" s="35"/>
      <c r="AZ100" s="35">
        <v>0</v>
      </c>
      <c r="BA100" s="35">
        <v>0</v>
      </c>
      <c r="BB100" s="35">
        <v>0</v>
      </c>
      <c r="BC100" s="35"/>
      <c r="BD100" s="35">
        <v>0</v>
      </c>
      <c r="BE100" s="35">
        <v>0</v>
      </c>
      <c r="BF100" s="35">
        <v>0</v>
      </c>
      <c r="BG100" s="35"/>
      <c r="BH100" s="35">
        <v>0</v>
      </c>
      <c r="BI100" s="35">
        <v>0</v>
      </c>
      <c r="BJ100" s="35">
        <v>0</v>
      </c>
      <c r="BK100" s="35"/>
      <c r="BL100" s="35">
        <v>0</v>
      </c>
      <c r="BM100" s="35">
        <v>0</v>
      </c>
      <c r="BN100" s="35"/>
      <c r="BO100" s="35"/>
      <c r="BP100" s="35">
        <v>0</v>
      </c>
      <c r="BQ100" s="35">
        <v>0</v>
      </c>
      <c r="BR100" s="35">
        <v>0</v>
      </c>
      <c r="BS100" s="35"/>
      <c r="BT100" s="35">
        <v>0</v>
      </c>
      <c r="BU100" s="35">
        <v>0</v>
      </c>
      <c r="BV100" s="35">
        <v>0</v>
      </c>
      <c r="BW100" s="35"/>
      <c r="BX100" s="35"/>
      <c r="BY100" s="35"/>
      <c r="BZ100" s="35"/>
      <c r="CA100" s="35"/>
      <c r="CB100" s="35">
        <v>0</v>
      </c>
      <c r="CC100" s="35">
        <v>0</v>
      </c>
      <c r="CD100" s="35">
        <v>0</v>
      </c>
      <c r="CE100" s="35"/>
      <c r="CF100" s="35">
        <v>0</v>
      </c>
      <c r="CG100" s="35">
        <v>0</v>
      </c>
      <c r="CH100" s="35">
        <v>0</v>
      </c>
      <c r="CI100" s="35"/>
      <c r="CJ100" s="35">
        <v>0</v>
      </c>
      <c r="CK100" s="35">
        <v>0</v>
      </c>
      <c r="CL100" s="35"/>
      <c r="CM100" s="35"/>
      <c r="CN100" s="35"/>
      <c r="CO100" s="35"/>
      <c r="CP100" s="35"/>
      <c r="CQ100" s="35"/>
      <c r="CR100" s="35"/>
      <c r="CS100" s="35"/>
      <c r="CT100" s="35"/>
      <c r="CU100" s="35"/>
      <c r="CV100" s="35"/>
      <c r="CW100" s="35"/>
      <c r="CX100" s="35"/>
      <c r="CY100" s="35"/>
      <c r="CZ100" s="35"/>
      <c r="DA100" s="35"/>
      <c r="DB100" s="35"/>
      <c r="DC100" s="35"/>
      <c r="DD100" s="35"/>
      <c r="DE100" s="35"/>
      <c r="DF100" s="35"/>
      <c r="DG100" s="35"/>
      <c r="DH100" s="35"/>
      <c r="DI100" s="35"/>
      <c r="DJ100" s="35"/>
      <c r="DK100" s="35"/>
      <c r="DL100" s="35"/>
      <c r="DM100" s="35"/>
      <c r="DN100" s="35"/>
      <c r="DO100" s="35"/>
      <c r="DP100" s="35"/>
      <c r="DQ100" s="35"/>
      <c r="DR100" s="35"/>
      <c r="DS100" s="35"/>
      <c r="DT100" s="35"/>
      <c r="DU100" s="35"/>
      <c r="DV100" s="35"/>
      <c r="DW100" s="35"/>
      <c r="DX100" s="35"/>
      <c r="DY100" s="35"/>
      <c r="DZ100" s="35"/>
      <c r="EA100" s="35"/>
      <c r="EB100" s="35"/>
      <c r="EC100" s="35"/>
      <c r="ED100" s="35"/>
      <c r="EE100" s="35"/>
      <c r="EF100" s="35"/>
      <c r="EG100" s="35"/>
      <c r="EH100" s="2" t="e">
        <f t="shared" si="9"/>
        <v>#DIV/0!</v>
      </c>
      <c r="EI100" s="5"/>
      <c r="EJ100" s="5"/>
      <c r="EK100" s="5"/>
      <c r="EL100" s="5"/>
      <c r="EM100" s="5"/>
      <c r="EN100" s="5"/>
      <c r="EO100" s="5"/>
      <c r="EQ100" s="5"/>
      <c r="ER100" s="99"/>
      <c r="ES100" s="5"/>
      <c r="ET100" s="5"/>
      <c r="EU100" s="99"/>
      <c r="EV100" s="99"/>
      <c r="EW100" s="99"/>
      <c r="EX100" s="99"/>
      <c r="EY100" s="99"/>
    </row>
    <row r="101" spans="1:155" ht="16.5" thickBot="1">
      <c r="A101" s="44" t="s">
        <v>51</v>
      </c>
      <c r="B101" s="44"/>
      <c r="C101" s="41"/>
      <c r="D101" s="3">
        <f>IFERROR(VLOOKUP(A101,#REF!,4,FALSE),0)</f>
        <v>0</v>
      </c>
      <c r="E101" s="3">
        <f>IFERROR(VLOOKUP(A101,#REF!,6,FALSE),0)</f>
        <v>0</v>
      </c>
      <c r="F101" s="3"/>
      <c r="G101" s="3">
        <f>+IFERROR(VLOOKUP(A101,#REF!,12,FALSE),0)</f>
        <v>0</v>
      </c>
      <c r="H101" s="3">
        <f>+IFERROR(VLOOKUP(A101,#REF!,14,FALSE),0)</f>
        <v>0</v>
      </c>
      <c r="I101" s="3">
        <f t="shared" si="10"/>
        <v>0</v>
      </c>
      <c r="J101" s="3">
        <f t="shared" si="11"/>
        <v>0</v>
      </c>
      <c r="K101" s="43">
        <f t="shared" si="13"/>
        <v>0</v>
      </c>
      <c r="L101" s="35">
        <v>0</v>
      </c>
      <c r="M101" s="35">
        <v>0</v>
      </c>
      <c r="N101" s="35"/>
      <c r="O101" s="35"/>
      <c r="P101" s="35">
        <v>0</v>
      </c>
      <c r="Q101" s="35">
        <v>0</v>
      </c>
      <c r="R101" s="35">
        <v>0</v>
      </c>
      <c r="S101" s="35"/>
      <c r="T101" s="35"/>
      <c r="U101" s="35"/>
      <c r="V101" s="35"/>
      <c r="W101" s="35"/>
      <c r="X101" s="35">
        <v>0</v>
      </c>
      <c r="Y101" s="35">
        <v>0</v>
      </c>
      <c r="Z101" s="35">
        <v>0</v>
      </c>
      <c r="AA101" s="35"/>
      <c r="AB101" s="35">
        <v>0</v>
      </c>
      <c r="AC101" s="35">
        <v>0</v>
      </c>
      <c r="AD101" s="35"/>
      <c r="AE101" s="35"/>
      <c r="AF101" s="35">
        <v>0</v>
      </c>
      <c r="AG101" s="35">
        <v>0</v>
      </c>
      <c r="AH101" s="35">
        <v>0</v>
      </c>
      <c r="AI101" s="35"/>
      <c r="AJ101" s="35">
        <v>0</v>
      </c>
      <c r="AK101" s="35">
        <v>0</v>
      </c>
      <c r="AL101" s="35">
        <v>0</v>
      </c>
      <c r="AM101" s="35"/>
      <c r="AN101" s="35">
        <v>0</v>
      </c>
      <c r="AO101" s="35">
        <v>0</v>
      </c>
      <c r="AP101" s="35"/>
      <c r="AQ101" s="35"/>
      <c r="AR101" s="35">
        <v>0</v>
      </c>
      <c r="AS101" s="35">
        <v>0</v>
      </c>
      <c r="AT101" s="35">
        <v>0</v>
      </c>
      <c r="AU101" s="35"/>
      <c r="AV101" s="35"/>
      <c r="AW101" s="35"/>
      <c r="AX101" s="35"/>
      <c r="AY101" s="35"/>
      <c r="AZ101" s="35">
        <v>0</v>
      </c>
      <c r="BA101" s="35">
        <v>0</v>
      </c>
      <c r="BB101" s="35">
        <v>0</v>
      </c>
      <c r="BC101" s="35"/>
      <c r="BD101" s="35">
        <v>0</v>
      </c>
      <c r="BE101" s="35">
        <v>0</v>
      </c>
      <c r="BF101" s="35">
        <v>0</v>
      </c>
      <c r="BG101" s="35"/>
      <c r="BH101" s="35">
        <v>0</v>
      </c>
      <c r="BI101" s="35">
        <v>0</v>
      </c>
      <c r="BJ101" s="35">
        <v>0</v>
      </c>
      <c r="BK101" s="35"/>
      <c r="BL101" s="35">
        <v>0</v>
      </c>
      <c r="BM101" s="35">
        <v>0</v>
      </c>
      <c r="BN101" s="35"/>
      <c r="BO101" s="35"/>
      <c r="BP101" s="35">
        <v>0</v>
      </c>
      <c r="BQ101" s="35">
        <v>0</v>
      </c>
      <c r="BR101" s="35">
        <v>0</v>
      </c>
      <c r="BS101" s="35"/>
      <c r="BT101" s="35">
        <v>0</v>
      </c>
      <c r="BU101" s="35">
        <v>0</v>
      </c>
      <c r="BV101" s="35">
        <v>0</v>
      </c>
      <c r="BW101" s="35"/>
      <c r="BX101" s="35"/>
      <c r="BY101" s="35"/>
      <c r="BZ101" s="35"/>
      <c r="CA101" s="35"/>
      <c r="CB101" s="35">
        <v>0</v>
      </c>
      <c r="CC101" s="35">
        <v>0</v>
      </c>
      <c r="CD101" s="35">
        <v>0</v>
      </c>
      <c r="CE101" s="35"/>
      <c r="CF101" s="35">
        <v>0</v>
      </c>
      <c r="CG101" s="35">
        <v>0</v>
      </c>
      <c r="CH101" s="35">
        <v>0</v>
      </c>
      <c r="CI101" s="35"/>
      <c r="CJ101" s="35">
        <v>0</v>
      </c>
      <c r="CK101" s="35">
        <v>0</v>
      </c>
      <c r="CL101" s="35"/>
      <c r="CM101" s="35"/>
      <c r="CN101" s="35"/>
      <c r="CO101" s="35"/>
      <c r="CP101" s="35"/>
      <c r="CQ101" s="35"/>
      <c r="CR101" s="35"/>
      <c r="CS101" s="35"/>
      <c r="CT101" s="35"/>
      <c r="CU101" s="35"/>
      <c r="CV101" s="35"/>
      <c r="CW101" s="35"/>
      <c r="CX101" s="35"/>
      <c r="CY101" s="35"/>
      <c r="CZ101" s="35"/>
      <c r="DA101" s="35"/>
      <c r="DB101" s="35"/>
      <c r="DC101" s="35"/>
      <c r="DD101" s="35"/>
      <c r="DE101" s="35"/>
      <c r="DF101" s="35"/>
      <c r="DG101" s="35"/>
      <c r="DH101" s="35"/>
      <c r="DI101" s="35"/>
      <c r="DJ101" s="35"/>
      <c r="DK101" s="35"/>
      <c r="DL101" s="35"/>
      <c r="DM101" s="35"/>
      <c r="DN101" s="35"/>
      <c r="DO101" s="35"/>
      <c r="DP101" s="35"/>
      <c r="DQ101" s="35"/>
      <c r="DR101" s="35"/>
      <c r="DS101" s="35"/>
      <c r="DT101" s="35"/>
      <c r="DU101" s="35"/>
      <c r="DV101" s="35"/>
      <c r="DW101" s="35"/>
      <c r="DX101" s="35"/>
      <c r="DY101" s="35"/>
      <c r="DZ101" s="35"/>
      <c r="EA101" s="35"/>
      <c r="EB101" s="35"/>
      <c r="EC101" s="35"/>
      <c r="ED101" s="35"/>
      <c r="EE101" s="35"/>
      <c r="EF101" s="35"/>
      <c r="EG101" s="35"/>
      <c r="EH101" s="2" t="e">
        <f t="shared" si="9"/>
        <v>#DIV/0!</v>
      </c>
      <c r="EI101" s="3"/>
      <c r="EJ101" s="3"/>
      <c r="EK101" s="3"/>
      <c r="EL101" s="3"/>
      <c r="EM101" s="3"/>
      <c r="EN101" s="3"/>
      <c r="EO101" s="3"/>
      <c r="EQ101" s="3"/>
      <c r="ER101" s="99"/>
      <c r="ES101" s="3"/>
      <c r="ET101" s="3"/>
      <c r="EU101" s="99"/>
      <c r="EV101" s="99"/>
      <c r="EW101" s="99"/>
      <c r="EX101" s="99"/>
      <c r="EY101" s="99"/>
    </row>
    <row r="102" spans="1:155" ht="16.5" thickBot="1">
      <c r="A102" s="40" t="s">
        <v>48</v>
      </c>
      <c r="B102" s="40"/>
      <c r="C102" s="41"/>
      <c r="D102" s="5">
        <f>IFERROR(VLOOKUP(A102,#REF!,4,FALSE),0)</f>
        <v>0</v>
      </c>
      <c r="E102" s="5">
        <f>IFERROR(VLOOKUP(A102,#REF!,6,FALSE),0)</f>
        <v>0</v>
      </c>
      <c r="F102" s="5"/>
      <c r="G102" s="5">
        <f>+IFERROR(VLOOKUP(A102,#REF!,12,FALSE),0)</f>
        <v>0</v>
      </c>
      <c r="H102" s="5">
        <f>+IFERROR(VLOOKUP(A102,#REF!,14,FALSE),0)</f>
        <v>0</v>
      </c>
      <c r="I102" s="5">
        <f t="shared" si="10"/>
        <v>0</v>
      </c>
      <c r="J102" s="5">
        <f t="shared" si="11"/>
        <v>0</v>
      </c>
      <c r="K102" s="43">
        <f t="shared" si="13"/>
        <v>0</v>
      </c>
      <c r="L102" s="35">
        <v>0</v>
      </c>
      <c r="M102" s="35">
        <v>0</v>
      </c>
      <c r="N102" s="35"/>
      <c r="O102" s="35"/>
      <c r="P102" s="35">
        <v>0</v>
      </c>
      <c r="Q102" s="35">
        <v>0</v>
      </c>
      <c r="R102" s="35">
        <v>0</v>
      </c>
      <c r="S102" s="35"/>
      <c r="T102" s="35"/>
      <c r="U102" s="35"/>
      <c r="V102" s="35"/>
      <c r="W102" s="35"/>
      <c r="X102" s="35">
        <v>0</v>
      </c>
      <c r="Y102" s="35">
        <v>0</v>
      </c>
      <c r="Z102" s="35">
        <v>0</v>
      </c>
      <c r="AA102" s="35"/>
      <c r="AB102" s="35">
        <v>0</v>
      </c>
      <c r="AC102" s="35">
        <v>0</v>
      </c>
      <c r="AD102" s="35"/>
      <c r="AE102" s="35"/>
      <c r="AF102" s="35">
        <v>0</v>
      </c>
      <c r="AG102" s="35">
        <v>0</v>
      </c>
      <c r="AH102" s="35">
        <v>0</v>
      </c>
      <c r="AI102" s="35"/>
      <c r="AJ102" s="35">
        <v>0</v>
      </c>
      <c r="AK102" s="35">
        <v>0</v>
      </c>
      <c r="AL102" s="35">
        <v>0</v>
      </c>
      <c r="AM102" s="35"/>
      <c r="AN102" s="35">
        <v>0</v>
      </c>
      <c r="AO102" s="35">
        <v>0</v>
      </c>
      <c r="AP102" s="35"/>
      <c r="AQ102" s="35"/>
      <c r="AR102" s="35">
        <v>0</v>
      </c>
      <c r="AS102" s="35">
        <v>0</v>
      </c>
      <c r="AT102" s="35">
        <v>0</v>
      </c>
      <c r="AU102" s="35"/>
      <c r="AV102" s="35"/>
      <c r="AW102" s="35"/>
      <c r="AX102" s="35"/>
      <c r="AY102" s="35"/>
      <c r="AZ102" s="35">
        <v>0</v>
      </c>
      <c r="BA102" s="35">
        <v>0</v>
      </c>
      <c r="BB102" s="35">
        <v>0</v>
      </c>
      <c r="BC102" s="35"/>
      <c r="BD102" s="35">
        <v>0</v>
      </c>
      <c r="BE102" s="35">
        <v>0</v>
      </c>
      <c r="BF102" s="35">
        <v>0</v>
      </c>
      <c r="BG102" s="35"/>
      <c r="BH102" s="35">
        <v>0</v>
      </c>
      <c r="BI102" s="35">
        <v>0</v>
      </c>
      <c r="BJ102" s="35">
        <v>0</v>
      </c>
      <c r="BK102" s="35"/>
      <c r="BL102" s="35">
        <v>0</v>
      </c>
      <c r="BM102" s="35">
        <v>0</v>
      </c>
      <c r="BN102" s="35"/>
      <c r="BO102" s="35"/>
      <c r="BP102" s="35">
        <v>0</v>
      </c>
      <c r="BQ102" s="35">
        <v>0</v>
      </c>
      <c r="BR102" s="35">
        <v>0</v>
      </c>
      <c r="BS102" s="35"/>
      <c r="BT102" s="35">
        <v>0</v>
      </c>
      <c r="BU102" s="35">
        <v>0</v>
      </c>
      <c r="BV102" s="35">
        <v>0</v>
      </c>
      <c r="BW102" s="35"/>
      <c r="BX102" s="35"/>
      <c r="BY102" s="35"/>
      <c r="BZ102" s="35"/>
      <c r="CA102" s="35"/>
      <c r="CB102" s="35">
        <v>0</v>
      </c>
      <c r="CC102" s="35">
        <v>0</v>
      </c>
      <c r="CD102" s="35">
        <v>0</v>
      </c>
      <c r="CE102" s="35"/>
      <c r="CF102" s="35">
        <v>0</v>
      </c>
      <c r="CG102" s="35">
        <v>0</v>
      </c>
      <c r="CH102" s="35">
        <v>0</v>
      </c>
      <c r="CI102" s="35"/>
      <c r="CJ102" s="35">
        <v>0</v>
      </c>
      <c r="CK102" s="35">
        <v>0</v>
      </c>
      <c r="CL102" s="35"/>
      <c r="CM102" s="35"/>
      <c r="CN102" s="35"/>
      <c r="CO102" s="35"/>
      <c r="CP102" s="35"/>
      <c r="CQ102" s="35"/>
      <c r="CR102" s="35"/>
      <c r="CS102" s="35"/>
      <c r="CT102" s="35"/>
      <c r="CU102" s="35"/>
      <c r="CV102" s="35"/>
      <c r="CW102" s="35"/>
      <c r="CX102" s="35"/>
      <c r="CY102" s="35"/>
      <c r="CZ102" s="35"/>
      <c r="DA102" s="35"/>
      <c r="DB102" s="35"/>
      <c r="DC102" s="35"/>
      <c r="DD102" s="35"/>
      <c r="DE102" s="35"/>
      <c r="DF102" s="35"/>
      <c r="DG102" s="35"/>
      <c r="DH102" s="35"/>
      <c r="DI102" s="35"/>
      <c r="DJ102" s="35"/>
      <c r="DK102" s="35"/>
      <c r="DL102" s="35"/>
      <c r="DM102" s="35"/>
      <c r="DN102" s="35"/>
      <c r="DO102" s="35"/>
      <c r="DP102" s="35"/>
      <c r="DQ102" s="35"/>
      <c r="DR102" s="35"/>
      <c r="DS102" s="35"/>
      <c r="DT102" s="35"/>
      <c r="DU102" s="35"/>
      <c r="DV102" s="35"/>
      <c r="DW102" s="35"/>
      <c r="DX102" s="35"/>
      <c r="DY102" s="35"/>
      <c r="DZ102" s="35"/>
      <c r="EA102" s="35"/>
      <c r="EB102" s="35"/>
      <c r="EC102" s="35"/>
      <c r="ED102" s="35"/>
      <c r="EE102" s="35"/>
      <c r="EF102" s="35"/>
      <c r="EG102" s="35"/>
      <c r="EH102" s="2" t="e">
        <f t="shared" si="9"/>
        <v>#DIV/0!</v>
      </c>
      <c r="EI102" s="5"/>
      <c r="EJ102" s="5"/>
      <c r="EK102" s="5"/>
      <c r="EL102" s="5"/>
      <c r="EM102" s="5"/>
      <c r="EN102" s="5"/>
      <c r="EO102" s="5"/>
      <c r="EQ102" s="5"/>
      <c r="ER102" s="99"/>
      <c r="ES102" s="5"/>
      <c r="ET102" s="5"/>
      <c r="EU102" s="99"/>
      <c r="EV102" s="99"/>
      <c r="EW102" s="99"/>
      <c r="EX102" s="99"/>
      <c r="EY102" s="99"/>
    </row>
    <row r="103" spans="1:155" ht="16.5" thickBot="1">
      <c r="A103" s="44" t="s">
        <v>131</v>
      </c>
      <c r="B103" s="44"/>
      <c r="C103" s="41"/>
      <c r="D103" s="3">
        <f>IFERROR(VLOOKUP(A103,#REF!,4,FALSE),0)</f>
        <v>0</v>
      </c>
      <c r="E103" s="3">
        <f>IFERROR(VLOOKUP(A103,#REF!,6,FALSE),0)</f>
        <v>0</v>
      </c>
      <c r="F103" s="3"/>
      <c r="G103" s="3">
        <f>+IFERROR(VLOOKUP(A103,#REF!,12,FALSE),0)</f>
        <v>0</v>
      </c>
      <c r="H103" s="3">
        <f>+IFERROR(VLOOKUP(A103,#REF!,14,FALSE),0)</f>
        <v>0</v>
      </c>
      <c r="I103" s="3">
        <f t="shared" si="10"/>
        <v>0</v>
      </c>
      <c r="J103" s="3">
        <f t="shared" si="11"/>
        <v>0</v>
      </c>
      <c r="K103" s="43">
        <f t="shared" si="13"/>
        <v>0</v>
      </c>
      <c r="L103" s="35">
        <v>120</v>
      </c>
      <c r="M103" s="35">
        <v>0</v>
      </c>
      <c r="N103" s="35"/>
      <c r="O103" s="35"/>
      <c r="P103" s="35">
        <v>48</v>
      </c>
      <c r="Q103" s="35">
        <v>0</v>
      </c>
      <c r="R103" s="35">
        <v>0</v>
      </c>
      <c r="S103" s="35"/>
      <c r="T103" s="35"/>
      <c r="U103" s="35"/>
      <c r="V103" s="35"/>
      <c r="W103" s="35"/>
      <c r="X103" s="35">
        <v>0</v>
      </c>
      <c r="Y103" s="35">
        <v>0</v>
      </c>
      <c r="Z103" s="35">
        <v>480</v>
      </c>
      <c r="AA103" s="35"/>
      <c r="AB103" s="35">
        <v>48</v>
      </c>
      <c r="AC103" s="35">
        <v>0</v>
      </c>
      <c r="AD103" s="35"/>
      <c r="AE103" s="35"/>
      <c r="AF103" s="35">
        <v>168</v>
      </c>
      <c r="AG103" s="35">
        <v>0</v>
      </c>
      <c r="AH103" s="35">
        <v>360</v>
      </c>
      <c r="AI103" s="35"/>
      <c r="AJ103" s="35">
        <v>24</v>
      </c>
      <c r="AK103" s="35">
        <v>0</v>
      </c>
      <c r="AL103" s="35">
        <v>0</v>
      </c>
      <c r="AM103" s="35"/>
      <c r="AN103" s="35">
        <v>120</v>
      </c>
      <c r="AO103" s="35">
        <v>0</v>
      </c>
      <c r="AP103" s="35"/>
      <c r="AQ103" s="35"/>
      <c r="AR103" s="35">
        <v>144</v>
      </c>
      <c r="AS103" s="35">
        <v>0</v>
      </c>
      <c r="AT103" s="35">
        <v>0</v>
      </c>
      <c r="AU103" s="35"/>
      <c r="AV103" s="35"/>
      <c r="AW103" s="35"/>
      <c r="AX103" s="35"/>
      <c r="AY103" s="35"/>
      <c r="AZ103" s="35">
        <v>120</v>
      </c>
      <c r="BA103" s="35">
        <v>0</v>
      </c>
      <c r="BB103" s="35">
        <v>0</v>
      </c>
      <c r="BC103" s="35"/>
      <c r="BD103" s="35">
        <v>24</v>
      </c>
      <c r="BE103" s="35">
        <v>0</v>
      </c>
      <c r="BF103" s="35">
        <v>0</v>
      </c>
      <c r="BG103" s="35"/>
      <c r="BH103" s="35">
        <v>120</v>
      </c>
      <c r="BI103" s="35">
        <v>0</v>
      </c>
      <c r="BJ103" s="35">
        <v>0</v>
      </c>
      <c r="BK103" s="35"/>
      <c r="BL103" s="35">
        <v>72</v>
      </c>
      <c r="BM103" s="35">
        <v>0</v>
      </c>
      <c r="BN103" s="35"/>
      <c r="BO103" s="35"/>
      <c r="BP103" s="35">
        <v>0</v>
      </c>
      <c r="BQ103" s="35">
        <v>0</v>
      </c>
      <c r="BR103" s="35">
        <v>0</v>
      </c>
      <c r="BS103" s="35"/>
      <c r="BT103" s="35">
        <v>0</v>
      </c>
      <c r="BU103" s="35">
        <v>0</v>
      </c>
      <c r="BV103" s="35">
        <v>0</v>
      </c>
      <c r="BW103" s="35"/>
      <c r="BX103" s="35"/>
      <c r="BY103" s="35"/>
      <c r="BZ103" s="35"/>
      <c r="CA103" s="35"/>
      <c r="CB103" s="35">
        <v>0</v>
      </c>
      <c r="CC103" s="35">
        <v>0</v>
      </c>
      <c r="CD103" s="35">
        <v>0</v>
      </c>
      <c r="CE103" s="35"/>
      <c r="CF103" s="35">
        <v>0</v>
      </c>
      <c r="CG103" s="35">
        <v>0</v>
      </c>
      <c r="CH103" s="35">
        <v>480</v>
      </c>
      <c r="CI103" s="35"/>
      <c r="CJ103" s="35">
        <v>288</v>
      </c>
      <c r="CK103" s="35">
        <v>0</v>
      </c>
      <c r="CL103" s="35"/>
      <c r="CM103" s="35"/>
      <c r="CN103" s="35"/>
      <c r="CO103" s="35"/>
      <c r="CP103" s="35"/>
      <c r="CQ103" s="35"/>
      <c r="CR103" s="35"/>
      <c r="CS103" s="35"/>
      <c r="CT103" s="35"/>
      <c r="CU103" s="35"/>
      <c r="CV103" s="35"/>
      <c r="CW103" s="35"/>
      <c r="CX103" s="35"/>
      <c r="CY103" s="35"/>
      <c r="CZ103" s="35"/>
      <c r="DA103" s="35"/>
      <c r="DB103" s="35"/>
      <c r="DC103" s="35"/>
      <c r="DD103" s="35"/>
      <c r="DE103" s="35"/>
      <c r="DF103" s="35"/>
      <c r="DG103" s="35"/>
      <c r="DH103" s="35"/>
      <c r="DI103" s="35"/>
      <c r="DJ103" s="35"/>
      <c r="DK103" s="35"/>
      <c r="DL103" s="35"/>
      <c r="DM103" s="35"/>
      <c r="DN103" s="35"/>
      <c r="DO103" s="35"/>
      <c r="DP103" s="35"/>
      <c r="DQ103" s="35"/>
      <c r="DR103" s="35"/>
      <c r="DS103" s="35"/>
      <c r="DT103" s="35"/>
      <c r="DU103" s="35"/>
      <c r="DV103" s="35"/>
      <c r="DW103" s="35"/>
      <c r="DX103" s="35"/>
      <c r="DY103" s="35"/>
      <c r="DZ103" s="35"/>
      <c r="EA103" s="35"/>
      <c r="EB103" s="35"/>
      <c r="EC103" s="35"/>
      <c r="ED103" s="35"/>
      <c r="EE103" s="35"/>
      <c r="EF103" s="35"/>
      <c r="EG103" s="35"/>
      <c r="EH103" s="2" t="e">
        <f t="shared" ref="EH103:EH125" si="14">K103/C103</f>
        <v>#DIV/0!</v>
      </c>
      <c r="EI103" s="3"/>
      <c r="EJ103" s="3"/>
      <c r="EK103" s="3"/>
      <c r="EL103" s="3"/>
      <c r="EM103" s="3"/>
      <c r="EN103" s="3"/>
      <c r="EO103" s="3"/>
      <c r="EQ103" s="3"/>
      <c r="ER103" s="99"/>
      <c r="ES103" s="3"/>
      <c r="ET103" s="3"/>
      <c r="EU103" s="99"/>
      <c r="EV103" s="99"/>
      <c r="EW103" s="99"/>
      <c r="EX103" s="99"/>
      <c r="EY103" s="99"/>
    </row>
    <row r="104" spans="1:155" ht="16.5" thickBot="1">
      <c r="A104" s="57" t="s">
        <v>54</v>
      </c>
      <c r="B104" s="57"/>
      <c r="C104" s="41"/>
      <c r="D104" s="16">
        <f>IFERROR(VLOOKUP(A104,#REF!,4,FALSE),0)</f>
        <v>0</v>
      </c>
      <c r="E104" s="16">
        <f>IFERROR(VLOOKUP(A104,#REF!,6,FALSE),0)</f>
        <v>0</v>
      </c>
      <c r="F104" s="16"/>
      <c r="G104" s="16">
        <f>+IFERROR(VLOOKUP(A104,#REF!,12,FALSE),0)</f>
        <v>0</v>
      </c>
      <c r="H104" s="16">
        <f>+IFERROR(VLOOKUP(A104,#REF!,14,FALSE),0)</f>
        <v>0</v>
      </c>
      <c r="I104" s="16">
        <f t="shared" si="10"/>
        <v>0</v>
      </c>
      <c r="J104" s="16">
        <f t="shared" si="11"/>
        <v>0</v>
      </c>
      <c r="K104" s="58">
        <f t="shared" si="13"/>
        <v>0</v>
      </c>
      <c r="L104" s="35">
        <v>0</v>
      </c>
      <c r="M104" s="35">
        <v>0</v>
      </c>
      <c r="N104" s="35"/>
      <c r="O104" s="35"/>
      <c r="P104" s="35">
        <v>0</v>
      </c>
      <c r="Q104" s="35">
        <v>0</v>
      </c>
      <c r="R104" s="35">
        <v>0</v>
      </c>
      <c r="S104" s="35"/>
      <c r="T104" s="35"/>
      <c r="U104" s="35"/>
      <c r="V104" s="35"/>
      <c r="W104" s="35"/>
      <c r="X104" s="35">
        <v>0</v>
      </c>
      <c r="Y104" s="35">
        <v>0</v>
      </c>
      <c r="Z104" s="35">
        <v>0</v>
      </c>
      <c r="AA104" s="35"/>
      <c r="AB104" s="35">
        <v>0</v>
      </c>
      <c r="AC104" s="35">
        <v>0</v>
      </c>
      <c r="AD104" s="35"/>
      <c r="AE104" s="35"/>
      <c r="AF104" s="35">
        <v>0</v>
      </c>
      <c r="AG104" s="35">
        <v>0</v>
      </c>
      <c r="AH104" s="35">
        <v>0</v>
      </c>
      <c r="AI104" s="35"/>
      <c r="AJ104" s="35">
        <v>0</v>
      </c>
      <c r="AK104" s="35">
        <v>0</v>
      </c>
      <c r="AL104" s="35">
        <v>0</v>
      </c>
      <c r="AM104" s="35"/>
      <c r="AN104" s="35">
        <v>0</v>
      </c>
      <c r="AO104" s="35">
        <v>0</v>
      </c>
      <c r="AP104" s="35"/>
      <c r="AQ104" s="35"/>
      <c r="AR104" s="35">
        <v>0</v>
      </c>
      <c r="AS104" s="35">
        <v>0</v>
      </c>
      <c r="AT104" s="35">
        <v>0</v>
      </c>
      <c r="AU104" s="35"/>
      <c r="AV104" s="35"/>
      <c r="AW104" s="35"/>
      <c r="AX104" s="35"/>
      <c r="AY104" s="35"/>
      <c r="AZ104" s="35">
        <v>0</v>
      </c>
      <c r="BA104" s="35">
        <v>0</v>
      </c>
      <c r="BB104" s="35">
        <v>0</v>
      </c>
      <c r="BC104" s="35"/>
      <c r="BD104" s="35">
        <v>0</v>
      </c>
      <c r="BE104" s="35">
        <v>0</v>
      </c>
      <c r="BF104" s="35">
        <v>0</v>
      </c>
      <c r="BG104" s="35"/>
      <c r="BH104" s="35">
        <v>0</v>
      </c>
      <c r="BI104" s="35">
        <v>0</v>
      </c>
      <c r="BJ104" s="35">
        <v>0</v>
      </c>
      <c r="BK104" s="35"/>
      <c r="BL104" s="35">
        <v>0</v>
      </c>
      <c r="BM104" s="35">
        <v>0</v>
      </c>
      <c r="BN104" s="35"/>
      <c r="BO104" s="35"/>
      <c r="BP104" s="35">
        <v>0</v>
      </c>
      <c r="BQ104" s="35">
        <v>0</v>
      </c>
      <c r="BR104" s="35">
        <v>0</v>
      </c>
      <c r="BS104" s="35"/>
      <c r="BT104" s="35">
        <v>0</v>
      </c>
      <c r="BU104" s="35">
        <v>0</v>
      </c>
      <c r="BV104" s="35">
        <v>0</v>
      </c>
      <c r="BW104" s="35"/>
      <c r="BX104" s="35"/>
      <c r="BY104" s="35"/>
      <c r="BZ104" s="35"/>
      <c r="CA104" s="35"/>
      <c r="CB104" s="35">
        <v>0</v>
      </c>
      <c r="CC104" s="35">
        <v>0</v>
      </c>
      <c r="CD104" s="35">
        <v>0</v>
      </c>
      <c r="CE104" s="35"/>
      <c r="CF104" s="35">
        <v>0</v>
      </c>
      <c r="CG104" s="35">
        <v>0</v>
      </c>
      <c r="CH104" s="35">
        <v>0</v>
      </c>
      <c r="CI104" s="35"/>
      <c r="CJ104" s="35">
        <v>0</v>
      </c>
      <c r="CK104" s="35">
        <v>0</v>
      </c>
      <c r="CL104" s="35"/>
      <c r="CM104" s="35"/>
      <c r="CN104" s="35"/>
      <c r="CO104" s="35"/>
      <c r="CP104" s="35"/>
      <c r="CQ104" s="35"/>
      <c r="CR104" s="35"/>
      <c r="CS104" s="35"/>
      <c r="CT104" s="35"/>
      <c r="CU104" s="35"/>
      <c r="CV104" s="35"/>
      <c r="CW104" s="35"/>
      <c r="CX104" s="35"/>
      <c r="CY104" s="35"/>
      <c r="CZ104" s="35"/>
      <c r="DA104" s="35"/>
      <c r="DB104" s="35"/>
      <c r="DC104" s="35"/>
      <c r="DD104" s="35"/>
      <c r="DE104" s="35"/>
      <c r="DF104" s="35"/>
      <c r="DG104" s="35"/>
      <c r="DH104" s="35"/>
      <c r="DI104" s="35"/>
      <c r="DJ104" s="35"/>
      <c r="DK104" s="35"/>
      <c r="DL104" s="35"/>
      <c r="DM104" s="35"/>
      <c r="DN104" s="35"/>
      <c r="DO104" s="35"/>
      <c r="DP104" s="35"/>
      <c r="DQ104" s="35"/>
      <c r="DR104" s="35"/>
      <c r="DS104" s="35"/>
      <c r="DT104" s="35"/>
      <c r="DU104" s="35"/>
      <c r="DV104" s="35"/>
      <c r="DW104" s="35"/>
      <c r="DX104" s="35"/>
      <c r="DY104" s="35"/>
      <c r="DZ104" s="35"/>
      <c r="EA104" s="35"/>
      <c r="EB104" s="35"/>
      <c r="EC104" s="35"/>
      <c r="ED104" s="35"/>
      <c r="EE104" s="35"/>
      <c r="EF104" s="35"/>
      <c r="EG104" s="35"/>
      <c r="EH104" s="2" t="e">
        <f t="shared" si="14"/>
        <v>#DIV/0!</v>
      </c>
      <c r="EI104" s="16"/>
      <c r="EJ104" s="16"/>
      <c r="EK104" s="16"/>
      <c r="EL104" s="16"/>
      <c r="EM104" s="16"/>
      <c r="EN104" s="16"/>
      <c r="EO104" s="16"/>
      <c r="EQ104" s="16"/>
      <c r="ER104" s="99"/>
      <c r="ES104" s="16"/>
      <c r="ET104" s="16"/>
      <c r="EU104" s="99"/>
      <c r="EV104" s="99"/>
      <c r="EW104" s="99"/>
      <c r="EX104" s="99"/>
      <c r="EY104" s="99"/>
    </row>
    <row r="105" spans="1:155" ht="16.5" thickBot="1">
      <c r="A105" s="40" t="s">
        <v>50</v>
      </c>
      <c r="B105" s="40"/>
      <c r="C105" s="41"/>
      <c r="D105" s="5">
        <f>IFERROR(VLOOKUP(A105,#REF!,4,FALSE),0)</f>
        <v>0</v>
      </c>
      <c r="E105" s="5">
        <f>IFERROR(VLOOKUP(A105,#REF!,6,FALSE),0)</f>
        <v>0</v>
      </c>
      <c r="F105" s="5"/>
      <c r="G105" s="5">
        <f>+IFERROR(VLOOKUP(A105,#REF!,12,FALSE),0)</f>
        <v>0</v>
      </c>
      <c r="H105" s="5">
        <f>+IFERROR(VLOOKUP(A105,#REF!,14,FALSE),0)</f>
        <v>0</v>
      </c>
      <c r="I105" s="5">
        <f t="shared" si="10"/>
        <v>0</v>
      </c>
      <c r="J105" s="5">
        <f t="shared" si="11"/>
        <v>0</v>
      </c>
      <c r="K105" s="59">
        <f t="shared" si="13"/>
        <v>0</v>
      </c>
      <c r="L105" s="35">
        <v>0</v>
      </c>
      <c r="M105" s="35">
        <v>0</v>
      </c>
      <c r="N105" s="35"/>
      <c r="O105" s="35"/>
      <c r="P105" s="35">
        <v>0</v>
      </c>
      <c r="Q105" s="35">
        <v>0</v>
      </c>
      <c r="R105" s="35">
        <v>0</v>
      </c>
      <c r="S105" s="35"/>
      <c r="T105" s="35"/>
      <c r="U105" s="35"/>
      <c r="V105" s="35"/>
      <c r="W105" s="35"/>
      <c r="X105" s="35">
        <v>0</v>
      </c>
      <c r="Y105" s="35">
        <v>0</v>
      </c>
      <c r="Z105" s="35">
        <v>0</v>
      </c>
      <c r="AA105" s="35"/>
      <c r="AB105" s="35">
        <v>0</v>
      </c>
      <c r="AC105" s="35">
        <v>0</v>
      </c>
      <c r="AD105" s="35"/>
      <c r="AE105" s="35"/>
      <c r="AF105" s="35">
        <v>0</v>
      </c>
      <c r="AG105" s="35">
        <v>0</v>
      </c>
      <c r="AH105" s="35">
        <v>0</v>
      </c>
      <c r="AI105" s="35"/>
      <c r="AJ105" s="35">
        <v>0</v>
      </c>
      <c r="AK105" s="35">
        <v>0</v>
      </c>
      <c r="AL105" s="35">
        <v>0</v>
      </c>
      <c r="AM105" s="35"/>
      <c r="AN105" s="35">
        <v>0</v>
      </c>
      <c r="AO105" s="35">
        <v>0</v>
      </c>
      <c r="AP105" s="35"/>
      <c r="AQ105" s="35"/>
      <c r="AR105" s="35">
        <v>0</v>
      </c>
      <c r="AS105" s="35">
        <v>0</v>
      </c>
      <c r="AT105" s="35">
        <v>0</v>
      </c>
      <c r="AU105" s="35"/>
      <c r="AV105" s="35"/>
      <c r="AW105" s="35"/>
      <c r="AX105" s="35"/>
      <c r="AY105" s="35"/>
      <c r="AZ105" s="35">
        <v>0</v>
      </c>
      <c r="BA105" s="35">
        <v>0</v>
      </c>
      <c r="BB105" s="35">
        <v>0</v>
      </c>
      <c r="BC105" s="35"/>
      <c r="BD105" s="35">
        <v>0</v>
      </c>
      <c r="BE105" s="35">
        <v>0</v>
      </c>
      <c r="BF105" s="35">
        <v>0</v>
      </c>
      <c r="BG105" s="35"/>
      <c r="BH105" s="35">
        <v>0</v>
      </c>
      <c r="BI105" s="35">
        <v>0</v>
      </c>
      <c r="BJ105" s="35">
        <v>0</v>
      </c>
      <c r="BK105" s="35"/>
      <c r="BL105" s="35">
        <v>0</v>
      </c>
      <c r="BM105" s="35">
        <v>0</v>
      </c>
      <c r="BN105" s="35"/>
      <c r="BO105" s="35"/>
      <c r="BP105" s="35">
        <v>0</v>
      </c>
      <c r="BQ105" s="35">
        <v>0</v>
      </c>
      <c r="BR105" s="35">
        <v>0</v>
      </c>
      <c r="BS105" s="35"/>
      <c r="BT105" s="35">
        <v>0</v>
      </c>
      <c r="BU105" s="35">
        <v>0</v>
      </c>
      <c r="BV105" s="35">
        <v>0</v>
      </c>
      <c r="BW105" s="35"/>
      <c r="BX105" s="35"/>
      <c r="BY105" s="35"/>
      <c r="BZ105" s="35"/>
      <c r="CA105" s="35"/>
      <c r="CB105" s="35">
        <v>0</v>
      </c>
      <c r="CC105" s="35">
        <v>0</v>
      </c>
      <c r="CD105" s="35">
        <v>0</v>
      </c>
      <c r="CE105" s="35"/>
      <c r="CF105" s="35">
        <v>0</v>
      </c>
      <c r="CG105" s="35">
        <v>0</v>
      </c>
      <c r="CH105" s="35">
        <v>0</v>
      </c>
      <c r="CI105" s="35"/>
      <c r="CJ105" s="35">
        <v>0</v>
      </c>
      <c r="CK105" s="35">
        <v>0</v>
      </c>
      <c r="CL105" s="35"/>
      <c r="CM105" s="35"/>
      <c r="CN105" s="35"/>
      <c r="CO105" s="35"/>
      <c r="CP105" s="35"/>
      <c r="CQ105" s="35"/>
      <c r="CR105" s="35"/>
      <c r="CS105" s="35"/>
      <c r="CT105" s="35"/>
      <c r="CU105" s="35"/>
      <c r="CV105" s="35"/>
      <c r="CW105" s="35"/>
      <c r="CX105" s="35"/>
      <c r="CY105" s="35"/>
      <c r="CZ105" s="35"/>
      <c r="DA105" s="35"/>
      <c r="DB105" s="35"/>
      <c r="DC105" s="35"/>
      <c r="DD105" s="35"/>
      <c r="DE105" s="35"/>
      <c r="DF105" s="35"/>
      <c r="DG105" s="35"/>
      <c r="DH105" s="35"/>
      <c r="DI105" s="35"/>
      <c r="DJ105" s="35"/>
      <c r="DK105" s="35"/>
      <c r="DL105" s="35"/>
      <c r="DM105" s="35"/>
      <c r="DN105" s="35"/>
      <c r="DO105" s="35"/>
      <c r="DP105" s="35"/>
      <c r="DQ105" s="35"/>
      <c r="DR105" s="35"/>
      <c r="DS105" s="35"/>
      <c r="DT105" s="35"/>
      <c r="DU105" s="35"/>
      <c r="DV105" s="35"/>
      <c r="DW105" s="35"/>
      <c r="DX105" s="35"/>
      <c r="DY105" s="35"/>
      <c r="DZ105" s="35"/>
      <c r="EA105" s="35"/>
      <c r="EB105" s="35"/>
      <c r="EC105" s="35"/>
      <c r="ED105" s="35"/>
      <c r="EE105" s="35"/>
      <c r="EF105" s="35"/>
      <c r="EG105" s="35"/>
      <c r="EH105" s="2" t="e">
        <f t="shared" si="14"/>
        <v>#DIV/0!</v>
      </c>
      <c r="EI105" s="5"/>
      <c r="EJ105" s="5"/>
      <c r="EK105" s="5"/>
      <c r="EL105" s="5"/>
      <c r="EM105" s="5"/>
      <c r="EN105" s="5"/>
      <c r="EO105" s="5"/>
      <c r="EQ105" s="5"/>
      <c r="ER105" s="99"/>
      <c r="ES105" s="5"/>
      <c r="ET105" s="5"/>
      <c r="EU105" s="99"/>
      <c r="EV105" s="99"/>
      <c r="EW105" s="99"/>
      <c r="EX105" s="99"/>
      <c r="EY105" s="99"/>
    </row>
    <row r="106" spans="1:155" ht="16.5" thickBot="1">
      <c r="A106" s="57" t="s">
        <v>55</v>
      </c>
      <c r="B106" s="57"/>
      <c r="C106" s="41"/>
      <c r="D106" s="16">
        <f>IFERROR(VLOOKUP(A106,#REF!,4,FALSE),0)</f>
        <v>0</v>
      </c>
      <c r="E106" s="16">
        <f>IFERROR(VLOOKUP(A106,#REF!,6,FALSE),0)</f>
        <v>0</v>
      </c>
      <c r="F106" s="16"/>
      <c r="G106" s="16">
        <f>+IFERROR(VLOOKUP(A106,#REF!,12,FALSE),0)</f>
        <v>0</v>
      </c>
      <c r="H106" s="16">
        <f>+IFERROR(VLOOKUP(A106,#REF!,14,FALSE),0)</f>
        <v>0</v>
      </c>
      <c r="I106" s="16">
        <f t="shared" si="10"/>
        <v>0</v>
      </c>
      <c r="J106" s="16">
        <f t="shared" si="11"/>
        <v>0</v>
      </c>
      <c r="K106" s="58">
        <f t="shared" si="13"/>
        <v>0</v>
      </c>
      <c r="L106" s="35">
        <v>0</v>
      </c>
      <c r="M106" s="35">
        <v>0</v>
      </c>
      <c r="N106" s="35"/>
      <c r="O106" s="35"/>
      <c r="P106" s="35">
        <v>0</v>
      </c>
      <c r="Q106" s="35">
        <v>0</v>
      </c>
      <c r="R106" s="35">
        <v>0</v>
      </c>
      <c r="S106" s="35"/>
      <c r="T106" s="35"/>
      <c r="U106" s="35"/>
      <c r="V106" s="35"/>
      <c r="W106" s="35"/>
      <c r="X106" s="35">
        <v>0</v>
      </c>
      <c r="Y106" s="35">
        <v>0</v>
      </c>
      <c r="Z106" s="35">
        <v>0</v>
      </c>
      <c r="AA106" s="35"/>
      <c r="AB106" s="35">
        <v>0</v>
      </c>
      <c r="AC106" s="35">
        <v>0</v>
      </c>
      <c r="AD106" s="35"/>
      <c r="AE106" s="35"/>
      <c r="AF106" s="35">
        <v>0</v>
      </c>
      <c r="AG106" s="35">
        <v>0</v>
      </c>
      <c r="AH106" s="35">
        <v>0</v>
      </c>
      <c r="AI106" s="35"/>
      <c r="AJ106" s="35">
        <v>0</v>
      </c>
      <c r="AK106" s="35">
        <v>0</v>
      </c>
      <c r="AL106" s="35">
        <v>0</v>
      </c>
      <c r="AM106" s="35"/>
      <c r="AN106" s="35">
        <v>0</v>
      </c>
      <c r="AO106" s="35">
        <v>0</v>
      </c>
      <c r="AP106" s="35"/>
      <c r="AQ106" s="35"/>
      <c r="AR106" s="35">
        <v>0</v>
      </c>
      <c r="AS106" s="35">
        <v>0</v>
      </c>
      <c r="AT106" s="35">
        <v>0</v>
      </c>
      <c r="AU106" s="35"/>
      <c r="AV106" s="35"/>
      <c r="AW106" s="35"/>
      <c r="AX106" s="35"/>
      <c r="AY106" s="35"/>
      <c r="AZ106" s="35">
        <v>0</v>
      </c>
      <c r="BA106" s="35">
        <v>0</v>
      </c>
      <c r="BB106" s="35">
        <v>0</v>
      </c>
      <c r="BC106" s="35"/>
      <c r="BD106" s="35">
        <v>0</v>
      </c>
      <c r="BE106" s="35">
        <v>0</v>
      </c>
      <c r="BF106" s="35">
        <v>0</v>
      </c>
      <c r="BG106" s="35"/>
      <c r="BH106" s="35">
        <v>0</v>
      </c>
      <c r="BI106" s="35">
        <v>0</v>
      </c>
      <c r="BJ106" s="35">
        <v>0</v>
      </c>
      <c r="BK106" s="35"/>
      <c r="BL106" s="35">
        <v>0</v>
      </c>
      <c r="BM106" s="35">
        <v>0</v>
      </c>
      <c r="BN106" s="35"/>
      <c r="BO106" s="35"/>
      <c r="BP106" s="35">
        <v>0</v>
      </c>
      <c r="BQ106" s="35">
        <v>0</v>
      </c>
      <c r="BR106" s="35">
        <v>0</v>
      </c>
      <c r="BS106" s="35"/>
      <c r="BT106" s="35">
        <v>0</v>
      </c>
      <c r="BU106" s="35">
        <v>0</v>
      </c>
      <c r="BV106" s="35">
        <v>0</v>
      </c>
      <c r="BW106" s="35"/>
      <c r="BX106" s="35"/>
      <c r="BY106" s="35"/>
      <c r="BZ106" s="35"/>
      <c r="CA106" s="35"/>
      <c r="CB106" s="35">
        <v>0</v>
      </c>
      <c r="CC106" s="35">
        <v>0</v>
      </c>
      <c r="CD106" s="35">
        <v>0</v>
      </c>
      <c r="CE106" s="35"/>
      <c r="CF106" s="35">
        <v>0</v>
      </c>
      <c r="CG106" s="35">
        <v>0</v>
      </c>
      <c r="CH106" s="35">
        <v>0</v>
      </c>
      <c r="CI106" s="35"/>
      <c r="CJ106" s="35">
        <v>0</v>
      </c>
      <c r="CK106" s="35">
        <v>0</v>
      </c>
      <c r="CL106" s="35"/>
      <c r="CM106" s="35"/>
      <c r="CN106" s="35"/>
      <c r="CO106" s="35"/>
      <c r="CP106" s="35"/>
      <c r="CQ106" s="35"/>
      <c r="CR106" s="35"/>
      <c r="CS106" s="35"/>
      <c r="CT106" s="35"/>
      <c r="CU106" s="35"/>
      <c r="CV106" s="35"/>
      <c r="CW106" s="35"/>
      <c r="CX106" s="35"/>
      <c r="CY106" s="35"/>
      <c r="CZ106" s="35"/>
      <c r="DA106" s="35"/>
      <c r="DB106" s="35"/>
      <c r="DC106" s="35"/>
      <c r="DD106" s="35"/>
      <c r="DE106" s="35"/>
      <c r="DF106" s="35"/>
      <c r="DG106" s="35"/>
      <c r="DH106" s="35"/>
      <c r="DI106" s="35"/>
      <c r="DJ106" s="35"/>
      <c r="DK106" s="35"/>
      <c r="DL106" s="35"/>
      <c r="DM106" s="35"/>
      <c r="DN106" s="35"/>
      <c r="DO106" s="35"/>
      <c r="DP106" s="35"/>
      <c r="DQ106" s="35"/>
      <c r="DR106" s="35"/>
      <c r="DS106" s="35"/>
      <c r="DT106" s="35"/>
      <c r="DU106" s="35"/>
      <c r="DV106" s="35"/>
      <c r="DW106" s="35"/>
      <c r="DX106" s="35"/>
      <c r="DY106" s="35"/>
      <c r="DZ106" s="35"/>
      <c r="EA106" s="35"/>
      <c r="EB106" s="35"/>
      <c r="EC106" s="35"/>
      <c r="ED106" s="35"/>
      <c r="EE106" s="35"/>
      <c r="EF106" s="35"/>
      <c r="EG106" s="35"/>
      <c r="EH106" s="2" t="e">
        <f t="shared" si="14"/>
        <v>#DIV/0!</v>
      </c>
      <c r="EI106" s="16"/>
      <c r="EJ106" s="16"/>
      <c r="EK106" s="16"/>
      <c r="EL106" s="16"/>
      <c r="EM106" s="16"/>
      <c r="EN106" s="16"/>
      <c r="EO106" s="16"/>
      <c r="EQ106" s="16"/>
      <c r="ER106" s="99"/>
      <c r="ES106" s="16"/>
      <c r="ET106" s="16"/>
      <c r="EU106" s="99"/>
      <c r="EV106" s="99"/>
      <c r="EW106" s="99"/>
      <c r="EX106" s="99"/>
      <c r="EY106" s="99"/>
    </row>
    <row r="107" spans="1:155" ht="16.5" thickBot="1">
      <c r="A107" s="44" t="s">
        <v>52</v>
      </c>
      <c r="B107" s="44"/>
      <c r="C107" s="41"/>
      <c r="D107" s="3">
        <f>IFERROR(VLOOKUP(A107,#REF!,4,FALSE),0)</f>
        <v>0</v>
      </c>
      <c r="E107" s="3">
        <f>IFERROR(VLOOKUP(A107,#REF!,6,FALSE),0)</f>
        <v>0</v>
      </c>
      <c r="F107" s="3"/>
      <c r="G107" s="3">
        <f>+IFERROR(VLOOKUP(A107,#REF!,12,FALSE),0)</f>
        <v>0</v>
      </c>
      <c r="H107" s="3">
        <f>+IFERROR(VLOOKUP(A107,#REF!,14,FALSE),0)</f>
        <v>0</v>
      </c>
      <c r="I107" s="3">
        <f t="shared" si="10"/>
        <v>0</v>
      </c>
      <c r="J107" s="3">
        <f t="shared" si="11"/>
        <v>0</v>
      </c>
      <c r="K107" s="59">
        <f t="shared" si="13"/>
        <v>0</v>
      </c>
      <c r="L107" s="35">
        <v>0</v>
      </c>
      <c r="M107" s="35">
        <v>0</v>
      </c>
      <c r="N107" s="35"/>
      <c r="O107" s="35"/>
      <c r="P107" s="35">
        <v>0</v>
      </c>
      <c r="Q107" s="35">
        <v>0</v>
      </c>
      <c r="R107" s="35">
        <v>0</v>
      </c>
      <c r="S107" s="35"/>
      <c r="T107" s="35"/>
      <c r="U107" s="35"/>
      <c r="V107" s="35"/>
      <c r="W107" s="35"/>
      <c r="X107" s="35">
        <v>0</v>
      </c>
      <c r="Y107" s="35">
        <v>0</v>
      </c>
      <c r="Z107" s="35">
        <v>0</v>
      </c>
      <c r="AA107" s="35"/>
      <c r="AB107" s="35">
        <v>0</v>
      </c>
      <c r="AC107" s="35">
        <v>0</v>
      </c>
      <c r="AD107" s="35"/>
      <c r="AE107" s="35"/>
      <c r="AF107" s="35">
        <v>0</v>
      </c>
      <c r="AG107" s="35">
        <v>0</v>
      </c>
      <c r="AH107" s="35">
        <v>0</v>
      </c>
      <c r="AI107" s="35"/>
      <c r="AJ107" s="35">
        <v>0</v>
      </c>
      <c r="AK107" s="35">
        <v>0</v>
      </c>
      <c r="AL107" s="35">
        <v>0</v>
      </c>
      <c r="AM107" s="35"/>
      <c r="AN107" s="35">
        <v>0</v>
      </c>
      <c r="AO107" s="35">
        <v>0</v>
      </c>
      <c r="AP107" s="35"/>
      <c r="AQ107" s="35"/>
      <c r="AR107" s="35">
        <v>0</v>
      </c>
      <c r="AS107" s="35">
        <v>0</v>
      </c>
      <c r="AT107" s="35">
        <v>0</v>
      </c>
      <c r="AU107" s="35"/>
      <c r="AV107" s="35"/>
      <c r="AW107" s="35"/>
      <c r="AX107" s="35"/>
      <c r="AY107" s="35"/>
      <c r="AZ107" s="35">
        <v>0</v>
      </c>
      <c r="BA107" s="35">
        <v>0</v>
      </c>
      <c r="BB107" s="35">
        <v>0</v>
      </c>
      <c r="BC107" s="35"/>
      <c r="BD107" s="35">
        <v>0</v>
      </c>
      <c r="BE107" s="35">
        <v>0</v>
      </c>
      <c r="BF107" s="35">
        <v>0</v>
      </c>
      <c r="BG107" s="35"/>
      <c r="BH107" s="35">
        <v>0</v>
      </c>
      <c r="BI107" s="35">
        <v>0</v>
      </c>
      <c r="BJ107" s="35">
        <v>0</v>
      </c>
      <c r="BK107" s="35"/>
      <c r="BL107" s="35">
        <v>0</v>
      </c>
      <c r="BM107" s="35">
        <v>0</v>
      </c>
      <c r="BN107" s="35"/>
      <c r="BO107" s="35"/>
      <c r="BP107" s="35">
        <v>0</v>
      </c>
      <c r="BQ107" s="35">
        <v>0</v>
      </c>
      <c r="BR107" s="35">
        <v>0</v>
      </c>
      <c r="BS107" s="35"/>
      <c r="BT107" s="35">
        <v>0</v>
      </c>
      <c r="BU107" s="35">
        <v>0</v>
      </c>
      <c r="BV107" s="35">
        <v>0</v>
      </c>
      <c r="BW107" s="35"/>
      <c r="BX107" s="35"/>
      <c r="BY107" s="35"/>
      <c r="BZ107" s="35"/>
      <c r="CA107" s="35"/>
      <c r="CB107" s="35">
        <v>0</v>
      </c>
      <c r="CC107" s="35">
        <v>0</v>
      </c>
      <c r="CD107" s="35">
        <v>0</v>
      </c>
      <c r="CE107" s="35"/>
      <c r="CF107" s="35">
        <v>0</v>
      </c>
      <c r="CG107" s="35">
        <v>0</v>
      </c>
      <c r="CH107" s="35">
        <v>0</v>
      </c>
      <c r="CI107" s="35"/>
      <c r="CJ107" s="35">
        <v>0</v>
      </c>
      <c r="CK107" s="35">
        <v>0</v>
      </c>
      <c r="CL107" s="35"/>
      <c r="CM107" s="35"/>
      <c r="CN107" s="35"/>
      <c r="CO107" s="35"/>
      <c r="CP107" s="35"/>
      <c r="CQ107" s="35"/>
      <c r="CR107" s="35"/>
      <c r="CS107" s="35"/>
      <c r="CT107" s="35"/>
      <c r="CU107" s="35"/>
      <c r="CV107" s="35"/>
      <c r="CW107" s="35"/>
      <c r="CX107" s="35"/>
      <c r="CY107" s="35"/>
      <c r="CZ107" s="35"/>
      <c r="DA107" s="35"/>
      <c r="DB107" s="35"/>
      <c r="DC107" s="35"/>
      <c r="DD107" s="35"/>
      <c r="DE107" s="35"/>
      <c r="DF107" s="35"/>
      <c r="DG107" s="35"/>
      <c r="DH107" s="35"/>
      <c r="DI107" s="35"/>
      <c r="DJ107" s="35"/>
      <c r="DK107" s="35"/>
      <c r="DL107" s="35"/>
      <c r="DM107" s="35"/>
      <c r="DN107" s="35"/>
      <c r="DO107" s="35"/>
      <c r="DP107" s="35"/>
      <c r="DQ107" s="35"/>
      <c r="DR107" s="35"/>
      <c r="DS107" s="35"/>
      <c r="DT107" s="35"/>
      <c r="DU107" s="35"/>
      <c r="DV107" s="35"/>
      <c r="DW107" s="35"/>
      <c r="DX107" s="35"/>
      <c r="DY107" s="35"/>
      <c r="DZ107" s="35"/>
      <c r="EA107" s="35"/>
      <c r="EB107" s="35"/>
      <c r="EC107" s="35"/>
      <c r="ED107" s="35"/>
      <c r="EE107" s="35"/>
      <c r="EF107" s="35"/>
      <c r="EG107" s="35"/>
      <c r="EH107" s="2" t="e">
        <f t="shared" si="14"/>
        <v>#DIV/0!</v>
      </c>
      <c r="EI107" s="3"/>
      <c r="EJ107" s="3"/>
      <c r="EK107" s="3"/>
      <c r="EL107" s="3"/>
      <c r="EM107" s="3"/>
      <c r="EN107" s="3"/>
      <c r="EO107" s="3"/>
      <c r="EQ107" s="3"/>
      <c r="ER107" s="99"/>
      <c r="ES107" s="3"/>
      <c r="ET107" s="3"/>
      <c r="EU107" s="99"/>
      <c r="EV107" s="99"/>
      <c r="EW107" s="99"/>
      <c r="EX107" s="99"/>
      <c r="EY107" s="99"/>
    </row>
    <row r="108" spans="1:155" ht="16.5" thickBot="1">
      <c r="A108" s="44" t="s">
        <v>160</v>
      </c>
      <c r="B108" s="44"/>
      <c r="C108" s="41"/>
      <c r="D108" s="3">
        <f>IFERROR(VLOOKUP(A108,#REF!,4,FALSE),0)</f>
        <v>0</v>
      </c>
      <c r="E108" s="3">
        <f>IFERROR(VLOOKUP(A108,#REF!,6,FALSE),0)</f>
        <v>0</v>
      </c>
      <c r="F108" s="3"/>
      <c r="G108" s="3">
        <f>+IFERROR(VLOOKUP(A108,#REF!,12,FALSE),0)</f>
        <v>0</v>
      </c>
      <c r="H108" s="3">
        <f>+IFERROR(VLOOKUP(A108,#REF!,14,FALSE),0)</f>
        <v>0</v>
      </c>
      <c r="I108" s="3">
        <f t="shared" si="10"/>
        <v>0</v>
      </c>
      <c r="J108" s="3">
        <f t="shared" si="11"/>
        <v>0</v>
      </c>
      <c r="K108" s="43">
        <f t="shared" si="13"/>
        <v>0</v>
      </c>
      <c r="L108" s="35">
        <v>0</v>
      </c>
      <c r="M108" s="35">
        <v>0</v>
      </c>
      <c r="N108" s="35"/>
      <c r="O108" s="35"/>
      <c r="P108" s="35">
        <v>0</v>
      </c>
      <c r="Q108" s="35">
        <v>0</v>
      </c>
      <c r="R108" s="35">
        <v>0</v>
      </c>
      <c r="S108" s="35"/>
      <c r="T108" s="35"/>
      <c r="U108" s="35"/>
      <c r="V108" s="35"/>
      <c r="W108" s="35"/>
      <c r="X108" s="35">
        <v>0</v>
      </c>
      <c r="Y108" s="35">
        <v>0</v>
      </c>
      <c r="Z108" s="35">
        <v>0</v>
      </c>
      <c r="AA108" s="35"/>
      <c r="AB108" s="35">
        <v>0</v>
      </c>
      <c r="AC108" s="35">
        <v>0</v>
      </c>
      <c r="AD108" s="35"/>
      <c r="AE108" s="35"/>
      <c r="AF108" s="35">
        <v>0</v>
      </c>
      <c r="AG108" s="35">
        <v>0</v>
      </c>
      <c r="AH108" s="35">
        <v>0</v>
      </c>
      <c r="AI108" s="35"/>
      <c r="AJ108" s="35">
        <v>0</v>
      </c>
      <c r="AK108" s="35">
        <v>0</v>
      </c>
      <c r="AL108" s="35">
        <v>0</v>
      </c>
      <c r="AM108" s="35"/>
      <c r="AN108" s="35">
        <v>0</v>
      </c>
      <c r="AO108" s="35">
        <v>0</v>
      </c>
      <c r="AP108" s="35"/>
      <c r="AQ108" s="35"/>
      <c r="AR108" s="35">
        <v>0</v>
      </c>
      <c r="AS108" s="35">
        <v>0</v>
      </c>
      <c r="AT108" s="35">
        <v>0</v>
      </c>
      <c r="AU108" s="35"/>
      <c r="AV108" s="35"/>
      <c r="AW108" s="35"/>
      <c r="AX108" s="35"/>
      <c r="AY108" s="35"/>
      <c r="AZ108" s="35">
        <v>0</v>
      </c>
      <c r="BA108" s="35">
        <v>0</v>
      </c>
      <c r="BB108" s="35">
        <v>0</v>
      </c>
      <c r="BC108" s="35"/>
      <c r="BD108" s="35">
        <v>0</v>
      </c>
      <c r="BE108" s="35">
        <v>0</v>
      </c>
      <c r="BF108" s="35">
        <v>0</v>
      </c>
      <c r="BG108" s="35"/>
      <c r="BH108" s="35">
        <v>0</v>
      </c>
      <c r="BI108" s="35">
        <v>0</v>
      </c>
      <c r="BJ108" s="35">
        <v>0</v>
      </c>
      <c r="BK108" s="35"/>
      <c r="BL108" s="35">
        <v>0</v>
      </c>
      <c r="BM108" s="35">
        <v>0</v>
      </c>
      <c r="BN108" s="35"/>
      <c r="BO108" s="35"/>
      <c r="BP108" s="35">
        <v>0</v>
      </c>
      <c r="BQ108" s="35">
        <v>0</v>
      </c>
      <c r="BR108" s="35">
        <v>0</v>
      </c>
      <c r="BS108" s="35"/>
      <c r="BT108" s="35">
        <v>0</v>
      </c>
      <c r="BU108" s="35">
        <v>0</v>
      </c>
      <c r="BV108" s="35">
        <v>0</v>
      </c>
      <c r="BW108" s="35"/>
      <c r="BX108" s="35"/>
      <c r="BY108" s="35"/>
      <c r="BZ108" s="35"/>
      <c r="CA108" s="35"/>
      <c r="CB108" s="35">
        <v>0</v>
      </c>
      <c r="CC108" s="35">
        <v>0</v>
      </c>
      <c r="CD108" s="35">
        <v>0</v>
      </c>
      <c r="CE108" s="35"/>
      <c r="CF108" s="35">
        <v>0</v>
      </c>
      <c r="CG108" s="35">
        <v>0</v>
      </c>
      <c r="CH108" s="35">
        <v>0</v>
      </c>
      <c r="CI108" s="35"/>
      <c r="CJ108" s="35">
        <v>0</v>
      </c>
      <c r="CK108" s="35">
        <v>0</v>
      </c>
      <c r="CL108" s="35"/>
      <c r="CM108" s="35"/>
      <c r="CN108" s="35"/>
      <c r="CO108" s="35"/>
      <c r="CP108" s="35"/>
      <c r="CQ108" s="35"/>
      <c r="CR108" s="35"/>
      <c r="CS108" s="35"/>
      <c r="CT108" s="35"/>
      <c r="CU108" s="35"/>
      <c r="CV108" s="35"/>
      <c r="CW108" s="35"/>
      <c r="CX108" s="35"/>
      <c r="CY108" s="35"/>
      <c r="CZ108" s="35"/>
      <c r="DA108" s="35"/>
      <c r="DB108" s="35"/>
      <c r="DC108" s="35"/>
      <c r="DD108" s="35"/>
      <c r="DE108" s="35"/>
      <c r="DF108" s="35"/>
      <c r="DG108" s="35"/>
      <c r="DH108" s="35"/>
      <c r="DI108" s="35"/>
      <c r="DJ108" s="35"/>
      <c r="DK108" s="35"/>
      <c r="DL108" s="35"/>
      <c r="DM108" s="35"/>
      <c r="DN108" s="35"/>
      <c r="DO108" s="35"/>
      <c r="DP108" s="35"/>
      <c r="DQ108" s="35"/>
      <c r="DR108" s="35"/>
      <c r="DS108" s="35"/>
      <c r="DT108" s="35"/>
      <c r="DU108" s="35"/>
      <c r="DV108" s="35"/>
      <c r="DW108" s="35"/>
      <c r="DX108" s="35"/>
      <c r="DY108" s="35"/>
      <c r="DZ108" s="35"/>
      <c r="EA108" s="35"/>
      <c r="EB108" s="35"/>
      <c r="EC108" s="35"/>
      <c r="ED108" s="35"/>
      <c r="EE108" s="35"/>
      <c r="EF108" s="35"/>
      <c r="EG108" s="35"/>
      <c r="EH108" s="2" t="e">
        <f t="shared" si="14"/>
        <v>#DIV/0!</v>
      </c>
      <c r="EI108" s="3"/>
      <c r="EJ108" s="3"/>
      <c r="EK108" s="3"/>
      <c r="EL108" s="3"/>
      <c r="EM108" s="3"/>
      <c r="EN108" s="3"/>
      <c r="EO108" s="3"/>
      <c r="EQ108" s="3"/>
      <c r="ER108" s="99"/>
      <c r="ES108" s="3"/>
      <c r="ET108" s="3"/>
      <c r="EU108" s="99"/>
      <c r="EV108" s="99"/>
      <c r="EW108" s="99"/>
      <c r="EX108" s="99"/>
      <c r="EY108" s="99"/>
    </row>
    <row r="109" spans="1:155" ht="16.5" thickBot="1">
      <c r="A109" s="40" t="s">
        <v>76</v>
      </c>
      <c r="B109" s="40"/>
      <c r="C109" s="41"/>
      <c r="D109" s="5">
        <f>IFERROR(VLOOKUP(A109,#REF!,4,FALSE),0)</f>
        <v>0</v>
      </c>
      <c r="E109" s="5">
        <f>IFERROR(VLOOKUP(A109,#REF!,6,FALSE),0)</f>
        <v>0</v>
      </c>
      <c r="F109" s="5"/>
      <c r="G109" s="5">
        <f>+IFERROR(VLOOKUP(A109,#REF!,12,FALSE),0)</f>
        <v>0</v>
      </c>
      <c r="H109" s="5">
        <f>+IFERROR(VLOOKUP(A109,#REF!,14,FALSE),0)</f>
        <v>0</v>
      </c>
      <c r="I109" s="5">
        <f t="shared" si="10"/>
        <v>0</v>
      </c>
      <c r="J109" s="5">
        <f t="shared" si="11"/>
        <v>0</v>
      </c>
      <c r="K109" s="43">
        <f t="shared" si="13"/>
        <v>0</v>
      </c>
      <c r="L109" s="35">
        <v>0</v>
      </c>
      <c r="M109" s="35">
        <v>0</v>
      </c>
      <c r="N109" s="35"/>
      <c r="O109" s="35"/>
      <c r="P109" s="35">
        <v>0</v>
      </c>
      <c r="Q109" s="35">
        <v>0</v>
      </c>
      <c r="R109" s="35">
        <v>0</v>
      </c>
      <c r="S109" s="35"/>
      <c r="T109" s="35"/>
      <c r="U109" s="35"/>
      <c r="V109" s="35"/>
      <c r="W109" s="35"/>
      <c r="X109" s="35">
        <v>0</v>
      </c>
      <c r="Y109" s="35">
        <v>0</v>
      </c>
      <c r="Z109" s="35">
        <v>0</v>
      </c>
      <c r="AA109" s="35"/>
      <c r="AB109" s="35">
        <v>0</v>
      </c>
      <c r="AC109" s="35">
        <v>0</v>
      </c>
      <c r="AD109" s="35"/>
      <c r="AE109" s="35"/>
      <c r="AF109" s="35">
        <v>0</v>
      </c>
      <c r="AG109" s="35">
        <v>0</v>
      </c>
      <c r="AH109" s="35">
        <v>0</v>
      </c>
      <c r="AI109" s="35"/>
      <c r="AJ109" s="35">
        <v>0</v>
      </c>
      <c r="AK109" s="35">
        <v>0</v>
      </c>
      <c r="AL109" s="35">
        <v>0</v>
      </c>
      <c r="AM109" s="35"/>
      <c r="AN109" s="35">
        <v>0</v>
      </c>
      <c r="AO109" s="35">
        <v>0</v>
      </c>
      <c r="AP109" s="35"/>
      <c r="AQ109" s="35"/>
      <c r="AR109" s="35">
        <v>0</v>
      </c>
      <c r="AS109" s="35">
        <v>0</v>
      </c>
      <c r="AT109" s="35">
        <v>0</v>
      </c>
      <c r="AU109" s="35"/>
      <c r="AV109" s="35"/>
      <c r="AW109" s="35"/>
      <c r="AX109" s="35"/>
      <c r="AY109" s="35"/>
      <c r="AZ109" s="35">
        <v>0</v>
      </c>
      <c r="BA109" s="35">
        <v>0</v>
      </c>
      <c r="BB109" s="35">
        <v>0</v>
      </c>
      <c r="BC109" s="35"/>
      <c r="BD109" s="35">
        <v>0</v>
      </c>
      <c r="BE109" s="35">
        <v>0</v>
      </c>
      <c r="BF109" s="35">
        <v>0</v>
      </c>
      <c r="BG109" s="35"/>
      <c r="BH109" s="35">
        <v>0</v>
      </c>
      <c r="BI109" s="35">
        <v>0</v>
      </c>
      <c r="BJ109" s="35">
        <v>0</v>
      </c>
      <c r="BK109" s="35"/>
      <c r="BL109" s="35">
        <v>0</v>
      </c>
      <c r="BM109" s="35">
        <v>0</v>
      </c>
      <c r="BN109" s="35"/>
      <c r="BO109" s="35"/>
      <c r="BP109" s="35">
        <v>0</v>
      </c>
      <c r="BQ109" s="35">
        <v>0</v>
      </c>
      <c r="BR109" s="35">
        <v>0</v>
      </c>
      <c r="BS109" s="35"/>
      <c r="BT109" s="35">
        <v>0</v>
      </c>
      <c r="BU109" s="35">
        <v>0</v>
      </c>
      <c r="BV109" s="35">
        <v>0</v>
      </c>
      <c r="BW109" s="35"/>
      <c r="BX109" s="35"/>
      <c r="BY109" s="35"/>
      <c r="BZ109" s="35"/>
      <c r="CA109" s="35"/>
      <c r="CB109" s="35">
        <v>0</v>
      </c>
      <c r="CC109" s="35">
        <v>0</v>
      </c>
      <c r="CD109" s="35">
        <v>0</v>
      </c>
      <c r="CE109" s="35"/>
      <c r="CF109" s="35">
        <v>0</v>
      </c>
      <c r="CG109" s="35">
        <v>0</v>
      </c>
      <c r="CH109" s="35">
        <v>0</v>
      </c>
      <c r="CI109" s="35"/>
      <c r="CJ109" s="35">
        <v>0</v>
      </c>
      <c r="CK109" s="35">
        <v>0</v>
      </c>
      <c r="CL109" s="35"/>
      <c r="CM109" s="35"/>
      <c r="CN109" s="35"/>
      <c r="CO109" s="35"/>
      <c r="CP109" s="35"/>
      <c r="CQ109" s="35"/>
      <c r="CR109" s="35"/>
      <c r="CS109" s="35"/>
      <c r="CT109" s="35"/>
      <c r="CU109" s="35"/>
      <c r="CV109" s="35"/>
      <c r="CW109" s="35"/>
      <c r="CX109" s="35"/>
      <c r="CY109" s="35"/>
      <c r="CZ109" s="35"/>
      <c r="DA109" s="35"/>
      <c r="DB109" s="35"/>
      <c r="DC109" s="35"/>
      <c r="DD109" s="35"/>
      <c r="DE109" s="35"/>
      <c r="DF109" s="35"/>
      <c r="DG109" s="35"/>
      <c r="DH109" s="35"/>
      <c r="DI109" s="35"/>
      <c r="DJ109" s="35"/>
      <c r="DK109" s="35"/>
      <c r="DL109" s="35"/>
      <c r="DM109" s="35"/>
      <c r="DN109" s="35"/>
      <c r="DO109" s="35"/>
      <c r="DP109" s="35"/>
      <c r="DQ109" s="35"/>
      <c r="DR109" s="35"/>
      <c r="DS109" s="35"/>
      <c r="DT109" s="35"/>
      <c r="DU109" s="35"/>
      <c r="DV109" s="35"/>
      <c r="DW109" s="35"/>
      <c r="DX109" s="35"/>
      <c r="DY109" s="35"/>
      <c r="DZ109" s="35"/>
      <c r="EA109" s="35"/>
      <c r="EB109" s="35"/>
      <c r="EC109" s="35"/>
      <c r="ED109" s="35"/>
      <c r="EE109" s="35"/>
      <c r="EF109" s="35"/>
      <c r="EG109" s="35"/>
      <c r="EH109" s="2" t="e">
        <f t="shared" si="14"/>
        <v>#DIV/0!</v>
      </c>
      <c r="EI109" s="5"/>
      <c r="EJ109" s="5"/>
      <c r="EK109" s="5"/>
      <c r="EL109" s="5"/>
      <c r="EM109" s="5"/>
      <c r="EN109" s="5"/>
      <c r="EO109" s="5"/>
      <c r="EQ109" s="5"/>
      <c r="ER109" s="99"/>
      <c r="ES109" s="5"/>
      <c r="ET109" s="5"/>
      <c r="EU109" s="99"/>
      <c r="EV109" s="99"/>
      <c r="EW109" s="99"/>
      <c r="EX109" s="99"/>
      <c r="EY109" s="99"/>
    </row>
    <row r="110" spans="1:155" ht="16.5" thickBot="1">
      <c r="A110" s="44" t="s">
        <v>228</v>
      </c>
      <c r="B110" s="44"/>
      <c r="C110" s="41"/>
      <c r="D110" s="3">
        <f>IFERROR(VLOOKUP(A110,#REF!,4,FALSE),0)</f>
        <v>0</v>
      </c>
      <c r="E110" s="3">
        <f>IFERROR(VLOOKUP(A110,#REF!,6,FALSE),0)</f>
        <v>0</v>
      </c>
      <c r="F110" s="3"/>
      <c r="G110" s="3">
        <f>+IFERROR(VLOOKUP(A110,#REF!,12,FALSE),0)</f>
        <v>0</v>
      </c>
      <c r="H110" s="3">
        <f>+IFERROR(VLOOKUP(A110,#REF!,14,FALSE),0)</f>
        <v>0</v>
      </c>
      <c r="I110" s="3">
        <f t="shared" si="10"/>
        <v>0</v>
      </c>
      <c r="J110" s="3">
        <f t="shared" si="11"/>
        <v>0</v>
      </c>
      <c r="K110" s="43">
        <f t="shared" si="13"/>
        <v>0</v>
      </c>
      <c r="L110" s="35">
        <v>558</v>
      </c>
      <c r="M110" s="35">
        <v>126</v>
      </c>
      <c r="N110" s="35"/>
      <c r="O110" s="35">
        <v>-18</v>
      </c>
      <c r="P110" s="35">
        <v>576</v>
      </c>
      <c r="Q110" s="35">
        <v>270</v>
      </c>
      <c r="R110" s="35">
        <v>0</v>
      </c>
      <c r="S110" s="35">
        <v>18</v>
      </c>
      <c r="T110" s="35"/>
      <c r="U110" s="35"/>
      <c r="V110" s="35"/>
      <c r="W110" s="35"/>
      <c r="X110" s="35">
        <v>702</v>
      </c>
      <c r="Y110" s="35">
        <v>252</v>
      </c>
      <c r="Z110" s="35">
        <v>0</v>
      </c>
      <c r="AA110" s="35"/>
      <c r="AB110" s="35">
        <v>216</v>
      </c>
      <c r="AC110" s="35">
        <v>36</v>
      </c>
      <c r="AD110" s="35"/>
      <c r="AE110" s="35"/>
      <c r="AF110" s="35">
        <v>216</v>
      </c>
      <c r="AG110" s="35">
        <v>36</v>
      </c>
      <c r="AH110" s="35">
        <v>648</v>
      </c>
      <c r="AI110" s="35"/>
      <c r="AJ110" s="35">
        <v>414</v>
      </c>
      <c r="AK110" s="35">
        <v>144</v>
      </c>
      <c r="AL110" s="35">
        <v>1296</v>
      </c>
      <c r="AM110" s="35"/>
      <c r="AN110" s="35">
        <v>630</v>
      </c>
      <c r="AO110" s="35">
        <v>108</v>
      </c>
      <c r="AP110" s="35"/>
      <c r="AQ110" s="35"/>
      <c r="AR110" s="35">
        <v>468</v>
      </c>
      <c r="AS110" s="35">
        <v>126</v>
      </c>
      <c r="AT110" s="35">
        <v>648</v>
      </c>
      <c r="AU110" s="35"/>
      <c r="AV110" s="35"/>
      <c r="AW110" s="35"/>
      <c r="AX110" s="35"/>
      <c r="AY110" s="35"/>
      <c r="AZ110" s="35">
        <v>612</v>
      </c>
      <c r="BA110" s="35">
        <v>90</v>
      </c>
      <c r="BB110" s="35">
        <v>0</v>
      </c>
      <c r="BC110" s="35"/>
      <c r="BD110" s="35">
        <v>414</v>
      </c>
      <c r="BE110" s="35">
        <v>36</v>
      </c>
      <c r="BF110" s="35">
        <v>1296</v>
      </c>
      <c r="BG110" s="35"/>
      <c r="BH110" s="35">
        <v>612</v>
      </c>
      <c r="BI110" s="35">
        <v>54</v>
      </c>
      <c r="BJ110" s="35">
        <v>0</v>
      </c>
      <c r="BK110" s="35"/>
      <c r="BL110" s="35">
        <v>576</v>
      </c>
      <c r="BM110" s="35">
        <v>90</v>
      </c>
      <c r="BN110" s="35"/>
      <c r="BO110" s="35"/>
      <c r="BP110" s="35">
        <v>666</v>
      </c>
      <c r="BQ110" s="35">
        <v>54</v>
      </c>
      <c r="BR110" s="35">
        <v>1296</v>
      </c>
      <c r="BS110" s="35"/>
      <c r="BT110" s="35">
        <v>540</v>
      </c>
      <c r="BU110" s="35">
        <v>36</v>
      </c>
      <c r="BV110" s="35">
        <v>0</v>
      </c>
      <c r="BW110" s="35"/>
      <c r="BX110" s="35"/>
      <c r="BY110" s="35"/>
      <c r="BZ110" s="35"/>
      <c r="CA110" s="35"/>
      <c r="CB110" s="35">
        <v>738</v>
      </c>
      <c r="CC110" s="35">
        <v>252</v>
      </c>
      <c r="CD110" s="35">
        <v>1296</v>
      </c>
      <c r="CE110" s="35"/>
      <c r="CF110" s="35">
        <v>522</v>
      </c>
      <c r="CG110" s="35">
        <v>54</v>
      </c>
      <c r="CH110" s="35">
        <v>0</v>
      </c>
      <c r="CI110" s="35"/>
      <c r="CJ110" s="35">
        <v>486</v>
      </c>
      <c r="CK110" s="35">
        <v>0</v>
      </c>
      <c r="CL110" s="35"/>
      <c r="CM110" s="35"/>
      <c r="CN110" s="35"/>
      <c r="CO110" s="35"/>
      <c r="CP110" s="35"/>
      <c r="CQ110" s="35"/>
      <c r="CR110" s="35"/>
      <c r="CS110" s="35"/>
      <c r="CT110" s="35"/>
      <c r="CU110" s="35"/>
      <c r="CV110" s="35"/>
      <c r="CW110" s="35"/>
      <c r="CX110" s="35"/>
      <c r="CY110" s="35"/>
      <c r="CZ110" s="35"/>
      <c r="DA110" s="35"/>
      <c r="DB110" s="35"/>
      <c r="DC110" s="35"/>
      <c r="DD110" s="35"/>
      <c r="DE110" s="35"/>
      <c r="DF110" s="35"/>
      <c r="DG110" s="35"/>
      <c r="DH110" s="35"/>
      <c r="DI110" s="35"/>
      <c r="DJ110" s="35"/>
      <c r="DK110" s="35"/>
      <c r="DL110" s="35"/>
      <c r="DM110" s="35"/>
      <c r="DN110" s="35"/>
      <c r="DO110" s="35"/>
      <c r="DP110" s="35"/>
      <c r="DQ110" s="35"/>
      <c r="DR110" s="35"/>
      <c r="DS110" s="35"/>
      <c r="DT110" s="35"/>
      <c r="DU110" s="35"/>
      <c r="DV110" s="35"/>
      <c r="DW110" s="35"/>
      <c r="DX110" s="35"/>
      <c r="DY110" s="35"/>
      <c r="DZ110" s="35"/>
      <c r="EA110" s="35"/>
      <c r="EB110" s="35"/>
      <c r="EC110" s="35"/>
      <c r="ED110" s="35"/>
      <c r="EE110" s="35"/>
      <c r="EF110" s="35"/>
      <c r="EG110" s="35"/>
      <c r="EH110" s="2" t="e">
        <f t="shared" si="14"/>
        <v>#DIV/0!</v>
      </c>
      <c r="EI110" s="3"/>
      <c r="EJ110" s="3"/>
      <c r="EK110" s="3"/>
      <c r="EL110" s="3"/>
      <c r="EM110" s="3"/>
      <c r="EN110" s="3"/>
      <c r="EO110" s="3"/>
      <c r="EQ110" s="3"/>
      <c r="ER110" s="99"/>
      <c r="ES110" s="3"/>
      <c r="ET110" s="3"/>
      <c r="EU110" s="99"/>
      <c r="EV110" s="99"/>
      <c r="EW110" s="99"/>
      <c r="EX110" s="99"/>
      <c r="EY110" s="99"/>
    </row>
    <row r="111" spans="1:155" ht="16.5" thickBot="1">
      <c r="A111" s="40" t="s">
        <v>125</v>
      </c>
      <c r="B111" s="40"/>
      <c r="C111" s="41"/>
      <c r="D111" s="5">
        <f>IFERROR(VLOOKUP(A111,#REF!,4,FALSE),0)</f>
        <v>0</v>
      </c>
      <c r="E111" s="5">
        <f>IFERROR(VLOOKUP(A111,#REF!,6,FALSE),0)</f>
        <v>0</v>
      </c>
      <c r="F111" s="5"/>
      <c r="G111" s="5">
        <f>+IFERROR(VLOOKUP(A111,#REF!,12,FALSE),0)</f>
        <v>0</v>
      </c>
      <c r="H111" s="5">
        <f>+IFERROR(VLOOKUP(A111,#REF!,14,FALSE),0)</f>
        <v>0</v>
      </c>
      <c r="I111" s="5">
        <f t="shared" si="10"/>
        <v>0</v>
      </c>
      <c r="J111" s="5">
        <f t="shared" si="11"/>
        <v>0</v>
      </c>
      <c r="K111" s="43">
        <f t="shared" si="13"/>
        <v>0</v>
      </c>
      <c r="L111" s="35">
        <v>0</v>
      </c>
      <c r="M111" s="35">
        <v>0</v>
      </c>
      <c r="N111" s="35"/>
      <c r="O111" s="35"/>
      <c r="P111" s="35">
        <v>0</v>
      </c>
      <c r="Q111" s="35">
        <v>0</v>
      </c>
      <c r="R111" s="35">
        <v>0</v>
      </c>
      <c r="S111" s="35"/>
      <c r="T111" s="35"/>
      <c r="U111" s="35"/>
      <c r="V111" s="35"/>
      <c r="W111" s="35"/>
      <c r="X111" s="35">
        <v>0</v>
      </c>
      <c r="Y111" s="35">
        <v>0</v>
      </c>
      <c r="Z111" s="35">
        <v>0</v>
      </c>
      <c r="AA111" s="35"/>
      <c r="AB111" s="35">
        <v>0</v>
      </c>
      <c r="AC111" s="35">
        <v>0</v>
      </c>
      <c r="AD111" s="35"/>
      <c r="AE111" s="35"/>
      <c r="AF111" s="35">
        <v>0</v>
      </c>
      <c r="AG111" s="35">
        <v>0</v>
      </c>
      <c r="AH111" s="35">
        <v>0</v>
      </c>
      <c r="AI111" s="35"/>
      <c r="AJ111" s="35">
        <v>0</v>
      </c>
      <c r="AK111" s="35">
        <v>0</v>
      </c>
      <c r="AL111" s="35">
        <v>0</v>
      </c>
      <c r="AM111" s="35"/>
      <c r="AN111" s="35">
        <v>0</v>
      </c>
      <c r="AO111" s="35">
        <v>0</v>
      </c>
      <c r="AP111" s="35"/>
      <c r="AQ111" s="35"/>
      <c r="AR111" s="35">
        <v>0</v>
      </c>
      <c r="AS111" s="35">
        <v>0</v>
      </c>
      <c r="AT111" s="35">
        <v>0</v>
      </c>
      <c r="AU111" s="35"/>
      <c r="AV111" s="35"/>
      <c r="AW111" s="35"/>
      <c r="AX111" s="35"/>
      <c r="AY111" s="35"/>
      <c r="AZ111" s="35">
        <v>0</v>
      </c>
      <c r="BA111" s="35">
        <v>0</v>
      </c>
      <c r="BB111" s="35">
        <v>0</v>
      </c>
      <c r="BC111" s="35"/>
      <c r="BD111" s="35">
        <v>0</v>
      </c>
      <c r="BE111" s="35">
        <v>0</v>
      </c>
      <c r="BF111" s="35">
        <v>0</v>
      </c>
      <c r="BG111" s="35"/>
      <c r="BH111" s="35">
        <v>0</v>
      </c>
      <c r="BI111" s="35">
        <v>0</v>
      </c>
      <c r="BJ111" s="35">
        <v>0</v>
      </c>
      <c r="BK111" s="35"/>
      <c r="BL111" s="35">
        <v>0</v>
      </c>
      <c r="BM111" s="35">
        <v>0</v>
      </c>
      <c r="BN111" s="35"/>
      <c r="BO111" s="35"/>
      <c r="BP111" s="35">
        <v>0</v>
      </c>
      <c r="BQ111" s="35">
        <v>0</v>
      </c>
      <c r="BR111" s="35">
        <v>0</v>
      </c>
      <c r="BS111" s="35"/>
      <c r="BT111" s="35">
        <v>0</v>
      </c>
      <c r="BU111" s="35">
        <v>0</v>
      </c>
      <c r="BV111" s="35">
        <v>0</v>
      </c>
      <c r="BW111" s="35"/>
      <c r="BX111" s="35"/>
      <c r="BY111" s="35"/>
      <c r="BZ111" s="35"/>
      <c r="CA111" s="35"/>
      <c r="CB111" s="35">
        <v>0</v>
      </c>
      <c r="CC111" s="35">
        <v>0</v>
      </c>
      <c r="CD111" s="35">
        <v>0</v>
      </c>
      <c r="CE111" s="35"/>
      <c r="CF111" s="35">
        <v>0</v>
      </c>
      <c r="CG111" s="35">
        <v>0</v>
      </c>
      <c r="CH111" s="35">
        <v>0</v>
      </c>
      <c r="CI111" s="35"/>
      <c r="CJ111" s="35">
        <v>0</v>
      </c>
      <c r="CK111" s="35">
        <v>0</v>
      </c>
      <c r="CL111" s="35"/>
      <c r="CM111" s="35"/>
      <c r="CN111" s="35"/>
      <c r="CO111" s="35"/>
      <c r="CP111" s="35"/>
      <c r="CQ111" s="35"/>
      <c r="CR111" s="35"/>
      <c r="CS111" s="35"/>
      <c r="CT111" s="35"/>
      <c r="CU111" s="35"/>
      <c r="CV111" s="35"/>
      <c r="CW111" s="35"/>
      <c r="CX111" s="35"/>
      <c r="CY111" s="35"/>
      <c r="CZ111" s="35"/>
      <c r="DA111" s="35"/>
      <c r="DB111" s="35"/>
      <c r="DC111" s="35"/>
      <c r="DD111" s="35"/>
      <c r="DE111" s="35"/>
      <c r="DF111" s="35"/>
      <c r="DG111" s="35"/>
      <c r="DH111" s="35"/>
      <c r="DI111" s="35"/>
      <c r="DJ111" s="35"/>
      <c r="DK111" s="35"/>
      <c r="DL111" s="35"/>
      <c r="DM111" s="35"/>
      <c r="DN111" s="35"/>
      <c r="DO111" s="35"/>
      <c r="DP111" s="35"/>
      <c r="DQ111" s="35"/>
      <c r="DR111" s="35"/>
      <c r="DS111" s="35"/>
      <c r="DT111" s="35"/>
      <c r="DU111" s="35"/>
      <c r="DV111" s="35"/>
      <c r="DW111" s="35"/>
      <c r="DX111" s="35"/>
      <c r="DY111" s="35"/>
      <c r="DZ111" s="35"/>
      <c r="EA111" s="35"/>
      <c r="EB111" s="35"/>
      <c r="EC111" s="35"/>
      <c r="ED111" s="35"/>
      <c r="EE111" s="35"/>
      <c r="EF111" s="35"/>
      <c r="EG111" s="35"/>
      <c r="EH111" s="2" t="e">
        <f t="shared" si="14"/>
        <v>#DIV/0!</v>
      </c>
      <c r="EI111" s="5"/>
      <c r="EJ111" s="5"/>
      <c r="EK111" s="5"/>
      <c r="EL111" s="5"/>
      <c r="EM111" s="5"/>
      <c r="EN111" s="5"/>
      <c r="EO111" s="5"/>
      <c r="EQ111" s="5"/>
      <c r="ER111" s="99"/>
      <c r="ES111" s="5"/>
      <c r="ET111" s="5"/>
      <c r="EU111" s="99"/>
      <c r="EV111" s="99"/>
      <c r="EW111" s="99"/>
      <c r="EX111" s="99"/>
      <c r="EY111" s="99"/>
    </row>
    <row r="112" spans="1:155" ht="16.5" thickBot="1">
      <c r="A112" s="40" t="s">
        <v>229</v>
      </c>
      <c r="B112" s="40"/>
      <c r="C112" s="41"/>
      <c r="D112" s="5">
        <f>IFERROR(VLOOKUP(A112,#REF!,4,FALSE),0)</f>
        <v>0</v>
      </c>
      <c r="E112" s="5">
        <f>IFERROR(VLOOKUP(A112,#REF!,6,FALSE),0)</f>
        <v>0</v>
      </c>
      <c r="F112" s="5"/>
      <c r="G112" s="5">
        <f>+IFERROR(VLOOKUP(A112,#REF!,12,FALSE),0)</f>
        <v>0</v>
      </c>
      <c r="H112" s="5">
        <f>+IFERROR(VLOOKUP(A112,#REF!,14,FALSE),0)</f>
        <v>0</v>
      </c>
      <c r="I112" s="5">
        <f>+EQ112</f>
        <v>0</v>
      </c>
      <c r="J112" s="5">
        <f>+E112</f>
        <v>0</v>
      </c>
      <c r="K112" s="43">
        <f>J112-I112</f>
        <v>0</v>
      </c>
      <c r="L112" s="35">
        <v>33</v>
      </c>
      <c r="M112" s="35">
        <v>0</v>
      </c>
      <c r="N112" s="35"/>
      <c r="O112" s="35"/>
      <c r="P112" s="35">
        <v>33</v>
      </c>
      <c r="Q112" s="35">
        <v>0</v>
      </c>
      <c r="R112" s="35">
        <v>198</v>
      </c>
      <c r="S112" s="35"/>
      <c r="T112" s="35"/>
      <c r="U112" s="35"/>
      <c r="V112" s="35"/>
      <c r="W112" s="35"/>
      <c r="X112" s="35">
        <v>88</v>
      </c>
      <c r="Y112" s="35">
        <v>0</v>
      </c>
      <c r="Z112" s="35">
        <v>0</v>
      </c>
      <c r="AA112" s="35"/>
      <c r="AB112" s="35">
        <v>0</v>
      </c>
      <c r="AC112" s="35">
        <v>0</v>
      </c>
      <c r="AD112" s="35"/>
      <c r="AE112" s="35"/>
      <c r="AF112" s="35">
        <v>11</v>
      </c>
      <c r="AG112" s="35">
        <v>0</v>
      </c>
      <c r="AH112" s="35">
        <v>0</v>
      </c>
      <c r="AI112" s="35"/>
      <c r="AJ112" s="35">
        <v>11</v>
      </c>
      <c r="AK112" s="35">
        <v>0</v>
      </c>
      <c r="AL112" s="35">
        <v>0</v>
      </c>
      <c r="AM112" s="35"/>
      <c r="AN112" s="35">
        <v>55</v>
      </c>
      <c r="AO112" s="35">
        <v>0</v>
      </c>
      <c r="AP112" s="35"/>
      <c r="AQ112" s="35"/>
      <c r="AR112" s="35">
        <v>33</v>
      </c>
      <c r="AS112" s="35">
        <v>0</v>
      </c>
      <c r="AT112" s="35">
        <v>0</v>
      </c>
      <c r="AU112" s="35"/>
      <c r="AV112" s="35"/>
      <c r="AW112" s="35"/>
      <c r="AX112" s="35"/>
      <c r="AY112" s="35"/>
      <c r="AZ112" s="35">
        <v>22</v>
      </c>
      <c r="BA112" s="35">
        <v>0</v>
      </c>
      <c r="BB112" s="35">
        <v>198</v>
      </c>
      <c r="BC112" s="35"/>
      <c r="BD112" s="35">
        <v>11</v>
      </c>
      <c r="BE112" s="35">
        <v>0</v>
      </c>
      <c r="BF112" s="35">
        <v>0</v>
      </c>
      <c r="BG112" s="35"/>
      <c r="BH112" s="35">
        <v>88</v>
      </c>
      <c r="BI112" s="35">
        <v>0</v>
      </c>
      <c r="BJ112" s="35">
        <v>0</v>
      </c>
      <c r="BK112" s="35"/>
      <c r="BL112" s="35">
        <v>44</v>
      </c>
      <c r="BM112" s="35">
        <v>0</v>
      </c>
      <c r="BN112" s="35"/>
      <c r="BO112" s="35"/>
      <c r="BP112" s="35">
        <v>55</v>
      </c>
      <c r="BQ112" s="35">
        <v>0</v>
      </c>
      <c r="BR112" s="35">
        <v>198</v>
      </c>
      <c r="BS112" s="35"/>
      <c r="BT112" s="35">
        <v>22</v>
      </c>
      <c r="BU112" s="35">
        <v>0</v>
      </c>
      <c r="BV112" s="35">
        <v>0</v>
      </c>
      <c r="BW112" s="35"/>
      <c r="BX112" s="35"/>
      <c r="BY112" s="35"/>
      <c r="BZ112" s="35"/>
      <c r="CA112" s="35"/>
      <c r="CB112" s="35">
        <v>55</v>
      </c>
      <c r="CC112" s="35">
        <v>0</v>
      </c>
      <c r="CD112" s="35">
        <v>0</v>
      </c>
      <c r="CE112" s="35"/>
      <c r="CF112" s="35">
        <v>33</v>
      </c>
      <c r="CG112" s="35">
        <v>0</v>
      </c>
      <c r="CH112" s="35">
        <v>0</v>
      </c>
      <c r="CI112" s="35"/>
      <c r="CJ112" s="35">
        <v>44</v>
      </c>
      <c r="CK112" s="35">
        <v>0</v>
      </c>
      <c r="CL112" s="35"/>
      <c r="CM112" s="35"/>
      <c r="CN112" s="35"/>
      <c r="CO112" s="35"/>
      <c r="CP112" s="35"/>
      <c r="CQ112" s="35"/>
      <c r="CR112" s="35"/>
      <c r="CS112" s="35"/>
      <c r="CT112" s="35"/>
      <c r="CU112" s="35"/>
      <c r="CV112" s="35"/>
      <c r="CW112" s="35"/>
      <c r="CX112" s="35"/>
      <c r="CY112" s="35"/>
      <c r="CZ112" s="35"/>
      <c r="DA112" s="35"/>
      <c r="DB112" s="35"/>
      <c r="DC112" s="35"/>
      <c r="DD112" s="35"/>
      <c r="DE112" s="35"/>
      <c r="DF112" s="35"/>
      <c r="DG112" s="35"/>
      <c r="DH112" s="35"/>
      <c r="DI112" s="35"/>
      <c r="DJ112" s="35"/>
      <c r="DK112" s="35"/>
      <c r="DL112" s="35"/>
      <c r="DM112" s="35"/>
      <c r="DN112" s="35"/>
      <c r="DO112" s="35"/>
      <c r="DP112" s="35"/>
      <c r="DQ112" s="35"/>
      <c r="DR112" s="35"/>
      <c r="DS112" s="35"/>
      <c r="DT112" s="35"/>
      <c r="DU112" s="35"/>
      <c r="DV112" s="35"/>
      <c r="DW112" s="35"/>
      <c r="DX112" s="35"/>
      <c r="DY112" s="35"/>
      <c r="DZ112" s="35"/>
      <c r="EA112" s="35"/>
      <c r="EB112" s="35"/>
      <c r="EC112" s="35"/>
      <c r="ED112" s="35"/>
      <c r="EE112" s="35"/>
      <c r="EF112" s="35"/>
      <c r="EG112" s="35"/>
      <c r="EH112" s="2" t="e">
        <f t="shared" si="14"/>
        <v>#DIV/0!</v>
      </c>
      <c r="EI112" s="5"/>
      <c r="EJ112" s="5"/>
      <c r="EK112" s="5"/>
      <c r="EL112" s="5"/>
      <c r="EM112" s="5"/>
      <c r="EN112" s="5"/>
      <c r="EO112" s="5"/>
      <c r="EQ112" s="5"/>
      <c r="ER112" s="99"/>
      <c r="ES112" s="5"/>
      <c r="ET112" s="5"/>
      <c r="EU112" s="99"/>
      <c r="EV112" s="99"/>
      <c r="EW112" s="99"/>
      <c r="EX112" s="99"/>
      <c r="EY112" s="99"/>
    </row>
    <row r="113" spans="1:155" ht="16.5" thickBot="1">
      <c r="A113" s="40" t="s">
        <v>239</v>
      </c>
      <c r="B113" s="40"/>
      <c r="C113" s="41"/>
      <c r="D113" s="5">
        <f>IFERROR(VLOOKUP(A113,#REF!,4,FALSE),0)</f>
        <v>0</v>
      </c>
      <c r="E113" s="5">
        <f>IFERROR(VLOOKUP(A113,#REF!,6,FALSE),0)</f>
        <v>0</v>
      </c>
      <c r="F113" s="5"/>
      <c r="G113" s="5">
        <f>+IFERROR(VLOOKUP(A113,#REF!,12,FALSE),0)</f>
        <v>0</v>
      </c>
      <c r="H113" s="5">
        <f>+IFERROR(VLOOKUP(A113,#REF!,14,FALSE),0)</f>
        <v>0</v>
      </c>
      <c r="I113" s="5">
        <f t="shared" si="10"/>
        <v>0</v>
      </c>
      <c r="J113" s="5">
        <f t="shared" si="11"/>
        <v>0</v>
      </c>
      <c r="K113" s="255">
        <f>J113-I113</f>
        <v>0</v>
      </c>
      <c r="L113" s="35">
        <v>22</v>
      </c>
      <c r="M113" s="35">
        <v>0</v>
      </c>
      <c r="N113" s="35"/>
      <c r="O113" s="35">
        <v>11</v>
      </c>
      <c r="P113" s="35">
        <v>11</v>
      </c>
      <c r="Q113" s="35">
        <v>0</v>
      </c>
      <c r="R113" s="35">
        <v>0</v>
      </c>
      <c r="S113" s="35">
        <v>-11</v>
      </c>
      <c r="T113" s="35"/>
      <c r="U113" s="35"/>
      <c r="V113" s="35"/>
      <c r="W113" s="35"/>
      <c r="X113" s="35">
        <v>22</v>
      </c>
      <c r="Y113" s="35">
        <v>0</v>
      </c>
      <c r="Z113" s="35">
        <v>99</v>
      </c>
      <c r="AA113" s="35"/>
      <c r="AB113" s="35">
        <v>22</v>
      </c>
      <c r="AC113" s="35">
        <v>0</v>
      </c>
      <c r="AD113" s="35"/>
      <c r="AE113" s="35"/>
      <c r="AF113" s="35">
        <v>0</v>
      </c>
      <c r="AG113" s="35">
        <v>0</v>
      </c>
      <c r="AH113" s="35">
        <v>0</v>
      </c>
      <c r="AI113" s="35"/>
      <c r="AJ113" s="35">
        <v>0</v>
      </c>
      <c r="AK113" s="35">
        <v>0</v>
      </c>
      <c r="AL113" s="35">
        <v>0</v>
      </c>
      <c r="AM113" s="35"/>
      <c r="AN113" s="35">
        <v>44</v>
      </c>
      <c r="AO113" s="35">
        <v>0</v>
      </c>
      <c r="AP113" s="35"/>
      <c r="AQ113" s="35"/>
      <c r="AR113" s="35">
        <v>11</v>
      </c>
      <c r="AS113" s="35">
        <v>0</v>
      </c>
      <c r="AT113" s="35">
        <v>0</v>
      </c>
      <c r="AU113" s="35"/>
      <c r="AV113" s="35"/>
      <c r="AW113" s="35"/>
      <c r="AX113" s="35"/>
      <c r="AY113" s="35"/>
      <c r="AZ113" s="35">
        <v>44</v>
      </c>
      <c r="BA113" s="35">
        <v>0</v>
      </c>
      <c r="BB113" s="35">
        <v>0</v>
      </c>
      <c r="BC113" s="35"/>
      <c r="BD113" s="35">
        <v>11</v>
      </c>
      <c r="BE113" s="35">
        <v>0</v>
      </c>
      <c r="BF113" s="35">
        <v>198</v>
      </c>
      <c r="BG113" s="35"/>
      <c r="BH113" s="35">
        <v>55</v>
      </c>
      <c r="BI113" s="35">
        <v>0</v>
      </c>
      <c r="BJ113" s="35">
        <v>0</v>
      </c>
      <c r="BK113" s="35"/>
      <c r="BL113" s="35">
        <v>33</v>
      </c>
      <c r="BM113" s="35">
        <v>0</v>
      </c>
      <c r="BN113" s="35"/>
      <c r="BO113" s="35"/>
      <c r="BP113" s="35">
        <v>33</v>
      </c>
      <c r="BQ113" s="35">
        <v>0</v>
      </c>
      <c r="BR113" s="35">
        <v>0</v>
      </c>
      <c r="BS113" s="35"/>
      <c r="BT113" s="35">
        <v>22</v>
      </c>
      <c r="BU113" s="35">
        <v>0</v>
      </c>
      <c r="BV113" s="35">
        <v>0</v>
      </c>
      <c r="BW113" s="35"/>
      <c r="BX113" s="35"/>
      <c r="BY113" s="35"/>
      <c r="BZ113" s="35"/>
      <c r="CA113" s="35"/>
      <c r="CB113" s="35">
        <v>44</v>
      </c>
      <c r="CC113" s="35">
        <v>0</v>
      </c>
      <c r="CD113" s="35">
        <v>198</v>
      </c>
      <c r="CE113" s="35"/>
      <c r="CF113" s="35">
        <v>11</v>
      </c>
      <c r="CG113" s="35">
        <v>0</v>
      </c>
      <c r="CH113" s="35">
        <v>0</v>
      </c>
      <c r="CI113" s="35"/>
      <c r="CJ113" s="35">
        <v>22</v>
      </c>
      <c r="CK113" s="35">
        <v>0</v>
      </c>
      <c r="CL113" s="35"/>
      <c r="CM113" s="35"/>
      <c r="CN113" s="35"/>
      <c r="CO113" s="35"/>
      <c r="CP113" s="35"/>
      <c r="CQ113" s="35"/>
      <c r="CR113" s="35"/>
      <c r="CS113" s="35"/>
      <c r="CT113" s="35"/>
      <c r="CU113" s="35"/>
      <c r="CV113" s="35"/>
      <c r="CW113" s="35"/>
      <c r="CX113" s="35"/>
      <c r="CY113" s="35"/>
      <c r="CZ113" s="35"/>
      <c r="DA113" s="35"/>
      <c r="DB113" s="35"/>
      <c r="DC113" s="35"/>
      <c r="DD113" s="35"/>
      <c r="DE113" s="35"/>
      <c r="DF113" s="35"/>
      <c r="DG113" s="35"/>
      <c r="DH113" s="35"/>
      <c r="DI113" s="35"/>
      <c r="DJ113" s="35"/>
      <c r="DK113" s="35"/>
      <c r="DL113" s="35"/>
      <c r="DM113" s="35"/>
      <c r="DN113" s="35"/>
      <c r="DO113" s="35"/>
      <c r="DP113" s="35"/>
      <c r="DQ113" s="35"/>
      <c r="DR113" s="35"/>
      <c r="DS113" s="35"/>
      <c r="DT113" s="35"/>
      <c r="DU113" s="35"/>
      <c r="DV113" s="35"/>
      <c r="DW113" s="35"/>
      <c r="DX113" s="35"/>
      <c r="DY113" s="35"/>
      <c r="DZ113" s="35"/>
      <c r="EA113" s="35"/>
      <c r="EB113" s="35"/>
      <c r="EC113" s="35"/>
      <c r="ED113" s="35"/>
      <c r="EE113" s="35"/>
      <c r="EF113" s="35"/>
      <c r="EG113" s="35"/>
      <c r="EH113" s="2" t="e">
        <f t="shared" si="14"/>
        <v>#DIV/0!</v>
      </c>
      <c r="EI113" s="3"/>
      <c r="EJ113" s="3"/>
      <c r="EK113" s="3"/>
      <c r="EL113" s="3"/>
      <c r="EM113" s="3"/>
      <c r="EN113" s="3"/>
      <c r="EO113" s="3"/>
      <c r="EQ113" s="3"/>
      <c r="ER113" s="99"/>
      <c r="ES113" s="3"/>
      <c r="ET113" s="3"/>
      <c r="EU113" s="99"/>
      <c r="EV113" s="99"/>
      <c r="EW113" s="99"/>
      <c r="EX113" s="99"/>
      <c r="EY113" s="99"/>
    </row>
    <row r="114" spans="1:155" ht="16.5" thickBot="1">
      <c r="A114" s="44" t="s">
        <v>189</v>
      </c>
      <c r="B114" s="44"/>
      <c r="C114" s="41"/>
      <c r="D114" s="3">
        <f>IFERROR(VLOOKUP(A114,#REF!,4,FALSE),0)</f>
        <v>0</v>
      </c>
      <c r="E114" s="3">
        <f>IFERROR(VLOOKUP(A114,#REF!,6,FALSE),0)</f>
        <v>0</v>
      </c>
      <c r="F114" s="3"/>
      <c r="G114" s="3"/>
      <c r="H114" s="3"/>
      <c r="I114" s="3">
        <f t="shared" si="10"/>
        <v>0</v>
      </c>
      <c r="J114" s="3">
        <f t="shared" si="11"/>
        <v>0</v>
      </c>
      <c r="K114" s="256">
        <f>J114-I114</f>
        <v>0</v>
      </c>
      <c r="L114" s="35">
        <v>0</v>
      </c>
      <c r="M114" s="35">
        <v>0</v>
      </c>
      <c r="N114" s="35"/>
      <c r="O114" s="35"/>
      <c r="P114" s="35">
        <v>0</v>
      </c>
      <c r="Q114" s="35">
        <v>0</v>
      </c>
      <c r="R114" s="35">
        <v>0</v>
      </c>
      <c r="S114" s="35"/>
      <c r="T114" s="35"/>
      <c r="U114" s="35"/>
      <c r="V114" s="35"/>
      <c r="W114" s="35"/>
      <c r="X114" s="35">
        <v>16</v>
      </c>
      <c r="Y114" s="35">
        <v>0</v>
      </c>
      <c r="Z114" s="35">
        <v>0</v>
      </c>
      <c r="AA114" s="35"/>
      <c r="AB114" s="35">
        <v>0</v>
      </c>
      <c r="AC114" s="35">
        <v>0</v>
      </c>
      <c r="AD114" s="35"/>
      <c r="AE114" s="35"/>
      <c r="AF114" s="35">
        <v>0</v>
      </c>
      <c r="AG114" s="35">
        <v>0</v>
      </c>
      <c r="AH114" s="35">
        <v>0</v>
      </c>
      <c r="AI114" s="35"/>
      <c r="AJ114" s="35">
        <v>0</v>
      </c>
      <c r="AK114" s="35">
        <v>0</v>
      </c>
      <c r="AL114" s="35">
        <v>0</v>
      </c>
      <c r="AM114" s="35"/>
      <c r="AN114" s="35">
        <v>0</v>
      </c>
      <c r="AO114" s="35">
        <v>0</v>
      </c>
      <c r="AP114" s="35"/>
      <c r="AQ114" s="35"/>
      <c r="AR114" s="35">
        <v>0</v>
      </c>
      <c r="AS114" s="35">
        <v>0</v>
      </c>
      <c r="AT114" s="35">
        <v>0</v>
      </c>
      <c r="AU114" s="35"/>
      <c r="AV114" s="35"/>
      <c r="AW114" s="35"/>
      <c r="AX114" s="35"/>
      <c r="AY114" s="35"/>
      <c r="AZ114" s="35">
        <v>0</v>
      </c>
      <c r="BA114" s="35">
        <v>0</v>
      </c>
      <c r="BB114" s="35">
        <v>0</v>
      </c>
      <c r="BC114" s="35"/>
      <c r="BD114" s="35">
        <v>0</v>
      </c>
      <c r="BE114" s="35">
        <v>0</v>
      </c>
      <c r="BF114" s="35">
        <v>0</v>
      </c>
      <c r="BG114" s="35"/>
      <c r="BH114" s="35">
        <v>0</v>
      </c>
      <c r="BI114" s="35">
        <v>0</v>
      </c>
      <c r="BJ114" s="35">
        <v>0</v>
      </c>
      <c r="BK114" s="35"/>
      <c r="BL114" s="35">
        <v>0</v>
      </c>
      <c r="BM114" s="35">
        <v>0</v>
      </c>
      <c r="BN114" s="35"/>
      <c r="BO114" s="35"/>
      <c r="BP114" s="35">
        <v>0</v>
      </c>
      <c r="BQ114" s="35">
        <v>0</v>
      </c>
      <c r="BR114" s="35">
        <v>0</v>
      </c>
      <c r="BS114" s="35"/>
      <c r="BT114" s="35">
        <v>0</v>
      </c>
      <c r="BU114" s="35">
        <v>0</v>
      </c>
      <c r="BV114" s="35">
        <v>0</v>
      </c>
      <c r="BW114" s="35"/>
      <c r="BX114" s="35"/>
      <c r="BY114" s="35"/>
      <c r="BZ114" s="35"/>
      <c r="CA114" s="35"/>
      <c r="CB114" s="35">
        <v>0</v>
      </c>
      <c r="CC114" s="35">
        <v>0</v>
      </c>
      <c r="CD114" s="35">
        <v>0</v>
      </c>
      <c r="CE114" s="35"/>
      <c r="CF114" s="35">
        <v>0</v>
      </c>
      <c r="CG114" s="35">
        <v>0</v>
      </c>
      <c r="CH114" s="35">
        <v>0</v>
      </c>
      <c r="CI114" s="35"/>
      <c r="CJ114" s="35">
        <v>0</v>
      </c>
      <c r="CK114" s="35">
        <v>0</v>
      </c>
      <c r="CL114" s="35"/>
      <c r="CM114" s="35"/>
      <c r="CN114" s="35"/>
      <c r="CO114" s="35"/>
      <c r="CP114" s="35"/>
      <c r="CQ114" s="35"/>
      <c r="CR114" s="35"/>
      <c r="CS114" s="35"/>
      <c r="CT114" s="35"/>
      <c r="CU114" s="35"/>
      <c r="CV114" s="35"/>
      <c r="CW114" s="35"/>
      <c r="CX114" s="35"/>
      <c r="CY114" s="35"/>
      <c r="CZ114" s="35"/>
      <c r="DA114" s="35"/>
      <c r="DB114" s="35"/>
      <c r="DC114" s="35"/>
      <c r="DD114" s="35"/>
      <c r="DE114" s="35"/>
      <c r="DF114" s="35"/>
      <c r="DG114" s="35"/>
      <c r="DH114" s="35"/>
      <c r="DI114" s="35"/>
      <c r="DJ114" s="35"/>
      <c r="DK114" s="35"/>
      <c r="DL114" s="35"/>
      <c r="DM114" s="35"/>
      <c r="DN114" s="35"/>
      <c r="DO114" s="35"/>
      <c r="DP114" s="35"/>
      <c r="DQ114" s="35"/>
      <c r="DR114" s="35"/>
      <c r="DS114" s="35"/>
      <c r="DT114" s="35"/>
      <c r="DU114" s="35"/>
      <c r="DV114" s="35"/>
      <c r="DW114" s="35"/>
      <c r="DX114" s="35"/>
      <c r="DY114" s="35"/>
      <c r="DZ114" s="35"/>
      <c r="EA114" s="35"/>
      <c r="EB114" s="35"/>
      <c r="EC114" s="35"/>
      <c r="ED114" s="35"/>
      <c r="EE114" s="35"/>
      <c r="EF114" s="35"/>
      <c r="EG114" s="35"/>
      <c r="EH114" s="2" t="e">
        <f t="shared" si="14"/>
        <v>#DIV/0!</v>
      </c>
      <c r="EI114" s="3"/>
      <c r="EJ114" s="3"/>
      <c r="EK114" s="3"/>
      <c r="EL114" s="3"/>
      <c r="EM114" s="3"/>
      <c r="EN114" s="3"/>
      <c r="EO114" s="3"/>
      <c r="EQ114" s="3"/>
      <c r="ER114" s="99"/>
      <c r="ES114" s="3"/>
      <c r="ET114" s="3"/>
      <c r="EU114" s="99"/>
      <c r="EV114" s="99"/>
      <c r="EW114" s="99"/>
      <c r="EX114" s="99"/>
      <c r="EY114" s="99"/>
    </row>
    <row r="115" spans="1:155" ht="16.5" thickBot="1">
      <c r="A115" s="40" t="s">
        <v>62</v>
      </c>
      <c r="B115" s="40"/>
      <c r="C115" s="41"/>
      <c r="D115" s="5">
        <f>IFERROR(VLOOKUP(A115,#REF!,4,FALSE),0)</f>
        <v>0</v>
      </c>
      <c r="E115" s="5">
        <f>IFERROR(VLOOKUP(A115,#REF!,6,FALSE),0)</f>
        <v>0</v>
      </c>
      <c r="F115" s="5"/>
      <c r="G115" s="5">
        <f>+IFERROR(VLOOKUP(A115,#REF!,12,FALSE),0)</f>
        <v>0</v>
      </c>
      <c r="H115" s="5">
        <f>+IFERROR(VLOOKUP(A115,#REF!,14,FALSE),0)</f>
        <v>0</v>
      </c>
      <c r="I115" s="5">
        <f t="shared" si="10"/>
        <v>0</v>
      </c>
      <c r="J115" s="5">
        <f t="shared" si="11"/>
        <v>0</v>
      </c>
      <c r="K115" s="43">
        <f t="shared" ref="K115:K133" si="15">J115-I115</f>
        <v>0</v>
      </c>
      <c r="L115" s="35">
        <v>0</v>
      </c>
      <c r="M115" s="35">
        <v>0</v>
      </c>
      <c r="N115" s="35"/>
      <c r="O115" s="35"/>
      <c r="P115" s="35">
        <v>0</v>
      </c>
      <c r="Q115" s="35">
        <v>0</v>
      </c>
      <c r="R115" s="35">
        <v>360</v>
      </c>
      <c r="S115" s="35"/>
      <c r="T115" s="35"/>
      <c r="U115" s="35"/>
      <c r="V115" s="35"/>
      <c r="W115" s="35"/>
      <c r="X115" s="35">
        <v>0</v>
      </c>
      <c r="Y115" s="35">
        <v>0</v>
      </c>
      <c r="Z115" s="35">
        <v>0</v>
      </c>
      <c r="AA115" s="35"/>
      <c r="AB115" s="35">
        <v>360</v>
      </c>
      <c r="AC115" s="35">
        <v>0</v>
      </c>
      <c r="AD115" s="35"/>
      <c r="AE115" s="35"/>
      <c r="AF115" s="35">
        <v>0</v>
      </c>
      <c r="AG115" s="35">
        <v>0</v>
      </c>
      <c r="AH115" s="35">
        <v>0</v>
      </c>
      <c r="AI115" s="35"/>
      <c r="AJ115" s="35">
        <v>0</v>
      </c>
      <c r="AK115" s="35">
        <v>0</v>
      </c>
      <c r="AL115" s="35">
        <v>360</v>
      </c>
      <c r="AM115" s="35"/>
      <c r="AN115" s="35">
        <v>216</v>
      </c>
      <c r="AO115" s="35">
        <v>0</v>
      </c>
      <c r="AP115" s="35"/>
      <c r="AQ115" s="35"/>
      <c r="AR115" s="35">
        <v>72</v>
      </c>
      <c r="AS115" s="35">
        <v>72</v>
      </c>
      <c r="AT115" s="35">
        <v>720</v>
      </c>
      <c r="AU115" s="35"/>
      <c r="AV115" s="35"/>
      <c r="AW115" s="35"/>
      <c r="AX115" s="35"/>
      <c r="AY115" s="35"/>
      <c r="AZ115" s="35">
        <v>216</v>
      </c>
      <c r="BA115" s="35">
        <v>108</v>
      </c>
      <c r="BB115" s="35">
        <v>720</v>
      </c>
      <c r="BC115" s="35"/>
      <c r="BD115" s="35">
        <v>360</v>
      </c>
      <c r="BE115" s="35">
        <v>72</v>
      </c>
      <c r="BF115" s="35">
        <v>0</v>
      </c>
      <c r="BG115" s="35"/>
      <c r="BH115" s="35">
        <v>360</v>
      </c>
      <c r="BI115" s="35">
        <v>72</v>
      </c>
      <c r="BJ115" s="35">
        <v>360</v>
      </c>
      <c r="BK115" s="35"/>
      <c r="BL115" s="35">
        <v>432</v>
      </c>
      <c r="BM115" s="35">
        <v>36</v>
      </c>
      <c r="BN115" s="35"/>
      <c r="BO115" s="35"/>
      <c r="BP115" s="35">
        <v>324</v>
      </c>
      <c r="BQ115" s="35">
        <v>36</v>
      </c>
      <c r="BR115" s="35">
        <v>468</v>
      </c>
      <c r="BS115" s="35"/>
      <c r="BT115" s="35">
        <v>180</v>
      </c>
      <c r="BU115" s="35">
        <v>72</v>
      </c>
      <c r="BV115" s="35">
        <v>0</v>
      </c>
      <c r="BW115" s="35">
        <v>-36</v>
      </c>
      <c r="BX115" s="35"/>
      <c r="BY115" s="35"/>
      <c r="BZ115" s="35"/>
      <c r="CA115" s="35"/>
      <c r="CB115" s="35">
        <v>180</v>
      </c>
      <c r="CC115" s="35">
        <v>144</v>
      </c>
      <c r="CD115" s="35">
        <v>720</v>
      </c>
      <c r="CE115" s="35"/>
      <c r="CF115" s="35">
        <v>288</v>
      </c>
      <c r="CG115" s="35">
        <v>144</v>
      </c>
      <c r="CH115" s="35">
        <v>0</v>
      </c>
      <c r="CI115" s="35"/>
      <c r="CJ115" s="35">
        <v>252</v>
      </c>
      <c r="CK115" s="35">
        <v>0</v>
      </c>
      <c r="CL115" s="35"/>
      <c r="CM115" s="35"/>
      <c r="CN115" s="35"/>
      <c r="CO115" s="35"/>
      <c r="CP115" s="35"/>
      <c r="CQ115" s="35"/>
      <c r="CR115" s="35"/>
      <c r="CS115" s="35"/>
      <c r="CT115" s="35"/>
      <c r="CU115" s="35"/>
      <c r="CV115" s="35"/>
      <c r="CW115" s="35"/>
      <c r="CX115" s="35"/>
      <c r="CY115" s="35"/>
      <c r="CZ115" s="35"/>
      <c r="DA115" s="35"/>
      <c r="DB115" s="35"/>
      <c r="DC115" s="35"/>
      <c r="DD115" s="35"/>
      <c r="DE115" s="35"/>
      <c r="DF115" s="35"/>
      <c r="DG115" s="35"/>
      <c r="DH115" s="35"/>
      <c r="DI115" s="35"/>
      <c r="DJ115" s="35"/>
      <c r="DK115" s="35"/>
      <c r="DL115" s="35"/>
      <c r="DM115" s="35"/>
      <c r="DN115" s="35"/>
      <c r="DO115" s="35"/>
      <c r="DP115" s="35"/>
      <c r="DQ115" s="35"/>
      <c r="DR115" s="35"/>
      <c r="DS115" s="35"/>
      <c r="DT115" s="35"/>
      <c r="DU115" s="35"/>
      <c r="DV115" s="35"/>
      <c r="DW115" s="35"/>
      <c r="DX115" s="35"/>
      <c r="DY115" s="35"/>
      <c r="DZ115" s="35"/>
      <c r="EA115" s="35"/>
      <c r="EB115" s="35"/>
      <c r="EC115" s="35"/>
      <c r="ED115" s="35"/>
      <c r="EE115" s="35"/>
      <c r="EF115" s="35"/>
      <c r="EG115" s="35"/>
      <c r="EH115" s="2" t="e">
        <f t="shared" si="14"/>
        <v>#DIV/0!</v>
      </c>
      <c r="EI115" s="5"/>
      <c r="EJ115" s="5"/>
      <c r="EK115" s="5"/>
      <c r="EL115" s="5"/>
      <c r="EM115" s="5"/>
      <c r="EN115" s="5"/>
      <c r="EO115" s="5"/>
      <c r="EQ115" s="5"/>
      <c r="ER115" s="99"/>
      <c r="ES115" s="5"/>
      <c r="ET115" s="5"/>
      <c r="EU115" s="99"/>
      <c r="EV115" s="99"/>
      <c r="EW115" s="99"/>
      <c r="EX115" s="99"/>
      <c r="EY115" s="99"/>
    </row>
    <row r="116" spans="1:155" ht="16.5" thickBot="1">
      <c r="A116" s="44" t="s">
        <v>60</v>
      </c>
      <c r="B116" s="44"/>
      <c r="C116" s="41"/>
      <c r="D116" s="3">
        <f>IFERROR(VLOOKUP(A116,#REF!,4,FALSE),0)</f>
        <v>0</v>
      </c>
      <c r="E116" s="3">
        <f>IFERROR(VLOOKUP(A116,#REF!,6,FALSE),0)</f>
        <v>0</v>
      </c>
      <c r="F116" s="3"/>
      <c r="G116" s="3">
        <f>+IFERROR(VLOOKUP(A116,#REF!,12,FALSE),0)</f>
        <v>0</v>
      </c>
      <c r="H116" s="3">
        <f>+IFERROR(VLOOKUP(A116,#REF!,14,FALSE),0)</f>
        <v>0</v>
      </c>
      <c r="I116" s="3">
        <f t="shared" si="10"/>
        <v>0</v>
      </c>
      <c r="J116" s="3">
        <f t="shared" si="11"/>
        <v>0</v>
      </c>
      <c r="K116" s="43">
        <f t="shared" si="15"/>
        <v>0</v>
      </c>
      <c r="L116" s="35">
        <v>162</v>
      </c>
      <c r="M116" s="35">
        <v>144</v>
      </c>
      <c r="N116" s="35"/>
      <c r="O116" s="35"/>
      <c r="P116" s="35">
        <v>162</v>
      </c>
      <c r="Q116" s="35">
        <v>108</v>
      </c>
      <c r="R116" s="35">
        <v>180</v>
      </c>
      <c r="S116" s="35"/>
      <c r="T116" s="35"/>
      <c r="U116" s="35"/>
      <c r="V116" s="35"/>
      <c r="W116" s="35"/>
      <c r="X116" s="35">
        <v>162</v>
      </c>
      <c r="Y116" s="35">
        <v>162</v>
      </c>
      <c r="Z116" s="35">
        <v>0</v>
      </c>
      <c r="AA116" s="35"/>
      <c r="AB116" s="35">
        <v>144</v>
      </c>
      <c r="AC116" s="35">
        <v>108</v>
      </c>
      <c r="AD116" s="35"/>
      <c r="AE116" s="35"/>
      <c r="AF116" s="35">
        <v>216</v>
      </c>
      <c r="AG116" s="35">
        <v>144</v>
      </c>
      <c r="AH116" s="35">
        <v>0</v>
      </c>
      <c r="AI116" s="35"/>
      <c r="AJ116" s="35">
        <v>162</v>
      </c>
      <c r="AK116" s="35">
        <v>162</v>
      </c>
      <c r="AL116" s="35">
        <v>0</v>
      </c>
      <c r="AM116" s="35"/>
      <c r="AN116" s="35">
        <v>54</v>
      </c>
      <c r="AO116" s="35">
        <v>0</v>
      </c>
      <c r="AP116" s="35"/>
      <c r="AQ116" s="35"/>
      <c r="AR116" s="35">
        <v>36</v>
      </c>
      <c r="AS116" s="35">
        <v>18</v>
      </c>
      <c r="AT116" s="35">
        <v>0</v>
      </c>
      <c r="AU116" s="35"/>
      <c r="AV116" s="35"/>
      <c r="AW116" s="35"/>
      <c r="AX116" s="35"/>
      <c r="AY116" s="35"/>
      <c r="AZ116" s="35">
        <v>0</v>
      </c>
      <c r="BA116" s="35">
        <v>0</v>
      </c>
      <c r="BB116" s="35">
        <v>0</v>
      </c>
      <c r="BC116" s="35"/>
      <c r="BD116" s="35">
        <v>90</v>
      </c>
      <c r="BE116" s="35">
        <v>0</v>
      </c>
      <c r="BF116" s="35">
        <v>0</v>
      </c>
      <c r="BG116" s="35"/>
      <c r="BH116" s="35">
        <v>90</v>
      </c>
      <c r="BI116" s="35">
        <v>0</v>
      </c>
      <c r="BJ116" s="35">
        <v>0</v>
      </c>
      <c r="BK116" s="35"/>
      <c r="BL116" s="35">
        <v>90</v>
      </c>
      <c r="BM116" s="35">
        <v>0</v>
      </c>
      <c r="BN116" s="35"/>
      <c r="BO116" s="35"/>
      <c r="BP116" s="35">
        <v>108</v>
      </c>
      <c r="BQ116" s="35">
        <v>0</v>
      </c>
      <c r="BR116" s="35">
        <v>180</v>
      </c>
      <c r="BS116" s="35"/>
      <c r="BT116" s="35">
        <v>72</v>
      </c>
      <c r="BU116" s="35">
        <v>18</v>
      </c>
      <c r="BV116" s="35">
        <v>0</v>
      </c>
      <c r="BW116" s="35"/>
      <c r="BX116" s="35"/>
      <c r="BY116" s="35"/>
      <c r="BZ116" s="35"/>
      <c r="CA116" s="35"/>
      <c r="CB116" s="35">
        <v>108</v>
      </c>
      <c r="CC116" s="35">
        <v>18</v>
      </c>
      <c r="CD116" s="35">
        <v>180</v>
      </c>
      <c r="CE116" s="35">
        <v>18</v>
      </c>
      <c r="CF116" s="35">
        <v>72</v>
      </c>
      <c r="CG116" s="35">
        <v>36</v>
      </c>
      <c r="CH116" s="35">
        <v>0</v>
      </c>
      <c r="CI116" s="35"/>
      <c r="CJ116" s="35">
        <v>0</v>
      </c>
      <c r="CK116" s="35">
        <v>0</v>
      </c>
      <c r="CL116" s="35"/>
      <c r="CM116" s="35"/>
      <c r="CN116" s="35"/>
      <c r="CO116" s="35"/>
      <c r="CP116" s="35"/>
      <c r="CQ116" s="35"/>
      <c r="CR116" s="35"/>
      <c r="CS116" s="35"/>
      <c r="CT116" s="35"/>
      <c r="CU116" s="35"/>
      <c r="CV116" s="35"/>
      <c r="CW116" s="35"/>
      <c r="CX116" s="35"/>
      <c r="CY116" s="35"/>
      <c r="CZ116" s="35"/>
      <c r="DA116" s="35"/>
      <c r="DB116" s="35"/>
      <c r="DC116" s="35"/>
      <c r="DD116" s="35"/>
      <c r="DE116" s="35"/>
      <c r="DF116" s="35"/>
      <c r="DG116" s="35"/>
      <c r="DH116" s="35"/>
      <c r="DI116" s="35"/>
      <c r="DJ116" s="35"/>
      <c r="DK116" s="35"/>
      <c r="DL116" s="35"/>
      <c r="DM116" s="35"/>
      <c r="DN116" s="35"/>
      <c r="DO116" s="35"/>
      <c r="DP116" s="35"/>
      <c r="DQ116" s="35"/>
      <c r="DR116" s="35"/>
      <c r="DS116" s="35"/>
      <c r="DT116" s="35"/>
      <c r="DU116" s="35"/>
      <c r="DV116" s="35"/>
      <c r="DW116" s="35"/>
      <c r="DX116" s="35"/>
      <c r="DY116" s="35"/>
      <c r="DZ116" s="35"/>
      <c r="EA116" s="35"/>
      <c r="EB116" s="35"/>
      <c r="EC116" s="35"/>
      <c r="ED116" s="35"/>
      <c r="EE116" s="35"/>
      <c r="EF116" s="35"/>
      <c r="EG116" s="35"/>
      <c r="EH116" s="2" t="e">
        <f t="shared" si="14"/>
        <v>#DIV/0!</v>
      </c>
      <c r="EI116" s="3"/>
      <c r="EJ116" s="3"/>
      <c r="EK116" s="3"/>
      <c r="EL116" s="3"/>
      <c r="EM116" s="3"/>
      <c r="EN116" s="3"/>
      <c r="EO116" s="3"/>
      <c r="EQ116" s="3"/>
      <c r="ER116" s="99"/>
      <c r="ES116" s="3"/>
      <c r="ET116" s="3"/>
      <c r="EU116" s="99"/>
      <c r="EV116" s="99"/>
      <c r="EW116" s="99"/>
      <c r="EX116" s="99"/>
      <c r="EY116" s="99"/>
    </row>
    <row r="117" spans="1:155" ht="16.5" thickBot="1">
      <c r="A117" s="40" t="s">
        <v>61</v>
      </c>
      <c r="B117" s="40"/>
      <c r="C117" s="41"/>
      <c r="D117" s="5">
        <f>IFERROR(VLOOKUP(A117,#REF!,4,FALSE),0)</f>
        <v>0</v>
      </c>
      <c r="E117" s="5">
        <f>IFERROR(VLOOKUP(A117,#REF!,6,FALSE),0)</f>
        <v>0</v>
      </c>
      <c r="F117" s="5"/>
      <c r="G117" s="5">
        <f>+IFERROR(VLOOKUP(A117,#REF!,12,FALSE),0)</f>
        <v>0</v>
      </c>
      <c r="H117" s="5">
        <f>+IFERROR(VLOOKUP(A117,#REF!,14,FALSE),0)</f>
        <v>0</v>
      </c>
      <c r="I117" s="5">
        <f t="shared" si="10"/>
        <v>0</v>
      </c>
      <c r="J117" s="5">
        <f t="shared" si="11"/>
        <v>0</v>
      </c>
      <c r="K117" s="43">
        <f t="shared" si="15"/>
        <v>0</v>
      </c>
      <c r="L117" s="35">
        <v>132</v>
      </c>
      <c r="M117" s="35">
        <v>96</v>
      </c>
      <c r="N117" s="35"/>
      <c r="O117" s="35"/>
      <c r="P117" s="35">
        <v>108</v>
      </c>
      <c r="Q117" s="35">
        <v>84</v>
      </c>
      <c r="R117" s="35">
        <v>240</v>
      </c>
      <c r="S117" s="35"/>
      <c r="T117" s="35"/>
      <c r="U117" s="35"/>
      <c r="V117" s="35"/>
      <c r="W117" s="35"/>
      <c r="X117" s="35">
        <v>108</v>
      </c>
      <c r="Y117" s="35">
        <v>108</v>
      </c>
      <c r="Z117" s="35">
        <v>0</v>
      </c>
      <c r="AA117" s="35"/>
      <c r="AB117" s="35">
        <v>96</v>
      </c>
      <c r="AC117" s="35">
        <v>72</v>
      </c>
      <c r="AD117" s="35"/>
      <c r="AE117" s="35"/>
      <c r="AF117" s="35">
        <v>132</v>
      </c>
      <c r="AG117" s="35">
        <v>96</v>
      </c>
      <c r="AH117" s="35">
        <v>0</v>
      </c>
      <c r="AI117" s="35"/>
      <c r="AJ117" s="35">
        <v>108</v>
      </c>
      <c r="AK117" s="35">
        <v>84</v>
      </c>
      <c r="AL117" s="35">
        <v>120</v>
      </c>
      <c r="AM117" s="35"/>
      <c r="AN117" s="35">
        <v>36</v>
      </c>
      <c r="AO117" s="35">
        <v>0</v>
      </c>
      <c r="AP117" s="35"/>
      <c r="AQ117" s="35"/>
      <c r="AR117" s="35">
        <v>12</v>
      </c>
      <c r="AS117" s="35">
        <v>12</v>
      </c>
      <c r="AT117" s="35">
        <v>0</v>
      </c>
      <c r="AU117" s="35"/>
      <c r="AV117" s="35"/>
      <c r="AW117" s="35"/>
      <c r="AX117" s="35"/>
      <c r="AY117" s="35"/>
      <c r="AZ117" s="35">
        <v>0</v>
      </c>
      <c r="BA117" s="35">
        <v>0</v>
      </c>
      <c r="BB117" s="35">
        <v>0</v>
      </c>
      <c r="BC117" s="35"/>
      <c r="BD117" s="35">
        <v>60</v>
      </c>
      <c r="BE117" s="35">
        <v>0</v>
      </c>
      <c r="BF117" s="35">
        <v>0</v>
      </c>
      <c r="BG117" s="35"/>
      <c r="BH117" s="35">
        <v>24</v>
      </c>
      <c r="BI117" s="35">
        <v>0</v>
      </c>
      <c r="BJ117" s="35">
        <v>0</v>
      </c>
      <c r="BK117" s="35"/>
      <c r="BL117" s="35">
        <v>96</v>
      </c>
      <c r="BM117" s="35">
        <v>0</v>
      </c>
      <c r="BN117" s="35"/>
      <c r="BO117" s="35"/>
      <c r="BP117" s="35">
        <v>60</v>
      </c>
      <c r="BQ117" s="35">
        <v>0</v>
      </c>
      <c r="BR117" s="35">
        <v>0</v>
      </c>
      <c r="BS117" s="35"/>
      <c r="BT117" s="35">
        <v>36</v>
      </c>
      <c r="BU117" s="35">
        <v>24</v>
      </c>
      <c r="BV117" s="35">
        <v>0</v>
      </c>
      <c r="BW117" s="35"/>
      <c r="BX117" s="35"/>
      <c r="BY117" s="35"/>
      <c r="BZ117" s="35"/>
      <c r="CA117" s="35"/>
      <c r="CB117" s="35">
        <v>36</v>
      </c>
      <c r="CC117" s="35">
        <v>12</v>
      </c>
      <c r="CD117" s="35">
        <v>0</v>
      </c>
      <c r="CE117" s="35"/>
      <c r="CF117" s="35">
        <v>24</v>
      </c>
      <c r="CG117" s="35">
        <v>24</v>
      </c>
      <c r="CH117" s="35">
        <v>0</v>
      </c>
      <c r="CI117" s="35"/>
      <c r="CJ117" s="35">
        <v>0</v>
      </c>
      <c r="CK117" s="35">
        <v>0</v>
      </c>
      <c r="CL117" s="35"/>
      <c r="CM117" s="35"/>
      <c r="CN117" s="35"/>
      <c r="CO117" s="35"/>
      <c r="CP117" s="35"/>
      <c r="CQ117" s="35"/>
      <c r="CR117" s="35"/>
      <c r="CS117" s="35"/>
      <c r="CT117" s="35"/>
      <c r="CU117" s="35"/>
      <c r="CV117" s="35"/>
      <c r="CW117" s="35"/>
      <c r="CX117" s="35"/>
      <c r="CY117" s="35"/>
      <c r="CZ117" s="35"/>
      <c r="DA117" s="35"/>
      <c r="DB117" s="35"/>
      <c r="DC117" s="35"/>
      <c r="DD117" s="35"/>
      <c r="DE117" s="35"/>
      <c r="DF117" s="35"/>
      <c r="DG117" s="35"/>
      <c r="DH117" s="35"/>
      <c r="DI117" s="35"/>
      <c r="DJ117" s="35"/>
      <c r="DK117" s="35"/>
      <c r="DL117" s="35"/>
      <c r="DM117" s="35"/>
      <c r="DN117" s="35"/>
      <c r="DO117" s="35"/>
      <c r="DP117" s="35"/>
      <c r="DQ117" s="35"/>
      <c r="DR117" s="35"/>
      <c r="DS117" s="35"/>
      <c r="DT117" s="35"/>
      <c r="DU117" s="35"/>
      <c r="DV117" s="35"/>
      <c r="DW117" s="35"/>
      <c r="DX117" s="35"/>
      <c r="DY117" s="35"/>
      <c r="DZ117" s="35"/>
      <c r="EA117" s="35"/>
      <c r="EB117" s="35"/>
      <c r="EC117" s="35"/>
      <c r="ED117" s="35"/>
      <c r="EE117" s="35"/>
      <c r="EF117" s="35"/>
      <c r="EG117" s="35"/>
      <c r="EH117" s="2" t="e">
        <f t="shared" si="14"/>
        <v>#DIV/0!</v>
      </c>
      <c r="EI117" s="5"/>
      <c r="EJ117" s="5"/>
      <c r="EK117" s="5"/>
      <c r="EL117" s="5"/>
      <c r="EM117" s="5"/>
      <c r="EN117" s="5"/>
      <c r="EO117" s="5"/>
      <c r="EQ117" s="5"/>
      <c r="ER117" s="99"/>
      <c r="ES117" s="5"/>
      <c r="ET117" s="5"/>
      <c r="EU117" s="99"/>
      <c r="EV117" s="99"/>
      <c r="EW117" s="99"/>
      <c r="EX117" s="99"/>
      <c r="EY117" s="99"/>
    </row>
    <row r="118" spans="1:155" ht="16.5" thickBot="1">
      <c r="A118" s="44" t="s">
        <v>63</v>
      </c>
      <c r="B118" s="44"/>
      <c r="C118" s="41"/>
      <c r="D118" s="3">
        <f>IFERROR(VLOOKUP(A118,#REF!,4,FALSE),0)</f>
        <v>0</v>
      </c>
      <c r="E118" s="3">
        <f>IFERROR(VLOOKUP(A118,#REF!,6,FALSE),0)</f>
        <v>0</v>
      </c>
      <c r="F118" s="3"/>
      <c r="G118" s="3">
        <f>+IFERROR(VLOOKUP(A118,#REF!,12,FALSE),0)</f>
        <v>0</v>
      </c>
      <c r="H118" s="3">
        <f>+IFERROR(VLOOKUP(A118,#REF!,14,FALSE),0)</f>
        <v>0</v>
      </c>
      <c r="I118" s="3">
        <f t="shared" si="10"/>
        <v>0</v>
      </c>
      <c r="J118" s="3">
        <f t="shared" si="11"/>
        <v>0</v>
      </c>
      <c r="K118" s="43">
        <f t="shared" si="15"/>
        <v>0</v>
      </c>
      <c r="L118" s="35">
        <v>324</v>
      </c>
      <c r="M118" s="35">
        <v>150</v>
      </c>
      <c r="N118" s="35"/>
      <c r="O118" s="35"/>
      <c r="P118" s="35">
        <v>600</v>
      </c>
      <c r="Q118" s="35">
        <v>180</v>
      </c>
      <c r="R118" s="35">
        <v>0</v>
      </c>
      <c r="S118" s="35"/>
      <c r="T118" s="35"/>
      <c r="U118" s="35"/>
      <c r="V118" s="35"/>
      <c r="W118" s="35"/>
      <c r="X118" s="35">
        <v>270</v>
      </c>
      <c r="Y118" s="35">
        <v>126</v>
      </c>
      <c r="Z118" s="35">
        <v>360</v>
      </c>
      <c r="AA118" s="35"/>
      <c r="AB118" s="35">
        <v>402</v>
      </c>
      <c r="AC118" s="35">
        <v>120</v>
      </c>
      <c r="AD118" s="35"/>
      <c r="AE118" s="35"/>
      <c r="AF118" s="35">
        <v>288</v>
      </c>
      <c r="AG118" s="35">
        <v>114</v>
      </c>
      <c r="AH118" s="35">
        <v>360</v>
      </c>
      <c r="AI118" s="35"/>
      <c r="AJ118" s="35">
        <v>270</v>
      </c>
      <c r="AK118" s="35">
        <v>120</v>
      </c>
      <c r="AL118" s="35">
        <v>300</v>
      </c>
      <c r="AM118" s="35"/>
      <c r="AN118" s="35">
        <v>438</v>
      </c>
      <c r="AO118" s="35">
        <v>288</v>
      </c>
      <c r="AP118" s="35"/>
      <c r="AQ118" s="35"/>
      <c r="AR118" s="35">
        <v>390</v>
      </c>
      <c r="AS118" s="35">
        <v>222</v>
      </c>
      <c r="AT118" s="35">
        <v>360</v>
      </c>
      <c r="AU118" s="35"/>
      <c r="AV118" s="35"/>
      <c r="AW118" s="35"/>
      <c r="AX118" s="35"/>
      <c r="AY118" s="35"/>
      <c r="AZ118" s="35">
        <v>378</v>
      </c>
      <c r="BA118" s="35">
        <v>168</v>
      </c>
      <c r="BB118" s="35">
        <v>360</v>
      </c>
      <c r="BC118" s="35"/>
      <c r="BD118" s="35">
        <v>414</v>
      </c>
      <c r="BE118" s="35">
        <v>210</v>
      </c>
      <c r="BF118" s="35">
        <v>360</v>
      </c>
      <c r="BG118" s="35"/>
      <c r="BH118" s="35">
        <v>372</v>
      </c>
      <c r="BI118" s="35">
        <v>222</v>
      </c>
      <c r="BJ118" s="35">
        <v>180</v>
      </c>
      <c r="BK118" s="35"/>
      <c r="BL118" s="35">
        <v>342</v>
      </c>
      <c r="BM118" s="35">
        <v>174</v>
      </c>
      <c r="BN118" s="35"/>
      <c r="BO118" s="35"/>
      <c r="BP118" s="35">
        <v>426</v>
      </c>
      <c r="BQ118" s="35">
        <v>234</v>
      </c>
      <c r="BR118" s="35">
        <v>120</v>
      </c>
      <c r="BS118" s="35"/>
      <c r="BT118" s="35">
        <v>366</v>
      </c>
      <c r="BU118" s="35">
        <v>246</v>
      </c>
      <c r="BV118" s="35">
        <v>0</v>
      </c>
      <c r="BW118" s="35">
        <v>6</v>
      </c>
      <c r="BX118" s="35"/>
      <c r="BY118" s="35"/>
      <c r="BZ118" s="35"/>
      <c r="CA118" s="35"/>
      <c r="CB118" s="35">
        <v>396</v>
      </c>
      <c r="CC118" s="35">
        <v>204</v>
      </c>
      <c r="CD118" s="35">
        <v>180</v>
      </c>
      <c r="CE118" s="35"/>
      <c r="CF118" s="35">
        <v>366</v>
      </c>
      <c r="CG118" s="35">
        <v>240</v>
      </c>
      <c r="CH118" s="35">
        <v>240</v>
      </c>
      <c r="CI118" s="35"/>
      <c r="CJ118" s="35">
        <v>372</v>
      </c>
      <c r="CK118" s="35">
        <v>0</v>
      </c>
      <c r="CL118" s="35"/>
      <c r="CM118" s="35"/>
      <c r="CN118" s="35"/>
      <c r="CO118" s="35"/>
      <c r="CP118" s="35"/>
      <c r="CQ118" s="35"/>
      <c r="CR118" s="35"/>
      <c r="CS118" s="35"/>
      <c r="CT118" s="35"/>
      <c r="CU118" s="35"/>
      <c r="CV118" s="35"/>
      <c r="CW118" s="35"/>
      <c r="CX118" s="35"/>
      <c r="CY118" s="35"/>
      <c r="CZ118" s="35"/>
      <c r="DA118" s="35"/>
      <c r="DB118" s="35"/>
      <c r="DC118" s="35"/>
      <c r="DD118" s="35"/>
      <c r="DE118" s="35"/>
      <c r="DF118" s="35"/>
      <c r="DG118" s="35"/>
      <c r="DH118" s="35"/>
      <c r="DI118" s="35"/>
      <c r="DJ118" s="35"/>
      <c r="DK118" s="35"/>
      <c r="DL118" s="35"/>
      <c r="DM118" s="35"/>
      <c r="DN118" s="35"/>
      <c r="DO118" s="35"/>
      <c r="DP118" s="35"/>
      <c r="DQ118" s="35"/>
      <c r="DR118" s="35"/>
      <c r="DS118" s="35"/>
      <c r="DT118" s="35"/>
      <c r="DU118" s="35"/>
      <c r="DV118" s="35"/>
      <c r="DW118" s="35"/>
      <c r="DX118" s="35"/>
      <c r="DY118" s="35"/>
      <c r="DZ118" s="35"/>
      <c r="EA118" s="35"/>
      <c r="EB118" s="35"/>
      <c r="EC118" s="35"/>
      <c r="ED118" s="35"/>
      <c r="EE118" s="35"/>
      <c r="EF118" s="35"/>
      <c r="EG118" s="35"/>
      <c r="EH118" s="2" t="e">
        <f t="shared" si="14"/>
        <v>#DIV/0!</v>
      </c>
      <c r="EI118" s="3"/>
      <c r="EJ118" s="3"/>
      <c r="EK118" s="3"/>
      <c r="EL118" s="3"/>
      <c r="EM118" s="3"/>
      <c r="EN118" s="3"/>
      <c r="EO118" s="3"/>
      <c r="EQ118" s="3"/>
      <c r="ER118" s="99"/>
      <c r="ES118" s="3"/>
      <c r="ET118" s="3"/>
      <c r="EU118" s="99"/>
      <c r="EV118" s="99"/>
      <c r="EW118" s="99"/>
      <c r="EX118" s="99"/>
      <c r="EY118" s="99"/>
    </row>
    <row r="119" spans="1:155" ht="16.5" thickBot="1">
      <c r="A119" s="60" t="s">
        <v>243</v>
      </c>
      <c r="B119" s="60"/>
      <c r="C119" s="41"/>
      <c r="D119" s="17">
        <f>IFERROR(VLOOKUP(A119,#REF!,4,FALSE),0)</f>
        <v>0</v>
      </c>
      <c r="E119" s="17">
        <f>IFERROR(VLOOKUP(A119,#REF!,6,FALSE),0)</f>
        <v>0</v>
      </c>
      <c r="F119" s="17"/>
      <c r="G119" s="17">
        <f>+IFERROR(VLOOKUP(A119,#REF!,12,FALSE),0)</f>
        <v>0</v>
      </c>
      <c r="H119" s="17">
        <f>+IFERROR(VLOOKUP(A119,#REF!,14,FALSE),0)</f>
        <v>0</v>
      </c>
      <c r="I119" s="17">
        <f t="shared" si="10"/>
        <v>0</v>
      </c>
      <c r="J119" s="17">
        <f t="shared" si="11"/>
        <v>0</v>
      </c>
      <c r="K119" s="43">
        <f t="shared" si="15"/>
        <v>0</v>
      </c>
      <c r="L119" s="35">
        <v>0</v>
      </c>
      <c r="M119" s="35">
        <v>0</v>
      </c>
      <c r="N119" s="35"/>
      <c r="O119" s="35"/>
      <c r="P119" s="35">
        <v>0</v>
      </c>
      <c r="Q119" s="35">
        <v>0</v>
      </c>
      <c r="R119" s="35">
        <v>0</v>
      </c>
      <c r="S119" s="35"/>
      <c r="T119" s="35"/>
      <c r="U119" s="35"/>
      <c r="V119" s="35"/>
      <c r="W119" s="35"/>
      <c r="X119" s="35">
        <v>0</v>
      </c>
      <c r="Y119" s="35">
        <v>0</v>
      </c>
      <c r="Z119" s="35">
        <v>0</v>
      </c>
      <c r="AA119" s="35"/>
      <c r="AB119" s="35">
        <v>0</v>
      </c>
      <c r="AC119" s="35">
        <v>0</v>
      </c>
      <c r="AD119" s="35"/>
      <c r="AE119" s="35"/>
      <c r="AF119" s="35">
        <v>0</v>
      </c>
      <c r="AG119" s="35">
        <v>0</v>
      </c>
      <c r="AH119" s="35">
        <v>0</v>
      </c>
      <c r="AI119" s="35"/>
      <c r="AJ119" s="35">
        <v>0</v>
      </c>
      <c r="AK119" s="35">
        <v>0</v>
      </c>
      <c r="AL119" s="35">
        <v>0</v>
      </c>
      <c r="AM119" s="35"/>
      <c r="AN119" s="35">
        <v>0</v>
      </c>
      <c r="AO119" s="35">
        <v>0</v>
      </c>
      <c r="AP119" s="35"/>
      <c r="AQ119" s="35"/>
      <c r="AR119" s="35">
        <v>0</v>
      </c>
      <c r="AS119" s="35">
        <v>0</v>
      </c>
      <c r="AT119" s="35">
        <v>0</v>
      </c>
      <c r="AU119" s="35"/>
      <c r="AV119" s="35"/>
      <c r="AW119" s="35"/>
      <c r="AX119" s="35"/>
      <c r="AY119" s="35"/>
      <c r="AZ119" s="35">
        <v>0</v>
      </c>
      <c r="BA119" s="35">
        <v>0</v>
      </c>
      <c r="BB119" s="35">
        <v>0</v>
      </c>
      <c r="BC119" s="35"/>
      <c r="BD119" s="35">
        <v>0</v>
      </c>
      <c r="BE119" s="35">
        <v>0</v>
      </c>
      <c r="BF119" s="35">
        <v>0</v>
      </c>
      <c r="BG119" s="35"/>
      <c r="BH119" s="35">
        <v>0</v>
      </c>
      <c r="BI119" s="35">
        <v>0</v>
      </c>
      <c r="BJ119" s="35">
        <v>0</v>
      </c>
      <c r="BK119" s="35"/>
      <c r="BL119" s="35">
        <v>0</v>
      </c>
      <c r="BM119" s="35">
        <v>0</v>
      </c>
      <c r="BN119" s="35"/>
      <c r="BO119" s="35"/>
      <c r="BP119" s="35">
        <v>0</v>
      </c>
      <c r="BQ119" s="35">
        <v>0</v>
      </c>
      <c r="BR119" s="35">
        <v>0</v>
      </c>
      <c r="BS119" s="35"/>
      <c r="BT119" s="35">
        <v>0</v>
      </c>
      <c r="BU119" s="35">
        <v>0</v>
      </c>
      <c r="BV119" s="35">
        <v>0</v>
      </c>
      <c r="BW119" s="35"/>
      <c r="BX119" s="35"/>
      <c r="BY119" s="35"/>
      <c r="BZ119" s="35"/>
      <c r="CA119" s="35"/>
      <c r="CB119" s="35">
        <v>0</v>
      </c>
      <c r="CC119" s="35">
        <v>0</v>
      </c>
      <c r="CD119" s="35">
        <v>0</v>
      </c>
      <c r="CE119" s="35"/>
      <c r="CF119" s="35">
        <v>0</v>
      </c>
      <c r="CG119" s="35">
        <v>0</v>
      </c>
      <c r="CH119" s="35">
        <v>0</v>
      </c>
      <c r="CI119" s="35"/>
      <c r="CJ119" s="35">
        <v>0</v>
      </c>
      <c r="CK119" s="35">
        <v>0</v>
      </c>
      <c r="CL119" s="35"/>
      <c r="CM119" s="35"/>
      <c r="CN119" s="35"/>
      <c r="CO119" s="35"/>
      <c r="CP119" s="35"/>
      <c r="CQ119" s="35"/>
      <c r="CR119" s="35"/>
      <c r="CS119" s="35"/>
      <c r="CT119" s="35"/>
      <c r="CU119" s="35"/>
      <c r="CV119" s="35"/>
      <c r="CW119" s="35"/>
      <c r="CX119" s="35"/>
      <c r="CY119" s="35"/>
      <c r="CZ119" s="35"/>
      <c r="DA119" s="35"/>
      <c r="DB119" s="35"/>
      <c r="DC119" s="35"/>
      <c r="DD119" s="35"/>
      <c r="DE119" s="35"/>
      <c r="DF119" s="35"/>
      <c r="DG119" s="35"/>
      <c r="DH119" s="35"/>
      <c r="DI119" s="35"/>
      <c r="DJ119" s="35"/>
      <c r="DK119" s="35"/>
      <c r="DL119" s="35"/>
      <c r="DM119" s="35"/>
      <c r="DN119" s="35"/>
      <c r="DO119" s="35"/>
      <c r="DP119" s="35"/>
      <c r="DQ119" s="35"/>
      <c r="DR119" s="35"/>
      <c r="DS119" s="35"/>
      <c r="DT119" s="35"/>
      <c r="DU119" s="35"/>
      <c r="DV119" s="35"/>
      <c r="DW119" s="35"/>
      <c r="DX119" s="35"/>
      <c r="DY119" s="35"/>
      <c r="DZ119" s="35"/>
      <c r="EA119" s="35"/>
      <c r="EB119" s="35"/>
      <c r="EC119" s="35"/>
      <c r="ED119" s="35"/>
      <c r="EE119" s="35"/>
      <c r="EF119" s="35"/>
      <c r="EG119" s="35"/>
      <c r="EH119" s="2" t="e">
        <f t="shared" si="14"/>
        <v>#DIV/0!</v>
      </c>
      <c r="EI119" s="17"/>
      <c r="EJ119" s="17"/>
      <c r="EK119" s="17"/>
      <c r="EL119" s="17"/>
      <c r="EM119" s="222"/>
      <c r="EN119" s="17"/>
      <c r="EO119" s="17"/>
      <c r="EQ119" s="17"/>
      <c r="ER119" s="99"/>
      <c r="ES119" s="17"/>
      <c r="ET119" s="17"/>
      <c r="EU119" s="99"/>
      <c r="EV119" s="99"/>
      <c r="EW119" s="99"/>
      <c r="EX119" s="99"/>
      <c r="EY119" s="99"/>
    </row>
    <row r="120" spans="1:155" ht="16.5" thickBot="1">
      <c r="A120" s="60" t="s">
        <v>73</v>
      </c>
      <c r="B120" s="60"/>
      <c r="C120" s="41"/>
      <c r="D120" s="17">
        <f>IFERROR(VLOOKUP(A120,#REF!,4,FALSE),0)</f>
        <v>0</v>
      </c>
      <c r="E120" s="17">
        <f>IFERROR(VLOOKUP(A120,#REF!,6,FALSE),0)</f>
        <v>0</v>
      </c>
      <c r="F120" s="17"/>
      <c r="G120" s="17">
        <f>+IFERROR(VLOOKUP(A120,#REF!,12,FALSE),0)</f>
        <v>0</v>
      </c>
      <c r="H120" s="17">
        <f>+IFERROR(VLOOKUP(A120,#REF!,14,FALSE),0)</f>
        <v>0</v>
      </c>
      <c r="I120" s="17">
        <f t="shared" si="10"/>
        <v>0</v>
      </c>
      <c r="J120" s="17">
        <f t="shared" si="11"/>
        <v>0</v>
      </c>
      <c r="K120" s="43">
        <f t="shared" si="15"/>
        <v>0</v>
      </c>
      <c r="L120" s="35">
        <v>0</v>
      </c>
      <c r="M120" s="35">
        <v>0</v>
      </c>
      <c r="N120" s="35"/>
      <c r="O120" s="35"/>
      <c r="P120" s="35">
        <v>0</v>
      </c>
      <c r="Q120" s="35">
        <v>0</v>
      </c>
      <c r="R120" s="35">
        <v>0</v>
      </c>
      <c r="S120" s="35"/>
      <c r="T120" s="35"/>
      <c r="U120" s="35"/>
      <c r="V120" s="35"/>
      <c r="W120" s="35"/>
      <c r="X120" s="35">
        <v>0</v>
      </c>
      <c r="Y120" s="35">
        <v>0</v>
      </c>
      <c r="Z120" s="35">
        <v>0</v>
      </c>
      <c r="AA120" s="35"/>
      <c r="AB120" s="35">
        <v>0</v>
      </c>
      <c r="AC120" s="35">
        <v>0</v>
      </c>
      <c r="AD120" s="35"/>
      <c r="AE120" s="35"/>
      <c r="AF120" s="35">
        <v>0</v>
      </c>
      <c r="AG120" s="35">
        <v>0</v>
      </c>
      <c r="AH120" s="35">
        <v>0</v>
      </c>
      <c r="AI120" s="35"/>
      <c r="AJ120" s="35">
        <v>0</v>
      </c>
      <c r="AK120" s="35">
        <v>0</v>
      </c>
      <c r="AL120" s="35">
        <v>0</v>
      </c>
      <c r="AM120" s="35"/>
      <c r="AN120" s="35">
        <v>0</v>
      </c>
      <c r="AO120" s="35">
        <v>0</v>
      </c>
      <c r="AP120" s="35"/>
      <c r="AQ120" s="35"/>
      <c r="AR120" s="35">
        <v>0</v>
      </c>
      <c r="AS120" s="35">
        <v>0</v>
      </c>
      <c r="AT120" s="35">
        <v>0</v>
      </c>
      <c r="AU120" s="35"/>
      <c r="AV120" s="35"/>
      <c r="AW120" s="35"/>
      <c r="AX120" s="35"/>
      <c r="AY120" s="35"/>
      <c r="AZ120" s="35">
        <v>0</v>
      </c>
      <c r="BA120" s="35">
        <v>0</v>
      </c>
      <c r="BB120" s="35">
        <v>0</v>
      </c>
      <c r="BC120" s="35"/>
      <c r="BD120" s="35">
        <v>0</v>
      </c>
      <c r="BE120" s="35">
        <v>0</v>
      </c>
      <c r="BF120" s="35">
        <v>0</v>
      </c>
      <c r="BG120" s="35"/>
      <c r="BH120" s="35">
        <v>0</v>
      </c>
      <c r="BI120" s="35">
        <v>0</v>
      </c>
      <c r="BJ120" s="35">
        <v>0</v>
      </c>
      <c r="BK120" s="35"/>
      <c r="BL120" s="35">
        <v>0</v>
      </c>
      <c r="BM120" s="35">
        <v>0</v>
      </c>
      <c r="BN120" s="35"/>
      <c r="BO120" s="35"/>
      <c r="BP120" s="35">
        <v>0</v>
      </c>
      <c r="BQ120" s="35">
        <v>0</v>
      </c>
      <c r="BR120" s="35">
        <v>0</v>
      </c>
      <c r="BS120" s="35"/>
      <c r="BT120" s="35">
        <v>0</v>
      </c>
      <c r="BU120" s="35">
        <v>0</v>
      </c>
      <c r="BV120" s="35">
        <v>0</v>
      </c>
      <c r="BW120" s="35"/>
      <c r="BX120" s="35"/>
      <c r="BY120" s="35"/>
      <c r="BZ120" s="35"/>
      <c r="CA120" s="35"/>
      <c r="CB120" s="35">
        <v>0</v>
      </c>
      <c r="CC120" s="35">
        <v>0</v>
      </c>
      <c r="CD120" s="35">
        <v>0</v>
      </c>
      <c r="CE120" s="35"/>
      <c r="CF120" s="35">
        <v>0</v>
      </c>
      <c r="CG120" s="35">
        <v>0</v>
      </c>
      <c r="CH120" s="35">
        <v>0</v>
      </c>
      <c r="CI120" s="35"/>
      <c r="CJ120" s="35">
        <v>0</v>
      </c>
      <c r="CK120" s="35">
        <v>0</v>
      </c>
      <c r="CL120" s="35"/>
      <c r="CM120" s="35"/>
      <c r="CN120" s="35"/>
      <c r="CO120" s="35"/>
      <c r="CP120" s="35"/>
      <c r="CQ120" s="35"/>
      <c r="CR120" s="35"/>
      <c r="CS120" s="35"/>
      <c r="CT120" s="35"/>
      <c r="CU120" s="35"/>
      <c r="CV120" s="35"/>
      <c r="CW120" s="35"/>
      <c r="CX120" s="35"/>
      <c r="CY120" s="35"/>
      <c r="CZ120" s="35"/>
      <c r="DA120" s="35"/>
      <c r="DB120" s="35"/>
      <c r="DC120" s="35"/>
      <c r="DD120" s="35"/>
      <c r="DE120" s="35"/>
      <c r="DF120" s="35"/>
      <c r="DG120" s="35"/>
      <c r="DH120" s="35"/>
      <c r="DI120" s="35"/>
      <c r="DJ120" s="35"/>
      <c r="DK120" s="35"/>
      <c r="DL120" s="35"/>
      <c r="DM120" s="35"/>
      <c r="DN120" s="35"/>
      <c r="DO120" s="35"/>
      <c r="DP120" s="35"/>
      <c r="DQ120" s="35"/>
      <c r="DR120" s="35"/>
      <c r="DS120" s="35"/>
      <c r="DT120" s="35"/>
      <c r="DU120" s="35"/>
      <c r="DV120" s="35"/>
      <c r="DW120" s="35"/>
      <c r="DX120" s="35"/>
      <c r="DY120" s="35"/>
      <c r="DZ120" s="35"/>
      <c r="EA120" s="35"/>
      <c r="EB120" s="35"/>
      <c r="EC120" s="35"/>
      <c r="ED120" s="35"/>
      <c r="EE120" s="35"/>
      <c r="EF120" s="35"/>
      <c r="EG120" s="35"/>
      <c r="EH120" s="2" t="e">
        <f t="shared" si="14"/>
        <v>#DIV/0!</v>
      </c>
      <c r="EI120" s="17"/>
      <c r="EJ120" s="17"/>
      <c r="EK120" s="17"/>
      <c r="EL120" s="17"/>
      <c r="EM120" s="17"/>
      <c r="EN120" s="17"/>
      <c r="EO120" s="17"/>
      <c r="EQ120" s="17"/>
      <c r="ER120" s="99"/>
      <c r="ES120" s="17"/>
      <c r="ET120" s="17"/>
      <c r="EU120" s="99"/>
      <c r="EV120" s="99"/>
      <c r="EW120" s="99"/>
      <c r="EX120" s="99"/>
      <c r="EY120" s="99"/>
    </row>
    <row r="121" spans="1:155" ht="16.5" thickBot="1">
      <c r="A121" s="60" t="s">
        <v>244</v>
      </c>
      <c r="B121" s="60"/>
      <c r="C121" s="41"/>
      <c r="D121" s="17">
        <f>IFERROR(VLOOKUP(A121,#REF!,4,FALSE),0)</f>
        <v>0</v>
      </c>
      <c r="E121" s="17">
        <f>IFERROR(VLOOKUP(A121,#REF!,6,FALSE),0)</f>
        <v>0</v>
      </c>
      <c r="F121" s="17"/>
      <c r="G121" s="17">
        <f>+IFERROR(VLOOKUP(A121,#REF!,12,FALSE),0)</f>
        <v>0</v>
      </c>
      <c r="H121" s="17">
        <f>+IFERROR(VLOOKUP(A121,#REF!,14,FALSE),0)</f>
        <v>0</v>
      </c>
      <c r="I121" s="17">
        <f t="shared" si="10"/>
        <v>0</v>
      </c>
      <c r="J121" s="17">
        <f t="shared" si="11"/>
        <v>0</v>
      </c>
      <c r="K121" s="43">
        <f t="shared" si="15"/>
        <v>0</v>
      </c>
      <c r="L121" s="35">
        <v>0</v>
      </c>
      <c r="M121" s="35">
        <v>0</v>
      </c>
      <c r="N121" s="35"/>
      <c r="O121" s="35"/>
      <c r="P121" s="35">
        <v>20</v>
      </c>
      <c r="Q121" s="35">
        <v>0</v>
      </c>
      <c r="R121" s="35">
        <v>0</v>
      </c>
      <c r="S121" s="35"/>
      <c r="T121" s="35"/>
      <c r="U121" s="35"/>
      <c r="V121" s="35"/>
      <c r="W121" s="35"/>
      <c r="X121" s="35">
        <v>0</v>
      </c>
      <c r="Y121" s="35">
        <v>0</v>
      </c>
      <c r="Z121" s="35">
        <v>0</v>
      </c>
      <c r="AA121" s="35"/>
      <c r="AB121" s="35">
        <v>0</v>
      </c>
      <c r="AC121" s="35">
        <v>0</v>
      </c>
      <c r="AD121" s="35"/>
      <c r="AE121" s="35"/>
      <c r="AF121" s="35">
        <v>20</v>
      </c>
      <c r="AG121" s="35">
        <v>0</v>
      </c>
      <c r="AH121" s="35">
        <v>0</v>
      </c>
      <c r="AI121" s="35"/>
      <c r="AJ121" s="35">
        <v>0</v>
      </c>
      <c r="AK121" s="35">
        <v>0</v>
      </c>
      <c r="AL121" s="35">
        <v>0</v>
      </c>
      <c r="AM121" s="35"/>
      <c r="AN121" s="35">
        <v>0</v>
      </c>
      <c r="AO121" s="35">
        <v>0</v>
      </c>
      <c r="AP121" s="35"/>
      <c r="AQ121" s="35"/>
      <c r="AR121" s="35">
        <v>0</v>
      </c>
      <c r="AS121" s="35">
        <v>0</v>
      </c>
      <c r="AT121" s="35">
        <v>0</v>
      </c>
      <c r="AU121" s="35"/>
      <c r="AV121" s="35"/>
      <c r="AW121" s="35"/>
      <c r="AX121" s="35"/>
      <c r="AY121" s="35"/>
      <c r="AZ121" s="35">
        <v>0</v>
      </c>
      <c r="BA121" s="35">
        <v>0</v>
      </c>
      <c r="BB121" s="35">
        <v>0</v>
      </c>
      <c r="BC121" s="35"/>
      <c r="BD121" s="35">
        <v>0</v>
      </c>
      <c r="BE121" s="35">
        <v>0</v>
      </c>
      <c r="BF121" s="35">
        <v>0</v>
      </c>
      <c r="BG121" s="35"/>
      <c r="BH121" s="35">
        <v>40</v>
      </c>
      <c r="BI121" s="35">
        <v>0</v>
      </c>
      <c r="BJ121" s="35">
        <v>0</v>
      </c>
      <c r="BK121" s="35"/>
      <c r="BL121" s="35">
        <v>20</v>
      </c>
      <c r="BM121" s="35">
        <v>0</v>
      </c>
      <c r="BN121" s="35"/>
      <c r="BO121" s="35"/>
      <c r="BP121" s="35">
        <v>40</v>
      </c>
      <c r="BQ121" s="35">
        <v>0</v>
      </c>
      <c r="BR121" s="35">
        <v>0</v>
      </c>
      <c r="BS121" s="35"/>
      <c r="BT121" s="35">
        <v>0</v>
      </c>
      <c r="BU121" s="35">
        <v>0</v>
      </c>
      <c r="BV121" s="35">
        <v>0</v>
      </c>
      <c r="BW121" s="35"/>
      <c r="BX121" s="35"/>
      <c r="BY121" s="35"/>
      <c r="BZ121" s="35"/>
      <c r="CA121" s="35"/>
      <c r="CB121" s="35">
        <v>0</v>
      </c>
      <c r="CC121" s="35">
        <v>0</v>
      </c>
      <c r="CD121" s="35">
        <v>0</v>
      </c>
      <c r="CE121" s="35"/>
      <c r="CF121" s="35">
        <v>0</v>
      </c>
      <c r="CG121" s="35">
        <v>0</v>
      </c>
      <c r="CH121" s="35">
        <v>0</v>
      </c>
      <c r="CI121" s="35"/>
      <c r="CJ121" s="35">
        <v>0</v>
      </c>
      <c r="CK121" s="35">
        <v>0</v>
      </c>
      <c r="CL121" s="35"/>
      <c r="CM121" s="35"/>
      <c r="CN121" s="35"/>
      <c r="CO121" s="35"/>
      <c r="CP121" s="35"/>
      <c r="CQ121" s="35"/>
      <c r="CR121" s="35"/>
      <c r="CS121" s="35"/>
      <c r="CT121" s="35"/>
      <c r="CU121" s="35"/>
      <c r="CV121" s="35"/>
      <c r="CW121" s="35"/>
      <c r="CX121" s="35"/>
      <c r="CY121" s="35"/>
      <c r="CZ121" s="35"/>
      <c r="DA121" s="35"/>
      <c r="DB121" s="35"/>
      <c r="DC121" s="35"/>
      <c r="DD121" s="35"/>
      <c r="DE121" s="35"/>
      <c r="DF121" s="35"/>
      <c r="DG121" s="35"/>
      <c r="DH121" s="35"/>
      <c r="DI121" s="35"/>
      <c r="DJ121" s="35"/>
      <c r="DK121" s="35"/>
      <c r="DL121" s="35"/>
      <c r="DM121" s="35"/>
      <c r="DN121" s="35"/>
      <c r="DO121" s="35"/>
      <c r="DP121" s="35"/>
      <c r="DQ121" s="35"/>
      <c r="DR121" s="35"/>
      <c r="DS121" s="35"/>
      <c r="DT121" s="35"/>
      <c r="DU121" s="35"/>
      <c r="DV121" s="35"/>
      <c r="DW121" s="35"/>
      <c r="DX121" s="35"/>
      <c r="DY121" s="35"/>
      <c r="DZ121" s="35"/>
      <c r="EA121" s="35"/>
      <c r="EB121" s="35"/>
      <c r="EC121" s="35"/>
      <c r="ED121" s="35"/>
      <c r="EE121" s="35"/>
      <c r="EF121" s="35"/>
      <c r="EG121" s="35"/>
      <c r="EH121" s="2" t="e">
        <f t="shared" si="14"/>
        <v>#DIV/0!</v>
      </c>
      <c r="EI121" s="17"/>
      <c r="EJ121" s="17"/>
      <c r="EK121" s="17"/>
      <c r="EL121" s="17"/>
      <c r="EM121" s="222"/>
      <c r="EN121" s="17"/>
      <c r="EO121" s="17"/>
      <c r="EQ121" s="17"/>
      <c r="ER121" s="99"/>
      <c r="ES121" s="17"/>
      <c r="ET121" s="17"/>
      <c r="EU121" s="99"/>
      <c r="EV121" s="99"/>
      <c r="EW121" s="99"/>
      <c r="EX121" s="99"/>
      <c r="EY121" s="99"/>
    </row>
    <row r="122" spans="1:155" ht="16.5" thickBot="1">
      <c r="A122" s="60" t="s">
        <v>75</v>
      </c>
      <c r="B122" s="60"/>
      <c r="C122" s="41"/>
      <c r="D122" s="17">
        <f>IFERROR(VLOOKUP(A122,#REF!,4,FALSE),0)</f>
        <v>0</v>
      </c>
      <c r="E122" s="17">
        <f>IFERROR(VLOOKUP(A122,#REF!,6,FALSE),0)</f>
        <v>0</v>
      </c>
      <c r="F122" s="17"/>
      <c r="G122" s="17">
        <f>+IFERROR(VLOOKUP(A122,#REF!,12,FALSE),0)</f>
        <v>0</v>
      </c>
      <c r="H122" s="17">
        <f>+IFERROR(VLOOKUP(A122,#REF!,14,FALSE),0)</f>
        <v>0</v>
      </c>
      <c r="I122" s="17">
        <f t="shared" si="10"/>
        <v>0</v>
      </c>
      <c r="J122" s="17">
        <f t="shared" si="11"/>
        <v>0</v>
      </c>
      <c r="K122" s="43">
        <f t="shared" si="15"/>
        <v>0</v>
      </c>
      <c r="L122" s="35">
        <v>0</v>
      </c>
      <c r="M122" s="35">
        <v>0</v>
      </c>
      <c r="N122" s="35"/>
      <c r="O122" s="35"/>
      <c r="P122" s="35">
        <v>0</v>
      </c>
      <c r="Q122" s="35">
        <v>0</v>
      </c>
      <c r="R122" s="35">
        <v>0</v>
      </c>
      <c r="S122" s="35"/>
      <c r="T122" s="35"/>
      <c r="U122" s="35"/>
      <c r="V122" s="35"/>
      <c r="W122" s="35"/>
      <c r="X122" s="35">
        <v>0</v>
      </c>
      <c r="Y122" s="35">
        <v>0</v>
      </c>
      <c r="Z122" s="35">
        <v>0</v>
      </c>
      <c r="AA122" s="35"/>
      <c r="AB122" s="35">
        <v>0</v>
      </c>
      <c r="AC122" s="35">
        <v>0</v>
      </c>
      <c r="AD122" s="35"/>
      <c r="AE122" s="35"/>
      <c r="AF122" s="35">
        <v>0</v>
      </c>
      <c r="AG122" s="35">
        <v>0</v>
      </c>
      <c r="AH122" s="35">
        <v>0</v>
      </c>
      <c r="AI122" s="35"/>
      <c r="AJ122" s="35">
        <v>0</v>
      </c>
      <c r="AK122" s="35">
        <v>0</v>
      </c>
      <c r="AL122" s="35">
        <v>0</v>
      </c>
      <c r="AM122" s="35"/>
      <c r="AN122" s="35">
        <v>0</v>
      </c>
      <c r="AO122" s="35">
        <v>0</v>
      </c>
      <c r="AP122" s="35"/>
      <c r="AQ122" s="35"/>
      <c r="AR122" s="35">
        <v>0</v>
      </c>
      <c r="AS122" s="35">
        <v>0</v>
      </c>
      <c r="AT122" s="35">
        <v>0</v>
      </c>
      <c r="AU122" s="35"/>
      <c r="AV122" s="35"/>
      <c r="AW122" s="35"/>
      <c r="AX122" s="35"/>
      <c r="AY122" s="35"/>
      <c r="AZ122" s="35">
        <v>0</v>
      </c>
      <c r="BA122" s="35">
        <v>0</v>
      </c>
      <c r="BB122" s="35">
        <v>80</v>
      </c>
      <c r="BC122" s="35"/>
      <c r="BD122" s="35">
        <v>32</v>
      </c>
      <c r="BE122" s="35">
        <v>0</v>
      </c>
      <c r="BF122" s="35">
        <v>0</v>
      </c>
      <c r="BG122" s="35"/>
      <c r="BH122" s="35">
        <v>24</v>
      </c>
      <c r="BI122" s="35">
        <v>0</v>
      </c>
      <c r="BJ122" s="35">
        <v>0</v>
      </c>
      <c r="BK122" s="35"/>
      <c r="BL122" s="35">
        <v>0</v>
      </c>
      <c r="BM122" s="35">
        <v>0</v>
      </c>
      <c r="BN122" s="35"/>
      <c r="BO122" s="35"/>
      <c r="BP122" s="35">
        <v>0</v>
      </c>
      <c r="BQ122" s="35">
        <v>0</v>
      </c>
      <c r="BR122" s="35">
        <v>80</v>
      </c>
      <c r="BS122" s="35">
        <v>8</v>
      </c>
      <c r="BT122" s="35">
        <v>0</v>
      </c>
      <c r="BU122" s="35">
        <v>0</v>
      </c>
      <c r="BV122" s="35">
        <v>0</v>
      </c>
      <c r="BW122" s="35">
        <v>8</v>
      </c>
      <c r="BX122" s="35"/>
      <c r="BY122" s="35"/>
      <c r="BZ122" s="35"/>
      <c r="CA122" s="35"/>
      <c r="CB122" s="35">
        <v>0</v>
      </c>
      <c r="CC122" s="35">
        <v>0</v>
      </c>
      <c r="CD122" s="35">
        <v>0</v>
      </c>
      <c r="CE122" s="35">
        <v>-8</v>
      </c>
      <c r="CF122" s="35">
        <v>0</v>
      </c>
      <c r="CG122" s="35">
        <v>0</v>
      </c>
      <c r="CH122" s="35">
        <v>0</v>
      </c>
      <c r="CI122" s="35"/>
      <c r="CJ122" s="35">
        <v>24</v>
      </c>
      <c r="CK122" s="35">
        <v>0</v>
      </c>
      <c r="CL122" s="35"/>
      <c r="CM122" s="35"/>
      <c r="CN122" s="35"/>
      <c r="CO122" s="35"/>
      <c r="CP122" s="35"/>
      <c r="CQ122" s="35"/>
      <c r="CR122" s="35"/>
      <c r="CS122" s="35"/>
      <c r="CT122" s="35"/>
      <c r="CU122" s="35"/>
      <c r="CV122" s="35"/>
      <c r="CW122" s="35"/>
      <c r="CX122" s="35"/>
      <c r="CY122" s="35"/>
      <c r="CZ122" s="35"/>
      <c r="DA122" s="35"/>
      <c r="DB122" s="35"/>
      <c r="DC122" s="35"/>
      <c r="DD122" s="35"/>
      <c r="DE122" s="35"/>
      <c r="DF122" s="35"/>
      <c r="DG122" s="35"/>
      <c r="DH122" s="35"/>
      <c r="DI122" s="35"/>
      <c r="DJ122" s="35"/>
      <c r="DK122" s="35"/>
      <c r="DL122" s="35"/>
      <c r="DM122" s="35"/>
      <c r="DN122" s="35"/>
      <c r="DO122" s="35"/>
      <c r="DP122" s="35"/>
      <c r="DQ122" s="35"/>
      <c r="DR122" s="35"/>
      <c r="DS122" s="35"/>
      <c r="DT122" s="35"/>
      <c r="DU122" s="35"/>
      <c r="DV122" s="35"/>
      <c r="DW122" s="35"/>
      <c r="DX122" s="35"/>
      <c r="DY122" s="35"/>
      <c r="DZ122" s="35"/>
      <c r="EA122" s="35"/>
      <c r="EB122" s="35"/>
      <c r="EC122" s="35"/>
      <c r="ED122" s="35"/>
      <c r="EE122" s="35"/>
      <c r="EF122" s="35"/>
      <c r="EG122" s="35"/>
      <c r="EH122" s="2" t="e">
        <f t="shared" si="14"/>
        <v>#DIV/0!</v>
      </c>
      <c r="EI122" s="17"/>
      <c r="EJ122" s="17"/>
      <c r="EK122" s="17"/>
      <c r="EL122" s="17"/>
      <c r="EM122" s="17"/>
      <c r="EN122" s="17"/>
      <c r="EO122" s="17"/>
      <c r="EQ122" s="17"/>
      <c r="ER122" s="99"/>
      <c r="ES122" s="17"/>
      <c r="ET122" s="17"/>
      <c r="EU122" s="99"/>
      <c r="EV122" s="99"/>
      <c r="EW122" s="99"/>
      <c r="EX122" s="99"/>
      <c r="EY122" s="99"/>
    </row>
    <row r="123" spans="1:155" ht="16.5" thickBot="1">
      <c r="A123" s="106" t="s">
        <v>247</v>
      </c>
      <c r="B123" s="106"/>
      <c r="C123" s="41"/>
      <c r="D123" s="107">
        <f>IFERROR(VLOOKUP(A123,#REF!,4,FALSE),0)</f>
        <v>0</v>
      </c>
      <c r="E123" s="107">
        <f>IFERROR(VLOOKUP(A123,#REF!,6,FALSE),0)</f>
        <v>0</v>
      </c>
      <c r="F123" s="107"/>
      <c r="G123" s="107">
        <f>+IFERROR(VLOOKUP(A123,#REF!,12,FALSE),0)</f>
        <v>0</v>
      </c>
      <c r="H123" s="107">
        <f>+IFERROR(VLOOKUP(A123,#REF!,14,FALSE),0)</f>
        <v>0</v>
      </c>
      <c r="I123" s="107">
        <f t="shared" si="10"/>
        <v>0</v>
      </c>
      <c r="J123" s="107">
        <f t="shared" si="11"/>
        <v>0</v>
      </c>
      <c r="K123" s="43">
        <f t="shared" si="15"/>
        <v>0</v>
      </c>
      <c r="L123" s="35">
        <v>0</v>
      </c>
      <c r="M123" s="35">
        <v>0</v>
      </c>
      <c r="N123" s="35"/>
      <c r="O123" s="35"/>
      <c r="P123" s="35">
        <v>0</v>
      </c>
      <c r="Q123" s="35">
        <v>0</v>
      </c>
      <c r="R123" s="35">
        <v>0</v>
      </c>
      <c r="S123" s="35"/>
      <c r="T123" s="35"/>
      <c r="U123" s="35"/>
      <c r="V123" s="35"/>
      <c r="W123" s="35"/>
      <c r="X123" s="35">
        <v>0</v>
      </c>
      <c r="Y123" s="35">
        <v>0</v>
      </c>
      <c r="Z123" s="35">
        <v>0</v>
      </c>
      <c r="AA123" s="35"/>
      <c r="AB123" s="35">
        <v>0</v>
      </c>
      <c r="AC123" s="35">
        <v>0</v>
      </c>
      <c r="AD123" s="35"/>
      <c r="AE123" s="35"/>
      <c r="AF123" s="35">
        <v>0</v>
      </c>
      <c r="AG123" s="35">
        <v>0</v>
      </c>
      <c r="AH123" s="35">
        <v>0</v>
      </c>
      <c r="AI123" s="35"/>
      <c r="AJ123" s="35">
        <v>0</v>
      </c>
      <c r="AK123" s="35">
        <v>0</v>
      </c>
      <c r="AL123" s="35">
        <v>0</v>
      </c>
      <c r="AM123" s="35"/>
      <c r="AN123" s="35">
        <v>0</v>
      </c>
      <c r="AO123" s="35">
        <v>0</v>
      </c>
      <c r="AP123" s="35"/>
      <c r="AQ123" s="35"/>
      <c r="AR123" s="35">
        <v>0</v>
      </c>
      <c r="AS123" s="35">
        <v>0</v>
      </c>
      <c r="AT123" s="35">
        <v>0</v>
      </c>
      <c r="AU123" s="35"/>
      <c r="AV123" s="35"/>
      <c r="AW123" s="35"/>
      <c r="AX123" s="35"/>
      <c r="AY123" s="35"/>
      <c r="AZ123" s="35">
        <v>0</v>
      </c>
      <c r="BA123" s="35">
        <v>0</v>
      </c>
      <c r="BB123" s="35">
        <v>0</v>
      </c>
      <c r="BC123" s="35"/>
      <c r="BD123" s="35">
        <v>0</v>
      </c>
      <c r="BE123" s="35">
        <v>0</v>
      </c>
      <c r="BF123" s="35">
        <v>0</v>
      </c>
      <c r="BG123" s="35"/>
      <c r="BH123" s="35">
        <v>0</v>
      </c>
      <c r="BI123" s="35">
        <v>0</v>
      </c>
      <c r="BJ123" s="35">
        <v>0</v>
      </c>
      <c r="BK123" s="35"/>
      <c r="BL123" s="35">
        <v>0</v>
      </c>
      <c r="BM123" s="35">
        <v>0</v>
      </c>
      <c r="BN123" s="35"/>
      <c r="BO123" s="35"/>
      <c r="BP123" s="35">
        <v>0</v>
      </c>
      <c r="BQ123" s="35">
        <v>0</v>
      </c>
      <c r="BR123" s="35">
        <v>0</v>
      </c>
      <c r="BS123" s="35"/>
      <c r="BT123" s="35">
        <v>0</v>
      </c>
      <c r="BU123" s="35">
        <v>0</v>
      </c>
      <c r="BV123" s="35">
        <v>0</v>
      </c>
      <c r="BW123" s="35"/>
      <c r="BX123" s="35"/>
      <c r="BY123" s="35"/>
      <c r="BZ123" s="35"/>
      <c r="CA123" s="35"/>
      <c r="CB123" s="35">
        <v>0</v>
      </c>
      <c r="CC123" s="35">
        <v>0</v>
      </c>
      <c r="CD123" s="35">
        <v>0</v>
      </c>
      <c r="CE123" s="35"/>
      <c r="CF123" s="35">
        <v>0</v>
      </c>
      <c r="CG123" s="35">
        <v>0</v>
      </c>
      <c r="CH123" s="35">
        <v>0</v>
      </c>
      <c r="CI123" s="35"/>
      <c r="CJ123" s="35">
        <v>0</v>
      </c>
      <c r="CK123" s="35">
        <v>0</v>
      </c>
      <c r="CL123" s="35"/>
      <c r="CM123" s="35"/>
      <c r="CN123" s="35"/>
      <c r="CO123" s="35"/>
      <c r="CP123" s="35"/>
      <c r="CQ123" s="35"/>
      <c r="CR123" s="35"/>
      <c r="CS123" s="35"/>
      <c r="CT123" s="35"/>
      <c r="CU123" s="35"/>
      <c r="CV123" s="35"/>
      <c r="CW123" s="35"/>
      <c r="CX123" s="35"/>
      <c r="CY123" s="35"/>
      <c r="CZ123" s="35"/>
      <c r="DA123" s="35"/>
      <c r="DB123" s="35"/>
      <c r="DC123" s="35"/>
      <c r="DD123" s="35"/>
      <c r="DE123" s="35"/>
      <c r="DF123" s="35"/>
      <c r="DG123" s="35"/>
      <c r="DH123" s="35"/>
      <c r="DI123" s="35"/>
      <c r="DJ123" s="35"/>
      <c r="DK123" s="35"/>
      <c r="DL123" s="35"/>
      <c r="DM123" s="35"/>
      <c r="DN123" s="35"/>
      <c r="DO123" s="35"/>
      <c r="DP123" s="35"/>
      <c r="DQ123" s="35"/>
      <c r="DR123" s="35"/>
      <c r="DS123" s="35"/>
      <c r="DT123" s="35"/>
      <c r="DU123" s="35"/>
      <c r="DV123" s="35"/>
      <c r="DW123" s="35"/>
      <c r="DX123" s="35"/>
      <c r="DY123" s="35"/>
      <c r="DZ123" s="35"/>
      <c r="EA123" s="35"/>
      <c r="EB123" s="35"/>
      <c r="EC123" s="35"/>
      <c r="ED123" s="35"/>
      <c r="EE123" s="35"/>
      <c r="EF123" s="35"/>
      <c r="EG123" s="35"/>
      <c r="EH123" s="2" t="e">
        <f t="shared" si="14"/>
        <v>#DIV/0!</v>
      </c>
      <c r="EI123" s="17"/>
      <c r="EJ123" s="17"/>
      <c r="EK123" s="17"/>
      <c r="EL123" s="17"/>
      <c r="EM123" s="17"/>
      <c r="EN123" s="17"/>
      <c r="EO123" s="17"/>
      <c r="EQ123" s="17"/>
      <c r="ER123" s="99"/>
      <c r="ES123" s="17"/>
      <c r="ET123" s="17"/>
      <c r="EU123" s="99"/>
      <c r="EV123" s="99"/>
      <c r="EW123" s="99"/>
      <c r="EX123" s="99"/>
      <c r="EY123" s="99"/>
    </row>
    <row r="124" spans="1:155" ht="16.5" thickBot="1">
      <c r="A124" s="60" t="s">
        <v>163</v>
      </c>
      <c r="B124" s="60"/>
      <c r="C124" s="41"/>
      <c r="D124" s="17">
        <f>IFERROR(VLOOKUP(A124,#REF!,4,FALSE),0)</f>
        <v>0</v>
      </c>
      <c r="E124" s="17">
        <f>IFERROR(VLOOKUP(A124,#REF!,6,FALSE),0)</f>
        <v>0</v>
      </c>
      <c r="F124" s="17"/>
      <c r="G124" s="17">
        <f>+IFERROR(VLOOKUP(A124,#REF!,12,FALSE),0)</f>
        <v>0</v>
      </c>
      <c r="H124" s="17">
        <f>+IFERROR(VLOOKUP(A124,#REF!,14,FALSE),0)</f>
        <v>0</v>
      </c>
      <c r="I124" s="17">
        <f t="shared" si="10"/>
        <v>0</v>
      </c>
      <c r="J124" s="17">
        <f t="shared" si="11"/>
        <v>0</v>
      </c>
      <c r="K124" s="43">
        <f t="shared" si="15"/>
        <v>0</v>
      </c>
      <c r="L124" s="35">
        <v>0</v>
      </c>
      <c r="M124" s="35">
        <v>0</v>
      </c>
      <c r="N124" s="35"/>
      <c r="O124" s="35"/>
      <c r="P124" s="35">
        <v>0</v>
      </c>
      <c r="Q124" s="35">
        <v>0</v>
      </c>
      <c r="R124" s="35">
        <v>0</v>
      </c>
      <c r="S124" s="35"/>
      <c r="T124" s="35"/>
      <c r="U124" s="35"/>
      <c r="V124" s="35"/>
      <c r="W124" s="35"/>
      <c r="X124" s="35">
        <v>0</v>
      </c>
      <c r="Y124" s="35">
        <v>0</v>
      </c>
      <c r="Z124" s="35">
        <v>0</v>
      </c>
      <c r="AA124" s="35"/>
      <c r="AB124" s="35">
        <v>0</v>
      </c>
      <c r="AC124" s="35">
        <v>0</v>
      </c>
      <c r="AD124" s="35"/>
      <c r="AE124" s="35"/>
      <c r="AF124" s="35">
        <v>0</v>
      </c>
      <c r="AG124" s="35">
        <v>0</v>
      </c>
      <c r="AH124" s="35">
        <v>0</v>
      </c>
      <c r="AI124" s="35"/>
      <c r="AJ124" s="35">
        <v>0</v>
      </c>
      <c r="AK124" s="35">
        <v>0</v>
      </c>
      <c r="AL124" s="35">
        <v>0</v>
      </c>
      <c r="AM124" s="35"/>
      <c r="AN124" s="35">
        <v>0</v>
      </c>
      <c r="AO124" s="35">
        <v>0</v>
      </c>
      <c r="AP124" s="35"/>
      <c r="AQ124" s="35"/>
      <c r="AR124" s="35">
        <v>0</v>
      </c>
      <c r="AS124" s="35">
        <v>0</v>
      </c>
      <c r="AT124" s="35">
        <v>0</v>
      </c>
      <c r="AU124" s="35"/>
      <c r="AV124" s="35"/>
      <c r="AW124" s="35"/>
      <c r="AX124" s="35"/>
      <c r="AY124" s="35"/>
      <c r="AZ124" s="35">
        <v>0</v>
      </c>
      <c r="BA124" s="35">
        <v>0</v>
      </c>
      <c r="BB124" s="35">
        <v>0</v>
      </c>
      <c r="BC124" s="35"/>
      <c r="BD124" s="35">
        <v>0</v>
      </c>
      <c r="BE124" s="35">
        <v>0</v>
      </c>
      <c r="BF124" s="35">
        <v>0</v>
      </c>
      <c r="BG124" s="35"/>
      <c r="BH124" s="35">
        <v>0</v>
      </c>
      <c r="BI124" s="35">
        <v>0</v>
      </c>
      <c r="BJ124" s="35">
        <v>0</v>
      </c>
      <c r="BK124" s="35"/>
      <c r="BL124" s="35">
        <v>0</v>
      </c>
      <c r="BM124" s="35">
        <v>0</v>
      </c>
      <c r="BN124" s="35"/>
      <c r="BO124" s="35"/>
      <c r="BP124" s="35">
        <v>0</v>
      </c>
      <c r="BQ124" s="35">
        <v>0</v>
      </c>
      <c r="BR124" s="35">
        <v>0</v>
      </c>
      <c r="BS124" s="35"/>
      <c r="BT124" s="35">
        <v>0</v>
      </c>
      <c r="BU124" s="35">
        <v>0</v>
      </c>
      <c r="BV124" s="35">
        <v>0</v>
      </c>
      <c r="BW124" s="35"/>
      <c r="BX124" s="35"/>
      <c r="BY124" s="35"/>
      <c r="BZ124" s="35"/>
      <c r="CA124" s="35"/>
      <c r="CB124" s="35">
        <v>0</v>
      </c>
      <c r="CC124" s="35">
        <v>0</v>
      </c>
      <c r="CD124" s="35">
        <v>0</v>
      </c>
      <c r="CE124" s="35"/>
      <c r="CF124" s="35">
        <v>0</v>
      </c>
      <c r="CG124" s="35">
        <v>0</v>
      </c>
      <c r="CH124" s="35">
        <v>0</v>
      </c>
      <c r="CI124" s="35"/>
      <c r="CJ124" s="35">
        <v>0</v>
      </c>
      <c r="CK124" s="35">
        <v>0</v>
      </c>
      <c r="CL124" s="35"/>
      <c r="CM124" s="35"/>
      <c r="CN124" s="35"/>
      <c r="CO124" s="35"/>
      <c r="CP124" s="35"/>
      <c r="CQ124" s="35"/>
      <c r="CR124" s="35"/>
      <c r="CS124" s="35"/>
      <c r="CT124" s="35"/>
      <c r="CU124" s="35"/>
      <c r="CV124" s="35"/>
      <c r="CW124" s="35"/>
      <c r="CX124" s="35"/>
      <c r="CY124" s="35"/>
      <c r="CZ124" s="35"/>
      <c r="DA124" s="35"/>
      <c r="DB124" s="35"/>
      <c r="DC124" s="35"/>
      <c r="DD124" s="35"/>
      <c r="DE124" s="35"/>
      <c r="DF124" s="35"/>
      <c r="DG124" s="35"/>
      <c r="DH124" s="35"/>
      <c r="DI124" s="35"/>
      <c r="DJ124" s="35"/>
      <c r="DK124" s="35"/>
      <c r="DL124" s="35"/>
      <c r="DM124" s="35"/>
      <c r="DN124" s="35"/>
      <c r="DO124" s="35"/>
      <c r="DP124" s="35"/>
      <c r="DQ124" s="35"/>
      <c r="DR124" s="35"/>
      <c r="DS124" s="35"/>
      <c r="DT124" s="35"/>
      <c r="DU124" s="35"/>
      <c r="DV124" s="35"/>
      <c r="DW124" s="35"/>
      <c r="DX124" s="35"/>
      <c r="DY124" s="35"/>
      <c r="DZ124" s="35"/>
      <c r="EA124" s="35"/>
      <c r="EB124" s="35"/>
      <c r="EC124" s="35"/>
      <c r="ED124" s="35"/>
      <c r="EE124" s="35"/>
      <c r="EF124" s="35"/>
      <c r="EG124" s="35"/>
      <c r="EH124" s="2" t="e">
        <f t="shared" si="14"/>
        <v>#DIV/0!</v>
      </c>
      <c r="EI124" s="17"/>
      <c r="EJ124" s="17"/>
      <c r="EK124" s="17"/>
      <c r="EL124" s="17"/>
      <c r="EM124" s="223"/>
      <c r="EN124" s="17"/>
      <c r="EO124" s="17"/>
      <c r="EQ124" s="17"/>
      <c r="ER124" s="99"/>
      <c r="ES124" s="17"/>
      <c r="ET124" s="17"/>
      <c r="EU124" s="99"/>
      <c r="EV124" s="99"/>
      <c r="EW124" s="99"/>
      <c r="EX124" s="99"/>
      <c r="EY124" s="99"/>
    </row>
    <row r="125" spans="1:155" ht="16.5" thickBot="1">
      <c r="A125" s="60" t="s">
        <v>162</v>
      </c>
      <c r="B125" s="60"/>
      <c r="C125" s="41"/>
      <c r="D125" s="17">
        <f>IFERROR(VLOOKUP(A125,#REF!,4,FALSE),0)</f>
        <v>0</v>
      </c>
      <c r="E125" s="17">
        <f>IFERROR(VLOOKUP(A125,#REF!,6,FALSE),0)</f>
        <v>0</v>
      </c>
      <c r="F125" s="17"/>
      <c r="G125" s="17">
        <f>+IFERROR(VLOOKUP(A125,#REF!,12,FALSE),0)</f>
        <v>0</v>
      </c>
      <c r="H125" s="17">
        <f>+IFERROR(VLOOKUP(A125,#REF!,14,FALSE),0)</f>
        <v>0</v>
      </c>
      <c r="I125" s="17">
        <f t="shared" si="10"/>
        <v>0</v>
      </c>
      <c r="J125" s="17">
        <f t="shared" si="11"/>
        <v>0</v>
      </c>
      <c r="K125" s="43">
        <f t="shared" si="15"/>
        <v>0</v>
      </c>
      <c r="L125" s="35">
        <v>0</v>
      </c>
      <c r="M125" s="35">
        <v>0</v>
      </c>
      <c r="N125" s="35"/>
      <c r="O125" s="35"/>
      <c r="P125" s="35">
        <v>0</v>
      </c>
      <c r="Q125" s="35">
        <v>0</v>
      </c>
      <c r="R125" s="35">
        <v>0</v>
      </c>
      <c r="S125" s="35"/>
      <c r="T125" s="35"/>
      <c r="U125" s="35"/>
      <c r="V125" s="35"/>
      <c r="W125" s="35"/>
      <c r="X125" s="35">
        <v>0</v>
      </c>
      <c r="Y125" s="35">
        <v>0</v>
      </c>
      <c r="Z125" s="35">
        <v>0</v>
      </c>
      <c r="AA125" s="35"/>
      <c r="AB125" s="35">
        <v>0</v>
      </c>
      <c r="AC125" s="35">
        <v>0</v>
      </c>
      <c r="AD125" s="35"/>
      <c r="AE125" s="35"/>
      <c r="AF125" s="35">
        <v>0</v>
      </c>
      <c r="AG125" s="35">
        <v>0</v>
      </c>
      <c r="AH125" s="35">
        <v>0</v>
      </c>
      <c r="AI125" s="35"/>
      <c r="AJ125" s="35">
        <v>0</v>
      </c>
      <c r="AK125" s="35">
        <v>0</v>
      </c>
      <c r="AL125" s="35">
        <v>0</v>
      </c>
      <c r="AM125" s="35"/>
      <c r="AN125" s="35">
        <v>0</v>
      </c>
      <c r="AO125" s="35">
        <v>0</v>
      </c>
      <c r="AP125" s="35"/>
      <c r="AQ125" s="35"/>
      <c r="AR125" s="35">
        <v>0</v>
      </c>
      <c r="AS125" s="35">
        <v>0</v>
      </c>
      <c r="AT125" s="35">
        <v>0</v>
      </c>
      <c r="AU125" s="35"/>
      <c r="AV125" s="35"/>
      <c r="AW125" s="35"/>
      <c r="AX125" s="35"/>
      <c r="AY125" s="35"/>
      <c r="AZ125" s="35">
        <v>0</v>
      </c>
      <c r="BA125" s="35">
        <v>0</v>
      </c>
      <c r="BB125" s="35">
        <v>0</v>
      </c>
      <c r="BC125" s="35"/>
      <c r="BD125" s="35">
        <v>0</v>
      </c>
      <c r="BE125" s="35">
        <v>0</v>
      </c>
      <c r="BF125" s="35">
        <v>0</v>
      </c>
      <c r="BG125" s="35"/>
      <c r="BH125" s="35">
        <v>0</v>
      </c>
      <c r="BI125" s="35">
        <v>0</v>
      </c>
      <c r="BJ125" s="35">
        <v>0</v>
      </c>
      <c r="BK125" s="35"/>
      <c r="BL125" s="35">
        <v>0</v>
      </c>
      <c r="BM125" s="35">
        <v>0</v>
      </c>
      <c r="BN125" s="35"/>
      <c r="BO125" s="35"/>
      <c r="BP125" s="35">
        <v>0</v>
      </c>
      <c r="BQ125" s="35">
        <v>0</v>
      </c>
      <c r="BR125" s="35">
        <v>0</v>
      </c>
      <c r="BS125" s="35"/>
      <c r="BT125" s="35">
        <v>0</v>
      </c>
      <c r="BU125" s="35">
        <v>0</v>
      </c>
      <c r="BV125" s="35">
        <v>0</v>
      </c>
      <c r="BW125" s="35"/>
      <c r="BX125" s="35"/>
      <c r="BY125" s="35"/>
      <c r="BZ125" s="35"/>
      <c r="CA125" s="35"/>
      <c r="CB125" s="35">
        <v>0</v>
      </c>
      <c r="CC125" s="35">
        <v>0</v>
      </c>
      <c r="CD125" s="35">
        <v>0</v>
      </c>
      <c r="CE125" s="35"/>
      <c r="CF125" s="35">
        <v>0</v>
      </c>
      <c r="CG125" s="35">
        <v>0</v>
      </c>
      <c r="CH125" s="35">
        <v>0</v>
      </c>
      <c r="CI125" s="35"/>
      <c r="CJ125" s="35">
        <v>0</v>
      </c>
      <c r="CK125" s="35">
        <v>0</v>
      </c>
      <c r="CL125" s="35"/>
      <c r="CM125" s="35"/>
      <c r="CN125" s="35"/>
      <c r="CO125" s="35"/>
      <c r="CP125" s="35"/>
      <c r="CQ125" s="35"/>
      <c r="CR125" s="35"/>
      <c r="CS125" s="35"/>
      <c r="CT125" s="35"/>
      <c r="CU125" s="35"/>
      <c r="CV125" s="35"/>
      <c r="CW125" s="35"/>
      <c r="CX125" s="35"/>
      <c r="CY125" s="35"/>
      <c r="CZ125" s="35"/>
      <c r="DA125" s="35"/>
      <c r="DB125" s="35"/>
      <c r="DC125" s="35"/>
      <c r="DD125" s="35"/>
      <c r="DE125" s="35"/>
      <c r="DF125" s="35"/>
      <c r="DG125" s="35"/>
      <c r="DH125" s="35"/>
      <c r="DI125" s="35"/>
      <c r="DJ125" s="35"/>
      <c r="DK125" s="35"/>
      <c r="DL125" s="35"/>
      <c r="DM125" s="35"/>
      <c r="DN125" s="35"/>
      <c r="DO125" s="35"/>
      <c r="DP125" s="35"/>
      <c r="DQ125" s="35"/>
      <c r="DR125" s="35"/>
      <c r="DS125" s="35"/>
      <c r="DT125" s="35"/>
      <c r="DU125" s="35"/>
      <c r="DV125" s="35"/>
      <c r="DW125" s="35"/>
      <c r="DX125" s="35"/>
      <c r="DY125" s="35"/>
      <c r="DZ125" s="35"/>
      <c r="EA125" s="35"/>
      <c r="EB125" s="35"/>
      <c r="EC125" s="35"/>
      <c r="ED125" s="35"/>
      <c r="EE125" s="35"/>
      <c r="EF125" s="35"/>
      <c r="EG125" s="35"/>
      <c r="EH125" s="2" t="e">
        <f t="shared" si="14"/>
        <v>#DIV/0!</v>
      </c>
      <c r="EI125" s="17"/>
      <c r="EJ125" s="17"/>
      <c r="EK125" s="17"/>
      <c r="EL125" s="17"/>
      <c r="EM125" s="223"/>
      <c r="EN125" s="17"/>
      <c r="EO125" s="17"/>
      <c r="EQ125" s="17"/>
      <c r="ER125" s="99"/>
      <c r="ES125" s="17"/>
      <c r="ET125" s="17"/>
      <c r="EU125" s="99"/>
      <c r="EV125" s="99"/>
      <c r="EW125" s="99"/>
      <c r="EX125" s="99"/>
      <c r="EY125" s="99"/>
    </row>
    <row r="126" spans="1:155" ht="16.5" thickBot="1">
      <c r="A126" s="60" t="s">
        <v>232</v>
      </c>
      <c r="B126" s="60"/>
      <c r="C126" s="41"/>
      <c r="D126" s="17">
        <f>IFERROR(VLOOKUP(A126,#REF!,4,FALSE),0)</f>
        <v>0</v>
      </c>
      <c r="E126" s="17">
        <f>IFERROR(VLOOKUP(A126,#REF!,6,FALSE),0)</f>
        <v>0</v>
      </c>
      <c r="F126" s="17"/>
      <c r="G126" s="17">
        <f>+IFERROR(VLOOKUP(A126,#REF!,12,FALSE),0)</f>
        <v>0</v>
      </c>
      <c r="H126" s="17">
        <f>+IFERROR(VLOOKUP(A126,#REF!,14,FALSE),0)</f>
        <v>0</v>
      </c>
      <c r="I126" s="17">
        <f>+EQ126</f>
        <v>0</v>
      </c>
      <c r="J126" s="17">
        <f>+E126</f>
        <v>0</v>
      </c>
      <c r="K126" s="43">
        <f>J126-I126</f>
        <v>0</v>
      </c>
      <c r="L126" s="35">
        <v>0</v>
      </c>
      <c r="M126" s="35">
        <v>0</v>
      </c>
      <c r="N126" s="35"/>
      <c r="O126" s="35"/>
      <c r="P126" s="35">
        <v>0</v>
      </c>
      <c r="Q126" s="35">
        <v>0</v>
      </c>
      <c r="R126" s="35">
        <v>0</v>
      </c>
      <c r="S126" s="35"/>
      <c r="T126" s="35"/>
      <c r="U126" s="35"/>
      <c r="V126" s="35"/>
      <c r="W126" s="35"/>
      <c r="X126" s="35">
        <v>0</v>
      </c>
      <c r="Y126" s="35">
        <v>0</v>
      </c>
      <c r="Z126" s="35">
        <v>0</v>
      </c>
      <c r="AA126" s="35"/>
      <c r="AB126" s="35">
        <v>0</v>
      </c>
      <c r="AC126" s="35">
        <v>0</v>
      </c>
      <c r="AD126" s="35"/>
      <c r="AE126" s="35"/>
      <c r="AF126" s="35">
        <v>0</v>
      </c>
      <c r="AG126" s="35">
        <v>0</v>
      </c>
      <c r="AH126" s="35">
        <v>0</v>
      </c>
      <c r="AI126" s="35"/>
      <c r="AJ126" s="35">
        <v>0</v>
      </c>
      <c r="AK126" s="35">
        <v>0</v>
      </c>
      <c r="AL126" s="35">
        <v>0</v>
      </c>
      <c r="AM126" s="35"/>
      <c r="AN126" s="35">
        <v>0</v>
      </c>
      <c r="AO126" s="35">
        <v>0</v>
      </c>
      <c r="AP126" s="35"/>
      <c r="AQ126" s="35"/>
      <c r="AR126" s="35">
        <v>0</v>
      </c>
      <c r="AS126" s="35">
        <v>0</v>
      </c>
      <c r="AT126" s="35">
        <v>0</v>
      </c>
      <c r="AU126" s="35"/>
      <c r="AV126" s="35"/>
      <c r="AW126" s="35"/>
      <c r="AX126" s="35"/>
      <c r="AY126" s="35"/>
      <c r="AZ126" s="35">
        <v>0</v>
      </c>
      <c r="BA126" s="35">
        <v>0</v>
      </c>
      <c r="BB126" s="35">
        <v>0</v>
      </c>
      <c r="BC126" s="35"/>
      <c r="BD126" s="35">
        <v>0</v>
      </c>
      <c r="BE126" s="35">
        <v>0</v>
      </c>
      <c r="BF126" s="35">
        <v>0</v>
      </c>
      <c r="BG126" s="35"/>
      <c r="BH126" s="35">
        <v>0</v>
      </c>
      <c r="BI126" s="35">
        <v>0</v>
      </c>
      <c r="BJ126" s="35">
        <v>0</v>
      </c>
      <c r="BK126" s="35"/>
      <c r="BL126" s="35">
        <v>0</v>
      </c>
      <c r="BM126" s="35">
        <v>0</v>
      </c>
      <c r="BN126" s="35"/>
      <c r="BO126" s="35"/>
      <c r="BP126" s="35">
        <v>0</v>
      </c>
      <c r="BQ126" s="35">
        <v>0</v>
      </c>
      <c r="BR126" s="35">
        <v>0</v>
      </c>
      <c r="BS126" s="35"/>
      <c r="BT126" s="35">
        <v>0</v>
      </c>
      <c r="BU126" s="35">
        <v>0</v>
      </c>
      <c r="BV126" s="35">
        <v>0</v>
      </c>
      <c r="BW126" s="35"/>
      <c r="BX126" s="35"/>
      <c r="BY126" s="35"/>
      <c r="BZ126" s="35"/>
      <c r="CA126" s="35"/>
      <c r="CB126" s="35">
        <v>0</v>
      </c>
      <c r="CC126" s="35">
        <v>0</v>
      </c>
      <c r="CD126" s="35">
        <v>0</v>
      </c>
      <c r="CE126" s="35"/>
      <c r="CF126" s="35">
        <v>0</v>
      </c>
      <c r="CG126" s="35">
        <v>0</v>
      </c>
      <c r="CH126" s="35">
        <v>0</v>
      </c>
      <c r="CI126" s="35"/>
      <c r="CJ126" s="35">
        <v>0</v>
      </c>
      <c r="CK126" s="35">
        <v>0</v>
      </c>
      <c r="CL126" s="35"/>
      <c r="CM126" s="35"/>
      <c r="CN126" s="35"/>
      <c r="CO126" s="35"/>
      <c r="CP126" s="35"/>
      <c r="CQ126" s="35"/>
      <c r="CR126" s="35"/>
      <c r="CS126" s="35"/>
      <c r="CT126" s="35"/>
      <c r="CU126" s="35"/>
      <c r="CV126" s="35"/>
      <c r="CW126" s="35"/>
      <c r="CX126" s="35"/>
      <c r="CY126" s="35"/>
      <c r="CZ126" s="35"/>
      <c r="DA126" s="35"/>
      <c r="DB126" s="35"/>
      <c r="DC126" s="35"/>
      <c r="DD126" s="35"/>
      <c r="DE126" s="35"/>
      <c r="DF126" s="35"/>
      <c r="DG126" s="35"/>
      <c r="DH126" s="35"/>
      <c r="DI126" s="35"/>
      <c r="DJ126" s="35"/>
      <c r="DK126" s="35"/>
      <c r="DL126" s="35"/>
      <c r="DM126" s="35"/>
      <c r="DN126" s="35"/>
      <c r="DO126" s="35"/>
      <c r="DP126" s="35"/>
      <c r="DQ126" s="35"/>
      <c r="DR126" s="35"/>
      <c r="DS126" s="35"/>
      <c r="DT126" s="35"/>
      <c r="DU126" s="35"/>
      <c r="DV126" s="35"/>
      <c r="DW126" s="35"/>
      <c r="DX126" s="35"/>
      <c r="DY126" s="35"/>
      <c r="DZ126" s="35"/>
      <c r="EA126" s="35"/>
      <c r="EB126" s="35"/>
      <c r="EC126" s="35"/>
      <c r="ED126" s="35"/>
      <c r="EE126" s="35"/>
      <c r="EF126" s="35"/>
      <c r="EG126" s="35"/>
      <c r="EI126" s="17"/>
      <c r="EJ126" s="17"/>
      <c r="EK126" s="17"/>
      <c r="EL126" s="17"/>
      <c r="EM126" s="17"/>
      <c r="EN126" s="17"/>
      <c r="EO126" s="17"/>
      <c r="EQ126" s="17"/>
      <c r="ER126" s="99"/>
      <c r="ES126" s="17"/>
      <c r="ET126" s="17"/>
      <c r="EU126" s="99"/>
      <c r="EV126" s="99"/>
      <c r="EW126" s="99"/>
      <c r="EX126" s="99"/>
      <c r="EY126" s="99"/>
    </row>
    <row r="127" spans="1:155" ht="16.5" thickBot="1">
      <c r="A127" s="60" t="s">
        <v>233</v>
      </c>
      <c r="B127" s="60"/>
      <c r="C127" s="41"/>
      <c r="D127" s="17">
        <f>IFERROR(VLOOKUP(A127,#REF!,4,FALSE),0)</f>
        <v>0</v>
      </c>
      <c r="E127" s="17">
        <f>IFERROR(VLOOKUP(A127,#REF!,6,FALSE),0)</f>
        <v>0</v>
      </c>
      <c r="F127" s="17"/>
      <c r="G127" s="17">
        <f>+IFERROR(VLOOKUP(A127,#REF!,12,FALSE),0)</f>
        <v>0</v>
      </c>
      <c r="H127" s="17">
        <f>+IFERROR(VLOOKUP(A127,#REF!,14,FALSE),0)</f>
        <v>0</v>
      </c>
      <c r="I127" s="17">
        <f>+EQ127</f>
        <v>0</v>
      </c>
      <c r="J127" s="17">
        <f>+E127</f>
        <v>0</v>
      </c>
      <c r="K127" s="43">
        <f>J127-I127</f>
        <v>0</v>
      </c>
      <c r="L127" s="35">
        <v>0</v>
      </c>
      <c r="M127" s="35">
        <v>0</v>
      </c>
      <c r="N127" s="35"/>
      <c r="O127" s="35"/>
      <c r="P127" s="35">
        <v>0</v>
      </c>
      <c r="Q127" s="35">
        <v>0</v>
      </c>
      <c r="R127" s="35">
        <v>0</v>
      </c>
      <c r="S127" s="35"/>
      <c r="T127" s="35"/>
      <c r="U127" s="35"/>
      <c r="V127" s="35"/>
      <c r="W127" s="35"/>
      <c r="X127" s="35">
        <v>0</v>
      </c>
      <c r="Y127" s="35">
        <v>0</v>
      </c>
      <c r="Z127" s="35">
        <v>0</v>
      </c>
      <c r="AA127" s="35"/>
      <c r="AB127" s="35">
        <v>0</v>
      </c>
      <c r="AC127" s="35">
        <v>0</v>
      </c>
      <c r="AD127" s="35"/>
      <c r="AE127" s="35"/>
      <c r="AF127" s="35">
        <v>0</v>
      </c>
      <c r="AG127" s="35">
        <v>0</v>
      </c>
      <c r="AH127" s="35">
        <v>0</v>
      </c>
      <c r="AI127" s="35"/>
      <c r="AJ127" s="35">
        <v>0</v>
      </c>
      <c r="AK127" s="35">
        <v>0</v>
      </c>
      <c r="AL127" s="35">
        <v>0</v>
      </c>
      <c r="AM127" s="35"/>
      <c r="AN127" s="35">
        <v>8</v>
      </c>
      <c r="AO127" s="35">
        <v>8</v>
      </c>
      <c r="AP127" s="35"/>
      <c r="AQ127" s="35"/>
      <c r="AR127" s="35">
        <v>0</v>
      </c>
      <c r="AS127" s="35">
        <v>0</v>
      </c>
      <c r="AT127" s="35">
        <v>0</v>
      </c>
      <c r="AU127" s="35"/>
      <c r="AV127" s="35"/>
      <c r="AW127" s="35"/>
      <c r="AX127" s="35"/>
      <c r="AY127" s="35"/>
      <c r="AZ127" s="35">
        <v>0</v>
      </c>
      <c r="BA127" s="35">
        <v>0</v>
      </c>
      <c r="BB127" s="35">
        <v>0</v>
      </c>
      <c r="BC127" s="35"/>
      <c r="BD127" s="35">
        <v>0</v>
      </c>
      <c r="BE127" s="35">
        <v>0</v>
      </c>
      <c r="BF127" s="35">
        <v>0</v>
      </c>
      <c r="BG127" s="35"/>
      <c r="BH127" s="35">
        <v>0</v>
      </c>
      <c r="BI127" s="35">
        <v>0</v>
      </c>
      <c r="BJ127" s="35">
        <v>0</v>
      </c>
      <c r="BK127" s="35"/>
      <c r="BL127" s="35">
        <v>0</v>
      </c>
      <c r="BM127" s="35">
        <v>8</v>
      </c>
      <c r="BN127" s="35"/>
      <c r="BO127" s="35"/>
      <c r="BP127" s="35">
        <v>0</v>
      </c>
      <c r="BQ127" s="35">
        <v>0</v>
      </c>
      <c r="BR127" s="35">
        <v>0</v>
      </c>
      <c r="BS127" s="35">
        <v>8</v>
      </c>
      <c r="BT127" s="35">
        <v>0</v>
      </c>
      <c r="BU127" s="35">
        <v>0</v>
      </c>
      <c r="BV127" s="35">
        <v>0</v>
      </c>
      <c r="BW127" s="35"/>
      <c r="BX127" s="35"/>
      <c r="BY127" s="35"/>
      <c r="BZ127" s="35"/>
      <c r="CA127" s="35"/>
      <c r="CB127" s="35">
        <v>0</v>
      </c>
      <c r="CC127" s="35">
        <v>0</v>
      </c>
      <c r="CD127" s="35">
        <v>0</v>
      </c>
      <c r="CE127" s="35"/>
      <c r="CF127" s="35">
        <v>0</v>
      </c>
      <c r="CG127" s="35">
        <v>0</v>
      </c>
      <c r="CH127" s="35">
        <v>0</v>
      </c>
      <c r="CI127" s="35"/>
      <c r="CJ127" s="35">
        <v>0</v>
      </c>
      <c r="CK127" s="35">
        <v>0</v>
      </c>
      <c r="CL127" s="35"/>
      <c r="CM127" s="35"/>
      <c r="CN127" s="35"/>
      <c r="CO127" s="35"/>
      <c r="CP127" s="35"/>
      <c r="CQ127" s="35"/>
      <c r="CR127" s="35"/>
      <c r="CS127" s="35"/>
      <c r="CT127" s="35"/>
      <c r="CU127" s="35"/>
      <c r="CV127" s="35"/>
      <c r="CW127" s="35"/>
      <c r="CX127" s="35"/>
      <c r="CY127" s="35"/>
      <c r="CZ127" s="35"/>
      <c r="DA127" s="35"/>
      <c r="DB127" s="35"/>
      <c r="DC127" s="35"/>
      <c r="DD127" s="35"/>
      <c r="DE127" s="35"/>
      <c r="DF127" s="35"/>
      <c r="DG127" s="35"/>
      <c r="DH127" s="35"/>
      <c r="DI127" s="35"/>
      <c r="DJ127" s="35"/>
      <c r="DK127" s="35"/>
      <c r="DL127" s="35"/>
      <c r="DM127" s="35"/>
      <c r="DN127" s="35"/>
      <c r="DO127" s="35"/>
      <c r="DP127" s="35"/>
      <c r="DQ127" s="35"/>
      <c r="DR127" s="35"/>
      <c r="DS127" s="35"/>
      <c r="DT127" s="35"/>
      <c r="DU127" s="35"/>
      <c r="DV127" s="35"/>
      <c r="DW127" s="35"/>
      <c r="DX127" s="35"/>
      <c r="DY127" s="35"/>
      <c r="DZ127" s="35"/>
      <c r="EA127" s="35"/>
      <c r="EB127" s="35"/>
      <c r="EC127" s="35"/>
      <c r="ED127" s="35"/>
      <c r="EE127" s="35"/>
      <c r="EF127" s="35"/>
      <c r="EG127" s="35"/>
      <c r="EI127" s="17"/>
      <c r="EJ127" s="17"/>
      <c r="EK127" s="17"/>
      <c r="EL127" s="17"/>
      <c r="EM127" s="17"/>
      <c r="EN127" s="17"/>
      <c r="EO127" s="17"/>
      <c r="EQ127" s="17"/>
      <c r="ER127" s="99"/>
      <c r="ES127" s="17"/>
      <c r="ET127" s="17"/>
      <c r="EU127" s="99"/>
      <c r="EV127" s="99"/>
      <c r="EW127" s="99"/>
      <c r="EX127" s="99"/>
      <c r="EY127" s="99"/>
    </row>
    <row r="128" spans="1:155" ht="16.5" thickBot="1">
      <c r="A128" s="61" t="s">
        <v>227</v>
      </c>
      <c r="B128" s="61"/>
      <c r="C128" s="41"/>
      <c r="D128" s="17">
        <f>IFERROR(VLOOKUP(A128,#REF!,4,FALSE),0)</f>
        <v>0</v>
      </c>
      <c r="E128" s="17">
        <f>IFERROR(VLOOKUP(A128,#REF!,6,FALSE),0)</f>
        <v>0</v>
      </c>
      <c r="F128" s="17"/>
      <c r="G128" s="17">
        <f>+IFERROR(VLOOKUP(A128,#REF!,12,FALSE),0)</f>
        <v>0</v>
      </c>
      <c r="H128" s="17">
        <f>+IFERROR(VLOOKUP(A128,#REF!,14,FALSE),0)</f>
        <v>0</v>
      </c>
      <c r="I128" s="17">
        <f>+EQ128</f>
        <v>0</v>
      </c>
      <c r="J128" s="17">
        <f>+E128</f>
        <v>0</v>
      </c>
      <c r="K128" s="43">
        <f>J128-I128</f>
        <v>0</v>
      </c>
      <c r="L128" s="35">
        <v>64</v>
      </c>
      <c r="M128" s="35">
        <v>56</v>
      </c>
      <c r="N128" s="35"/>
      <c r="O128" s="35"/>
      <c r="P128" s="35">
        <v>32</v>
      </c>
      <c r="Q128" s="35">
        <v>24</v>
      </c>
      <c r="R128" s="35">
        <v>80</v>
      </c>
      <c r="S128" s="35">
        <v>16</v>
      </c>
      <c r="T128" s="35"/>
      <c r="U128" s="35"/>
      <c r="V128" s="35"/>
      <c r="W128" s="35"/>
      <c r="X128" s="35">
        <v>64</v>
      </c>
      <c r="Y128" s="35">
        <v>64</v>
      </c>
      <c r="Z128" s="35">
        <v>0</v>
      </c>
      <c r="AA128" s="35"/>
      <c r="AB128" s="35">
        <v>56</v>
      </c>
      <c r="AC128" s="35">
        <v>48</v>
      </c>
      <c r="AD128" s="35"/>
      <c r="AE128" s="35">
        <v>8</v>
      </c>
      <c r="AF128" s="35">
        <v>56</v>
      </c>
      <c r="AG128" s="35">
        <v>48</v>
      </c>
      <c r="AH128" s="35">
        <v>160</v>
      </c>
      <c r="AI128" s="35">
        <v>8</v>
      </c>
      <c r="AJ128" s="35">
        <v>48</v>
      </c>
      <c r="AK128" s="35">
        <v>48</v>
      </c>
      <c r="AL128" s="35">
        <v>80</v>
      </c>
      <c r="AM128" s="35"/>
      <c r="AN128" s="35">
        <v>72</v>
      </c>
      <c r="AO128" s="35">
        <v>48</v>
      </c>
      <c r="AP128" s="35"/>
      <c r="AQ128" s="35">
        <v>8</v>
      </c>
      <c r="AR128" s="35">
        <v>56</v>
      </c>
      <c r="AS128" s="35">
        <v>56</v>
      </c>
      <c r="AT128" s="35">
        <v>0</v>
      </c>
      <c r="AU128" s="35">
        <v>8</v>
      </c>
      <c r="AV128" s="35"/>
      <c r="AW128" s="35"/>
      <c r="AX128" s="35"/>
      <c r="AY128" s="35"/>
      <c r="AZ128" s="35">
        <v>64</v>
      </c>
      <c r="BA128" s="35">
        <v>56</v>
      </c>
      <c r="BB128" s="35">
        <v>0</v>
      </c>
      <c r="BC128" s="35"/>
      <c r="BD128" s="35">
        <v>64</v>
      </c>
      <c r="BE128" s="35">
        <v>32</v>
      </c>
      <c r="BF128" s="35">
        <v>0</v>
      </c>
      <c r="BG128" s="35">
        <v>8</v>
      </c>
      <c r="BH128" s="35">
        <v>64</v>
      </c>
      <c r="BI128" s="35">
        <v>48</v>
      </c>
      <c r="BJ128" s="35">
        <v>0</v>
      </c>
      <c r="BK128" s="35"/>
      <c r="BL128" s="35">
        <v>64</v>
      </c>
      <c r="BM128" s="35">
        <v>40</v>
      </c>
      <c r="BN128" s="35"/>
      <c r="BO128" s="35"/>
      <c r="BP128" s="35">
        <v>72</v>
      </c>
      <c r="BQ128" s="35">
        <v>72</v>
      </c>
      <c r="BR128" s="35">
        <v>0</v>
      </c>
      <c r="BS128" s="35"/>
      <c r="BT128" s="35">
        <v>56</v>
      </c>
      <c r="BU128" s="35">
        <v>56</v>
      </c>
      <c r="BV128" s="35">
        <v>0</v>
      </c>
      <c r="BW128" s="35">
        <v>16</v>
      </c>
      <c r="BX128" s="35"/>
      <c r="BY128" s="35"/>
      <c r="BZ128" s="35"/>
      <c r="CA128" s="35"/>
      <c r="CB128" s="35">
        <v>64</v>
      </c>
      <c r="CC128" s="35">
        <v>64</v>
      </c>
      <c r="CD128" s="35">
        <v>0</v>
      </c>
      <c r="CE128" s="35">
        <v>16</v>
      </c>
      <c r="CF128" s="35">
        <v>64</v>
      </c>
      <c r="CG128" s="35">
        <v>48</v>
      </c>
      <c r="CH128" s="35">
        <v>0</v>
      </c>
      <c r="CI128" s="35">
        <v>8</v>
      </c>
      <c r="CJ128" s="35">
        <v>64</v>
      </c>
      <c r="CK128" s="35">
        <v>0</v>
      </c>
      <c r="CL128" s="35"/>
      <c r="CM128" s="35"/>
      <c r="CN128" s="35"/>
      <c r="CO128" s="35"/>
      <c r="CP128" s="35"/>
      <c r="CQ128" s="35"/>
      <c r="CR128" s="35"/>
      <c r="CS128" s="35"/>
      <c r="CT128" s="35"/>
      <c r="CU128" s="35"/>
      <c r="CV128" s="35"/>
      <c r="CW128" s="35"/>
      <c r="CX128" s="35"/>
      <c r="CY128" s="35"/>
      <c r="CZ128" s="35"/>
      <c r="DA128" s="35"/>
      <c r="DB128" s="35"/>
      <c r="DC128" s="35"/>
      <c r="DD128" s="35"/>
      <c r="DE128" s="35"/>
      <c r="DF128" s="35"/>
      <c r="DG128" s="35"/>
      <c r="DH128" s="35"/>
      <c r="DI128" s="35"/>
      <c r="DJ128" s="35"/>
      <c r="DK128" s="35"/>
      <c r="DL128" s="35"/>
      <c r="DM128" s="35"/>
      <c r="DN128" s="35"/>
      <c r="DO128" s="35"/>
      <c r="DP128" s="35"/>
      <c r="DQ128" s="35"/>
      <c r="DR128" s="35"/>
      <c r="DS128" s="35"/>
      <c r="DT128" s="35"/>
      <c r="DU128" s="35"/>
      <c r="DV128" s="35"/>
      <c r="DW128" s="35"/>
      <c r="DX128" s="35"/>
      <c r="DY128" s="35"/>
      <c r="DZ128" s="35"/>
      <c r="EA128" s="35"/>
      <c r="EB128" s="35"/>
      <c r="EC128" s="35"/>
      <c r="ED128" s="35"/>
      <c r="EE128" s="35"/>
      <c r="EF128" s="35"/>
      <c r="EG128" s="35"/>
      <c r="EH128" s="2" t="e">
        <f t="shared" ref="EH128:EH137" si="16">K128/C128</f>
        <v>#DIV/0!</v>
      </c>
      <c r="EI128" s="17"/>
      <c r="EJ128" s="17"/>
      <c r="EK128" s="17"/>
      <c r="EL128" s="17"/>
      <c r="EM128" s="17"/>
      <c r="EN128" s="17"/>
      <c r="EO128" s="17"/>
      <c r="EQ128" s="17"/>
      <c r="ER128" s="99"/>
      <c r="ES128" s="17"/>
      <c r="ET128" s="17"/>
      <c r="EU128" s="99"/>
      <c r="EV128" s="99"/>
      <c r="EW128" s="99"/>
      <c r="EX128" s="99"/>
      <c r="EY128" s="99"/>
    </row>
    <row r="129" spans="1:155" ht="16.5" thickBot="1">
      <c r="A129" s="61" t="s">
        <v>226</v>
      </c>
      <c r="B129" s="61"/>
      <c r="C129" s="41"/>
      <c r="D129" s="17">
        <f>IFERROR(VLOOKUP(A129,#REF!,4,FALSE),0)</f>
        <v>0</v>
      </c>
      <c r="E129" s="17">
        <f>IFERROR(VLOOKUP(A129,#REF!,6,FALSE),0)</f>
        <v>0</v>
      </c>
      <c r="F129" s="17"/>
      <c r="G129" s="17">
        <f>+IFERROR(VLOOKUP(A129,#REF!,12,FALSE),0)</f>
        <v>0</v>
      </c>
      <c r="H129" s="17">
        <f>+IFERROR(VLOOKUP(A129,#REF!,14,FALSE),0)</f>
        <v>0</v>
      </c>
      <c r="I129" s="17">
        <f>+EQ129</f>
        <v>0</v>
      </c>
      <c r="J129" s="17">
        <f>+E129</f>
        <v>0</v>
      </c>
      <c r="K129" s="43">
        <f>J129-I129</f>
        <v>0</v>
      </c>
      <c r="L129" s="35">
        <v>72</v>
      </c>
      <c r="M129" s="35">
        <v>48</v>
      </c>
      <c r="N129" s="35"/>
      <c r="O129" s="35"/>
      <c r="P129" s="35">
        <v>72</v>
      </c>
      <c r="Q129" s="35">
        <v>56</v>
      </c>
      <c r="R129" s="35">
        <v>0</v>
      </c>
      <c r="S129" s="35">
        <v>-16</v>
      </c>
      <c r="T129" s="35"/>
      <c r="U129" s="35"/>
      <c r="V129" s="35"/>
      <c r="W129" s="35"/>
      <c r="X129" s="35">
        <v>72</v>
      </c>
      <c r="Y129" s="35">
        <v>40</v>
      </c>
      <c r="Z129" s="35">
        <v>0</v>
      </c>
      <c r="AA129" s="35"/>
      <c r="AB129" s="35">
        <v>72</v>
      </c>
      <c r="AC129" s="35">
        <v>64</v>
      </c>
      <c r="AD129" s="35"/>
      <c r="AE129" s="35">
        <v>-8</v>
      </c>
      <c r="AF129" s="35">
        <v>64</v>
      </c>
      <c r="AG129" s="35">
        <v>40</v>
      </c>
      <c r="AH129" s="35">
        <v>0</v>
      </c>
      <c r="AI129" s="35">
        <v>-8</v>
      </c>
      <c r="AJ129" s="35">
        <v>72</v>
      </c>
      <c r="AK129" s="35">
        <v>48</v>
      </c>
      <c r="AL129" s="35">
        <v>240</v>
      </c>
      <c r="AM129" s="35"/>
      <c r="AN129" s="35">
        <v>64</v>
      </c>
      <c r="AO129" s="35">
        <v>40</v>
      </c>
      <c r="AP129" s="35"/>
      <c r="AQ129" s="35">
        <v>-8</v>
      </c>
      <c r="AR129" s="35">
        <v>64</v>
      </c>
      <c r="AS129" s="35">
        <v>40</v>
      </c>
      <c r="AT129" s="35">
        <v>0</v>
      </c>
      <c r="AU129" s="35">
        <v>-8</v>
      </c>
      <c r="AV129" s="35"/>
      <c r="AW129" s="35"/>
      <c r="AX129" s="35"/>
      <c r="AY129" s="35"/>
      <c r="AZ129" s="35">
        <v>64</v>
      </c>
      <c r="BA129" s="35">
        <v>24</v>
      </c>
      <c r="BB129" s="35">
        <v>0</v>
      </c>
      <c r="BC129" s="35"/>
      <c r="BD129" s="35">
        <v>64</v>
      </c>
      <c r="BE129" s="35">
        <v>48</v>
      </c>
      <c r="BF129" s="35">
        <v>0</v>
      </c>
      <c r="BG129" s="35">
        <v>-8</v>
      </c>
      <c r="BH129" s="35">
        <v>56</v>
      </c>
      <c r="BI129" s="35">
        <v>32</v>
      </c>
      <c r="BJ129" s="35">
        <v>0</v>
      </c>
      <c r="BK129" s="35"/>
      <c r="BL129" s="35">
        <v>64</v>
      </c>
      <c r="BM129" s="35">
        <v>40</v>
      </c>
      <c r="BN129" s="35"/>
      <c r="BO129" s="35"/>
      <c r="BP129" s="35">
        <v>64</v>
      </c>
      <c r="BQ129" s="35">
        <v>40</v>
      </c>
      <c r="BR129" s="35">
        <v>0</v>
      </c>
      <c r="BS129" s="35">
        <v>-16</v>
      </c>
      <c r="BT129" s="35">
        <v>64</v>
      </c>
      <c r="BU129" s="35">
        <v>48</v>
      </c>
      <c r="BV129" s="35">
        <v>0</v>
      </c>
      <c r="BW129" s="35">
        <v>-24</v>
      </c>
      <c r="BX129" s="35"/>
      <c r="BY129" s="35"/>
      <c r="BZ129" s="35"/>
      <c r="CA129" s="35"/>
      <c r="CB129" s="35">
        <v>64</v>
      </c>
      <c r="CC129" s="35">
        <v>40</v>
      </c>
      <c r="CD129" s="35">
        <v>0</v>
      </c>
      <c r="CE129" s="35">
        <v>-8</v>
      </c>
      <c r="CF129" s="35">
        <v>64</v>
      </c>
      <c r="CG129" s="35">
        <v>32</v>
      </c>
      <c r="CH129" s="35">
        <v>0</v>
      </c>
      <c r="CI129" s="35">
        <v>-8</v>
      </c>
      <c r="CJ129" s="35">
        <v>56</v>
      </c>
      <c r="CK129" s="35">
        <v>0</v>
      </c>
      <c r="CL129" s="35"/>
      <c r="CM129" s="35"/>
      <c r="CN129" s="35"/>
      <c r="CO129" s="35"/>
      <c r="CP129" s="35"/>
      <c r="CQ129" s="35"/>
      <c r="CR129" s="35"/>
      <c r="CS129" s="35"/>
      <c r="CT129" s="35"/>
      <c r="CU129" s="35"/>
      <c r="CV129" s="35"/>
      <c r="CW129" s="35"/>
      <c r="CX129" s="35"/>
      <c r="CY129" s="35"/>
      <c r="CZ129" s="35"/>
      <c r="DA129" s="35"/>
      <c r="DB129" s="35"/>
      <c r="DC129" s="35"/>
      <c r="DD129" s="35"/>
      <c r="DE129" s="35"/>
      <c r="DF129" s="35"/>
      <c r="DG129" s="35"/>
      <c r="DH129" s="35"/>
      <c r="DI129" s="35"/>
      <c r="DJ129" s="35"/>
      <c r="DK129" s="35"/>
      <c r="DL129" s="35"/>
      <c r="DM129" s="35"/>
      <c r="DN129" s="35"/>
      <c r="DO129" s="35"/>
      <c r="DP129" s="35"/>
      <c r="DQ129" s="35"/>
      <c r="DR129" s="35"/>
      <c r="DS129" s="35"/>
      <c r="DT129" s="35"/>
      <c r="DU129" s="35"/>
      <c r="DV129" s="35"/>
      <c r="DW129" s="35"/>
      <c r="DX129" s="35"/>
      <c r="DY129" s="35"/>
      <c r="DZ129" s="35"/>
      <c r="EA129" s="35"/>
      <c r="EB129" s="35"/>
      <c r="EC129" s="35"/>
      <c r="ED129" s="35"/>
      <c r="EE129" s="35"/>
      <c r="EF129" s="35"/>
      <c r="EG129" s="35"/>
      <c r="EH129" s="2" t="e">
        <f t="shared" si="16"/>
        <v>#DIV/0!</v>
      </c>
      <c r="EI129" s="17"/>
      <c r="EJ129" s="17"/>
      <c r="EK129" s="17"/>
      <c r="EL129" s="17"/>
      <c r="EM129" s="17"/>
      <c r="EN129" s="17"/>
      <c r="EO129" s="17"/>
      <c r="EQ129" s="17"/>
      <c r="ER129" s="99"/>
      <c r="ES129" s="17"/>
      <c r="ET129" s="17"/>
      <c r="EU129" s="99"/>
      <c r="EV129" s="99"/>
      <c r="EW129" s="99"/>
      <c r="EX129" s="99"/>
      <c r="EY129" s="99"/>
    </row>
    <row r="130" spans="1:155" ht="16.5" thickBot="1">
      <c r="A130" s="60" t="s">
        <v>164</v>
      </c>
      <c r="B130" s="60"/>
      <c r="C130" s="41"/>
      <c r="D130" s="17">
        <f>IFERROR(VLOOKUP(A130,#REF!,4,FALSE),0)</f>
        <v>0</v>
      </c>
      <c r="E130" s="17">
        <f>IFERROR(VLOOKUP(A130,#REF!,6,FALSE),0)</f>
        <v>0</v>
      </c>
      <c r="F130" s="17"/>
      <c r="G130" s="17">
        <f>+IFERROR(VLOOKUP(A130,#REF!,12,FALSE),0)</f>
        <v>0</v>
      </c>
      <c r="H130" s="17">
        <f>+IFERROR(VLOOKUP(A130,#REF!,14,FALSE),0)</f>
        <v>0</v>
      </c>
      <c r="I130" s="17">
        <f t="shared" si="10"/>
        <v>0</v>
      </c>
      <c r="J130" s="17">
        <f t="shared" si="11"/>
        <v>0</v>
      </c>
      <c r="K130" s="43">
        <f t="shared" si="15"/>
        <v>0</v>
      </c>
      <c r="L130" s="35">
        <v>0</v>
      </c>
      <c r="M130" s="35">
        <v>0</v>
      </c>
      <c r="N130" s="35"/>
      <c r="O130" s="35"/>
      <c r="P130" s="35">
        <v>0</v>
      </c>
      <c r="Q130" s="35">
        <v>0</v>
      </c>
      <c r="R130" s="35">
        <v>0</v>
      </c>
      <c r="S130" s="35"/>
      <c r="T130" s="35"/>
      <c r="U130" s="35"/>
      <c r="V130" s="35"/>
      <c r="W130" s="35"/>
      <c r="X130" s="35">
        <v>10</v>
      </c>
      <c r="Y130" s="35">
        <v>0</v>
      </c>
      <c r="Z130" s="35">
        <v>0</v>
      </c>
      <c r="AA130" s="35"/>
      <c r="AB130" s="35">
        <v>0</v>
      </c>
      <c r="AC130" s="35">
        <v>0</v>
      </c>
      <c r="AD130" s="35"/>
      <c r="AE130" s="35"/>
      <c r="AF130" s="35">
        <v>10</v>
      </c>
      <c r="AG130" s="35">
        <v>0</v>
      </c>
      <c r="AH130" s="35">
        <v>30</v>
      </c>
      <c r="AI130" s="35"/>
      <c r="AJ130" s="35">
        <v>0</v>
      </c>
      <c r="AK130" s="35">
        <v>0</v>
      </c>
      <c r="AL130" s="35">
        <v>0</v>
      </c>
      <c r="AM130" s="35"/>
      <c r="AN130" s="35">
        <v>0</v>
      </c>
      <c r="AO130" s="35">
        <v>0</v>
      </c>
      <c r="AP130" s="35"/>
      <c r="AQ130" s="35"/>
      <c r="AR130" s="35">
        <v>0</v>
      </c>
      <c r="AS130" s="35">
        <v>0</v>
      </c>
      <c r="AT130" s="35">
        <v>0</v>
      </c>
      <c r="AU130" s="35"/>
      <c r="AV130" s="35"/>
      <c r="AW130" s="35"/>
      <c r="AX130" s="35"/>
      <c r="AY130" s="35"/>
      <c r="AZ130" s="35">
        <v>10</v>
      </c>
      <c r="BA130" s="35">
        <v>0</v>
      </c>
      <c r="BB130" s="35">
        <v>0</v>
      </c>
      <c r="BC130" s="35"/>
      <c r="BD130" s="35">
        <v>0</v>
      </c>
      <c r="BE130" s="35">
        <v>0</v>
      </c>
      <c r="BF130" s="35">
        <v>0</v>
      </c>
      <c r="BG130" s="35"/>
      <c r="BH130" s="35">
        <v>0</v>
      </c>
      <c r="BI130" s="35">
        <v>0</v>
      </c>
      <c r="BJ130" s="35">
        <v>0</v>
      </c>
      <c r="BK130" s="35"/>
      <c r="BL130" s="35">
        <v>0</v>
      </c>
      <c r="BM130" s="35">
        <v>0</v>
      </c>
      <c r="BN130" s="35"/>
      <c r="BO130" s="35"/>
      <c r="BP130" s="35">
        <v>0</v>
      </c>
      <c r="BQ130" s="35">
        <v>0</v>
      </c>
      <c r="BR130" s="35">
        <v>0</v>
      </c>
      <c r="BS130" s="35"/>
      <c r="BT130" s="35">
        <v>0</v>
      </c>
      <c r="BU130" s="35">
        <v>0</v>
      </c>
      <c r="BV130" s="35">
        <v>0</v>
      </c>
      <c r="BW130" s="35"/>
      <c r="BX130" s="35"/>
      <c r="BY130" s="35"/>
      <c r="BZ130" s="35"/>
      <c r="CA130" s="35"/>
      <c r="CB130" s="35">
        <v>0</v>
      </c>
      <c r="CC130" s="35">
        <v>0</v>
      </c>
      <c r="CD130" s="35">
        <v>0</v>
      </c>
      <c r="CE130" s="35"/>
      <c r="CF130" s="35">
        <v>0</v>
      </c>
      <c r="CG130" s="35">
        <v>0</v>
      </c>
      <c r="CH130" s="35">
        <v>0</v>
      </c>
      <c r="CI130" s="35"/>
      <c r="CJ130" s="35">
        <v>0</v>
      </c>
      <c r="CK130" s="35">
        <v>0</v>
      </c>
      <c r="CL130" s="35"/>
      <c r="CM130" s="35"/>
      <c r="CN130" s="35"/>
      <c r="CO130" s="35"/>
      <c r="CP130" s="35"/>
      <c r="CQ130" s="35"/>
      <c r="CR130" s="35"/>
      <c r="CS130" s="35"/>
      <c r="CT130" s="35"/>
      <c r="CU130" s="35"/>
      <c r="CV130" s="35"/>
      <c r="CW130" s="35"/>
      <c r="CX130" s="35"/>
      <c r="CY130" s="35"/>
      <c r="CZ130" s="35"/>
      <c r="DA130" s="35"/>
      <c r="DB130" s="35"/>
      <c r="DC130" s="35"/>
      <c r="DD130" s="35"/>
      <c r="DE130" s="35"/>
      <c r="DF130" s="35"/>
      <c r="DG130" s="35"/>
      <c r="DH130" s="35"/>
      <c r="DI130" s="35"/>
      <c r="DJ130" s="35"/>
      <c r="DK130" s="35"/>
      <c r="DL130" s="35"/>
      <c r="DM130" s="35"/>
      <c r="DN130" s="35"/>
      <c r="DO130" s="35"/>
      <c r="DP130" s="35"/>
      <c r="DQ130" s="35"/>
      <c r="DR130" s="35"/>
      <c r="DS130" s="35"/>
      <c r="DT130" s="35"/>
      <c r="DU130" s="35"/>
      <c r="DV130" s="35"/>
      <c r="DW130" s="35"/>
      <c r="DX130" s="35"/>
      <c r="DY130" s="35"/>
      <c r="DZ130" s="35"/>
      <c r="EA130" s="35"/>
      <c r="EB130" s="35"/>
      <c r="EC130" s="35"/>
      <c r="ED130" s="35"/>
      <c r="EE130" s="35"/>
      <c r="EF130" s="35"/>
      <c r="EG130" s="35"/>
      <c r="EH130" s="2" t="e">
        <f t="shared" si="16"/>
        <v>#DIV/0!</v>
      </c>
      <c r="EI130" s="17"/>
      <c r="EJ130" s="17"/>
      <c r="EK130" s="17"/>
      <c r="EL130" s="17"/>
      <c r="EM130" s="222"/>
      <c r="EN130" s="17"/>
      <c r="EO130" s="17"/>
      <c r="EQ130" s="17"/>
      <c r="ER130" s="99"/>
      <c r="ES130" s="17"/>
      <c r="ET130" s="17"/>
      <c r="EU130" s="99"/>
      <c r="EV130" s="99"/>
      <c r="EW130" s="99"/>
      <c r="EX130" s="99"/>
      <c r="EY130" s="99"/>
    </row>
    <row r="131" spans="1:155" ht="16.5" thickBot="1">
      <c r="A131" s="60" t="s">
        <v>167</v>
      </c>
      <c r="B131" s="60"/>
      <c r="C131" s="41"/>
      <c r="D131" s="17">
        <f>IFERROR(VLOOKUP(A131,#REF!,4,FALSE),0)</f>
        <v>0</v>
      </c>
      <c r="E131" s="17">
        <f>IFERROR(VLOOKUP(A131,#REF!,6,FALSE),0)</f>
        <v>0</v>
      </c>
      <c r="F131" s="17"/>
      <c r="G131" s="17">
        <f>+IFERROR(VLOOKUP(A131,#REF!,12,FALSE),0)</f>
        <v>0</v>
      </c>
      <c r="H131" s="17">
        <f>+IFERROR(VLOOKUP(A131,#REF!,14,FALSE),0)</f>
        <v>0</v>
      </c>
      <c r="I131" s="17">
        <f t="shared" si="10"/>
        <v>0</v>
      </c>
      <c r="J131" s="17">
        <f t="shared" si="11"/>
        <v>0</v>
      </c>
      <c r="K131" s="43">
        <f t="shared" si="15"/>
        <v>0</v>
      </c>
      <c r="L131" s="35">
        <v>0</v>
      </c>
      <c r="M131" s="35">
        <v>0</v>
      </c>
      <c r="N131" s="35"/>
      <c r="O131" s="35"/>
      <c r="P131" s="35">
        <v>0</v>
      </c>
      <c r="Q131" s="35">
        <v>0</v>
      </c>
      <c r="R131" s="35">
        <v>0</v>
      </c>
      <c r="S131" s="35"/>
      <c r="T131" s="35"/>
      <c r="U131" s="35"/>
      <c r="V131" s="35"/>
      <c r="W131" s="35"/>
      <c r="X131" s="35">
        <v>20</v>
      </c>
      <c r="Y131" s="35">
        <v>0</v>
      </c>
      <c r="Z131" s="35">
        <v>0</v>
      </c>
      <c r="AA131" s="35"/>
      <c r="AB131" s="35">
        <v>0</v>
      </c>
      <c r="AC131" s="35">
        <v>0</v>
      </c>
      <c r="AD131" s="35"/>
      <c r="AE131" s="35"/>
      <c r="AF131" s="35">
        <v>40</v>
      </c>
      <c r="AG131" s="35">
        <v>0</v>
      </c>
      <c r="AH131" s="35">
        <v>60</v>
      </c>
      <c r="AI131" s="35"/>
      <c r="AJ131" s="35">
        <v>0</v>
      </c>
      <c r="AK131" s="35">
        <v>0</v>
      </c>
      <c r="AL131" s="35">
        <v>0</v>
      </c>
      <c r="AM131" s="35"/>
      <c r="AN131" s="35">
        <v>20</v>
      </c>
      <c r="AO131" s="35">
        <v>0</v>
      </c>
      <c r="AP131" s="35"/>
      <c r="AQ131" s="35"/>
      <c r="AR131" s="35">
        <v>0</v>
      </c>
      <c r="AS131" s="35">
        <v>0</v>
      </c>
      <c r="AT131" s="35">
        <v>0</v>
      </c>
      <c r="AU131" s="35"/>
      <c r="AV131" s="35"/>
      <c r="AW131" s="35"/>
      <c r="AX131" s="35"/>
      <c r="AY131" s="35"/>
      <c r="AZ131" s="35">
        <v>20</v>
      </c>
      <c r="BA131" s="35">
        <v>0</v>
      </c>
      <c r="BB131" s="35">
        <v>0</v>
      </c>
      <c r="BC131" s="35"/>
      <c r="BD131" s="35">
        <v>0</v>
      </c>
      <c r="BE131" s="35">
        <v>0</v>
      </c>
      <c r="BF131" s="35">
        <v>60</v>
      </c>
      <c r="BG131" s="35"/>
      <c r="BH131" s="35">
        <v>20</v>
      </c>
      <c r="BI131" s="35">
        <v>0</v>
      </c>
      <c r="BJ131" s="35">
        <v>60</v>
      </c>
      <c r="BK131" s="35"/>
      <c r="BL131" s="35">
        <v>20</v>
      </c>
      <c r="BM131" s="35">
        <v>0</v>
      </c>
      <c r="BN131" s="35"/>
      <c r="BO131" s="35"/>
      <c r="BP131" s="35">
        <v>0</v>
      </c>
      <c r="BQ131" s="35">
        <v>0</v>
      </c>
      <c r="BR131" s="35">
        <v>0</v>
      </c>
      <c r="BS131" s="35"/>
      <c r="BT131" s="35">
        <v>0</v>
      </c>
      <c r="BU131" s="35">
        <v>0</v>
      </c>
      <c r="BV131" s="35">
        <v>0</v>
      </c>
      <c r="BW131" s="35"/>
      <c r="BX131" s="35"/>
      <c r="BY131" s="35"/>
      <c r="BZ131" s="35"/>
      <c r="CA131" s="35"/>
      <c r="CB131" s="35">
        <v>0</v>
      </c>
      <c r="CC131" s="35">
        <v>0</v>
      </c>
      <c r="CD131" s="35">
        <v>0</v>
      </c>
      <c r="CE131" s="35"/>
      <c r="CF131" s="35">
        <v>0</v>
      </c>
      <c r="CG131" s="35">
        <v>0</v>
      </c>
      <c r="CH131" s="35">
        <v>0</v>
      </c>
      <c r="CI131" s="35"/>
      <c r="CJ131" s="35">
        <v>20</v>
      </c>
      <c r="CK131" s="35">
        <v>0</v>
      </c>
      <c r="CL131" s="35"/>
      <c r="CM131" s="35"/>
      <c r="CN131" s="35"/>
      <c r="CO131" s="35"/>
      <c r="CP131" s="35"/>
      <c r="CQ131" s="35"/>
      <c r="CR131" s="35"/>
      <c r="CS131" s="35"/>
      <c r="CT131" s="35"/>
      <c r="CU131" s="35"/>
      <c r="CV131" s="35"/>
      <c r="CW131" s="35"/>
      <c r="CX131" s="35"/>
      <c r="CY131" s="35"/>
      <c r="CZ131" s="35"/>
      <c r="DA131" s="35"/>
      <c r="DB131" s="35"/>
      <c r="DC131" s="35"/>
      <c r="DD131" s="35"/>
      <c r="DE131" s="35"/>
      <c r="DF131" s="35"/>
      <c r="DG131" s="35"/>
      <c r="DH131" s="35"/>
      <c r="DI131" s="35"/>
      <c r="DJ131" s="35"/>
      <c r="DK131" s="35"/>
      <c r="DL131" s="35"/>
      <c r="DM131" s="35"/>
      <c r="DN131" s="35"/>
      <c r="DO131" s="35"/>
      <c r="DP131" s="35"/>
      <c r="DQ131" s="35"/>
      <c r="DR131" s="35"/>
      <c r="DS131" s="35"/>
      <c r="DT131" s="35"/>
      <c r="DU131" s="35"/>
      <c r="DV131" s="35"/>
      <c r="DW131" s="35"/>
      <c r="DX131" s="35"/>
      <c r="DY131" s="35"/>
      <c r="DZ131" s="35"/>
      <c r="EA131" s="35"/>
      <c r="EB131" s="35"/>
      <c r="EC131" s="35"/>
      <c r="ED131" s="35"/>
      <c r="EE131" s="35"/>
      <c r="EF131" s="35"/>
      <c r="EG131" s="35"/>
      <c r="EH131" s="2" t="e">
        <f t="shared" si="16"/>
        <v>#DIV/0!</v>
      </c>
      <c r="EI131" s="17"/>
      <c r="EJ131" s="17"/>
      <c r="EK131" s="17"/>
      <c r="EL131" s="17"/>
      <c r="EM131" s="222"/>
      <c r="EN131" s="17"/>
      <c r="EO131" s="17"/>
      <c r="EQ131" s="17"/>
      <c r="ER131" s="99"/>
      <c r="ES131" s="17"/>
      <c r="ET131" s="17"/>
      <c r="EU131" s="99"/>
      <c r="EV131" s="99"/>
      <c r="EW131" s="99"/>
      <c r="EX131" s="99"/>
      <c r="EY131" s="99"/>
    </row>
    <row r="132" spans="1:155" ht="16.5" thickBot="1">
      <c r="A132" s="60" t="s">
        <v>174</v>
      </c>
      <c r="B132" s="60"/>
      <c r="C132" s="41"/>
      <c r="D132" s="17">
        <f>IFERROR(VLOOKUP(A132,#REF!,4,FALSE),0)</f>
        <v>0</v>
      </c>
      <c r="E132" s="17">
        <f>IFERROR(VLOOKUP(A132,#REF!,6,FALSE),0)</f>
        <v>0</v>
      </c>
      <c r="F132" s="17"/>
      <c r="G132" s="17">
        <f>+IFERROR(VLOOKUP(A132,#REF!,12,FALSE),0)</f>
        <v>0</v>
      </c>
      <c r="H132" s="17">
        <f>+IFERROR(VLOOKUP(A132,#REF!,14,FALSE),0)</f>
        <v>0</v>
      </c>
      <c r="I132" s="17">
        <f>+EQ132</f>
        <v>0</v>
      </c>
      <c r="J132" s="17">
        <f>+E132</f>
        <v>0</v>
      </c>
      <c r="K132" s="43">
        <f t="shared" si="15"/>
        <v>0</v>
      </c>
      <c r="L132" s="35">
        <v>0</v>
      </c>
      <c r="M132" s="35">
        <v>0</v>
      </c>
      <c r="N132" s="35"/>
      <c r="O132" s="35"/>
      <c r="P132" s="35">
        <v>0</v>
      </c>
      <c r="Q132" s="35">
        <v>0</v>
      </c>
      <c r="R132" s="35">
        <v>0</v>
      </c>
      <c r="S132" s="35"/>
      <c r="T132" s="35"/>
      <c r="U132" s="35"/>
      <c r="V132" s="35"/>
      <c r="W132" s="35"/>
      <c r="X132" s="35">
        <v>0</v>
      </c>
      <c r="Y132" s="35">
        <v>0</v>
      </c>
      <c r="Z132" s="35">
        <v>0</v>
      </c>
      <c r="AA132" s="35"/>
      <c r="AB132" s="35">
        <v>0</v>
      </c>
      <c r="AC132" s="35">
        <v>0</v>
      </c>
      <c r="AD132" s="35"/>
      <c r="AE132" s="35"/>
      <c r="AF132" s="35">
        <v>0</v>
      </c>
      <c r="AG132" s="35">
        <v>0</v>
      </c>
      <c r="AH132" s="35">
        <v>0</v>
      </c>
      <c r="AI132" s="35"/>
      <c r="AJ132" s="35">
        <v>0</v>
      </c>
      <c r="AK132" s="35">
        <v>0</v>
      </c>
      <c r="AL132" s="35">
        <v>0</v>
      </c>
      <c r="AM132" s="35"/>
      <c r="AN132" s="35">
        <v>0</v>
      </c>
      <c r="AO132" s="35">
        <v>0</v>
      </c>
      <c r="AP132" s="35"/>
      <c r="AQ132" s="35"/>
      <c r="AR132" s="35">
        <v>0</v>
      </c>
      <c r="AS132" s="35">
        <v>0</v>
      </c>
      <c r="AT132" s="35">
        <v>0</v>
      </c>
      <c r="AU132" s="35"/>
      <c r="AV132" s="35"/>
      <c r="AW132" s="35"/>
      <c r="AX132" s="35"/>
      <c r="AY132" s="35"/>
      <c r="AZ132" s="35">
        <v>0</v>
      </c>
      <c r="BA132" s="35">
        <v>0</v>
      </c>
      <c r="BB132" s="35">
        <v>0</v>
      </c>
      <c r="BC132" s="35"/>
      <c r="BD132" s="35">
        <v>0</v>
      </c>
      <c r="BE132" s="35">
        <v>0</v>
      </c>
      <c r="BF132" s="35">
        <v>0</v>
      </c>
      <c r="BG132" s="35"/>
      <c r="BH132" s="35">
        <v>0</v>
      </c>
      <c r="BI132" s="35">
        <v>0</v>
      </c>
      <c r="BJ132" s="35">
        <v>0</v>
      </c>
      <c r="BK132" s="35"/>
      <c r="BL132" s="35">
        <v>0</v>
      </c>
      <c r="BM132" s="35">
        <v>0</v>
      </c>
      <c r="BN132" s="35"/>
      <c r="BO132" s="35"/>
      <c r="BP132" s="35">
        <v>0</v>
      </c>
      <c r="BQ132" s="35">
        <v>0</v>
      </c>
      <c r="BR132" s="35">
        <v>0</v>
      </c>
      <c r="BS132" s="35"/>
      <c r="BT132" s="35">
        <v>0</v>
      </c>
      <c r="BU132" s="35">
        <v>0</v>
      </c>
      <c r="BV132" s="35">
        <v>0</v>
      </c>
      <c r="BW132" s="35"/>
      <c r="BX132" s="35"/>
      <c r="BY132" s="35"/>
      <c r="BZ132" s="35"/>
      <c r="CA132" s="35"/>
      <c r="CB132" s="35">
        <v>0</v>
      </c>
      <c r="CC132" s="35">
        <v>0</v>
      </c>
      <c r="CD132" s="35">
        <v>0</v>
      </c>
      <c r="CE132" s="35"/>
      <c r="CF132" s="35">
        <v>0</v>
      </c>
      <c r="CG132" s="35">
        <v>0</v>
      </c>
      <c r="CH132" s="35">
        <v>0</v>
      </c>
      <c r="CI132" s="35"/>
      <c r="CJ132" s="35">
        <v>0</v>
      </c>
      <c r="CK132" s="35">
        <v>0</v>
      </c>
      <c r="CL132" s="35"/>
      <c r="CM132" s="35"/>
      <c r="CN132" s="35"/>
      <c r="CO132" s="35"/>
      <c r="CP132" s="35"/>
      <c r="CQ132" s="35"/>
      <c r="CR132" s="35"/>
      <c r="CS132" s="35"/>
      <c r="CT132" s="35"/>
      <c r="CU132" s="35"/>
      <c r="CV132" s="35"/>
      <c r="CW132" s="35"/>
      <c r="CX132" s="35"/>
      <c r="CY132" s="35"/>
      <c r="CZ132" s="35"/>
      <c r="DA132" s="35"/>
      <c r="DB132" s="35"/>
      <c r="DC132" s="35"/>
      <c r="DD132" s="35"/>
      <c r="DE132" s="35"/>
      <c r="DF132" s="35"/>
      <c r="DG132" s="35"/>
      <c r="DH132" s="35"/>
      <c r="DI132" s="35"/>
      <c r="DJ132" s="35"/>
      <c r="DK132" s="35"/>
      <c r="DL132" s="35"/>
      <c r="DM132" s="35"/>
      <c r="DN132" s="35"/>
      <c r="DO132" s="35"/>
      <c r="DP132" s="35"/>
      <c r="DQ132" s="35"/>
      <c r="DR132" s="35"/>
      <c r="DS132" s="35"/>
      <c r="DT132" s="35"/>
      <c r="DU132" s="35"/>
      <c r="DV132" s="35"/>
      <c r="DW132" s="35"/>
      <c r="DX132" s="35"/>
      <c r="DY132" s="35"/>
      <c r="DZ132" s="35"/>
      <c r="EA132" s="35"/>
      <c r="EB132" s="35"/>
      <c r="EC132" s="35"/>
      <c r="ED132" s="35"/>
      <c r="EE132" s="35"/>
      <c r="EF132" s="35"/>
      <c r="EG132" s="35"/>
      <c r="EH132" s="2" t="e">
        <f t="shared" si="16"/>
        <v>#DIV/0!</v>
      </c>
      <c r="EI132" s="17"/>
      <c r="EJ132" s="17"/>
      <c r="EK132" s="17"/>
      <c r="EL132" s="17"/>
      <c r="EM132" s="223"/>
      <c r="EN132" s="17"/>
      <c r="EO132" s="17"/>
      <c r="EQ132" s="17"/>
      <c r="ER132" s="99"/>
      <c r="ES132" s="17"/>
      <c r="ET132" s="17"/>
      <c r="EU132" s="99"/>
      <c r="EV132" s="99"/>
      <c r="EW132" s="99"/>
      <c r="EX132" s="99"/>
      <c r="EY132" s="99"/>
    </row>
    <row r="133" spans="1:155" ht="16.5" thickBot="1">
      <c r="A133" s="60" t="s">
        <v>173</v>
      </c>
      <c r="B133" s="60"/>
      <c r="C133" s="41"/>
      <c r="D133" s="17">
        <f>IFERROR(VLOOKUP(A133,#REF!,4,FALSE),0)</f>
        <v>0</v>
      </c>
      <c r="E133" s="17">
        <f>IFERROR(VLOOKUP(A133,#REF!,6,FALSE),0)</f>
        <v>0</v>
      </c>
      <c r="F133" s="17"/>
      <c r="G133" s="17">
        <f>+IFERROR(VLOOKUP(A133,#REF!,12,FALSE),0)</f>
        <v>0</v>
      </c>
      <c r="H133" s="17">
        <f>+IFERROR(VLOOKUP(A133,#REF!,14,FALSE),0)</f>
        <v>0</v>
      </c>
      <c r="I133" s="17">
        <f>+EQ133</f>
        <v>0</v>
      </c>
      <c r="J133" s="17">
        <f>+E133</f>
        <v>0</v>
      </c>
      <c r="K133" s="43">
        <f t="shared" si="15"/>
        <v>0</v>
      </c>
      <c r="L133" s="35">
        <v>0</v>
      </c>
      <c r="M133" s="35">
        <v>0</v>
      </c>
      <c r="N133" s="35"/>
      <c r="O133" s="35"/>
      <c r="P133" s="35">
        <v>0</v>
      </c>
      <c r="Q133" s="35">
        <v>0</v>
      </c>
      <c r="R133" s="35">
        <v>0</v>
      </c>
      <c r="S133" s="35"/>
      <c r="T133" s="35"/>
      <c r="U133" s="35"/>
      <c r="V133" s="35"/>
      <c r="W133" s="35"/>
      <c r="X133" s="35">
        <v>0</v>
      </c>
      <c r="Y133" s="35">
        <v>0</v>
      </c>
      <c r="Z133" s="35">
        <v>0</v>
      </c>
      <c r="AA133" s="35"/>
      <c r="AB133" s="35">
        <v>0</v>
      </c>
      <c r="AC133" s="35">
        <v>0</v>
      </c>
      <c r="AD133" s="35"/>
      <c r="AE133" s="35"/>
      <c r="AF133" s="35">
        <v>0</v>
      </c>
      <c r="AG133" s="35">
        <v>0</v>
      </c>
      <c r="AH133" s="35">
        <v>0</v>
      </c>
      <c r="AI133" s="35"/>
      <c r="AJ133" s="35">
        <v>0</v>
      </c>
      <c r="AK133" s="35">
        <v>0</v>
      </c>
      <c r="AL133" s="35">
        <v>0</v>
      </c>
      <c r="AM133" s="35"/>
      <c r="AN133" s="35">
        <v>0</v>
      </c>
      <c r="AO133" s="35">
        <v>0</v>
      </c>
      <c r="AP133" s="35"/>
      <c r="AQ133" s="35"/>
      <c r="AR133" s="35">
        <v>0</v>
      </c>
      <c r="AS133" s="35">
        <v>0</v>
      </c>
      <c r="AT133" s="35">
        <v>0</v>
      </c>
      <c r="AU133" s="35"/>
      <c r="AV133" s="35"/>
      <c r="AW133" s="35"/>
      <c r="AX133" s="35"/>
      <c r="AY133" s="35"/>
      <c r="AZ133" s="35">
        <v>0</v>
      </c>
      <c r="BA133" s="35">
        <v>0</v>
      </c>
      <c r="BB133" s="35">
        <v>0</v>
      </c>
      <c r="BC133" s="35"/>
      <c r="BD133" s="35">
        <v>0</v>
      </c>
      <c r="BE133" s="35">
        <v>0</v>
      </c>
      <c r="BF133" s="35">
        <v>0</v>
      </c>
      <c r="BG133" s="35"/>
      <c r="BH133" s="35">
        <v>0</v>
      </c>
      <c r="BI133" s="35">
        <v>0</v>
      </c>
      <c r="BJ133" s="35">
        <v>0</v>
      </c>
      <c r="BK133" s="35"/>
      <c r="BL133" s="35">
        <v>0</v>
      </c>
      <c r="BM133" s="35">
        <v>0</v>
      </c>
      <c r="BN133" s="35"/>
      <c r="BO133" s="35"/>
      <c r="BP133" s="35">
        <v>0</v>
      </c>
      <c r="BQ133" s="35">
        <v>0</v>
      </c>
      <c r="BR133" s="35">
        <v>0</v>
      </c>
      <c r="BS133" s="35"/>
      <c r="BT133" s="35">
        <v>0</v>
      </c>
      <c r="BU133" s="35">
        <v>0</v>
      </c>
      <c r="BV133" s="35">
        <v>0</v>
      </c>
      <c r="BW133" s="35"/>
      <c r="BX133" s="35"/>
      <c r="BY133" s="35"/>
      <c r="BZ133" s="35"/>
      <c r="CA133" s="35"/>
      <c r="CB133" s="35">
        <v>0</v>
      </c>
      <c r="CC133" s="35">
        <v>0</v>
      </c>
      <c r="CD133" s="35">
        <v>0</v>
      </c>
      <c r="CE133" s="35"/>
      <c r="CF133" s="35">
        <v>0</v>
      </c>
      <c r="CG133" s="35">
        <v>0</v>
      </c>
      <c r="CH133" s="35">
        <v>0</v>
      </c>
      <c r="CI133" s="35"/>
      <c r="CJ133" s="35">
        <v>0</v>
      </c>
      <c r="CK133" s="35">
        <v>0</v>
      </c>
      <c r="CL133" s="35"/>
      <c r="CM133" s="35"/>
      <c r="CN133" s="35"/>
      <c r="CO133" s="35"/>
      <c r="CP133" s="35"/>
      <c r="CQ133" s="35"/>
      <c r="CR133" s="35"/>
      <c r="CS133" s="35"/>
      <c r="CT133" s="35"/>
      <c r="CU133" s="35"/>
      <c r="CV133" s="35"/>
      <c r="CW133" s="35"/>
      <c r="CX133" s="35"/>
      <c r="CY133" s="35"/>
      <c r="CZ133" s="35"/>
      <c r="DA133" s="35"/>
      <c r="DB133" s="35"/>
      <c r="DC133" s="35"/>
      <c r="DD133" s="35"/>
      <c r="DE133" s="35"/>
      <c r="DF133" s="35"/>
      <c r="DG133" s="35"/>
      <c r="DH133" s="35"/>
      <c r="DI133" s="35"/>
      <c r="DJ133" s="35"/>
      <c r="DK133" s="35"/>
      <c r="DL133" s="35"/>
      <c r="DM133" s="35"/>
      <c r="DN133" s="35"/>
      <c r="DO133" s="35"/>
      <c r="DP133" s="35"/>
      <c r="DQ133" s="35"/>
      <c r="DR133" s="35"/>
      <c r="DS133" s="35"/>
      <c r="DT133" s="35"/>
      <c r="DU133" s="35"/>
      <c r="DV133" s="35"/>
      <c r="DW133" s="35"/>
      <c r="DX133" s="35"/>
      <c r="DY133" s="35"/>
      <c r="DZ133" s="35"/>
      <c r="EA133" s="35"/>
      <c r="EB133" s="35"/>
      <c r="EC133" s="35"/>
      <c r="ED133" s="35"/>
      <c r="EE133" s="35"/>
      <c r="EF133" s="35"/>
      <c r="EG133" s="35"/>
      <c r="EH133" s="2" t="e">
        <f t="shared" si="16"/>
        <v>#DIV/0!</v>
      </c>
      <c r="EI133" s="17"/>
      <c r="EJ133" s="17"/>
      <c r="EK133" s="17"/>
      <c r="EL133" s="17"/>
      <c r="EM133" s="223"/>
      <c r="EN133" s="17"/>
      <c r="EO133" s="17"/>
      <c r="EQ133" s="17"/>
      <c r="ER133" s="99"/>
      <c r="ES133" s="17"/>
      <c r="ET133" s="17"/>
      <c r="EU133" s="99"/>
      <c r="EV133" s="99"/>
      <c r="EW133" s="99"/>
      <c r="EX133" s="99"/>
      <c r="EY133" s="99"/>
    </row>
    <row r="134" spans="1:155" ht="16.5" thickBot="1">
      <c r="A134" s="61"/>
      <c r="B134" s="61"/>
      <c r="C134" s="16"/>
      <c r="D134" s="18">
        <f>IFERROR(VLOOKUP(A134,#REF!,4,FALSE),0)</f>
        <v>0</v>
      </c>
      <c r="E134" s="18">
        <f>IFERROR(VLOOKUP(A134,#REF!,6,FALSE),0)</f>
        <v>0</v>
      </c>
      <c r="F134" s="18"/>
      <c r="G134" s="18"/>
      <c r="H134" s="18"/>
      <c r="I134" s="18"/>
      <c r="J134" s="18"/>
      <c r="K134" s="62"/>
      <c r="L134" s="38">
        <v>129282</v>
      </c>
      <c r="M134" s="38">
        <v>37277</v>
      </c>
      <c r="N134" s="38"/>
      <c r="O134" s="38"/>
      <c r="P134" s="38">
        <v>135823</v>
      </c>
      <c r="Q134" s="38">
        <v>45599</v>
      </c>
      <c r="R134" s="38">
        <v>0</v>
      </c>
      <c r="S134" s="38"/>
      <c r="T134" s="38"/>
      <c r="U134" s="38"/>
      <c r="V134" s="38"/>
      <c r="W134" s="38"/>
      <c r="X134" s="38">
        <v>132041</v>
      </c>
      <c r="Y134" s="38">
        <v>41615</v>
      </c>
      <c r="Z134" s="38">
        <v>0</v>
      </c>
      <c r="AA134" s="38"/>
      <c r="AB134" s="38">
        <v>117836</v>
      </c>
      <c r="AC134" s="38">
        <v>43601</v>
      </c>
      <c r="AD134" s="38"/>
      <c r="AE134" s="38"/>
      <c r="AF134" s="38">
        <v>128552</v>
      </c>
      <c r="AG134" s="38">
        <v>27104</v>
      </c>
      <c r="AH134" s="38">
        <v>0</v>
      </c>
      <c r="AI134" s="38"/>
      <c r="AJ134" s="38">
        <v>113109</v>
      </c>
      <c r="AK134" s="38">
        <v>33898</v>
      </c>
      <c r="AL134" s="38">
        <v>0</v>
      </c>
      <c r="AM134" s="38"/>
      <c r="AN134" s="38">
        <v>131040</v>
      </c>
      <c r="AO134" s="38">
        <v>38553</v>
      </c>
      <c r="AP134" s="38"/>
      <c r="AQ134" s="38"/>
      <c r="AR134" s="38">
        <v>123156</v>
      </c>
      <c r="AS134" s="38">
        <v>32990</v>
      </c>
      <c r="AT134" s="38">
        <v>0</v>
      </c>
      <c r="AU134" s="38"/>
      <c r="AV134" s="38"/>
      <c r="AW134" s="38"/>
      <c r="AX134" s="38"/>
      <c r="AY134" s="38"/>
      <c r="AZ134" s="38">
        <v>129583</v>
      </c>
      <c r="BA134" s="38">
        <v>28026</v>
      </c>
      <c r="BB134" s="38">
        <v>0</v>
      </c>
      <c r="BC134" s="38"/>
      <c r="BD134" s="38">
        <v>121303</v>
      </c>
      <c r="BE134" s="38">
        <v>28594</v>
      </c>
      <c r="BF134" s="38">
        <v>0</v>
      </c>
      <c r="BG134" s="38"/>
      <c r="BH134" s="38">
        <v>134870</v>
      </c>
      <c r="BI134" s="38">
        <v>23045</v>
      </c>
      <c r="BJ134" s="38">
        <v>0</v>
      </c>
      <c r="BK134" s="38"/>
      <c r="BL134" s="38">
        <v>121290</v>
      </c>
      <c r="BM134" s="38">
        <v>34587</v>
      </c>
      <c r="BN134" s="38"/>
      <c r="BO134" s="38"/>
      <c r="BP134" s="38">
        <v>122444</v>
      </c>
      <c r="BQ134" s="38">
        <v>28901</v>
      </c>
      <c r="BR134" s="38">
        <v>0</v>
      </c>
      <c r="BS134" s="38"/>
      <c r="BT134" s="38">
        <v>131226</v>
      </c>
      <c r="BU134" s="38">
        <v>27543</v>
      </c>
      <c r="BV134" s="38">
        <v>0</v>
      </c>
      <c r="BW134" s="38"/>
      <c r="BX134" s="38"/>
      <c r="BY134" s="38"/>
      <c r="BZ134" s="38"/>
      <c r="CA134" s="38"/>
      <c r="CB134" s="38">
        <v>130582</v>
      </c>
      <c r="CC134" s="38">
        <v>30662</v>
      </c>
      <c r="CD134" s="38">
        <v>0</v>
      </c>
      <c r="CE134" s="38"/>
      <c r="CF134" s="38">
        <v>110581</v>
      </c>
      <c r="CG134" s="38">
        <v>28165</v>
      </c>
      <c r="CH134" s="38">
        <v>0</v>
      </c>
      <c r="CI134" s="38"/>
      <c r="CJ134" s="38">
        <v>127469</v>
      </c>
      <c r="CK134" s="38">
        <v>0</v>
      </c>
      <c r="CL134" s="38"/>
      <c r="CM134" s="38"/>
      <c r="CN134" s="38"/>
      <c r="CO134" s="38"/>
      <c r="CP134" s="38"/>
      <c r="CQ134" s="38"/>
      <c r="CR134" s="38"/>
      <c r="CS134" s="38"/>
      <c r="CT134" s="38"/>
      <c r="CU134" s="38"/>
      <c r="CV134" s="38"/>
      <c r="CW134" s="38"/>
      <c r="CX134" s="38"/>
      <c r="CY134" s="38"/>
      <c r="CZ134" s="38"/>
      <c r="DA134" s="38"/>
      <c r="DB134" s="38"/>
      <c r="DC134" s="38"/>
      <c r="DD134" s="38"/>
      <c r="DE134" s="38"/>
      <c r="DF134" s="38"/>
      <c r="DG134" s="38"/>
      <c r="DH134" s="38"/>
      <c r="DI134" s="38"/>
      <c r="DJ134" s="38"/>
      <c r="DK134" s="38"/>
      <c r="DL134" s="38"/>
      <c r="DM134" s="38"/>
      <c r="DN134" s="38"/>
      <c r="DO134" s="38"/>
      <c r="DP134" s="38"/>
      <c r="DQ134" s="38"/>
      <c r="DR134" s="38"/>
      <c r="DS134" s="38"/>
      <c r="DT134" s="38"/>
      <c r="DU134" s="38"/>
      <c r="DV134" s="38"/>
      <c r="DW134" s="38"/>
      <c r="DX134" s="38"/>
      <c r="DY134" s="38"/>
      <c r="DZ134" s="38"/>
      <c r="EA134" s="38"/>
      <c r="EB134" s="38"/>
      <c r="EC134" s="38"/>
      <c r="ED134" s="38"/>
      <c r="EE134" s="38"/>
      <c r="EF134" s="38"/>
      <c r="EG134" s="38"/>
      <c r="EH134" s="2" t="e">
        <f t="shared" si="16"/>
        <v>#DIV/0!</v>
      </c>
      <c r="EI134" s="18"/>
      <c r="EJ134" s="18"/>
      <c r="EK134" s="18"/>
      <c r="EL134" s="18"/>
      <c r="EM134" s="18"/>
      <c r="EN134" s="18"/>
      <c r="EO134" s="18"/>
      <c r="EQ134" s="18"/>
      <c r="ER134" s="99"/>
      <c r="ES134" s="18"/>
      <c r="ET134" s="18"/>
      <c r="EU134" s="99"/>
      <c r="EV134" s="99"/>
      <c r="EW134" s="99"/>
      <c r="EX134" s="99"/>
      <c r="EY134" s="99"/>
    </row>
    <row r="135" spans="1:155" ht="16.5" thickBot="1">
      <c r="A135" s="63" t="s">
        <v>66</v>
      </c>
      <c r="B135" s="63"/>
      <c r="C135" s="41"/>
      <c r="D135" s="19">
        <f>IFERROR(VLOOKUP(A135,#REF!,4,FALSE),0)</f>
        <v>0</v>
      </c>
      <c r="E135" s="19">
        <f>IFERROR(VLOOKUP(A135,#REF!,6,FALSE),0)</f>
        <v>0</v>
      </c>
      <c r="F135" s="19"/>
      <c r="G135" s="19">
        <f>+IFERROR(VLOOKUP(A135,#REF!,12,FALSE),0)</f>
        <v>0</v>
      </c>
      <c r="H135" s="19">
        <f>+IFERROR(VLOOKUP(A135,#REF!,14,FALSE),0)</f>
        <v>0</v>
      </c>
      <c r="I135" s="19">
        <f t="shared" si="10"/>
        <v>0</v>
      </c>
      <c r="J135" s="19">
        <f t="shared" si="11"/>
        <v>0</v>
      </c>
      <c r="K135" s="43">
        <f>J135-I135</f>
        <v>0</v>
      </c>
      <c r="L135" s="35">
        <v>0</v>
      </c>
      <c r="M135" s="35">
        <v>0</v>
      </c>
      <c r="N135" s="35"/>
      <c r="O135" s="35"/>
      <c r="P135" s="35">
        <v>0</v>
      </c>
      <c r="Q135" s="35">
        <v>0</v>
      </c>
      <c r="R135" s="35">
        <v>0</v>
      </c>
      <c r="S135" s="35"/>
      <c r="T135" s="35"/>
      <c r="U135" s="35"/>
      <c r="V135" s="35"/>
      <c r="W135" s="101"/>
      <c r="X135" s="35">
        <v>0</v>
      </c>
      <c r="Y135" s="35">
        <v>0</v>
      </c>
      <c r="Z135" s="35">
        <v>80</v>
      </c>
      <c r="AA135" s="35"/>
      <c r="AB135" s="35">
        <v>80</v>
      </c>
      <c r="AC135" s="35">
        <v>0</v>
      </c>
      <c r="AD135" s="35"/>
      <c r="AE135" s="35"/>
      <c r="AF135" s="35">
        <v>0</v>
      </c>
      <c r="AG135" s="35">
        <v>0</v>
      </c>
      <c r="AH135" s="35">
        <v>0</v>
      </c>
      <c r="AI135" s="35"/>
      <c r="AJ135" s="35">
        <v>0</v>
      </c>
      <c r="AK135" s="35">
        <v>0</v>
      </c>
      <c r="AL135" s="35">
        <v>80</v>
      </c>
      <c r="AM135" s="35"/>
      <c r="AN135" s="35">
        <v>84</v>
      </c>
      <c r="AO135" s="35">
        <v>4</v>
      </c>
      <c r="AP135" s="35"/>
      <c r="AQ135" s="35"/>
      <c r="AR135" s="35">
        <v>0</v>
      </c>
      <c r="AS135" s="35">
        <v>0</v>
      </c>
      <c r="AT135" s="35">
        <v>0</v>
      </c>
      <c r="AU135" s="35"/>
      <c r="AV135" s="35"/>
      <c r="AW135" s="35"/>
      <c r="AX135" s="35"/>
      <c r="AY135" s="35"/>
      <c r="AZ135" s="35">
        <v>0</v>
      </c>
      <c r="BA135" s="35">
        <v>0</v>
      </c>
      <c r="BB135" s="35">
        <v>0</v>
      </c>
      <c r="BC135" s="35"/>
      <c r="BD135" s="35">
        <v>0</v>
      </c>
      <c r="BE135" s="35">
        <v>0</v>
      </c>
      <c r="BF135" s="35">
        <v>0</v>
      </c>
      <c r="BG135" s="35"/>
      <c r="BH135" s="35">
        <v>0</v>
      </c>
      <c r="BI135" s="35">
        <v>0</v>
      </c>
      <c r="BJ135" s="35">
        <v>80</v>
      </c>
      <c r="BK135" s="35"/>
      <c r="BL135" s="35">
        <v>80</v>
      </c>
      <c r="BM135" s="35">
        <v>8</v>
      </c>
      <c r="BN135" s="35"/>
      <c r="BO135" s="35"/>
      <c r="BP135" s="35">
        <v>8</v>
      </c>
      <c r="BQ135" s="35">
        <v>0</v>
      </c>
      <c r="BR135" s="35">
        <v>80</v>
      </c>
      <c r="BS135" s="35"/>
      <c r="BT135" s="35">
        <v>80</v>
      </c>
      <c r="BU135" s="35">
        <v>4</v>
      </c>
      <c r="BV135" s="35">
        <v>0</v>
      </c>
      <c r="BW135" s="35"/>
      <c r="BX135" s="35"/>
      <c r="BY135" s="35"/>
      <c r="BZ135" s="35"/>
      <c r="CA135" s="35"/>
      <c r="CB135" s="35">
        <v>0</v>
      </c>
      <c r="CC135" s="35">
        <v>0</v>
      </c>
      <c r="CD135" s="35">
        <v>0</v>
      </c>
      <c r="CE135" s="35"/>
      <c r="CF135" s="35">
        <v>4</v>
      </c>
      <c r="CG135" s="35">
        <v>0</v>
      </c>
      <c r="CH135" s="35">
        <v>0</v>
      </c>
      <c r="CI135" s="35"/>
      <c r="CJ135" s="35">
        <v>0</v>
      </c>
      <c r="CK135" s="35">
        <v>0</v>
      </c>
      <c r="CL135" s="35"/>
      <c r="CM135" s="35"/>
      <c r="CN135" s="35"/>
      <c r="CO135" s="35"/>
      <c r="CP135" s="35"/>
      <c r="CQ135" s="35"/>
      <c r="CR135" s="35"/>
      <c r="CS135" s="35"/>
      <c r="CT135" s="35"/>
      <c r="CU135" s="35"/>
      <c r="CV135" s="35"/>
      <c r="CW135" s="35"/>
      <c r="CX135" s="35"/>
      <c r="CY135" s="35"/>
      <c r="CZ135" s="35"/>
      <c r="DA135" s="35"/>
      <c r="DB135" s="35"/>
      <c r="DC135" s="35"/>
      <c r="DD135" s="35"/>
      <c r="DE135" s="35"/>
      <c r="DF135" s="35"/>
      <c r="DG135" s="35"/>
      <c r="DH135" s="35"/>
      <c r="DI135" s="35"/>
      <c r="DJ135" s="35"/>
      <c r="DK135" s="35"/>
      <c r="DL135" s="35"/>
      <c r="DM135" s="35"/>
      <c r="DN135" s="35"/>
      <c r="DO135" s="35"/>
      <c r="DP135" s="35"/>
      <c r="DQ135" s="35"/>
      <c r="DR135" s="35"/>
      <c r="DS135" s="35"/>
      <c r="DT135" s="35"/>
      <c r="DU135" s="35"/>
      <c r="DV135" s="35"/>
      <c r="DW135" s="35"/>
      <c r="DX135" s="35"/>
      <c r="DY135" s="35"/>
      <c r="DZ135" s="35"/>
      <c r="EA135" s="35"/>
      <c r="EB135" s="35"/>
      <c r="EC135" s="35"/>
      <c r="ED135" s="35"/>
      <c r="EE135" s="35"/>
      <c r="EF135" s="35"/>
      <c r="EG135" s="35"/>
      <c r="EH135" s="2" t="e">
        <f t="shared" si="16"/>
        <v>#DIV/0!</v>
      </c>
      <c r="EI135" s="19"/>
      <c r="EJ135" s="19"/>
      <c r="EK135" s="19"/>
      <c r="EL135" s="19"/>
      <c r="EM135" s="19"/>
      <c r="EN135" s="19"/>
      <c r="EO135" s="19"/>
      <c r="EQ135" s="19"/>
      <c r="ER135" s="99"/>
      <c r="ES135" s="19"/>
      <c r="ET135" s="19"/>
      <c r="EU135" s="99"/>
      <c r="EV135" s="99"/>
      <c r="EW135" s="99"/>
      <c r="EX135" s="99"/>
      <c r="EY135" s="99"/>
    </row>
    <row r="136" spans="1:155" ht="16.5" thickBot="1">
      <c r="A136" s="63" t="s">
        <v>64</v>
      </c>
      <c r="B136" s="63"/>
      <c r="C136" s="41"/>
      <c r="D136" s="19">
        <f>IFERROR(VLOOKUP(A136,#REF!,4,FALSE),0)</f>
        <v>0</v>
      </c>
      <c r="E136" s="19">
        <f>IFERROR(VLOOKUP(A136,#REF!,6,FALSE),0)</f>
        <v>0</v>
      </c>
      <c r="F136" s="19">
        <f>+IFERROR(VLOOKUP(A136,#REF!,10,FALSE),0)</f>
        <v>0</v>
      </c>
      <c r="G136" s="19">
        <f>+IFERROR(VLOOKUP(A136,#REF!,12,FALSE),0)</f>
        <v>0</v>
      </c>
      <c r="H136" s="19">
        <f>+IFERROR(VLOOKUP(A136,#REF!,14,FALSE),0)</f>
        <v>0</v>
      </c>
      <c r="I136" s="19">
        <f t="shared" si="10"/>
        <v>0</v>
      </c>
      <c r="J136" s="19">
        <f t="shared" si="11"/>
        <v>0</v>
      </c>
      <c r="K136" s="43">
        <f>J136-I136</f>
        <v>0</v>
      </c>
      <c r="L136" s="35">
        <v>355</v>
      </c>
      <c r="M136" s="35">
        <v>40</v>
      </c>
      <c r="N136" s="35"/>
      <c r="O136" s="35"/>
      <c r="P136" s="35">
        <v>185</v>
      </c>
      <c r="Q136" s="35">
        <v>35</v>
      </c>
      <c r="R136" s="35">
        <v>100</v>
      </c>
      <c r="S136" s="35"/>
      <c r="T136" s="35"/>
      <c r="U136" s="35"/>
      <c r="V136" s="35"/>
      <c r="W136" s="35"/>
      <c r="X136" s="35">
        <v>140</v>
      </c>
      <c r="Y136" s="35">
        <v>5</v>
      </c>
      <c r="Z136" s="35">
        <v>500</v>
      </c>
      <c r="AA136" s="35"/>
      <c r="AB136" s="35">
        <v>315</v>
      </c>
      <c r="AC136" s="35">
        <v>50</v>
      </c>
      <c r="AD136" s="35"/>
      <c r="AE136" s="35"/>
      <c r="AF136" s="35">
        <v>135</v>
      </c>
      <c r="AG136" s="35">
        <v>25</v>
      </c>
      <c r="AH136" s="35">
        <v>150</v>
      </c>
      <c r="AI136" s="35"/>
      <c r="AJ136" s="35">
        <v>105</v>
      </c>
      <c r="AK136" s="35">
        <v>10</v>
      </c>
      <c r="AL136" s="35">
        <v>100</v>
      </c>
      <c r="AM136" s="35"/>
      <c r="AN136" s="35">
        <v>210</v>
      </c>
      <c r="AO136" s="35">
        <v>25</v>
      </c>
      <c r="AP136" s="35"/>
      <c r="AQ136" s="35"/>
      <c r="AR136" s="35">
        <v>155</v>
      </c>
      <c r="AS136" s="35">
        <v>55</v>
      </c>
      <c r="AT136" s="35">
        <v>200</v>
      </c>
      <c r="AU136" s="35"/>
      <c r="AV136" s="35"/>
      <c r="AW136" s="35"/>
      <c r="AX136" s="35"/>
      <c r="AY136" s="35"/>
      <c r="AZ136" s="35">
        <v>180</v>
      </c>
      <c r="BA136" s="35">
        <v>40</v>
      </c>
      <c r="BB136" s="35">
        <v>0</v>
      </c>
      <c r="BC136" s="35"/>
      <c r="BD136" s="35">
        <v>25</v>
      </c>
      <c r="BE136" s="35">
        <v>0</v>
      </c>
      <c r="BF136" s="35">
        <v>160</v>
      </c>
      <c r="BG136" s="35"/>
      <c r="BH136" s="35">
        <v>230</v>
      </c>
      <c r="BI136" s="35">
        <v>25</v>
      </c>
      <c r="BJ136" s="35">
        <v>540</v>
      </c>
      <c r="BK136" s="35"/>
      <c r="BL136" s="35">
        <v>165</v>
      </c>
      <c r="BM136" s="35">
        <v>30</v>
      </c>
      <c r="BN136" s="35"/>
      <c r="BO136" s="35"/>
      <c r="BP136" s="35">
        <v>385</v>
      </c>
      <c r="BQ136" s="35">
        <v>65</v>
      </c>
      <c r="BR136" s="35">
        <v>200</v>
      </c>
      <c r="BS136" s="35"/>
      <c r="BT136" s="35">
        <v>190</v>
      </c>
      <c r="BU136" s="35">
        <v>25</v>
      </c>
      <c r="BV136" s="35">
        <v>200</v>
      </c>
      <c r="BW136" s="35"/>
      <c r="BX136" s="35"/>
      <c r="BY136" s="35"/>
      <c r="BZ136" s="35"/>
      <c r="CA136" s="35"/>
      <c r="CB136" s="35">
        <v>225</v>
      </c>
      <c r="CC136" s="35">
        <v>40</v>
      </c>
      <c r="CD136" s="35">
        <v>600</v>
      </c>
      <c r="CE136" s="35"/>
      <c r="CF136" s="35">
        <v>145</v>
      </c>
      <c r="CG136" s="35">
        <v>40</v>
      </c>
      <c r="CH136" s="35">
        <v>100</v>
      </c>
      <c r="CI136" s="35"/>
      <c r="CJ136" s="35">
        <v>280</v>
      </c>
      <c r="CK136" s="35">
        <v>0</v>
      </c>
      <c r="CL136" s="35"/>
      <c r="CM136" s="35"/>
      <c r="CN136" s="35"/>
      <c r="CO136" s="35"/>
      <c r="CP136" s="35"/>
      <c r="CQ136" s="35"/>
      <c r="CR136" s="35"/>
      <c r="CS136" s="35"/>
      <c r="CT136" s="35"/>
      <c r="CU136" s="35"/>
      <c r="CV136" s="35"/>
      <c r="CW136" s="35"/>
      <c r="CX136" s="35"/>
      <c r="CY136" s="35"/>
      <c r="CZ136" s="35"/>
      <c r="DA136" s="35"/>
      <c r="DB136" s="35"/>
      <c r="DC136" s="35"/>
      <c r="DD136" s="35"/>
      <c r="DE136" s="35"/>
      <c r="DF136" s="35"/>
      <c r="DG136" s="35"/>
      <c r="DH136" s="35"/>
      <c r="DI136" s="35"/>
      <c r="DJ136" s="35"/>
      <c r="DK136" s="35"/>
      <c r="DL136" s="35"/>
      <c r="DM136" s="35"/>
      <c r="DN136" s="35"/>
      <c r="DO136" s="35"/>
      <c r="DP136" s="35"/>
      <c r="DQ136" s="35"/>
      <c r="DR136" s="35"/>
      <c r="DS136" s="35"/>
      <c r="DT136" s="35"/>
      <c r="DU136" s="35"/>
      <c r="DV136" s="35"/>
      <c r="DW136" s="35"/>
      <c r="DX136" s="35"/>
      <c r="DY136" s="35"/>
      <c r="DZ136" s="35"/>
      <c r="EA136" s="35"/>
      <c r="EB136" s="35"/>
      <c r="EC136" s="35"/>
      <c r="ED136" s="35"/>
      <c r="EE136" s="35"/>
      <c r="EF136" s="35"/>
      <c r="EG136" s="35"/>
      <c r="EH136" s="2" t="e">
        <f t="shared" si="16"/>
        <v>#DIV/0!</v>
      </c>
      <c r="EI136" s="19"/>
      <c r="EJ136" s="19"/>
      <c r="EK136" s="19"/>
      <c r="EL136" s="19"/>
      <c r="EM136" s="19"/>
      <c r="EN136" s="19"/>
      <c r="EO136" s="19"/>
      <c r="EQ136" s="19"/>
      <c r="ER136" s="99"/>
      <c r="ES136" s="19"/>
      <c r="ET136" s="19"/>
      <c r="EU136" s="99"/>
      <c r="EV136" s="99"/>
      <c r="EW136" s="99"/>
      <c r="EX136" s="99"/>
      <c r="EY136" s="99"/>
    </row>
    <row r="137" spans="1:155" ht="16.5" thickBot="1">
      <c r="A137" s="63" t="s">
        <v>65</v>
      </c>
      <c r="B137" s="63"/>
      <c r="C137" s="64"/>
      <c r="D137" s="19">
        <f>IFERROR(VLOOKUP(A137,#REF!,4,FALSE),0)</f>
        <v>0</v>
      </c>
      <c r="E137" s="19">
        <f>IFERROR(VLOOKUP(A137,#REF!,6,FALSE),0)</f>
        <v>0</v>
      </c>
      <c r="F137" s="19">
        <f>+IFERROR(VLOOKUP(A137,#REF!,10,FALSE),0)</f>
        <v>0</v>
      </c>
      <c r="G137" s="19">
        <f>+IFERROR(VLOOKUP(A137,#REF!,12,FALSE),0)</f>
        <v>0</v>
      </c>
      <c r="H137" s="19">
        <f>+IFERROR(VLOOKUP(A137,#REF!,14,FALSE),0)</f>
        <v>0</v>
      </c>
      <c r="I137" s="19">
        <f t="shared" si="10"/>
        <v>0</v>
      </c>
      <c r="J137" s="19">
        <f t="shared" si="11"/>
        <v>0</v>
      </c>
      <c r="K137" s="43">
        <f>J137-I137</f>
        <v>0</v>
      </c>
      <c r="L137" s="35">
        <v>0</v>
      </c>
      <c r="M137" s="35">
        <v>0</v>
      </c>
      <c r="N137" s="35"/>
      <c r="O137" s="35"/>
      <c r="P137" s="35">
        <v>0</v>
      </c>
      <c r="Q137" s="35">
        <v>0</v>
      </c>
      <c r="R137" s="35">
        <v>150</v>
      </c>
      <c r="S137" s="35"/>
      <c r="T137" s="35"/>
      <c r="U137" s="35"/>
      <c r="V137" s="35"/>
      <c r="W137" s="35"/>
      <c r="X137" s="35">
        <v>150</v>
      </c>
      <c r="Y137" s="35">
        <v>0</v>
      </c>
      <c r="Z137" s="35">
        <v>300</v>
      </c>
      <c r="AA137" s="35"/>
      <c r="AB137" s="35">
        <v>300</v>
      </c>
      <c r="AC137" s="35">
        <v>0</v>
      </c>
      <c r="AD137" s="35"/>
      <c r="AE137" s="35"/>
      <c r="AF137" s="35">
        <v>0</v>
      </c>
      <c r="AG137" s="35">
        <v>0</v>
      </c>
      <c r="AH137" s="35">
        <v>150</v>
      </c>
      <c r="AI137" s="35"/>
      <c r="AJ137" s="35">
        <v>150</v>
      </c>
      <c r="AK137" s="35">
        <v>0</v>
      </c>
      <c r="AL137" s="35">
        <v>150</v>
      </c>
      <c r="AM137" s="35"/>
      <c r="AN137" s="35">
        <v>165</v>
      </c>
      <c r="AO137" s="35">
        <v>15</v>
      </c>
      <c r="AP137" s="35"/>
      <c r="AQ137" s="35"/>
      <c r="AR137" s="35">
        <v>0</v>
      </c>
      <c r="AS137" s="35">
        <v>0</v>
      </c>
      <c r="AT137" s="35">
        <v>200</v>
      </c>
      <c r="AU137" s="35"/>
      <c r="AV137" s="35"/>
      <c r="AW137" s="35"/>
      <c r="AX137" s="35"/>
      <c r="AY137" s="35"/>
      <c r="AZ137" s="35">
        <v>200</v>
      </c>
      <c r="BA137" s="35">
        <v>0</v>
      </c>
      <c r="BB137" s="35">
        <v>150</v>
      </c>
      <c r="BC137" s="35"/>
      <c r="BD137" s="35">
        <v>150</v>
      </c>
      <c r="BE137" s="35">
        <v>0</v>
      </c>
      <c r="BF137" s="35">
        <v>300</v>
      </c>
      <c r="BG137" s="35"/>
      <c r="BH137" s="35">
        <v>300</v>
      </c>
      <c r="BI137" s="35">
        <v>20</v>
      </c>
      <c r="BJ137" s="35">
        <v>200</v>
      </c>
      <c r="BK137" s="35"/>
      <c r="BL137" s="35">
        <v>220</v>
      </c>
      <c r="BM137" s="35">
        <v>0</v>
      </c>
      <c r="BN137" s="35"/>
      <c r="BO137" s="35"/>
      <c r="BP137" s="35">
        <v>0</v>
      </c>
      <c r="BQ137" s="35">
        <v>0</v>
      </c>
      <c r="BR137" s="35">
        <v>200</v>
      </c>
      <c r="BS137" s="35"/>
      <c r="BT137" s="35">
        <v>200</v>
      </c>
      <c r="BU137" s="35">
        <v>0</v>
      </c>
      <c r="BV137" s="35">
        <v>200</v>
      </c>
      <c r="BW137" s="35"/>
      <c r="BX137" s="35"/>
      <c r="BY137" s="35"/>
      <c r="BZ137" s="35"/>
      <c r="CA137" s="35"/>
      <c r="CB137" s="35">
        <v>200</v>
      </c>
      <c r="CC137" s="35">
        <v>15</v>
      </c>
      <c r="CD137" s="35">
        <v>0</v>
      </c>
      <c r="CE137" s="35"/>
      <c r="CF137" s="35">
        <v>15</v>
      </c>
      <c r="CG137" s="35">
        <v>0</v>
      </c>
      <c r="CH137" s="35">
        <v>150</v>
      </c>
      <c r="CI137" s="35"/>
      <c r="CJ137" s="35">
        <v>145</v>
      </c>
      <c r="CK137" s="35">
        <v>0</v>
      </c>
      <c r="CL137" s="35"/>
      <c r="CM137" s="35"/>
      <c r="CN137" s="35"/>
      <c r="CO137" s="35"/>
      <c r="CP137" s="35"/>
      <c r="CQ137" s="35"/>
      <c r="CR137" s="35"/>
      <c r="CS137" s="35"/>
      <c r="CT137" s="35"/>
      <c r="CU137" s="35"/>
      <c r="CV137" s="35"/>
      <c r="CW137" s="35"/>
      <c r="CX137" s="35"/>
      <c r="CY137" s="35"/>
      <c r="CZ137" s="35"/>
      <c r="DA137" s="35"/>
      <c r="DB137" s="35"/>
      <c r="DC137" s="35"/>
      <c r="DD137" s="35"/>
      <c r="DE137" s="35"/>
      <c r="DF137" s="35"/>
      <c r="DG137" s="35"/>
      <c r="DH137" s="35"/>
      <c r="DI137" s="35"/>
      <c r="DJ137" s="35"/>
      <c r="DK137" s="35"/>
      <c r="DL137" s="35"/>
      <c r="DM137" s="35"/>
      <c r="DN137" s="35"/>
      <c r="DO137" s="35"/>
      <c r="DP137" s="35"/>
      <c r="DQ137" s="35"/>
      <c r="DR137" s="35"/>
      <c r="DS137" s="35"/>
      <c r="DT137" s="35"/>
      <c r="DU137" s="35"/>
      <c r="DV137" s="35"/>
      <c r="DW137" s="35"/>
      <c r="DX137" s="35"/>
      <c r="DY137" s="35"/>
      <c r="DZ137" s="35"/>
      <c r="EA137" s="35"/>
      <c r="EB137" s="35"/>
      <c r="EC137" s="35"/>
      <c r="ED137" s="35"/>
      <c r="EE137" s="35"/>
      <c r="EF137" s="35"/>
      <c r="EG137" s="35"/>
      <c r="EH137" s="2" t="e">
        <f t="shared" si="16"/>
        <v>#DIV/0!</v>
      </c>
      <c r="EI137" s="19"/>
      <c r="EJ137" s="19"/>
      <c r="EK137" s="19"/>
      <c r="EL137" s="19"/>
      <c r="EM137" s="19"/>
      <c r="EN137" s="19"/>
      <c r="EO137" s="19"/>
      <c r="EQ137" s="19"/>
      <c r="ER137" s="99"/>
      <c r="ES137" s="19"/>
      <c r="ET137" s="19"/>
      <c r="EU137" s="99"/>
      <c r="EV137" s="99"/>
      <c r="EW137" s="99"/>
      <c r="EX137" s="99"/>
      <c r="EY137" s="99"/>
    </row>
    <row r="138" spans="1:155">
      <c r="A138" s="65"/>
      <c r="D138" s="34"/>
      <c r="E138" s="34"/>
      <c r="F138" s="34"/>
      <c r="G138" s="34"/>
      <c r="H138" s="34"/>
      <c r="I138" s="34"/>
      <c r="J138" s="34"/>
      <c r="EI138" s="34"/>
      <c r="EJ138" s="34"/>
      <c r="EK138" s="34"/>
      <c r="EL138" s="34"/>
      <c r="EM138" s="34"/>
      <c r="EN138" s="34"/>
      <c r="EO138" s="34"/>
      <c r="EQ138" s="34"/>
      <c r="ES138" s="34"/>
      <c r="ET138" s="34"/>
      <c r="EW138" s="99"/>
    </row>
    <row r="139" spans="1:155">
      <c r="A139" s="65"/>
      <c r="D139" s="34"/>
      <c r="E139" s="34"/>
      <c r="F139" s="34"/>
      <c r="G139" s="34"/>
      <c r="H139" s="34"/>
      <c r="I139" s="34"/>
      <c r="J139" s="34"/>
      <c r="EI139" s="34"/>
      <c r="EJ139" s="34"/>
      <c r="EK139" s="34"/>
      <c r="EL139" s="34"/>
      <c r="EM139" s="34"/>
      <c r="EN139" s="34"/>
      <c r="EO139" s="34"/>
      <c r="EQ139" s="34"/>
      <c r="ES139" s="34"/>
      <c r="ET139" s="34"/>
      <c r="EW139" s="99"/>
    </row>
    <row r="140" spans="1:155">
      <c r="A140" s="65"/>
      <c r="D140" s="34"/>
      <c r="E140" s="34"/>
      <c r="F140" s="34"/>
      <c r="G140" s="34"/>
      <c r="H140" s="34"/>
      <c r="I140" s="34"/>
      <c r="J140" s="34"/>
      <c r="EI140" s="34"/>
      <c r="EJ140" s="34"/>
      <c r="EK140" s="34"/>
      <c r="EL140" s="34"/>
      <c r="EM140" s="34"/>
      <c r="EN140" s="34"/>
      <c r="EO140" s="34"/>
      <c r="EQ140" s="34"/>
      <c r="ES140" s="34"/>
      <c r="ET140" s="34"/>
      <c r="EW140" s="99"/>
    </row>
    <row r="141" spans="1:155">
      <c r="A141" s="65"/>
      <c r="D141" s="34"/>
      <c r="E141" s="34"/>
      <c r="F141" s="34"/>
      <c r="G141" s="34"/>
      <c r="H141" s="34"/>
      <c r="I141" s="34"/>
      <c r="J141" s="34"/>
      <c r="EI141" s="34"/>
      <c r="EJ141" s="34"/>
      <c r="EK141" s="34"/>
      <c r="EL141" s="34"/>
      <c r="EM141" s="34"/>
      <c r="EN141" s="34"/>
      <c r="EO141" s="34"/>
      <c r="EQ141" s="34"/>
      <c r="ES141" s="34"/>
      <c r="ET141" s="34"/>
      <c r="EW141" s="99"/>
    </row>
    <row r="142" spans="1:155">
      <c r="A142" s="65"/>
      <c r="D142" s="34"/>
      <c r="E142" s="34"/>
      <c r="F142" s="34"/>
      <c r="G142" s="34"/>
      <c r="H142" s="34"/>
      <c r="I142" s="34"/>
      <c r="J142" s="34"/>
      <c r="EI142" s="34"/>
      <c r="EJ142" s="34"/>
      <c r="EK142" s="34"/>
      <c r="EL142" s="34"/>
      <c r="EM142" s="34"/>
      <c r="EN142" s="34"/>
      <c r="EO142" s="34"/>
      <c r="EQ142" s="34"/>
      <c r="ES142" s="34"/>
      <c r="ET142" s="34"/>
      <c r="EW142" s="99"/>
    </row>
    <row r="143" spans="1:155">
      <c r="A143" s="65"/>
      <c r="D143" s="34"/>
      <c r="E143" s="34"/>
      <c r="F143" s="34"/>
      <c r="G143" s="34"/>
      <c r="H143" s="34"/>
      <c r="I143" s="34"/>
      <c r="J143" s="34"/>
      <c r="M143" s="99"/>
      <c r="Q143" s="99"/>
      <c r="Y143" s="99"/>
      <c r="AC143" s="99"/>
      <c r="AG143" s="99"/>
      <c r="AK143" s="99"/>
      <c r="AO143" s="99"/>
      <c r="AS143" s="99"/>
      <c r="AW143" s="99"/>
      <c r="BA143" s="99"/>
      <c r="BE143" s="99"/>
      <c r="BI143" s="99"/>
      <c r="BM143" s="99"/>
      <c r="BQ143" s="99"/>
      <c r="BY143" s="99"/>
      <c r="CC143" s="99"/>
      <c r="CG143" s="99"/>
      <c r="CK143" s="99"/>
      <c r="CO143" s="99"/>
      <c r="CS143" s="99"/>
      <c r="CW143" s="99"/>
      <c r="DA143" s="99"/>
      <c r="DE143" s="99"/>
      <c r="DI143" s="99"/>
      <c r="DM143" s="99"/>
      <c r="DQ143" s="99"/>
      <c r="DU143" s="99"/>
      <c r="DY143" s="99"/>
      <c r="EC143" s="99"/>
      <c r="EI143" s="34"/>
      <c r="EJ143" s="34"/>
      <c r="EK143" s="34"/>
      <c r="EL143" s="34"/>
      <c r="EM143" s="34"/>
      <c r="EN143" s="34"/>
      <c r="EO143" s="34"/>
      <c r="EQ143" s="34"/>
      <c r="ES143" s="34"/>
      <c r="ET143" s="34"/>
      <c r="EW143" s="99"/>
    </row>
    <row r="144" spans="1:155">
      <c r="A144" s="65"/>
      <c r="D144" s="34"/>
      <c r="E144" s="34"/>
      <c r="F144" s="34"/>
      <c r="G144" s="34"/>
      <c r="H144" s="34"/>
      <c r="I144" s="34"/>
      <c r="J144" s="34"/>
      <c r="AY144" s="195"/>
      <c r="EI144" s="34"/>
      <c r="EJ144" s="34"/>
      <c r="EK144" s="34"/>
      <c r="EL144" s="34"/>
      <c r="EM144" s="34"/>
      <c r="EN144" s="34"/>
      <c r="EO144" s="34"/>
      <c r="EQ144" s="34"/>
      <c r="ES144" s="34"/>
      <c r="ET144" s="34"/>
      <c r="EW144" s="99"/>
    </row>
    <row r="145" spans="1:153">
      <c r="A145" s="65"/>
      <c r="D145" s="34"/>
      <c r="E145" s="34"/>
      <c r="F145" s="34"/>
      <c r="G145" s="34"/>
      <c r="H145" s="34"/>
      <c r="I145" s="34"/>
      <c r="J145" s="34"/>
      <c r="AY145" s="195"/>
      <c r="EI145" s="34"/>
      <c r="EJ145" s="34"/>
      <c r="EK145" s="34"/>
      <c r="EL145" s="34"/>
      <c r="EM145" s="34"/>
      <c r="EN145" s="34"/>
      <c r="EO145" s="34"/>
      <c r="EQ145" s="34"/>
      <c r="ES145" s="34"/>
      <c r="ET145" s="34"/>
      <c r="EW145" s="99"/>
    </row>
    <row r="146" spans="1:153">
      <c r="A146" s="65"/>
      <c r="D146" s="34"/>
      <c r="E146" s="34"/>
      <c r="F146" s="34"/>
      <c r="G146" s="34"/>
      <c r="H146" s="34"/>
      <c r="I146" s="34"/>
      <c r="J146" s="34"/>
      <c r="AY146" s="195"/>
      <c r="EI146" s="34"/>
      <c r="EJ146" s="34"/>
      <c r="EK146" s="34"/>
      <c r="EL146" s="34"/>
      <c r="EM146" s="34"/>
      <c r="EN146" s="34"/>
      <c r="EO146" s="34"/>
      <c r="EQ146" s="34"/>
      <c r="ES146" s="34"/>
      <c r="ET146" s="34"/>
      <c r="EW146" s="99"/>
    </row>
    <row r="147" spans="1:153">
      <c r="A147" s="65"/>
      <c r="D147" s="34"/>
      <c r="E147" s="34"/>
      <c r="F147" s="34"/>
      <c r="G147" s="34"/>
      <c r="H147" s="34"/>
      <c r="I147" s="34"/>
      <c r="J147" s="34"/>
      <c r="EI147" s="34"/>
      <c r="EJ147" s="34"/>
      <c r="EK147" s="34"/>
      <c r="EL147" s="34"/>
      <c r="EM147" s="34"/>
      <c r="EN147" s="34"/>
      <c r="EO147" s="34"/>
      <c r="EQ147" s="34"/>
      <c r="ES147" s="34"/>
      <c r="ET147" s="34"/>
      <c r="EW147" s="99"/>
    </row>
    <row r="148" spans="1:153">
      <c r="A148" s="65"/>
      <c r="B148" s="65"/>
      <c r="C148" s="66"/>
      <c r="D148" s="34"/>
      <c r="E148" s="34"/>
      <c r="F148" s="34"/>
      <c r="G148" s="34"/>
      <c r="H148" s="34"/>
      <c r="I148" s="34"/>
      <c r="J148" s="34"/>
      <c r="EI148" s="34"/>
      <c r="EJ148" s="34"/>
      <c r="EK148" s="34"/>
      <c r="EL148" s="34"/>
      <c r="EM148" s="34"/>
      <c r="EN148" s="34"/>
      <c r="EO148" s="34"/>
      <c r="EQ148" s="34"/>
      <c r="ES148" s="34"/>
      <c r="ET148" s="34"/>
      <c r="EW148" s="99"/>
    </row>
    <row r="149" spans="1:153">
      <c r="A149" s="65"/>
      <c r="B149" s="65"/>
      <c r="C149" s="66"/>
      <c r="D149" s="34"/>
      <c r="E149" s="34"/>
      <c r="F149" s="34"/>
      <c r="G149" s="34"/>
      <c r="H149" s="34"/>
      <c r="I149" s="34"/>
      <c r="J149" s="34"/>
      <c r="EI149" s="34"/>
      <c r="EJ149" s="34"/>
      <c r="EK149" s="34"/>
      <c r="EL149" s="34"/>
      <c r="EM149" s="34"/>
      <c r="EN149" s="34"/>
      <c r="EO149" s="34"/>
      <c r="EQ149" s="34"/>
      <c r="ES149" s="34"/>
      <c r="ET149" s="34"/>
      <c r="EW149" s="99"/>
    </row>
    <row r="150" spans="1:153">
      <c r="A150" s="65"/>
      <c r="D150" s="34"/>
      <c r="E150" s="34"/>
      <c r="F150" s="34"/>
      <c r="G150" s="34"/>
      <c r="H150" s="34"/>
      <c r="I150" s="34"/>
      <c r="J150" s="34"/>
      <c r="EI150" s="34"/>
      <c r="EJ150" s="34"/>
      <c r="EK150" s="34"/>
      <c r="EL150" s="34"/>
      <c r="EM150" s="34"/>
      <c r="EN150" s="34"/>
      <c r="EO150" s="34"/>
      <c r="EQ150" s="34"/>
      <c r="ES150" s="34"/>
      <c r="ET150" s="34"/>
      <c r="EW150" s="99"/>
    </row>
    <row r="151" spans="1:153">
      <c r="D151" s="34"/>
      <c r="E151" s="34"/>
      <c r="F151" s="34"/>
      <c r="G151" s="34"/>
      <c r="H151" s="34"/>
      <c r="I151" s="34"/>
      <c r="J151" s="34"/>
      <c r="EI151" s="34"/>
      <c r="EJ151" s="34"/>
      <c r="EK151" s="34"/>
      <c r="EL151" s="34"/>
      <c r="EM151" s="34"/>
      <c r="EN151" s="34"/>
      <c r="EO151" s="34"/>
      <c r="EQ151" s="34"/>
      <c r="ES151" s="34"/>
      <c r="ET151" s="34"/>
      <c r="EW151" s="99"/>
    </row>
    <row r="152" spans="1:153">
      <c r="A152" s="65"/>
      <c r="B152" s="65"/>
      <c r="C152" s="66"/>
      <c r="D152" s="34"/>
      <c r="E152" s="34"/>
      <c r="F152" s="34"/>
      <c r="G152" s="34"/>
      <c r="H152" s="34"/>
      <c r="I152" s="34"/>
      <c r="J152" s="34"/>
      <c r="EI152" s="34"/>
      <c r="EJ152" s="34"/>
      <c r="EK152" s="34"/>
      <c r="EL152" s="34"/>
      <c r="EM152" s="34"/>
      <c r="EN152" s="34"/>
      <c r="EO152" s="34"/>
      <c r="EQ152" s="34"/>
      <c r="ES152" s="34"/>
      <c r="ET152" s="34"/>
      <c r="EW152" s="99"/>
    </row>
    <row r="153" spans="1:153" ht="15.75">
      <c r="A153" s="65"/>
      <c r="B153" s="67"/>
      <c r="C153" s="68"/>
      <c r="D153" s="34"/>
      <c r="E153" s="34"/>
      <c r="F153" s="34"/>
      <c r="G153" s="34"/>
      <c r="H153" s="34"/>
      <c r="I153" s="34"/>
      <c r="J153" s="34"/>
      <c r="EI153" s="34"/>
      <c r="EJ153" s="34"/>
      <c r="EK153" s="34"/>
      <c r="EL153" s="34"/>
      <c r="EM153" s="34"/>
      <c r="EN153" s="34"/>
      <c r="EO153" s="34"/>
      <c r="EQ153" s="34"/>
      <c r="ES153" s="34"/>
      <c r="ET153" s="34"/>
      <c r="EW153" s="99"/>
    </row>
    <row r="154" spans="1:153" ht="15.75">
      <c r="A154" s="65"/>
      <c r="B154" s="67"/>
      <c r="C154" s="68"/>
      <c r="D154" s="34"/>
      <c r="E154" s="34"/>
      <c r="F154" s="34"/>
      <c r="G154" s="34"/>
      <c r="H154" s="34"/>
      <c r="I154" s="34"/>
      <c r="J154" s="34"/>
      <c r="EI154" s="34"/>
      <c r="EJ154" s="34"/>
      <c r="EK154" s="34"/>
      <c r="EL154" s="34"/>
      <c r="EM154" s="34"/>
      <c r="EN154" s="34"/>
      <c r="EO154" s="34"/>
      <c r="EQ154" s="34"/>
      <c r="ES154" s="34"/>
      <c r="ET154" s="34"/>
      <c r="EW154" s="99"/>
    </row>
    <row r="155" spans="1:153" ht="15.75">
      <c r="A155" s="65"/>
      <c r="B155" s="69"/>
      <c r="C155" s="70"/>
      <c r="D155" s="34"/>
      <c r="E155" s="34"/>
      <c r="F155" s="34"/>
      <c r="G155" s="34"/>
      <c r="H155" s="34"/>
      <c r="I155" s="34"/>
      <c r="J155" s="34"/>
      <c r="AX155" s="99"/>
      <c r="EI155" s="34"/>
      <c r="EJ155" s="34"/>
      <c r="EK155" s="34"/>
      <c r="EL155" s="34"/>
      <c r="EM155" s="34"/>
      <c r="EN155" s="34"/>
      <c r="EO155" s="34"/>
      <c r="EQ155" s="34"/>
      <c r="ES155" s="34"/>
      <c r="ET155" s="34"/>
      <c r="EW155" s="99"/>
    </row>
    <row r="156" spans="1:153" ht="15.75" thickBot="1">
      <c r="A156" s="71"/>
      <c r="B156" s="72" t="s">
        <v>133</v>
      </c>
      <c r="C156" s="73"/>
      <c r="D156" s="34"/>
      <c r="E156" s="34"/>
      <c r="F156" s="34"/>
      <c r="G156" s="34"/>
      <c r="H156" s="34"/>
      <c r="I156" s="34"/>
      <c r="J156" s="34"/>
      <c r="EI156" s="34"/>
      <c r="EJ156" s="34"/>
      <c r="EK156" s="34"/>
      <c r="EL156" s="34"/>
      <c r="EM156" s="34"/>
      <c r="EN156" s="34"/>
      <c r="EO156" s="34"/>
      <c r="EQ156" s="34"/>
      <c r="ES156" s="34"/>
      <c r="ET156" s="34"/>
      <c r="EW156" s="99"/>
    </row>
    <row r="157" spans="1:153" ht="15.75">
      <c r="A157" s="303" t="s">
        <v>134</v>
      </c>
      <c r="B157" s="74" t="s">
        <v>0</v>
      </c>
      <c r="C157" s="75"/>
      <c r="D157" s="34"/>
      <c r="E157" s="34"/>
      <c r="F157" s="34"/>
      <c r="G157" s="34"/>
      <c r="H157" s="34"/>
      <c r="I157" s="34"/>
      <c r="J157" s="34"/>
      <c r="L157" s="99" t="s">
        <v>2</v>
      </c>
      <c r="M157" s="99" t="s">
        <v>1</v>
      </c>
      <c r="P157" s="99" t="s">
        <v>2</v>
      </c>
      <c r="Q157" s="99" t="s">
        <v>1</v>
      </c>
      <c r="X157" s="99" t="s">
        <v>2</v>
      </c>
      <c r="Y157" s="99" t="s">
        <v>1</v>
      </c>
      <c r="AB157" s="99" t="s">
        <v>2</v>
      </c>
      <c r="AC157" s="99" t="s">
        <v>1</v>
      </c>
      <c r="AF157" s="99" t="s">
        <v>2</v>
      </c>
      <c r="AG157" s="99" t="s">
        <v>1</v>
      </c>
      <c r="AJ157" s="99" t="s">
        <v>2</v>
      </c>
      <c r="AK157" s="99" t="s">
        <v>1</v>
      </c>
      <c r="AN157" s="99" t="s">
        <v>2</v>
      </c>
      <c r="AO157" s="99" t="s">
        <v>1</v>
      </c>
      <c r="AR157" s="99" t="s">
        <v>2</v>
      </c>
      <c r="AS157" s="99" t="s">
        <v>1</v>
      </c>
      <c r="AV157" s="99"/>
      <c r="AW157" s="99"/>
      <c r="AZ157" s="99" t="s">
        <v>2</v>
      </c>
      <c r="BA157" s="99" t="s">
        <v>1</v>
      </c>
      <c r="BD157" s="99" t="s">
        <v>2</v>
      </c>
      <c r="BE157" s="99" t="s">
        <v>1</v>
      </c>
      <c r="BH157" s="99" t="s">
        <v>2</v>
      </c>
      <c r="BI157" s="99" t="s">
        <v>1</v>
      </c>
      <c r="BL157" s="99" t="s">
        <v>2</v>
      </c>
      <c r="BM157" s="99" t="s">
        <v>1</v>
      </c>
      <c r="BP157" s="99" t="s">
        <v>2</v>
      </c>
      <c r="BQ157" s="99" t="s">
        <v>1</v>
      </c>
      <c r="BT157" s="2" t="s">
        <v>2</v>
      </c>
      <c r="BU157" s="2" t="s">
        <v>1</v>
      </c>
      <c r="BX157" s="99"/>
      <c r="BY157" s="99"/>
      <c r="CB157" s="99" t="s">
        <v>2</v>
      </c>
      <c r="CC157" s="99" t="s">
        <v>1</v>
      </c>
      <c r="CF157" s="99" t="s">
        <v>2</v>
      </c>
      <c r="CG157" s="99" t="s">
        <v>1</v>
      </c>
      <c r="CJ157" s="99" t="s">
        <v>2</v>
      </c>
      <c r="CK157" s="99" t="s">
        <v>1</v>
      </c>
      <c r="CN157" s="99"/>
      <c r="CO157" s="99"/>
      <c r="CR157" s="99"/>
      <c r="CS157" s="99"/>
      <c r="CV157" s="99"/>
      <c r="CW157" s="99"/>
      <c r="CZ157" s="99"/>
      <c r="DA157" s="99"/>
      <c r="DD157" s="99"/>
      <c r="DE157" s="99"/>
      <c r="DH157" s="99"/>
      <c r="DI157" s="99"/>
      <c r="DL157" s="99"/>
      <c r="DM157" s="99"/>
      <c r="DP157" s="99"/>
      <c r="DQ157" s="99"/>
      <c r="DT157" s="99"/>
      <c r="DU157" s="99"/>
      <c r="DX157" s="99"/>
      <c r="DY157" s="99"/>
      <c r="EB157" s="99"/>
      <c r="EC157" s="99"/>
      <c r="EI157" s="34"/>
      <c r="EJ157" s="34"/>
      <c r="EK157" s="34"/>
      <c r="EL157" s="34"/>
      <c r="EM157" s="34"/>
      <c r="EN157" s="34"/>
      <c r="EO157" s="34"/>
      <c r="EQ157" s="34"/>
      <c r="ES157" s="34"/>
      <c r="ET157" s="34"/>
      <c r="EV157" s="99"/>
      <c r="EW157" s="99"/>
    </row>
    <row r="158" spans="1:153" ht="16.5" thickBot="1">
      <c r="A158" s="304"/>
      <c r="B158" s="76"/>
      <c r="C158" s="77"/>
      <c r="D158" s="34"/>
      <c r="E158" s="34"/>
      <c r="F158" s="34"/>
      <c r="G158" s="34"/>
      <c r="H158" s="34"/>
      <c r="I158" s="34"/>
      <c r="J158" s="34"/>
      <c r="L158" s="99" t="s">
        <v>147</v>
      </c>
      <c r="M158" s="99" t="s">
        <v>147</v>
      </c>
      <c r="P158" s="99" t="s">
        <v>147</v>
      </c>
      <c r="Q158" s="99" t="s">
        <v>147</v>
      </c>
      <c r="X158" s="99" t="s">
        <v>147</v>
      </c>
      <c r="Y158" s="99" t="s">
        <v>147</v>
      </c>
      <c r="AB158" s="99" t="s">
        <v>147</v>
      </c>
      <c r="AC158" s="99" t="s">
        <v>147</v>
      </c>
      <c r="AF158" s="99" t="s">
        <v>147</v>
      </c>
      <c r="AG158" s="99" t="s">
        <v>147</v>
      </c>
      <c r="AJ158" s="99" t="s">
        <v>147</v>
      </c>
      <c r="AK158" s="99" t="s">
        <v>147</v>
      </c>
      <c r="AN158" s="99" t="s">
        <v>147</v>
      </c>
      <c r="AO158" s="99" t="s">
        <v>147</v>
      </c>
      <c r="AR158" s="99" t="s">
        <v>147</v>
      </c>
      <c r="AS158" s="99" t="s">
        <v>147</v>
      </c>
      <c r="AV158" s="99"/>
      <c r="AW158" s="99"/>
      <c r="AZ158" s="99" t="s">
        <v>147</v>
      </c>
      <c r="BA158" s="99" t="s">
        <v>147</v>
      </c>
      <c r="BD158" s="99" t="s">
        <v>147</v>
      </c>
      <c r="BE158" s="99" t="s">
        <v>147</v>
      </c>
      <c r="BH158" s="99" t="s">
        <v>147</v>
      </c>
      <c r="BI158" s="99" t="s">
        <v>147</v>
      </c>
      <c r="BL158" s="99" t="s">
        <v>147</v>
      </c>
      <c r="BM158" s="99" t="s">
        <v>147</v>
      </c>
      <c r="BP158" s="99" t="s">
        <v>147</v>
      </c>
      <c r="BQ158" s="99" t="s">
        <v>147</v>
      </c>
      <c r="BT158" s="2" t="s">
        <v>147</v>
      </c>
      <c r="BU158" s="2" t="s">
        <v>147</v>
      </c>
      <c r="BX158" s="99"/>
      <c r="BY158" s="99"/>
      <c r="CB158" s="99" t="s">
        <v>147</v>
      </c>
      <c r="CC158" s="99" t="s">
        <v>147</v>
      </c>
      <c r="CF158" s="99" t="s">
        <v>147</v>
      </c>
      <c r="CG158" s="99" t="s">
        <v>147</v>
      </c>
      <c r="CJ158" s="99" t="s">
        <v>147</v>
      </c>
      <c r="CK158" s="99" t="s">
        <v>147</v>
      </c>
      <c r="CN158" s="99"/>
      <c r="CO158" s="99"/>
      <c r="CR158" s="99"/>
      <c r="CS158" s="99"/>
      <c r="CV158" s="99"/>
      <c r="CW158" s="99"/>
      <c r="CZ158" s="99"/>
      <c r="DA158" s="99"/>
      <c r="DD158" s="99"/>
      <c r="DE158" s="99"/>
      <c r="DH158" s="99"/>
      <c r="DI158" s="99"/>
      <c r="DL158" s="99"/>
      <c r="DM158" s="99"/>
      <c r="DP158" s="99"/>
      <c r="DQ158" s="99"/>
      <c r="DT158" s="99"/>
      <c r="DU158" s="99"/>
      <c r="DX158" s="99"/>
      <c r="DY158" s="99"/>
      <c r="EB158" s="99"/>
      <c r="EC158" s="99"/>
      <c r="EI158" s="34"/>
      <c r="EJ158" s="34"/>
      <c r="EK158" s="34"/>
      <c r="EL158" s="34"/>
      <c r="EM158" s="34"/>
      <c r="EN158" s="34"/>
      <c r="EO158" s="34"/>
      <c r="EQ158" s="34"/>
      <c r="ES158" s="34"/>
      <c r="ET158" s="34"/>
      <c r="EV158" s="99"/>
      <c r="EW158" s="99"/>
    </row>
    <row r="159" spans="1:153" ht="16.5" thickBot="1">
      <c r="A159" s="78" t="s">
        <v>77</v>
      </c>
      <c r="B159" s="78"/>
      <c r="C159" s="79"/>
      <c r="D159" s="20">
        <f>IFERROR(VLOOKUP(A159,#REF!,4,FALSE),0)</f>
        <v>0</v>
      </c>
      <c r="E159" s="20">
        <f>IFERROR(VLOOKUP(A159,#REF!,6,FALSE),0)</f>
        <v>0</v>
      </c>
      <c r="F159" s="20"/>
      <c r="G159" s="20">
        <f>+IFERROR(VLOOKUP(A159,#REF!,8,FALSE),0)</f>
        <v>0</v>
      </c>
      <c r="H159" s="20">
        <f>+IFERROR(VLOOKUP(A159,#REF!,10,FALSE),0)</f>
        <v>0</v>
      </c>
      <c r="I159" s="20">
        <f t="shared" ref="I159:I220" si="17">+EQ159</f>
        <v>0</v>
      </c>
      <c r="J159" s="20">
        <f t="shared" ref="J159:J220" si="18">+E159</f>
        <v>0</v>
      </c>
      <c r="K159" s="308">
        <f>+J159+J160-I159-I160</f>
        <v>0</v>
      </c>
      <c r="L159" s="39">
        <v>33792</v>
      </c>
      <c r="M159" s="39">
        <v>792</v>
      </c>
      <c r="N159" s="39">
        <v>23040</v>
      </c>
      <c r="O159" s="39"/>
      <c r="P159" s="39">
        <v>31872</v>
      </c>
      <c r="Q159" s="39">
        <v>1176</v>
      </c>
      <c r="R159" s="39">
        <v>23040</v>
      </c>
      <c r="S159" s="35"/>
      <c r="T159" s="39"/>
      <c r="U159" s="39"/>
      <c r="V159" s="39"/>
      <c r="W159" s="39"/>
      <c r="X159" s="39">
        <v>31392</v>
      </c>
      <c r="Y159" s="39">
        <v>726</v>
      </c>
      <c r="Z159" s="39">
        <f>2*23040</f>
        <v>46080</v>
      </c>
      <c r="AA159" s="39"/>
      <c r="AB159" s="39">
        <v>32160</v>
      </c>
      <c r="AC159" s="39">
        <v>1326</v>
      </c>
      <c r="AD159" s="39">
        <v>23040</v>
      </c>
      <c r="AE159" s="39">
        <v>12</v>
      </c>
      <c r="AF159" s="39">
        <v>32172</v>
      </c>
      <c r="AG159" s="39">
        <v>1014</v>
      </c>
      <c r="AH159" s="39">
        <v>23040</v>
      </c>
      <c r="AI159" s="39"/>
      <c r="AJ159" s="39">
        <v>33696</v>
      </c>
      <c r="AK159" s="39">
        <v>138</v>
      </c>
      <c r="AL159" s="39">
        <f>2*23040</f>
        <v>46080</v>
      </c>
      <c r="AM159" s="39">
        <v>1</v>
      </c>
      <c r="AN159" s="39">
        <v>37020</v>
      </c>
      <c r="AO159" s="39">
        <v>4572</v>
      </c>
      <c r="AP159" s="39">
        <v>23040</v>
      </c>
      <c r="AQ159" s="39"/>
      <c r="AR159" s="39">
        <v>31740</v>
      </c>
      <c r="AS159" s="39">
        <v>1512</v>
      </c>
      <c r="AT159" s="39">
        <v>23040</v>
      </c>
      <c r="AU159" s="35"/>
      <c r="AV159" s="39"/>
      <c r="AW159" s="39"/>
      <c r="AX159" s="39"/>
      <c r="AY159" s="39"/>
      <c r="AZ159" s="39">
        <v>28176</v>
      </c>
      <c r="BA159" s="39">
        <v>84</v>
      </c>
      <c r="BB159" s="39">
        <f>2*23040</f>
        <v>46080</v>
      </c>
      <c r="BC159" s="39"/>
      <c r="BD159" s="35">
        <v>30960</v>
      </c>
      <c r="BE159" s="39">
        <v>930</v>
      </c>
      <c r="BF159" s="39">
        <f>2*23040</f>
        <v>46080</v>
      </c>
      <c r="BG159" s="39">
        <v>10</v>
      </c>
      <c r="BH159" s="39">
        <v>31980</v>
      </c>
      <c r="BI159" s="39">
        <v>2964</v>
      </c>
      <c r="BJ159" s="39">
        <v>20160</v>
      </c>
      <c r="BK159" s="39"/>
      <c r="BL159" s="39">
        <v>34800</v>
      </c>
      <c r="BM159" s="39">
        <v>3132</v>
      </c>
      <c r="BN159" s="39">
        <f>23040+20160</f>
        <v>43200</v>
      </c>
      <c r="BO159" s="39">
        <v>1</v>
      </c>
      <c r="BP159" s="39">
        <v>33888</v>
      </c>
      <c r="BQ159" s="39">
        <v>1230</v>
      </c>
      <c r="BR159" s="39">
        <v>23040</v>
      </c>
      <c r="BS159" s="39"/>
      <c r="BT159" s="39">
        <v>32280</v>
      </c>
      <c r="BU159" s="39">
        <v>2118</v>
      </c>
      <c r="BV159" s="39">
        <v>23040</v>
      </c>
      <c r="BW159" s="39"/>
      <c r="BX159" s="39"/>
      <c r="BY159" s="39"/>
      <c r="BZ159" s="39"/>
      <c r="CA159" s="39"/>
      <c r="CB159" s="39">
        <v>31920</v>
      </c>
      <c r="CC159" s="39">
        <v>906</v>
      </c>
      <c r="CD159" s="39">
        <v>23040</v>
      </c>
      <c r="CE159" s="39"/>
      <c r="CF159" s="39">
        <v>31080</v>
      </c>
      <c r="CG159" s="39">
        <v>1662</v>
      </c>
      <c r="CH159" s="39">
        <v>23040</v>
      </c>
      <c r="CI159" s="39"/>
      <c r="CJ159" s="39">
        <v>28920</v>
      </c>
      <c r="CK159" s="39">
        <v>0</v>
      </c>
      <c r="CL159" s="39"/>
      <c r="CM159" s="39"/>
      <c r="CN159" s="39"/>
      <c r="CO159" s="39"/>
      <c r="CP159" s="39"/>
      <c r="CQ159" s="39"/>
      <c r="CR159" s="39"/>
      <c r="CS159" s="39"/>
      <c r="CT159" s="39"/>
      <c r="CU159" s="39"/>
      <c r="CV159" s="39"/>
      <c r="CW159" s="39"/>
      <c r="CX159" s="39"/>
      <c r="CY159" s="39"/>
      <c r="CZ159" s="39"/>
      <c r="DA159" s="39"/>
      <c r="DB159" s="39"/>
      <c r="DC159" s="39"/>
      <c r="DD159" s="39"/>
      <c r="DE159" s="39"/>
      <c r="DF159" s="39"/>
      <c r="DG159" s="39"/>
      <c r="DH159" s="39"/>
      <c r="DI159" s="39"/>
      <c r="DJ159" s="39"/>
      <c r="DK159" s="39"/>
      <c r="DL159" s="39"/>
      <c r="DM159" s="39"/>
      <c r="DN159" s="39"/>
      <c r="DO159" s="35"/>
      <c r="DP159" s="39"/>
      <c r="DQ159" s="39"/>
      <c r="DR159" s="39"/>
      <c r="DS159" s="39"/>
      <c r="DT159" s="39"/>
      <c r="DU159" s="39"/>
      <c r="DV159" s="39"/>
      <c r="DW159" s="39"/>
      <c r="DX159" s="39"/>
      <c r="DY159" s="39"/>
      <c r="DZ159" s="39"/>
      <c r="EA159" s="39"/>
      <c r="EB159" s="39"/>
      <c r="EC159" s="39"/>
      <c r="ED159" s="39"/>
      <c r="EE159" s="39"/>
      <c r="EF159" s="39"/>
      <c r="EG159" s="39"/>
      <c r="EI159" s="20"/>
      <c r="EJ159" s="20"/>
      <c r="EK159" s="20"/>
      <c r="EL159" s="20"/>
      <c r="EM159" s="20"/>
      <c r="EN159" s="20"/>
      <c r="EO159" s="20"/>
      <c r="EQ159" s="20"/>
      <c r="ES159" s="20"/>
      <c r="ET159" s="20"/>
      <c r="EV159" s="99"/>
      <c r="EW159" s="99"/>
    </row>
    <row r="160" spans="1:153" ht="16.5" thickBot="1">
      <c r="A160" s="78" t="s">
        <v>115</v>
      </c>
      <c r="B160" s="78"/>
      <c r="C160" s="79"/>
      <c r="D160" s="20">
        <f>IFERROR(VLOOKUP(A160,#REF!,4,FALSE),0)</f>
        <v>0</v>
      </c>
      <c r="E160" s="20">
        <f>IFERROR(VLOOKUP(A160,#REF!,6,FALSE),0)</f>
        <v>0</v>
      </c>
      <c r="F160" s="20"/>
      <c r="G160" s="20">
        <f>+IFERROR(VLOOKUP(A160,#REF!,8,FALSE),0)</f>
        <v>0</v>
      </c>
      <c r="H160" s="20">
        <f>+IFERROR(VLOOKUP(A160,#REF!,10,FALSE),0)</f>
        <v>0</v>
      </c>
      <c r="I160" s="20">
        <f t="shared" si="17"/>
        <v>0</v>
      </c>
      <c r="J160" s="20">
        <f t="shared" si="18"/>
        <v>0</v>
      </c>
      <c r="K160" s="310"/>
      <c r="L160" s="39">
        <v>0</v>
      </c>
      <c r="M160" s="39">
        <v>0</v>
      </c>
      <c r="N160" s="39"/>
      <c r="O160" s="39"/>
      <c r="P160" s="39">
        <v>0</v>
      </c>
      <c r="Q160" s="39">
        <v>0</v>
      </c>
      <c r="R160" s="39"/>
      <c r="S160" s="35"/>
      <c r="T160" s="39"/>
      <c r="U160" s="39"/>
      <c r="V160" s="39"/>
      <c r="W160" s="39"/>
      <c r="X160" s="39">
        <v>0</v>
      </c>
      <c r="Y160" s="39">
        <v>0</v>
      </c>
      <c r="Z160" s="39"/>
      <c r="AA160" s="39"/>
      <c r="AB160" s="39">
        <v>0</v>
      </c>
      <c r="AC160" s="39">
        <v>0</v>
      </c>
      <c r="AD160" s="39"/>
      <c r="AE160" s="39"/>
      <c r="AF160" s="39">
        <v>0</v>
      </c>
      <c r="AG160" s="39">
        <v>0</v>
      </c>
      <c r="AH160" s="39"/>
      <c r="AI160" s="39"/>
      <c r="AJ160" s="39">
        <v>0</v>
      </c>
      <c r="AK160" s="39">
        <v>0</v>
      </c>
      <c r="AL160" s="39"/>
      <c r="AM160" s="39"/>
      <c r="AN160" s="39">
        <v>0</v>
      </c>
      <c r="AO160" s="39">
        <v>0</v>
      </c>
      <c r="AP160" s="39">
        <v>0</v>
      </c>
      <c r="AQ160" s="39"/>
      <c r="AR160" s="39">
        <v>0</v>
      </c>
      <c r="AS160" s="39">
        <v>0</v>
      </c>
      <c r="AT160" s="39"/>
      <c r="AU160" s="35"/>
      <c r="AV160" s="39"/>
      <c r="AW160" s="39"/>
      <c r="AX160" s="39"/>
      <c r="AY160" s="39"/>
      <c r="AZ160" s="39">
        <v>0</v>
      </c>
      <c r="BA160" s="39">
        <v>0</v>
      </c>
      <c r="BB160" s="39"/>
      <c r="BC160" s="39"/>
      <c r="BD160" s="35">
        <v>0</v>
      </c>
      <c r="BE160" s="39">
        <v>0</v>
      </c>
      <c r="BF160" s="39">
        <v>720</v>
      </c>
      <c r="BG160" s="39"/>
      <c r="BH160" s="39">
        <v>0</v>
      </c>
      <c r="BI160" s="39">
        <v>0</v>
      </c>
      <c r="BJ160" s="39"/>
      <c r="BK160" s="39"/>
      <c r="BL160" s="39">
        <v>0</v>
      </c>
      <c r="BM160" s="39">
        <v>0</v>
      </c>
      <c r="BN160" s="39">
        <v>0</v>
      </c>
      <c r="BO160" s="39">
        <v>8</v>
      </c>
      <c r="BP160" s="39">
        <v>0</v>
      </c>
      <c r="BQ160" s="39">
        <v>0</v>
      </c>
      <c r="BR160" s="39"/>
      <c r="BS160" s="39"/>
      <c r="BT160" s="39">
        <v>0</v>
      </c>
      <c r="BU160" s="39">
        <v>0</v>
      </c>
      <c r="BV160" s="39"/>
      <c r="BW160" s="39"/>
      <c r="BX160" s="39"/>
      <c r="BY160" s="39"/>
      <c r="BZ160" s="39"/>
      <c r="CA160" s="39"/>
      <c r="CB160" s="39">
        <v>0</v>
      </c>
      <c r="CC160" s="39">
        <v>0</v>
      </c>
      <c r="CD160" s="39"/>
      <c r="CE160" s="39"/>
      <c r="CF160" s="39">
        <v>0</v>
      </c>
      <c r="CG160" s="39">
        <v>0</v>
      </c>
      <c r="CH160" s="39">
        <v>720</v>
      </c>
      <c r="CI160" s="39"/>
      <c r="CJ160" s="39">
        <v>0</v>
      </c>
      <c r="CK160" s="39">
        <v>0</v>
      </c>
      <c r="CL160" s="39"/>
      <c r="CM160" s="39"/>
      <c r="CN160" s="39"/>
      <c r="CO160" s="39"/>
      <c r="CP160" s="39"/>
      <c r="CQ160" s="39"/>
      <c r="CR160" s="39"/>
      <c r="CS160" s="39"/>
      <c r="CT160" s="39"/>
      <c r="CU160" s="39"/>
      <c r="CV160" s="39"/>
      <c r="CW160" s="39"/>
      <c r="CX160" s="39"/>
      <c r="CY160" s="39"/>
      <c r="CZ160" s="39"/>
      <c r="DA160" s="39"/>
      <c r="DB160" s="39"/>
      <c r="DC160" s="39"/>
      <c r="DD160" s="39"/>
      <c r="DE160" s="39"/>
      <c r="DF160" s="39"/>
      <c r="DG160" s="39"/>
      <c r="DH160" s="39"/>
      <c r="DI160" s="39"/>
      <c r="DJ160" s="39"/>
      <c r="DK160" s="39"/>
      <c r="DL160" s="39"/>
      <c r="DM160" s="39"/>
      <c r="DN160" s="39"/>
      <c r="DO160" s="35"/>
      <c r="DP160" s="39"/>
      <c r="DQ160" s="39"/>
      <c r="DR160" s="39"/>
      <c r="DS160" s="39"/>
      <c r="DT160" s="39"/>
      <c r="DU160" s="39"/>
      <c r="DV160" s="39"/>
      <c r="DW160" s="39"/>
      <c r="DX160" s="39"/>
      <c r="DY160" s="39"/>
      <c r="DZ160" s="39"/>
      <c r="EA160" s="39"/>
      <c r="EB160" s="39"/>
      <c r="EC160" s="39"/>
      <c r="ED160" s="39"/>
      <c r="EE160" s="39"/>
      <c r="EF160" s="39"/>
      <c r="EG160" s="39"/>
      <c r="EI160" s="20"/>
      <c r="EJ160" s="20"/>
      <c r="EK160" s="20"/>
      <c r="EL160" s="20"/>
      <c r="EM160" s="20"/>
      <c r="EN160" s="20"/>
      <c r="EO160" s="20"/>
      <c r="EQ160" s="20"/>
      <c r="ES160" s="20"/>
      <c r="ET160" s="20"/>
      <c r="EV160" s="99"/>
      <c r="EW160" s="99"/>
    </row>
    <row r="161" spans="1:153" ht="16.5" thickBot="1">
      <c r="A161" s="78" t="s">
        <v>78</v>
      </c>
      <c r="B161" s="78"/>
      <c r="C161" s="79"/>
      <c r="D161" s="20">
        <f>IFERROR(VLOOKUP(A161,#REF!,4,FALSE),0)</f>
        <v>0</v>
      </c>
      <c r="E161" s="20">
        <f>IFERROR(VLOOKUP(A161,#REF!,6,FALSE),0)</f>
        <v>0</v>
      </c>
      <c r="F161" s="20"/>
      <c r="G161" s="20">
        <f>+IFERROR(VLOOKUP(A161,#REF!,8,FALSE),0)</f>
        <v>0</v>
      </c>
      <c r="H161" s="20">
        <f>+IFERROR(VLOOKUP(A161,#REF!,10,FALSE),0)</f>
        <v>0</v>
      </c>
      <c r="I161" s="20">
        <f t="shared" si="17"/>
        <v>0</v>
      </c>
      <c r="J161" s="20">
        <f t="shared" si="18"/>
        <v>0</v>
      </c>
      <c r="K161" s="80">
        <f>J161-I161</f>
        <v>0</v>
      </c>
      <c r="L161" s="39">
        <v>708</v>
      </c>
      <c r="M161" s="39">
        <v>60</v>
      </c>
      <c r="N161" s="39"/>
      <c r="O161" s="39">
        <v>-2</v>
      </c>
      <c r="P161" s="39">
        <v>528</v>
      </c>
      <c r="Q161" s="39">
        <v>84</v>
      </c>
      <c r="R161" s="39"/>
      <c r="S161" s="35"/>
      <c r="T161" s="39"/>
      <c r="U161" s="39"/>
      <c r="V161" s="39"/>
      <c r="W161" s="39"/>
      <c r="X161" s="39">
        <v>438</v>
      </c>
      <c r="Y161" s="39">
        <v>84</v>
      </c>
      <c r="Z161" s="39"/>
      <c r="AA161" s="39">
        <v>2</v>
      </c>
      <c r="AB161" s="39">
        <v>456</v>
      </c>
      <c r="AC161" s="39">
        <v>6</v>
      </c>
      <c r="AD161" s="39">
        <v>1800</v>
      </c>
      <c r="AE161" s="39"/>
      <c r="AF161" s="39">
        <v>324</v>
      </c>
      <c r="AG161" s="39">
        <v>36</v>
      </c>
      <c r="AH161" s="39"/>
      <c r="AI161" s="39"/>
      <c r="AJ161" s="39">
        <v>558</v>
      </c>
      <c r="AK161" s="39">
        <v>78</v>
      </c>
      <c r="AL161" s="39"/>
      <c r="AM161" s="39"/>
      <c r="AN161" s="39">
        <v>1608</v>
      </c>
      <c r="AO161" s="39">
        <v>150</v>
      </c>
      <c r="AP161" s="39">
        <v>3600</v>
      </c>
      <c r="AQ161" s="39"/>
      <c r="AR161" s="39">
        <v>780</v>
      </c>
      <c r="AS161" s="39">
        <v>96</v>
      </c>
      <c r="AT161" s="39"/>
      <c r="AU161" s="35"/>
      <c r="AV161" s="39"/>
      <c r="AW161" s="39"/>
      <c r="AX161" s="39"/>
      <c r="AY161" s="39"/>
      <c r="AZ161" s="39">
        <v>510</v>
      </c>
      <c r="BA161" s="39">
        <v>114</v>
      </c>
      <c r="BB161" s="39"/>
      <c r="BC161" s="39"/>
      <c r="BD161" s="35">
        <v>1998</v>
      </c>
      <c r="BE161" s="39">
        <v>84</v>
      </c>
      <c r="BF161" s="39">
        <v>4200</v>
      </c>
      <c r="BG161" s="39"/>
      <c r="BH161" s="39">
        <v>720</v>
      </c>
      <c r="BI161" s="39">
        <v>54</v>
      </c>
      <c r="BJ161" s="39"/>
      <c r="BK161" s="39"/>
      <c r="BL161" s="39">
        <v>780</v>
      </c>
      <c r="BM161" s="39">
        <v>162</v>
      </c>
      <c r="BN161" s="39">
        <v>0</v>
      </c>
      <c r="BO161" s="39">
        <v>10</v>
      </c>
      <c r="BP161" s="39">
        <v>660</v>
      </c>
      <c r="BQ161" s="39">
        <v>246</v>
      </c>
      <c r="BR161" s="39"/>
      <c r="BS161" s="39"/>
      <c r="BT161" s="39">
        <v>630</v>
      </c>
      <c r="BU161" s="39">
        <v>126</v>
      </c>
      <c r="BV161" s="39"/>
      <c r="BW161" s="39"/>
      <c r="BX161" s="39"/>
      <c r="BY161" s="39"/>
      <c r="BZ161" s="39"/>
      <c r="CA161" s="39"/>
      <c r="CB161" s="39">
        <v>420</v>
      </c>
      <c r="CC161" s="39">
        <v>90</v>
      </c>
      <c r="CD161" s="39"/>
      <c r="CE161" s="39"/>
      <c r="CF161" s="39">
        <v>438</v>
      </c>
      <c r="CG161" s="39">
        <v>42</v>
      </c>
      <c r="CH161" s="39"/>
      <c r="CI161" s="39"/>
      <c r="CJ161" s="39">
        <v>420</v>
      </c>
      <c r="CK161" s="39">
        <v>0</v>
      </c>
      <c r="CL161" s="39"/>
      <c r="CM161" s="39"/>
      <c r="CN161" s="39"/>
      <c r="CO161" s="39"/>
      <c r="CP161" s="39"/>
      <c r="CQ161" s="39"/>
      <c r="CR161" s="39"/>
      <c r="CS161" s="39"/>
      <c r="CT161" s="39"/>
      <c r="CU161" s="39"/>
      <c r="CV161" s="39"/>
      <c r="CW161" s="39"/>
      <c r="CX161" s="39"/>
      <c r="CY161" s="39"/>
      <c r="CZ161" s="39"/>
      <c r="DA161" s="39"/>
      <c r="DB161" s="39"/>
      <c r="DC161" s="39"/>
      <c r="DD161" s="39"/>
      <c r="DE161" s="39"/>
      <c r="DF161" s="39"/>
      <c r="DG161" s="39"/>
      <c r="DH161" s="39"/>
      <c r="DI161" s="39"/>
      <c r="DJ161" s="39"/>
      <c r="DK161" s="39"/>
      <c r="DL161" s="39"/>
      <c r="DM161" s="39"/>
      <c r="DN161" s="39"/>
      <c r="DO161" s="35"/>
      <c r="DP161" s="39"/>
      <c r="DQ161" s="39"/>
      <c r="DR161" s="39"/>
      <c r="DS161" s="39"/>
      <c r="DT161" s="39"/>
      <c r="DU161" s="39"/>
      <c r="DV161" s="39"/>
      <c r="DW161" s="39"/>
      <c r="DX161" s="39"/>
      <c r="DY161" s="39"/>
      <c r="DZ161" s="39"/>
      <c r="EA161" s="39"/>
      <c r="EB161" s="39"/>
      <c r="EC161" s="39"/>
      <c r="ED161" s="39"/>
      <c r="EE161" s="39"/>
      <c r="EF161" s="39"/>
      <c r="EG161" s="39"/>
      <c r="EI161" s="20"/>
      <c r="EJ161" s="20"/>
      <c r="EK161" s="20"/>
      <c r="EL161" s="20"/>
      <c r="EM161" s="20"/>
      <c r="EN161" s="20"/>
      <c r="EO161" s="20"/>
      <c r="EQ161" s="20"/>
      <c r="ES161" s="20"/>
      <c r="ET161" s="20"/>
      <c r="EV161" s="99"/>
      <c r="EW161" s="99"/>
    </row>
    <row r="162" spans="1:153" ht="16.5" thickBot="1">
      <c r="A162" s="78" t="s">
        <v>79</v>
      </c>
      <c r="B162" s="78"/>
      <c r="C162" s="79"/>
      <c r="D162" s="20">
        <f>IFERROR(VLOOKUP(A162,#REF!,4,FALSE),0)</f>
        <v>0</v>
      </c>
      <c r="E162" s="20">
        <f>IFERROR(VLOOKUP(A162,#REF!,6,FALSE),0)</f>
        <v>0</v>
      </c>
      <c r="F162" s="20"/>
      <c r="G162" s="20">
        <f>+IFERROR(VLOOKUP(A162,#REF!,8,FALSE),0)</f>
        <v>0</v>
      </c>
      <c r="H162" s="20">
        <f>+IFERROR(VLOOKUP(A162,#REF!,10,FALSE),0)</f>
        <v>0</v>
      </c>
      <c r="I162" s="20">
        <f t="shared" si="17"/>
        <v>0</v>
      </c>
      <c r="J162" s="20">
        <f t="shared" si="18"/>
        <v>0</v>
      </c>
      <c r="K162" s="80">
        <f>J162-I162</f>
        <v>0</v>
      </c>
      <c r="L162" s="39">
        <v>336</v>
      </c>
      <c r="M162" s="39">
        <v>18</v>
      </c>
      <c r="N162" s="39"/>
      <c r="O162" s="39"/>
      <c r="P162" s="39">
        <v>276</v>
      </c>
      <c r="Q162" s="39">
        <v>18</v>
      </c>
      <c r="R162" s="39"/>
      <c r="S162" s="35"/>
      <c r="T162" s="39"/>
      <c r="U162" s="39"/>
      <c r="V162" s="39"/>
      <c r="W162" s="39"/>
      <c r="X162" s="39">
        <v>216</v>
      </c>
      <c r="Y162" s="39">
        <v>12</v>
      </c>
      <c r="Z162" s="39"/>
      <c r="AA162" s="39"/>
      <c r="AB162" s="39">
        <v>234</v>
      </c>
      <c r="AC162" s="39">
        <v>48</v>
      </c>
      <c r="AD162" s="39">
        <v>1200</v>
      </c>
      <c r="AE162" s="39"/>
      <c r="AF162" s="39">
        <v>276</v>
      </c>
      <c r="AG162" s="39">
        <v>18</v>
      </c>
      <c r="AH162" s="39"/>
      <c r="AI162" s="39"/>
      <c r="AJ162" s="39">
        <v>258</v>
      </c>
      <c r="AK162" s="39">
        <v>0</v>
      </c>
      <c r="AL162" s="39"/>
      <c r="AM162" s="39">
        <v>12</v>
      </c>
      <c r="AN162" s="39">
        <v>288</v>
      </c>
      <c r="AO162" s="39">
        <v>36</v>
      </c>
      <c r="AP162" s="39">
        <v>600</v>
      </c>
      <c r="AQ162" s="39"/>
      <c r="AR162" s="39">
        <v>348</v>
      </c>
      <c r="AS162" s="39">
        <v>6</v>
      </c>
      <c r="AT162" s="39"/>
      <c r="AU162" s="35"/>
      <c r="AV162" s="39"/>
      <c r="AW162" s="39"/>
      <c r="AX162" s="39"/>
      <c r="AY162" s="39"/>
      <c r="AZ162" s="39">
        <v>228</v>
      </c>
      <c r="BA162" s="39">
        <v>6</v>
      </c>
      <c r="BB162" s="39"/>
      <c r="BC162" s="39"/>
      <c r="BD162" s="35">
        <v>1188</v>
      </c>
      <c r="BE162" s="39">
        <v>18</v>
      </c>
      <c r="BF162" s="39">
        <v>2400</v>
      </c>
      <c r="BG162" s="39">
        <v>1</v>
      </c>
      <c r="BH162" s="39">
        <v>900</v>
      </c>
      <c r="BI162" s="39">
        <v>0</v>
      </c>
      <c r="BJ162" s="39"/>
      <c r="BK162" s="39"/>
      <c r="BL162" s="39">
        <v>216</v>
      </c>
      <c r="BM162" s="39">
        <v>6</v>
      </c>
      <c r="BN162" s="39">
        <v>0</v>
      </c>
      <c r="BO162" s="39">
        <v>1</v>
      </c>
      <c r="BP162" s="39">
        <v>210</v>
      </c>
      <c r="BQ162" s="39">
        <v>12</v>
      </c>
      <c r="BR162" s="39"/>
      <c r="BS162" s="39"/>
      <c r="BT162" s="39">
        <v>240</v>
      </c>
      <c r="BU162" s="39">
        <v>36</v>
      </c>
      <c r="BV162" s="39"/>
      <c r="BW162" s="39"/>
      <c r="BX162" s="39"/>
      <c r="BY162" s="39"/>
      <c r="BZ162" s="39"/>
      <c r="CA162" s="39"/>
      <c r="CB162" s="39">
        <v>120</v>
      </c>
      <c r="CC162" s="39">
        <v>12</v>
      </c>
      <c r="CD162" s="39"/>
      <c r="CE162" s="39"/>
      <c r="CF162" s="39">
        <v>138</v>
      </c>
      <c r="CG162" s="39">
        <v>18</v>
      </c>
      <c r="CH162" s="39"/>
      <c r="CI162" s="39"/>
      <c r="CJ162" s="39">
        <v>150</v>
      </c>
      <c r="CK162" s="39">
        <v>0</v>
      </c>
      <c r="CL162" s="39"/>
      <c r="CM162" s="39"/>
      <c r="CN162" s="39"/>
      <c r="CO162" s="39"/>
      <c r="CP162" s="39"/>
      <c r="CQ162" s="39"/>
      <c r="CR162" s="39"/>
      <c r="CS162" s="39"/>
      <c r="CT162" s="39"/>
      <c r="CU162" s="39"/>
      <c r="CV162" s="39"/>
      <c r="CW162" s="39"/>
      <c r="CX162" s="39"/>
      <c r="CY162" s="39"/>
      <c r="CZ162" s="39"/>
      <c r="DA162" s="39"/>
      <c r="DB162" s="39"/>
      <c r="DC162" s="39"/>
      <c r="DD162" s="39"/>
      <c r="DE162" s="39"/>
      <c r="DF162" s="39"/>
      <c r="DG162" s="39"/>
      <c r="DH162" s="39"/>
      <c r="DI162" s="39"/>
      <c r="DJ162" s="39"/>
      <c r="DK162" s="39"/>
      <c r="DL162" s="39"/>
      <c r="DM162" s="39"/>
      <c r="DN162" s="39"/>
      <c r="DO162" s="35"/>
      <c r="DP162" s="39"/>
      <c r="DQ162" s="39"/>
      <c r="DR162" s="39"/>
      <c r="DS162" s="39"/>
      <c r="DT162" s="39"/>
      <c r="DU162" s="39"/>
      <c r="DV162" s="39"/>
      <c r="DW162" s="39"/>
      <c r="DX162" s="39"/>
      <c r="DY162" s="39"/>
      <c r="DZ162" s="39"/>
      <c r="EA162" s="39"/>
      <c r="EB162" s="39"/>
      <c r="EC162" s="39"/>
      <c r="ED162" s="39"/>
      <c r="EE162" s="39"/>
      <c r="EF162" s="39"/>
      <c r="EG162" s="39"/>
      <c r="EI162" s="20"/>
      <c r="EJ162" s="20"/>
      <c r="EK162" s="20"/>
      <c r="EL162" s="20"/>
      <c r="EM162" s="20"/>
      <c r="EN162" s="20"/>
      <c r="EO162" s="20"/>
      <c r="EQ162" s="20"/>
      <c r="ES162" s="20"/>
      <c r="ET162" s="20"/>
      <c r="EV162" s="99"/>
      <c r="EW162" s="99"/>
    </row>
    <row r="163" spans="1:153" ht="16.5" thickBot="1">
      <c r="A163" s="78" t="s">
        <v>80</v>
      </c>
      <c r="B163" s="78"/>
      <c r="C163" s="79"/>
      <c r="D163" s="20">
        <f>IFERROR(VLOOKUP(A163,#REF!,4,FALSE),0)</f>
        <v>0</v>
      </c>
      <c r="E163" s="20">
        <f>IFERROR(VLOOKUP(A163,#REF!,6,FALSE),0)</f>
        <v>0</v>
      </c>
      <c r="F163" s="20"/>
      <c r="G163" s="20">
        <f>+IFERROR(VLOOKUP(A163,#REF!,8,FALSE),0)</f>
        <v>0</v>
      </c>
      <c r="H163" s="20">
        <f>+IFERROR(VLOOKUP(A163,#REF!,10,FALSE),0)</f>
        <v>0</v>
      </c>
      <c r="I163" s="20">
        <f t="shared" si="17"/>
        <v>0</v>
      </c>
      <c r="J163" s="20">
        <f t="shared" si="18"/>
        <v>0</v>
      </c>
      <c r="K163" s="80">
        <f>J163-I163</f>
        <v>0</v>
      </c>
      <c r="L163" s="39">
        <v>1620</v>
      </c>
      <c r="M163" s="39">
        <v>0</v>
      </c>
      <c r="N163" s="39"/>
      <c r="O163" s="39"/>
      <c r="P163" s="39">
        <v>858</v>
      </c>
      <c r="Q163" s="39">
        <v>24</v>
      </c>
      <c r="R163" s="39"/>
      <c r="S163" s="35"/>
      <c r="T163" s="39"/>
      <c r="U163" s="39"/>
      <c r="V163" s="39"/>
      <c r="W163" s="39"/>
      <c r="X163" s="39">
        <v>786</v>
      </c>
      <c r="Y163" s="39">
        <v>174</v>
      </c>
      <c r="Z163" s="39"/>
      <c r="AA163" s="39"/>
      <c r="AB163" s="39">
        <v>858</v>
      </c>
      <c r="AC163" s="39">
        <v>12</v>
      </c>
      <c r="AD163" s="39">
        <v>2400</v>
      </c>
      <c r="AE163" s="39"/>
      <c r="AF163" s="39">
        <v>1080</v>
      </c>
      <c r="AG163" s="39">
        <v>18</v>
      </c>
      <c r="AH163" s="39"/>
      <c r="AI163" s="39"/>
      <c r="AJ163" s="39">
        <v>1110</v>
      </c>
      <c r="AK163" s="39">
        <v>0</v>
      </c>
      <c r="AL163" s="39"/>
      <c r="AM163" s="39"/>
      <c r="AN163" s="39">
        <v>480</v>
      </c>
      <c r="AO163" s="39">
        <v>30</v>
      </c>
      <c r="AP163" s="39">
        <v>4800</v>
      </c>
      <c r="AQ163" s="39">
        <v>-18</v>
      </c>
      <c r="AR163" s="39">
        <v>1440</v>
      </c>
      <c r="AS163" s="39">
        <v>168</v>
      </c>
      <c r="AT163" s="39"/>
      <c r="AU163" s="35">
        <v>18</v>
      </c>
      <c r="AV163" s="39"/>
      <c r="AW163" s="39"/>
      <c r="AX163" s="39"/>
      <c r="AY163" s="39"/>
      <c r="AZ163" s="39">
        <v>1200</v>
      </c>
      <c r="BA163" s="39">
        <v>228</v>
      </c>
      <c r="BB163" s="39"/>
      <c r="BC163" s="39"/>
      <c r="BD163" s="35">
        <v>2820</v>
      </c>
      <c r="BE163" s="39">
        <v>228</v>
      </c>
      <c r="BF163" s="39">
        <v>9600</v>
      </c>
      <c r="BG163" s="39">
        <v>5</v>
      </c>
      <c r="BH163" s="39">
        <v>1200</v>
      </c>
      <c r="BI163" s="39">
        <v>78</v>
      </c>
      <c r="BJ163" s="39"/>
      <c r="BK163" s="39">
        <v>1</v>
      </c>
      <c r="BL163" s="39">
        <v>1578</v>
      </c>
      <c r="BM163" s="39">
        <v>300</v>
      </c>
      <c r="BN163" s="39">
        <v>0</v>
      </c>
      <c r="BO163" s="39">
        <v>5</v>
      </c>
      <c r="BP163" s="39">
        <v>1200</v>
      </c>
      <c r="BQ163" s="39">
        <v>318</v>
      </c>
      <c r="BR163" s="39"/>
      <c r="BS163" s="39"/>
      <c r="BT163" s="39">
        <v>1410</v>
      </c>
      <c r="BU163" s="39">
        <v>336</v>
      </c>
      <c r="BV163" s="39"/>
      <c r="BW163" s="39"/>
      <c r="BX163" s="39"/>
      <c r="BY163" s="39"/>
      <c r="BZ163" s="39"/>
      <c r="CA163" s="39"/>
      <c r="CB163" s="39">
        <v>1590</v>
      </c>
      <c r="CC163" s="39">
        <v>282</v>
      </c>
      <c r="CD163" s="39"/>
      <c r="CE163" s="39"/>
      <c r="CF163" s="39">
        <v>900</v>
      </c>
      <c r="CG163" s="39">
        <v>282</v>
      </c>
      <c r="CH163" s="39"/>
      <c r="CI163" s="39"/>
      <c r="CJ163" s="39">
        <v>960</v>
      </c>
      <c r="CK163" s="39">
        <v>0</v>
      </c>
      <c r="CL163" s="39"/>
      <c r="CM163" s="39"/>
      <c r="CN163" s="39"/>
      <c r="CO163" s="39"/>
      <c r="CP163" s="39"/>
      <c r="CQ163" s="39"/>
      <c r="CR163" s="39"/>
      <c r="CS163" s="39"/>
      <c r="CT163" s="39"/>
      <c r="CU163" s="39"/>
      <c r="CV163" s="39"/>
      <c r="CW163" s="39"/>
      <c r="CX163" s="39"/>
      <c r="CY163" s="39"/>
      <c r="CZ163" s="39"/>
      <c r="DA163" s="39"/>
      <c r="DB163" s="39"/>
      <c r="DC163" s="39"/>
      <c r="DD163" s="39"/>
      <c r="DE163" s="39"/>
      <c r="DF163" s="39"/>
      <c r="DG163" s="39"/>
      <c r="DH163" s="39"/>
      <c r="DI163" s="39"/>
      <c r="DJ163" s="39"/>
      <c r="DK163" s="39"/>
      <c r="DL163" s="39"/>
      <c r="DM163" s="39"/>
      <c r="DN163" s="39"/>
      <c r="DO163" s="35"/>
      <c r="DP163" s="39"/>
      <c r="DQ163" s="39"/>
      <c r="DR163" s="39"/>
      <c r="DS163" s="39"/>
      <c r="DT163" s="39"/>
      <c r="DU163" s="39"/>
      <c r="DV163" s="39"/>
      <c r="DW163" s="39"/>
      <c r="DX163" s="39"/>
      <c r="DY163" s="39"/>
      <c r="DZ163" s="39"/>
      <c r="EA163" s="39"/>
      <c r="EB163" s="39"/>
      <c r="EC163" s="39"/>
      <c r="ED163" s="39"/>
      <c r="EE163" s="39"/>
      <c r="EF163" s="39"/>
      <c r="EG163" s="39"/>
      <c r="EI163" s="20"/>
      <c r="EJ163" s="20"/>
      <c r="EK163" s="20"/>
      <c r="EL163" s="20"/>
      <c r="EM163" s="20"/>
      <c r="EN163" s="20"/>
      <c r="EO163" s="20"/>
      <c r="EQ163" s="20"/>
      <c r="ES163" s="20"/>
      <c r="ET163" s="20"/>
      <c r="EV163" s="99"/>
      <c r="EW163" s="99"/>
    </row>
    <row r="164" spans="1:153" ht="16.5" hidden="1" thickBot="1">
      <c r="A164" s="78" t="s">
        <v>81</v>
      </c>
      <c r="B164" s="78"/>
      <c r="C164" s="79"/>
      <c r="D164" s="20">
        <f>IFERROR(VLOOKUP(A164,#REF!,4,FALSE),0)</f>
        <v>0</v>
      </c>
      <c r="E164" s="20">
        <f>IFERROR(VLOOKUP(A164,#REF!,6,FALSE),0)</f>
        <v>0</v>
      </c>
      <c r="F164" s="20"/>
      <c r="G164" s="20">
        <f>+IFERROR(VLOOKUP(A164,#REF!,8,FALSE),0)</f>
        <v>0</v>
      </c>
      <c r="H164" s="20">
        <f>+IFERROR(VLOOKUP(A164,#REF!,10,FALSE),0)</f>
        <v>0</v>
      </c>
      <c r="I164" s="20">
        <f t="shared" si="17"/>
        <v>0</v>
      </c>
      <c r="J164" s="20">
        <f t="shared" si="18"/>
        <v>0</v>
      </c>
      <c r="K164" s="80">
        <f>J164-I164</f>
        <v>0</v>
      </c>
      <c r="L164" s="39">
        <v>0</v>
      </c>
      <c r="M164" s="39">
        <v>0</v>
      </c>
      <c r="N164" s="39"/>
      <c r="O164" s="39"/>
      <c r="P164" s="39">
        <v>0</v>
      </c>
      <c r="Q164" s="39">
        <v>0</v>
      </c>
      <c r="R164" s="39"/>
      <c r="S164" s="35"/>
      <c r="T164" s="39"/>
      <c r="U164" s="39"/>
      <c r="V164" s="39"/>
      <c r="W164" s="39"/>
      <c r="X164" s="39">
        <v>0</v>
      </c>
      <c r="Y164" s="39">
        <v>0</v>
      </c>
      <c r="Z164" s="39"/>
      <c r="AA164" s="39"/>
      <c r="AB164" s="39">
        <v>0</v>
      </c>
      <c r="AC164" s="39">
        <v>0</v>
      </c>
      <c r="AD164" s="39">
        <v>0</v>
      </c>
      <c r="AE164" s="39"/>
      <c r="AF164" s="39">
        <v>0</v>
      </c>
      <c r="AG164" s="39">
        <v>0</v>
      </c>
      <c r="AH164" s="39"/>
      <c r="AI164" s="39"/>
      <c r="AJ164" s="39">
        <v>0</v>
      </c>
      <c r="AK164" s="39">
        <v>0</v>
      </c>
      <c r="AL164" s="39"/>
      <c r="AM164" s="39"/>
      <c r="AN164" s="39">
        <v>0</v>
      </c>
      <c r="AO164" s="39">
        <v>0</v>
      </c>
      <c r="AP164" s="39">
        <v>0</v>
      </c>
      <c r="AQ164" s="39"/>
      <c r="AR164" s="39">
        <v>0</v>
      </c>
      <c r="AS164" s="39">
        <v>0</v>
      </c>
      <c r="AT164" s="39"/>
      <c r="AU164" s="35"/>
      <c r="AV164" s="39"/>
      <c r="AW164" s="39"/>
      <c r="AX164" s="39"/>
      <c r="AY164" s="39"/>
      <c r="AZ164" s="39">
        <v>0</v>
      </c>
      <c r="BA164" s="39">
        <v>0</v>
      </c>
      <c r="BB164" s="39"/>
      <c r="BC164" s="39"/>
      <c r="BD164" s="35">
        <v>0</v>
      </c>
      <c r="BE164" s="39">
        <v>0</v>
      </c>
      <c r="BF164" s="39">
        <v>0</v>
      </c>
      <c r="BG164" s="39"/>
      <c r="BH164" s="39">
        <v>0</v>
      </c>
      <c r="BI164" s="39">
        <v>0</v>
      </c>
      <c r="BJ164" s="39"/>
      <c r="BK164" s="39"/>
      <c r="BL164" s="39">
        <v>0</v>
      </c>
      <c r="BM164" s="39">
        <v>0</v>
      </c>
      <c r="BN164" s="39">
        <v>0</v>
      </c>
      <c r="BO164" s="39"/>
      <c r="BP164" s="39">
        <v>0</v>
      </c>
      <c r="BQ164" s="39">
        <v>0</v>
      </c>
      <c r="BR164" s="39"/>
      <c r="BS164" s="39"/>
      <c r="BT164" s="39">
        <v>0</v>
      </c>
      <c r="BU164" s="39">
        <v>0</v>
      </c>
      <c r="BV164" s="39"/>
      <c r="BW164" s="39"/>
      <c r="BX164" s="39"/>
      <c r="BY164" s="39"/>
      <c r="BZ164" s="39"/>
      <c r="CA164" s="39"/>
      <c r="CB164" s="39">
        <v>0</v>
      </c>
      <c r="CC164" s="39">
        <v>0</v>
      </c>
      <c r="CD164" s="39"/>
      <c r="CE164" s="39"/>
      <c r="CF164" s="39">
        <v>0</v>
      </c>
      <c r="CG164" s="39">
        <v>0</v>
      </c>
      <c r="CH164" s="39"/>
      <c r="CI164" s="39"/>
      <c r="CJ164" s="39">
        <v>0</v>
      </c>
      <c r="CK164" s="39">
        <v>0</v>
      </c>
      <c r="CL164" s="39"/>
      <c r="CM164" s="39"/>
      <c r="CN164" s="39"/>
      <c r="CO164" s="39"/>
      <c r="CP164" s="39"/>
      <c r="CQ164" s="39"/>
      <c r="CR164" s="39"/>
      <c r="CS164" s="39"/>
      <c r="CT164" s="39"/>
      <c r="CU164" s="39"/>
      <c r="CV164" s="39"/>
      <c r="CW164" s="39"/>
      <c r="CX164" s="39"/>
      <c r="CY164" s="39"/>
      <c r="CZ164" s="39"/>
      <c r="DA164" s="39"/>
      <c r="DB164" s="39"/>
      <c r="DC164" s="39"/>
      <c r="DD164" s="39"/>
      <c r="DE164" s="39"/>
      <c r="DF164" s="39"/>
      <c r="DG164" s="39"/>
      <c r="DH164" s="39"/>
      <c r="DI164" s="39"/>
      <c r="DJ164" s="39"/>
      <c r="DK164" s="39"/>
      <c r="DL164" s="39"/>
      <c r="DM164" s="39"/>
      <c r="DN164" s="39"/>
      <c r="DO164" s="35"/>
      <c r="DP164" s="39"/>
      <c r="DQ164" s="39"/>
      <c r="DR164" s="39"/>
      <c r="DS164" s="39"/>
      <c r="DT164" s="39"/>
      <c r="DU164" s="39"/>
      <c r="DV164" s="39"/>
      <c r="DW164" s="39"/>
      <c r="DX164" s="39"/>
      <c r="DY164" s="39"/>
      <c r="DZ164" s="39"/>
      <c r="EA164" s="39"/>
      <c r="EB164" s="39"/>
      <c r="EC164" s="39"/>
      <c r="ED164" s="39"/>
      <c r="EE164" s="39"/>
      <c r="EF164" s="39"/>
      <c r="EG164" s="39"/>
      <c r="EI164" s="20"/>
      <c r="EJ164" s="20"/>
      <c r="EK164" s="20"/>
      <c r="EL164" s="20"/>
      <c r="EM164" s="20"/>
      <c r="EN164" s="20"/>
      <c r="EO164" s="20"/>
      <c r="EQ164" s="20"/>
      <c r="ES164" s="20"/>
      <c r="ET164" s="20"/>
      <c r="EV164" s="99"/>
      <c r="EW164" s="99"/>
    </row>
    <row r="165" spans="1:153" ht="16.5" thickBot="1">
      <c r="A165" s="78" t="s">
        <v>82</v>
      </c>
      <c r="B165" s="78"/>
      <c r="C165" s="79"/>
      <c r="D165" s="20">
        <f>IFERROR(VLOOKUP(A165,#REF!,4,FALSE),0)</f>
        <v>0</v>
      </c>
      <c r="E165" s="20">
        <f>IFERROR(VLOOKUP(A165,#REF!,6,FALSE),0)</f>
        <v>0</v>
      </c>
      <c r="F165" s="20"/>
      <c r="G165" s="20">
        <f>+IFERROR(VLOOKUP(A165,#REF!,8,FALSE),0)</f>
        <v>0</v>
      </c>
      <c r="H165" s="20">
        <f>+IFERROR(VLOOKUP(A165,#REF!,10,FALSE),0)</f>
        <v>0</v>
      </c>
      <c r="I165" s="20">
        <f t="shared" si="17"/>
        <v>0</v>
      </c>
      <c r="J165" s="20">
        <f t="shared" si="18"/>
        <v>0</v>
      </c>
      <c r="K165" s="80">
        <f>J165-I165</f>
        <v>0</v>
      </c>
      <c r="L165" s="39">
        <v>360</v>
      </c>
      <c r="M165" s="39">
        <v>72</v>
      </c>
      <c r="N165" s="39"/>
      <c r="O165" s="39"/>
      <c r="P165" s="39">
        <v>618</v>
      </c>
      <c r="Q165" s="39">
        <v>66</v>
      </c>
      <c r="R165" s="39"/>
      <c r="S165" s="35"/>
      <c r="T165" s="39"/>
      <c r="U165" s="39"/>
      <c r="V165" s="39"/>
      <c r="W165" s="39"/>
      <c r="X165" s="39">
        <v>480</v>
      </c>
      <c r="Y165" s="39">
        <v>30</v>
      </c>
      <c r="Z165" s="39"/>
      <c r="AA165" s="39"/>
      <c r="AB165" s="39">
        <v>420</v>
      </c>
      <c r="AC165" s="39">
        <v>30</v>
      </c>
      <c r="AD165" s="39">
        <v>1200</v>
      </c>
      <c r="AE165" s="39">
        <v>18</v>
      </c>
      <c r="AF165" s="39">
        <v>180</v>
      </c>
      <c r="AG165" s="39">
        <v>0</v>
      </c>
      <c r="AH165" s="39"/>
      <c r="AI165" s="39"/>
      <c r="AJ165" s="39">
        <v>306</v>
      </c>
      <c r="AK165" s="39">
        <v>12</v>
      </c>
      <c r="AL165" s="39"/>
      <c r="AM165" s="39"/>
      <c r="AN165" s="39">
        <v>654</v>
      </c>
      <c r="AO165" s="39">
        <v>42</v>
      </c>
      <c r="AP165" s="39">
        <v>1200</v>
      </c>
      <c r="AQ165" s="39"/>
      <c r="AR165" s="39">
        <v>408</v>
      </c>
      <c r="AS165" s="39">
        <v>36</v>
      </c>
      <c r="AT165" s="39"/>
      <c r="AU165" s="35"/>
      <c r="AV165" s="39"/>
      <c r="AW165" s="39"/>
      <c r="AX165" s="39"/>
      <c r="AY165" s="39"/>
      <c r="AZ165" s="39">
        <v>630</v>
      </c>
      <c r="BA165" s="39">
        <v>114</v>
      </c>
      <c r="BB165" s="39"/>
      <c r="BC165" s="39"/>
      <c r="BD165" s="35">
        <v>750</v>
      </c>
      <c r="BE165" s="39">
        <v>66</v>
      </c>
      <c r="BF165" s="39">
        <v>4800</v>
      </c>
      <c r="BG165" s="39"/>
      <c r="BH165" s="39">
        <v>480</v>
      </c>
      <c r="BI165" s="39">
        <v>30</v>
      </c>
      <c r="BJ165" s="39"/>
      <c r="BK165" s="39"/>
      <c r="BL165" s="39">
        <v>360</v>
      </c>
      <c r="BM165" s="39">
        <v>60</v>
      </c>
      <c r="BN165" s="39">
        <v>0</v>
      </c>
      <c r="BO165" s="39"/>
      <c r="BP165" s="39">
        <v>360</v>
      </c>
      <c r="BQ165" s="39">
        <v>84</v>
      </c>
      <c r="BR165" s="39"/>
      <c r="BS165" s="39"/>
      <c r="BT165" s="39">
        <v>318</v>
      </c>
      <c r="BU165" s="39">
        <v>48</v>
      </c>
      <c r="BV165" s="39"/>
      <c r="BW165" s="39"/>
      <c r="BX165" s="39"/>
      <c r="BY165" s="39"/>
      <c r="BZ165" s="39"/>
      <c r="CA165" s="39"/>
      <c r="CB165" s="39">
        <v>276</v>
      </c>
      <c r="CC165" s="39">
        <v>6</v>
      </c>
      <c r="CD165" s="39"/>
      <c r="CE165" s="39"/>
      <c r="CF165" s="39">
        <v>366</v>
      </c>
      <c r="CG165" s="39">
        <v>48</v>
      </c>
      <c r="CH165" s="39"/>
      <c r="CI165" s="39"/>
      <c r="CJ165" s="39">
        <v>426</v>
      </c>
      <c r="CK165" s="39">
        <v>0</v>
      </c>
      <c r="CL165" s="39"/>
      <c r="CM165" s="39"/>
      <c r="CN165" s="39"/>
      <c r="CO165" s="39"/>
      <c r="CP165" s="39"/>
      <c r="CQ165" s="39"/>
      <c r="CR165" s="39"/>
      <c r="CS165" s="39"/>
      <c r="CT165" s="39"/>
      <c r="CU165" s="39"/>
      <c r="CV165" s="39"/>
      <c r="CW165" s="39"/>
      <c r="CX165" s="39"/>
      <c r="CY165" s="39"/>
      <c r="CZ165" s="39"/>
      <c r="DA165" s="39"/>
      <c r="DB165" s="39"/>
      <c r="DC165" s="39"/>
      <c r="DD165" s="39"/>
      <c r="DE165" s="39"/>
      <c r="DF165" s="39"/>
      <c r="DG165" s="39"/>
      <c r="DH165" s="39"/>
      <c r="DI165" s="39"/>
      <c r="DJ165" s="39"/>
      <c r="DK165" s="39"/>
      <c r="DL165" s="39"/>
      <c r="DM165" s="39"/>
      <c r="DN165" s="39"/>
      <c r="DO165" s="35"/>
      <c r="DP165" s="39"/>
      <c r="DQ165" s="39"/>
      <c r="DR165" s="39"/>
      <c r="DS165" s="39"/>
      <c r="DT165" s="39"/>
      <c r="DU165" s="39"/>
      <c r="DV165" s="39"/>
      <c r="DW165" s="39"/>
      <c r="DX165" s="39"/>
      <c r="DY165" s="39"/>
      <c r="DZ165" s="39"/>
      <c r="EA165" s="39"/>
      <c r="EB165" s="39"/>
      <c r="EC165" s="39"/>
      <c r="ED165" s="39"/>
      <c r="EE165" s="39"/>
      <c r="EF165" s="39"/>
      <c r="EG165" s="39"/>
      <c r="EI165" s="20"/>
      <c r="EJ165" s="20"/>
      <c r="EK165" s="20"/>
      <c r="EL165" s="20"/>
      <c r="EM165" s="20"/>
      <c r="EN165" s="20"/>
      <c r="EO165" s="20"/>
      <c r="EQ165" s="20"/>
      <c r="ES165" s="20"/>
      <c r="ET165" s="20"/>
      <c r="EV165" s="99"/>
      <c r="EW165" s="99"/>
    </row>
    <row r="166" spans="1:153" ht="16.5" thickBot="1">
      <c r="A166" s="81" t="s">
        <v>83</v>
      </c>
      <c r="B166" s="82"/>
      <c r="C166" s="79"/>
      <c r="D166" s="21">
        <f>IFERROR(VLOOKUP(A166,#REF!,4,FALSE),0)</f>
        <v>0</v>
      </c>
      <c r="E166" s="21">
        <f>IFERROR(VLOOKUP(A166,#REF!,6,FALSE),0)</f>
        <v>0</v>
      </c>
      <c r="F166" s="21"/>
      <c r="G166" s="21">
        <f>+IFERROR(VLOOKUP(A166,#REF!,8,FALSE),0)</f>
        <v>0</v>
      </c>
      <c r="H166" s="21">
        <f>+IFERROR(VLOOKUP(A166,#REF!,10,FALSE),0)</f>
        <v>0</v>
      </c>
      <c r="I166" s="21">
        <f t="shared" si="17"/>
        <v>0</v>
      </c>
      <c r="J166" s="21">
        <f t="shared" si="18"/>
        <v>0</v>
      </c>
      <c r="K166" s="308">
        <f>SUM(J166:J169)-SUM(I166:I169)</f>
        <v>0</v>
      </c>
      <c r="L166" s="39">
        <v>432</v>
      </c>
      <c r="M166" s="39">
        <v>144</v>
      </c>
      <c r="N166" s="39"/>
      <c r="O166" s="39"/>
      <c r="P166" s="39">
        <v>240</v>
      </c>
      <c r="Q166" s="39">
        <v>144</v>
      </c>
      <c r="R166" s="39"/>
      <c r="S166" s="35"/>
      <c r="T166" s="39"/>
      <c r="U166" s="39"/>
      <c r="V166" s="39"/>
      <c r="W166" s="39"/>
      <c r="X166" s="39">
        <v>192</v>
      </c>
      <c r="Y166" s="39">
        <v>144</v>
      </c>
      <c r="Z166" s="39"/>
      <c r="AA166" s="39"/>
      <c r="AB166" s="39">
        <v>240</v>
      </c>
      <c r="AC166" s="39">
        <v>72</v>
      </c>
      <c r="AD166" s="39">
        <v>0</v>
      </c>
      <c r="AE166" s="39"/>
      <c r="AF166" s="39">
        <v>432</v>
      </c>
      <c r="AG166" s="39">
        <v>120</v>
      </c>
      <c r="AH166" s="39"/>
      <c r="AI166" s="39"/>
      <c r="AJ166" s="39">
        <v>336</v>
      </c>
      <c r="AK166" s="39">
        <v>72</v>
      </c>
      <c r="AL166" s="39"/>
      <c r="AM166" s="39"/>
      <c r="AN166" s="39">
        <v>528</v>
      </c>
      <c r="AO166" s="39">
        <v>144</v>
      </c>
      <c r="AP166" s="39">
        <v>0</v>
      </c>
      <c r="AQ166" s="39"/>
      <c r="AR166" s="39">
        <v>216</v>
      </c>
      <c r="AS166" s="39">
        <v>72</v>
      </c>
      <c r="AT166" s="39"/>
      <c r="AU166" s="35"/>
      <c r="AV166" s="39"/>
      <c r="AW166" s="39"/>
      <c r="AX166" s="39"/>
      <c r="AY166" s="39"/>
      <c r="AZ166" s="39">
        <v>264</v>
      </c>
      <c r="BA166" s="39">
        <v>120</v>
      </c>
      <c r="BB166" s="39"/>
      <c r="BC166" s="39"/>
      <c r="BD166" s="35">
        <v>192</v>
      </c>
      <c r="BE166" s="39">
        <v>48</v>
      </c>
      <c r="BF166" s="39">
        <v>2688</v>
      </c>
      <c r="BG166" s="39"/>
      <c r="BH166" s="39">
        <v>312</v>
      </c>
      <c r="BI166" s="39">
        <v>96</v>
      </c>
      <c r="BJ166" s="39"/>
      <c r="BK166" s="39"/>
      <c r="BL166" s="39">
        <v>192</v>
      </c>
      <c r="BM166" s="39">
        <v>120</v>
      </c>
      <c r="BN166" s="39">
        <v>0</v>
      </c>
      <c r="BO166" s="39"/>
      <c r="BP166" s="39">
        <v>312</v>
      </c>
      <c r="BQ166" s="39">
        <v>144</v>
      </c>
      <c r="BR166" s="39"/>
      <c r="BS166" s="39"/>
      <c r="BT166" s="39">
        <v>192</v>
      </c>
      <c r="BU166" s="39">
        <v>96</v>
      </c>
      <c r="BV166" s="39"/>
      <c r="BW166" s="39"/>
      <c r="BX166" s="39"/>
      <c r="BY166" s="39"/>
      <c r="BZ166" s="39"/>
      <c r="CA166" s="39"/>
      <c r="CB166" s="39">
        <v>192</v>
      </c>
      <c r="CC166" s="39">
        <v>72</v>
      </c>
      <c r="CD166" s="39"/>
      <c r="CE166" s="39">
        <v>-24</v>
      </c>
      <c r="CF166" s="39">
        <v>216</v>
      </c>
      <c r="CG166" s="39">
        <v>96</v>
      </c>
      <c r="CH166" s="39"/>
      <c r="CI166" s="39"/>
      <c r="CJ166" s="39">
        <v>192</v>
      </c>
      <c r="CK166" s="39">
        <v>0</v>
      </c>
      <c r="CL166" s="39"/>
      <c r="CM166" s="39"/>
      <c r="CN166" s="39"/>
      <c r="CO166" s="39"/>
      <c r="CP166" s="39"/>
      <c r="CQ166" s="39"/>
      <c r="CR166" s="39"/>
      <c r="CS166" s="39"/>
      <c r="CT166" s="39"/>
      <c r="CU166" s="39"/>
      <c r="CV166" s="39"/>
      <c r="CW166" s="39"/>
      <c r="CX166" s="39"/>
      <c r="CY166" s="39"/>
      <c r="CZ166" s="39"/>
      <c r="DA166" s="39"/>
      <c r="DB166" s="39"/>
      <c r="DC166" s="39"/>
      <c r="DD166" s="39"/>
      <c r="DE166" s="39"/>
      <c r="DF166" s="39"/>
      <c r="DG166" s="39"/>
      <c r="DH166" s="39"/>
      <c r="DI166" s="39"/>
      <c r="DJ166" s="39"/>
      <c r="DK166" s="39"/>
      <c r="DL166" s="39"/>
      <c r="DM166" s="39"/>
      <c r="DN166" s="39"/>
      <c r="DO166" s="35"/>
      <c r="DP166" s="39"/>
      <c r="DQ166" s="39"/>
      <c r="DR166" s="39"/>
      <c r="DS166" s="39"/>
      <c r="DT166" s="39"/>
      <c r="DU166" s="39"/>
      <c r="DV166" s="39"/>
      <c r="DW166" s="39"/>
      <c r="DX166" s="39"/>
      <c r="DY166" s="39"/>
      <c r="DZ166" s="39"/>
      <c r="EA166" s="39"/>
      <c r="EB166" s="39"/>
      <c r="EC166" s="39"/>
      <c r="ED166" s="39"/>
      <c r="EE166" s="39"/>
      <c r="EF166" s="39"/>
      <c r="EG166" s="39"/>
      <c r="EI166" s="21"/>
      <c r="EJ166" s="21"/>
      <c r="EK166" s="21"/>
      <c r="EL166" s="21"/>
      <c r="EM166" s="21"/>
      <c r="EN166" s="21"/>
      <c r="EO166" s="21"/>
      <c r="EQ166" s="21"/>
      <c r="ES166" s="21"/>
      <c r="ET166" s="21"/>
      <c r="EV166" s="99"/>
      <c r="EW166" s="99"/>
    </row>
    <row r="167" spans="1:153" ht="16.5" thickBot="1">
      <c r="A167" s="81" t="s">
        <v>84</v>
      </c>
      <c r="B167" s="81"/>
      <c r="C167" s="79"/>
      <c r="D167" s="22">
        <f>IFERROR(VLOOKUP(A167,#REF!,4,FALSE),0)</f>
        <v>0</v>
      </c>
      <c r="E167" s="22">
        <f>IFERROR(VLOOKUP(A167,#REF!,6,FALSE),0)</f>
        <v>0</v>
      </c>
      <c r="F167" s="22"/>
      <c r="G167" s="22">
        <f>+IFERROR(VLOOKUP(A167,#REF!,8,FALSE),0)</f>
        <v>0</v>
      </c>
      <c r="H167" s="22">
        <f>+IFERROR(VLOOKUP(A167,#REF!,10,FALSE),0)</f>
        <v>0</v>
      </c>
      <c r="I167" s="22">
        <f t="shared" si="17"/>
        <v>0</v>
      </c>
      <c r="J167" s="22">
        <f t="shared" si="18"/>
        <v>0</v>
      </c>
      <c r="K167" s="309"/>
      <c r="L167" s="39">
        <v>72</v>
      </c>
      <c r="M167" s="39">
        <v>0</v>
      </c>
      <c r="N167" s="39"/>
      <c r="O167" s="39"/>
      <c r="P167" s="39">
        <v>192</v>
      </c>
      <c r="Q167" s="39">
        <v>192</v>
      </c>
      <c r="R167" s="39"/>
      <c r="S167" s="35"/>
      <c r="T167" s="39"/>
      <c r="U167" s="39"/>
      <c r="V167" s="39"/>
      <c r="W167" s="39"/>
      <c r="X167" s="39">
        <v>192</v>
      </c>
      <c r="Y167" s="39">
        <v>120</v>
      </c>
      <c r="Z167" s="39"/>
      <c r="AA167" s="39"/>
      <c r="AB167" s="39">
        <v>240</v>
      </c>
      <c r="AC167" s="39">
        <v>72</v>
      </c>
      <c r="AD167" s="39">
        <v>0</v>
      </c>
      <c r="AE167" s="39"/>
      <c r="AF167" s="39">
        <v>168</v>
      </c>
      <c r="AG167" s="39">
        <v>96</v>
      </c>
      <c r="AH167" s="39"/>
      <c r="AI167" s="39"/>
      <c r="AJ167" s="39">
        <v>192</v>
      </c>
      <c r="AK167" s="39">
        <v>72</v>
      </c>
      <c r="AL167" s="39"/>
      <c r="AM167" s="39"/>
      <c r="AN167" s="39">
        <v>576</v>
      </c>
      <c r="AO167" s="39">
        <v>144</v>
      </c>
      <c r="AP167" s="39">
        <v>0</v>
      </c>
      <c r="AQ167" s="39"/>
      <c r="AR167" s="39">
        <v>192</v>
      </c>
      <c r="AS167" s="39">
        <v>120</v>
      </c>
      <c r="AT167" s="39"/>
      <c r="AU167" s="35"/>
      <c r="AV167" s="39"/>
      <c r="AW167" s="39"/>
      <c r="AX167" s="39"/>
      <c r="AY167" s="39"/>
      <c r="AZ167" s="39">
        <v>240</v>
      </c>
      <c r="BA167" s="39">
        <v>120</v>
      </c>
      <c r="BB167" s="39"/>
      <c r="BC167" s="39"/>
      <c r="BD167" s="35">
        <v>168</v>
      </c>
      <c r="BE167" s="39">
        <v>24</v>
      </c>
      <c r="BF167" s="39">
        <v>0</v>
      </c>
      <c r="BG167" s="39"/>
      <c r="BH167" s="39">
        <v>168</v>
      </c>
      <c r="BI167" s="39">
        <v>48</v>
      </c>
      <c r="BJ167" s="39"/>
      <c r="BK167" s="39"/>
      <c r="BL167" s="39">
        <v>168</v>
      </c>
      <c r="BM167" s="39">
        <v>120</v>
      </c>
      <c r="BN167" s="39">
        <v>0</v>
      </c>
      <c r="BO167" s="39"/>
      <c r="BP167" s="39">
        <v>360</v>
      </c>
      <c r="BQ167" s="39">
        <v>72</v>
      </c>
      <c r="BR167" s="39"/>
      <c r="BS167" s="39"/>
      <c r="BT167" s="39">
        <v>168</v>
      </c>
      <c r="BU167" s="39">
        <v>96</v>
      </c>
      <c r="BV167" s="39"/>
      <c r="BW167" s="39"/>
      <c r="BX167" s="39"/>
      <c r="BY167" s="39"/>
      <c r="BZ167" s="39"/>
      <c r="CA167" s="39"/>
      <c r="CB167" s="39">
        <v>288</v>
      </c>
      <c r="CC167" s="39">
        <v>72</v>
      </c>
      <c r="CD167" s="39"/>
      <c r="CE167" s="39"/>
      <c r="CF167" s="39">
        <v>192</v>
      </c>
      <c r="CG167" s="39">
        <v>120</v>
      </c>
      <c r="CH167" s="39"/>
      <c r="CI167" s="39"/>
      <c r="CJ167" s="39">
        <v>168</v>
      </c>
      <c r="CK167" s="39">
        <v>0</v>
      </c>
      <c r="CL167" s="39"/>
      <c r="CM167" s="39"/>
      <c r="CN167" s="39"/>
      <c r="CO167" s="39"/>
      <c r="CP167" s="39"/>
      <c r="CQ167" s="39"/>
      <c r="CR167" s="39"/>
      <c r="CS167" s="39"/>
      <c r="CT167" s="39"/>
      <c r="CU167" s="39"/>
      <c r="CV167" s="39"/>
      <c r="CW167" s="39"/>
      <c r="CX167" s="39"/>
      <c r="CY167" s="39"/>
      <c r="CZ167" s="39"/>
      <c r="DA167" s="39"/>
      <c r="DB167" s="39"/>
      <c r="DC167" s="39"/>
      <c r="DD167" s="39"/>
      <c r="DE167" s="39"/>
      <c r="DF167" s="39"/>
      <c r="DG167" s="39"/>
      <c r="DH167" s="39"/>
      <c r="DI167" s="39"/>
      <c r="DJ167" s="39"/>
      <c r="DK167" s="39"/>
      <c r="DL167" s="39"/>
      <c r="DM167" s="39"/>
      <c r="DN167" s="39"/>
      <c r="DO167" s="35"/>
      <c r="DP167" s="39"/>
      <c r="DQ167" s="39"/>
      <c r="DR167" s="39"/>
      <c r="DS167" s="39"/>
      <c r="DT167" s="39"/>
      <c r="DU167" s="39"/>
      <c r="DV167" s="39"/>
      <c r="DW167" s="39"/>
      <c r="DX167" s="39"/>
      <c r="DY167" s="39"/>
      <c r="DZ167" s="39"/>
      <c r="EA167" s="39"/>
      <c r="EB167" s="39"/>
      <c r="EC167" s="39"/>
      <c r="ED167" s="39"/>
      <c r="EE167" s="39"/>
      <c r="EF167" s="39"/>
      <c r="EG167" s="39"/>
      <c r="EI167" s="22"/>
      <c r="EJ167" s="22"/>
      <c r="EK167" s="22"/>
      <c r="EL167" s="22"/>
      <c r="EM167" s="22"/>
      <c r="EN167" s="22"/>
      <c r="EO167" s="22"/>
      <c r="EQ167" s="22"/>
      <c r="ES167" s="22"/>
      <c r="ET167" s="22"/>
      <c r="EV167" s="99"/>
      <c r="EW167" s="99"/>
    </row>
    <row r="168" spans="1:153" ht="16.5" thickBot="1">
      <c r="A168" s="81" t="s">
        <v>192</v>
      </c>
      <c r="B168" s="81"/>
      <c r="C168" s="79"/>
      <c r="D168" s="22">
        <f>IFERROR(VLOOKUP(A168,#REF!,4,FALSE),0)</f>
        <v>0</v>
      </c>
      <c r="E168" s="22">
        <f>IFERROR(VLOOKUP(A168,#REF!,6,FALSE),0)</f>
        <v>0</v>
      </c>
      <c r="F168" s="22"/>
      <c r="G168" s="22">
        <f>+IFERROR(VLOOKUP(A168,#REF!,8,FALSE),0)</f>
        <v>0</v>
      </c>
      <c r="H168" s="22">
        <f>+IFERROR(VLOOKUP(A168,#REF!,10,FALSE),0)</f>
        <v>0</v>
      </c>
      <c r="I168" s="22">
        <f t="shared" ref="I168" si="19">+EQ168</f>
        <v>0</v>
      </c>
      <c r="J168" s="22">
        <f t="shared" ref="J168" si="20">+E168</f>
        <v>0</v>
      </c>
      <c r="K168" s="309"/>
      <c r="L168" s="39">
        <v>0</v>
      </c>
      <c r="M168" s="39">
        <v>0</v>
      </c>
      <c r="N168" s="39"/>
      <c r="O168" s="39"/>
      <c r="P168" s="39">
        <v>0</v>
      </c>
      <c r="Q168" s="39">
        <v>0</v>
      </c>
      <c r="R168" s="39"/>
      <c r="S168" s="35"/>
      <c r="T168" s="39"/>
      <c r="U168" s="39"/>
      <c r="V168" s="39"/>
      <c r="W168" s="39"/>
      <c r="X168" s="39">
        <v>0</v>
      </c>
      <c r="Y168" s="39">
        <v>0</v>
      </c>
      <c r="Z168" s="39"/>
      <c r="AA168" s="39"/>
      <c r="AB168" s="39">
        <v>0</v>
      </c>
      <c r="AC168" s="39">
        <v>0</v>
      </c>
      <c r="AD168" s="39">
        <v>0</v>
      </c>
      <c r="AE168" s="39"/>
      <c r="AF168" s="39">
        <v>0</v>
      </c>
      <c r="AG168" s="39">
        <v>24</v>
      </c>
      <c r="AH168" s="39"/>
      <c r="AI168" s="39"/>
      <c r="AJ168" s="39">
        <v>0</v>
      </c>
      <c r="AK168" s="39">
        <v>0</v>
      </c>
      <c r="AL168" s="39"/>
      <c r="AM168" s="39"/>
      <c r="AN168" s="39">
        <v>0</v>
      </c>
      <c r="AO168" s="39">
        <v>0</v>
      </c>
      <c r="AP168" s="39">
        <v>0</v>
      </c>
      <c r="AQ168" s="39"/>
      <c r="AR168" s="39">
        <v>0</v>
      </c>
      <c r="AS168" s="39">
        <v>0</v>
      </c>
      <c r="AT168" s="39"/>
      <c r="AU168" s="35"/>
      <c r="AV168" s="39"/>
      <c r="AW168" s="39"/>
      <c r="AX168" s="39"/>
      <c r="AY168" s="39"/>
      <c r="AZ168" s="39">
        <v>0</v>
      </c>
      <c r="BA168" s="39">
        <v>0</v>
      </c>
      <c r="BB168" s="39"/>
      <c r="BC168" s="39"/>
      <c r="BD168" s="35">
        <v>0</v>
      </c>
      <c r="BE168" s="39">
        <v>0</v>
      </c>
      <c r="BF168" s="39">
        <v>0</v>
      </c>
      <c r="BG168" s="39"/>
      <c r="BH168" s="39">
        <v>0</v>
      </c>
      <c r="BI168" s="39">
        <v>0</v>
      </c>
      <c r="BJ168" s="39"/>
      <c r="BK168" s="39"/>
      <c r="BL168" s="39">
        <v>0</v>
      </c>
      <c r="BM168" s="39">
        <v>0</v>
      </c>
      <c r="BN168" s="39">
        <v>0</v>
      </c>
      <c r="BO168" s="39"/>
      <c r="BP168" s="39">
        <v>0</v>
      </c>
      <c r="BQ168" s="39">
        <v>0</v>
      </c>
      <c r="BR168" s="39"/>
      <c r="BS168" s="39"/>
      <c r="BT168" s="39">
        <v>0</v>
      </c>
      <c r="BU168" s="39">
        <v>0</v>
      </c>
      <c r="BV168" s="39"/>
      <c r="BW168" s="39"/>
      <c r="BX168" s="39"/>
      <c r="BY168" s="39"/>
      <c r="BZ168" s="39"/>
      <c r="CA168" s="39"/>
      <c r="CB168" s="39">
        <v>0</v>
      </c>
      <c r="CC168" s="39">
        <v>0</v>
      </c>
      <c r="CD168" s="39"/>
      <c r="CE168" s="39"/>
      <c r="CF168" s="39">
        <v>0</v>
      </c>
      <c r="CG168" s="39">
        <v>0</v>
      </c>
      <c r="CH168" s="39"/>
      <c r="CI168" s="39"/>
      <c r="CJ168" s="39">
        <v>0</v>
      </c>
      <c r="CK168" s="39">
        <v>0</v>
      </c>
      <c r="CL168" s="39"/>
      <c r="CM168" s="39"/>
      <c r="CN168" s="39"/>
      <c r="CO168" s="39"/>
      <c r="CP168" s="39"/>
      <c r="CQ168" s="39"/>
      <c r="CR168" s="39"/>
      <c r="CS168" s="39"/>
      <c r="CT168" s="39"/>
      <c r="CU168" s="39"/>
      <c r="CV168" s="39"/>
      <c r="CW168" s="39"/>
      <c r="CX168" s="39"/>
      <c r="CY168" s="39"/>
      <c r="CZ168" s="39"/>
      <c r="DA168" s="39"/>
      <c r="DB168" s="39"/>
      <c r="DC168" s="39"/>
      <c r="DD168" s="39"/>
      <c r="DE168" s="39"/>
      <c r="DF168" s="39"/>
      <c r="DG168" s="39"/>
      <c r="DH168" s="39"/>
      <c r="DI168" s="39"/>
      <c r="DJ168" s="39"/>
      <c r="DK168" s="39"/>
      <c r="DL168" s="39"/>
      <c r="DM168" s="39"/>
      <c r="DN168" s="39"/>
      <c r="DO168" s="35"/>
      <c r="DP168" s="39"/>
      <c r="DQ168" s="39"/>
      <c r="DR168" s="39"/>
      <c r="DS168" s="39"/>
      <c r="DT168" s="39"/>
      <c r="DU168" s="39"/>
      <c r="DV168" s="39"/>
      <c r="DW168" s="39"/>
      <c r="DX168" s="39"/>
      <c r="DY168" s="39"/>
      <c r="DZ168" s="39"/>
      <c r="EA168" s="39"/>
      <c r="EB168" s="39"/>
      <c r="EC168" s="39"/>
      <c r="ED168" s="39"/>
      <c r="EE168" s="39"/>
      <c r="EF168" s="39"/>
      <c r="EG168" s="39"/>
      <c r="EI168" s="22"/>
      <c r="EJ168" s="22"/>
      <c r="EK168" s="22"/>
      <c r="EL168" s="22"/>
      <c r="EM168" s="22"/>
      <c r="EN168" s="22"/>
      <c r="EO168" s="22"/>
      <c r="EQ168" s="22"/>
      <c r="ES168" s="22"/>
      <c r="ET168" s="22"/>
      <c r="EV168" s="99"/>
      <c r="EW168" s="99"/>
    </row>
    <row r="169" spans="1:153" ht="16.5" thickBot="1">
      <c r="A169" s="81" t="s">
        <v>245</v>
      </c>
      <c r="B169" s="81"/>
      <c r="C169" s="79"/>
      <c r="D169" s="22">
        <f>IFERROR(VLOOKUP(A169,#REF!,4,FALSE),0)</f>
        <v>0</v>
      </c>
      <c r="E169" s="22">
        <f>IFERROR(VLOOKUP(A169,#REF!,6,FALSE),0)</f>
        <v>0</v>
      </c>
      <c r="F169" s="22"/>
      <c r="G169" s="22">
        <f>+IFERROR(VLOOKUP(A169,#REF!,8,FALSE),0)</f>
        <v>0</v>
      </c>
      <c r="H169" s="22">
        <f>+IFERROR(VLOOKUP(A169,#REF!,10,FALSE),0)</f>
        <v>0</v>
      </c>
      <c r="I169" s="22">
        <f t="shared" si="17"/>
        <v>0</v>
      </c>
      <c r="J169" s="22">
        <f t="shared" si="18"/>
        <v>0</v>
      </c>
      <c r="K169" s="310"/>
      <c r="L169" s="39">
        <v>192</v>
      </c>
      <c r="M169" s="39">
        <v>120</v>
      </c>
      <c r="N169" s="39"/>
      <c r="O169" s="39"/>
      <c r="P169" s="39">
        <v>192</v>
      </c>
      <c r="Q169" s="39">
        <v>72</v>
      </c>
      <c r="R169" s="39"/>
      <c r="S169" s="35"/>
      <c r="T169" s="39"/>
      <c r="U169" s="39"/>
      <c r="V169" s="39"/>
      <c r="W169" s="39"/>
      <c r="X169" s="39">
        <v>192</v>
      </c>
      <c r="Y169" s="39">
        <v>96</v>
      </c>
      <c r="Z169" s="39"/>
      <c r="AA169" s="39"/>
      <c r="AB169" s="39">
        <v>216</v>
      </c>
      <c r="AC169" s="39">
        <v>72</v>
      </c>
      <c r="AD169" s="39">
        <v>0</v>
      </c>
      <c r="AE169" s="39"/>
      <c r="AF169" s="39">
        <v>312</v>
      </c>
      <c r="AG169" s="39">
        <v>96</v>
      </c>
      <c r="AH169" s="39"/>
      <c r="AI169" s="39"/>
      <c r="AJ169" s="39">
        <v>240</v>
      </c>
      <c r="AK169" s="39">
        <v>144</v>
      </c>
      <c r="AL169" s="39"/>
      <c r="AM169" s="39"/>
      <c r="AN169" s="39">
        <v>312</v>
      </c>
      <c r="AO169" s="39">
        <v>96</v>
      </c>
      <c r="AP169" s="39">
        <v>0</v>
      </c>
      <c r="AQ169" s="39"/>
      <c r="AR169" s="39">
        <v>216</v>
      </c>
      <c r="AS169" s="39">
        <v>72</v>
      </c>
      <c r="AT169" s="39"/>
      <c r="AU169" s="35"/>
      <c r="AV169" s="39"/>
      <c r="AW169" s="39"/>
      <c r="AX169" s="39"/>
      <c r="AY169" s="39"/>
      <c r="AZ169" s="39">
        <v>192</v>
      </c>
      <c r="BA169" s="39">
        <v>96</v>
      </c>
      <c r="BB169" s="39"/>
      <c r="BC169" s="39"/>
      <c r="BD169" s="35">
        <v>192</v>
      </c>
      <c r="BE169" s="39">
        <v>96</v>
      </c>
      <c r="BF169" s="39">
        <v>0</v>
      </c>
      <c r="BG169" s="39"/>
      <c r="BH169" s="39">
        <v>192</v>
      </c>
      <c r="BI169" s="39">
        <v>72</v>
      </c>
      <c r="BJ169" s="39"/>
      <c r="BK169" s="39"/>
      <c r="BL169" s="39">
        <v>192</v>
      </c>
      <c r="BM169" s="39">
        <v>72</v>
      </c>
      <c r="BN169" s="39">
        <v>0</v>
      </c>
      <c r="BO169" s="39"/>
      <c r="BP169" s="39">
        <v>264</v>
      </c>
      <c r="BQ169" s="39">
        <v>96</v>
      </c>
      <c r="BR169" s="39"/>
      <c r="BS169" s="39"/>
      <c r="BT169" s="39">
        <v>192</v>
      </c>
      <c r="BU169" s="39">
        <v>48</v>
      </c>
      <c r="BV169" s="39"/>
      <c r="BW169" s="39"/>
      <c r="BX169" s="39"/>
      <c r="BY169" s="39"/>
      <c r="BZ169" s="39"/>
      <c r="CA169" s="39"/>
      <c r="CB169" s="39">
        <v>192</v>
      </c>
      <c r="CC169" s="39">
        <v>72</v>
      </c>
      <c r="CD169" s="39"/>
      <c r="CE169" s="39"/>
      <c r="CF169" s="39">
        <v>192</v>
      </c>
      <c r="CG169" s="39">
        <v>96</v>
      </c>
      <c r="CH169" s="39"/>
      <c r="CI169" s="39"/>
      <c r="CJ169" s="39">
        <v>24</v>
      </c>
      <c r="CK169" s="39">
        <v>0</v>
      </c>
      <c r="CL169" s="39"/>
      <c r="CM169" s="39"/>
      <c r="CN169" s="39"/>
      <c r="CO169" s="39"/>
      <c r="CP169" s="39"/>
      <c r="CQ169" s="39"/>
      <c r="CR169" s="39"/>
      <c r="CS169" s="39"/>
      <c r="CT169" s="39"/>
      <c r="CU169" s="39"/>
      <c r="CV169" s="39"/>
      <c r="CW169" s="39"/>
      <c r="CX169" s="39"/>
      <c r="CY169" s="39"/>
      <c r="CZ169" s="39"/>
      <c r="DA169" s="39"/>
      <c r="DB169" s="39"/>
      <c r="DC169" s="39"/>
      <c r="DD169" s="39"/>
      <c r="DE169" s="39"/>
      <c r="DF169" s="39"/>
      <c r="DG169" s="39"/>
      <c r="DH169" s="39"/>
      <c r="DI169" s="39"/>
      <c r="DJ169" s="39"/>
      <c r="DK169" s="39"/>
      <c r="DL169" s="39"/>
      <c r="DM169" s="39"/>
      <c r="DN169" s="39"/>
      <c r="DO169" s="35"/>
      <c r="DP169" s="39"/>
      <c r="DQ169" s="39"/>
      <c r="DR169" s="39"/>
      <c r="DS169" s="39"/>
      <c r="DT169" s="39"/>
      <c r="DU169" s="39"/>
      <c r="DV169" s="39"/>
      <c r="DW169" s="39"/>
      <c r="DX169" s="39"/>
      <c r="DY169" s="39"/>
      <c r="DZ169" s="39"/>
      <c r="EA169" s="39"/>
      <c r="EB169" s="39"/>
      <c r="EC169" s="39"/>
      <c r="ED169" s="39"/>
      <c r="EE169" s="39"/>
      <c r="EF169" s="39"/>
      <c r="EG169" s="39"/>
      <c r="EI169" s="22"/>
      <c r="EJ169" s="22"/>
      <c r="EK169" s="22"/>
      <c r="EL169" s="22"/>
      <c r="EM169" s="22"/>
      <c r="EN169" s="22"/>
      <c r="EO169" s="22"/>
      <c r="EQ169" s="22"/>
      <c r="ES169" s="22"/>
      <c r="ET169" s="22"/>
      <c r="EV169" s="99"/>
      <c r="EW169" s="99"/>
    </row>
    <row r="170" spans="1:153" ht="16.5" thickBot="1">
      <c r="A170" s="83" t="s">
        <v>85</v>
      </c>
      <c r="B170" s="83"/>
      <c r="C170" s="79"/>
      <c r="D170" s="23">
        <f>IFERROR(VLOOKUP(A170,#REF!,4,FALSE),0)</f>
        <v>0</v>
      </c>
      <c r="E170" s="23">
        <f>IFERROR(VLOOKUP(A170,#REF!,6,FALSE),0)</f>
        <v>0</v>
      </c>
      <c r="F170" s="23"/>
      <c r="G170" s="23">
        <f>+IFERROR(VLOOKUP(A170,#REF!,8,FALSE),0)</f>
        <v>0</v>
      </c>
      <c r="H170" s="23">
        <f>+IFERROR(VLOOKUP(A170,#REF!,10,FALSE),0)</f>
        <v>0</v>
      </c>
      <c r="I170" s="23">
        <f t="shared" si="17"/>
        <v>0</v>
      </c>
      <c r="J170" s="23">
        <f t="shared" si="18"/>
        <v>0</v>
      </c>
      <c r="K170" s="305">
        <f>SUM(J170:J180)-SUM(I170:I180)</f>
        <v>0</v>
      </c>
      <c r="L170" s="39">
        <v>90</v>
      </c>
      <c r="M170" s="39">
        <v>78</v>
      </c>
      <c r="N170" s="39"/>
      <c r="O170" s="39"/>
      <c r="P170" s="39">
        <v>228</v>
      </c>
      <c r="Q170" s="39">
        <v>72</v>
      </c>
      <c r="R170" s="39"/>
      <c r="S170" s="35"/>
      <c r="T170" s="39"/>
      <c r="U170" s="39"/>
      <c r="V170" s="39"/>
      <c r="W170" s="39"/>
      <c r="X170" s="39">
        <v>240</v>
      </c>
      <c r="Y170" s="39">
        <v>96</v>
      </c>
      <c r="Z170" s="39"/>
      <c r="AA170" s="39">
        <v>-6</v>
      </c>
      <c r="AB170" s="39">
        <v>186</v>
      </c>
      <c r="AC170" s="39">
        <v>24</v>
      </c>
      <c r="AD170" s="39">
        <v>600</v>
      </c>
      <c r="AE170" s="39">
        <v>5</v>
      </c>
      <c r="AF170" s="39">
        <v>288</v>
      </c>
      <c r="AG170" s="39">
        <v>6</v>
      </c>
      <c r="AH170" s="39"/>
      <c r="AI170" s="39"/>
      <c r="AJ170" s="39">
        <v>168</v>
      </c>
      <c r="AK170" s="39">
        <v>18</v>
      </c>
      <c r="AL170" s="39"/>
      <c r="AM170" s="39">
        <v>1</v>
      </c>
      <c r="AN170" s="39">
        <v>216</v>
      </c>
      <c r="AO170" s="39">
        <v>72</v>
      </c>
      <c r="AP170" s="39">
        <v>0</v>
      </c>
      <c r="AQ170" s="39"/>
      <c r="AR170" s="39">
        <v>216</v>
      </c>
      <c r="AS170" s="39">
        <v>54</v>
      </c>
      <c r="AT170" s="39"/>
      <c r="AU170" s="35"/>
      <c r="AV170" s="39"/>
      <c r="AW170" s="39"/>
      <c r="AX170" s="39"/>
      <c r="AY170" s="39"/>
      <c r="AZ170" s="39">
        <v>240</v>
      </c>
      <c r="BA170" s="39">
        <v>30</v>
      </c>
      <c r="BB170" s="39"/>
      <c r="BC170" s="39"/>
      <c r="BD170" s="35">
        <v>210</v>
      </c>
      <c r="BE170" s="39">
        <v>54</v>
      </c>
      <c r="BF170" s="39">
        <v>0</v>
      </c>
      <c r="BG170" s="39"/>
      <c r="BH170" s="39">
        <v>234</v>
      </c>
      <c r="BI170" s="39">
        <v>42</v>
      </c>
      <c r="BJ170" s="39"/>
      <c r="BK170" s="39"/>
      <c r="BL170" s="39">
        <v>240</v>
      </c>
      <c r="BM170" s="39">
        <v>90</v>
      </c>
      <c r="BN170" s="39">
        <v>1800</v>
      </c>
      <c r="BO170" s="39">
        <v>13</v>
      </c>
      <c r="BP170" s="39">
        <v>234</v>
      </c>
      <c r="BQ170" s="39">
        <v>72</v>
      </c>
      <c r="BR170" s="39"/>
      <c r="BS170" s="39"/>
      <c r="BT170" s="39">
        <v>222</v>
      </c>
      <c r="BU170" s="39">
        <v>54</v>
      </c>
      <c r="BV170" s="39"/>
      <c r="BW170" s="39"/>
      <c r="BX170" s="39"/>
      <c r="BY170" s="39"/>
      <c r="BZ170" s="39"/>
      <c r="CA170" s="39"/>
      <c r="CB170" s="39">
        <v>276</v>
      </c>
      <c r="CC170" s="39">
        <v>60</v>
      </c>
      <c r="CD170" s="39"/>
      <c r="CE170" s="39"/>
      <c r="CF170" s="39">
        <v>150</v>
      </c>
      <c r="CG170" s="39">
        <v>54</v>
      </c>
      <c r="CH170" s="39"/>
      <c r="CI170" s="39"/>
      <c r="CJ170" s="39">
        <v>222</v>
      </c>
      <c r="CK170" s="39">
        <v>0</v>
      </c>
      <c r="CL170" s="39"/>
      <c r="CM170" s="39"/>
      <c r="CN170" s="39"/>
      <c r="CO170" s="39"/>
      <c r="CP170" s="39"/>
      <c r="CQ170" s="39"/>
      <c r="CR170" s="39"/>
      <c r="CS170" s="39"/>
      <c r="CT170" s="39"/>
      <c r="CU170" s="39"/>
      <c r="CV170" s="39"/>
      <c r="CW170" s="39"/>
      <c r="CX170" s="39"/>
      <c r="CY170" s="39"/>
      <c r="CZ170" s="39"/>
      <c r="DA170" s="39"/>
      <c r="DB170" s="39"/>
      <c r="DC170" s="39"/>
      <c r="DD170" s="39"/>
      <c r="DE170" s="39"/>
      <c r="DF170" s="39"/>
      <c r="DG170" s="39"/>
      <c r="DH170" s="39"/>
      <c r="DI170" s="39"/>
      <c r="DJ170" s="39"/>
      <c r="DK170" s="39"/>
      <c r="DL170" s="39"/>
      <c r="DM170" s="39"/>
      <c r="DN170" s="39"/>
      <c r="DO170" s="35"/>
      <c r="DP170" s="39"/>
      <c r="DQ170" s="39"/>
      <c r="DR170" s="39"/>
      <c r="DS170" s="39"/>
      <c r="DT170" s="39"/>
      <c r="DU170" s="39"/>
      <c r="DV170" s="39"/>
      <c r="DW170" s="39"/>
      <c r="DX170" s="39"/>
      <c r="DY170" s="39"/>
      <c r="DZ170" s="39"/>
      <c r="EA170" s="39"/>
      <c r="EB170" s="39"/>
      <c r="EC170" s="39"/>
      <c r="ED170" s="39"/>
      <c r="EE170" s="39"/>
      <c r="EF170" s="39"/>
      <c r="EG170" s="39"/>
      <c r="EI170" s="23"/>
      <c r="EJ170" s="23"/>
      <c r="EK170" s="23"/>
      <c r="EL170" s="23"/>
      <c r="EM170" s="23"/>
      <c r="EN170" s="23"/>
      <c r="EO170" s="23"/>
      <c r="EQ170" s="23"/>
      <c r="ES170" s="23"/>
      <c r="ET170" s="23"/>
      <c r="EV170" s="99"/>
      <c r="EW170" s="99"/>
    </row>
    <row r="171" spans="1:153" ht="16.5" thickBot="1">
      <c r="A171" s="83" t="s">
        <v>86</v>
      </c>
      <c r="B171" s="83"/>
      <c r="C171" s="79"/>
      <c r="D171" s="23">
        <f>IFERROR(VLOOKUP(A171,#REF!,4,FALSE),0)</f>
        <v>0</v>
      </c>
      <c r="E171" s="23">
        <f>IFERROR(VLOOKUP(A171,#REF!,6,FALSE),0)</f>
        <v>0</v>
      </c>
      <c r="F171" s="23"/>
      <c r="G171" s="23">
        <f>+IFERROR(VLOOKUP(A171,#REF!,8,FALSE),0)</f>
        <v>0</v>
      </c>
      <c r="H171" s="23">
        <f>+IFERROR(VLOOKUP(A171,#REF!,10,FALSE),0)</f>
        <v>0</v>
      </c>
      <c r="I171" s="23">
        <f t="shared" si="17"/>
        <v>0</v>
      </c>
      <c r="J171" s="23">
        <f t="shared" si="18"/>
        <v>0</v>
      </c>
      <c r="K171" s="306"/>
      <c r="L171" s="39">
        <v>492</v>
      </c>
      <c r="M171" s="39">
        <v>186</v>
      </c>
      <c r="N171" s="39"/>
      <c r="O171" s="39"/>
      <c r="P171" s="39">
        <v>228</v>
      </c>
      <c r="Q171" s="39">
        <v>72</v>
      </c>
      <c r="R171" s="39"/>
      <c r="S171" s="35"/>
      <c r="T171" s="39"/>
      <c r="U171" s="39"/>
      <c r="V171" s="39"/>
      <c r="W171" s="39"/>
      <c r="X171" s="39">
        <v>240</v>
      </c>
      <c r="Y171" s="39">
        <v>84</v>
      </c>
      <c r="Z171" s="39"/>
      <c r="AA171" s="39"/>
      <c r="AB171" s="39">
        <v>330</v>
      </c>
      <c r="AC171" s="39">
        <v>36</v>
      </c>
      <c r="AD171" s="39">
        <v>600</v>
      </c>
      <c r="AE171" s="39"/>
      <c r="AF171" s="39">
        <v>360</v>
      </c>
      <c r="AG171" s="39">
        <v>6</v>
      </c>
      <c r="AH171" s="39"/>
      <c r="AI171" s="39"/>
      <c r="AJ171" s="39">
        <v>180</v>
      </c>
      <c r="AK171" s="39">
        <v>24</v>
      </c>
      <c r="AL171" s="39"/>
      <c r="AM171" s="39"/>
      <c r="AN171" s="39">
        <v>252</v>
      </c>
      <c r="AO171" s="39">
        <v>54</v>
      </c>
      <c r="AP171" s="39">
        <v>600</v>
      </c>
      <c r="AQ171" s="39"/>
      <c r="AR171" s="39">
        <v>216</v>
      </c>
      <c r="AS171" s="39">
        <v>54</v>
      </c>
      <c r="AT171" s="39"/>
      <c r="AU171" s="35"/>
      <c r="AV171" s="39"/>
      <c r="AW171" s="39"/>
      <c r="AX171" s="39"/>
      <c r="AY171" s="39"/>
      <c r="AZ171" s="39">
        <v>252</v>
      </c>
      <c r="BA171" s="39">
        <v>36</v>
      </c>
      <c r="BB171" s="39"/>
      <c r="BC171" s="39"/>
      <c r="BD171" s="35">
        <v>228</v>
      </c>
      <c r="BE171" s="39">
        <v>78</v>
      </c>
      <c r="BF171" s="39">
        <v>0</v>
      </c>
      <c r="BG171" s="39"/>
      <c r="BH171" s="39">
        <v>288</v>
      </c>
      <c r="BI171" s="39">
        <v>60</v>
      </c>
      <c r="BJ171" s="39"/>
      <c r="BK171" s="39"/>
      <c r="BL171" s="39">
        <v>246</v>
      </c>
      <c r="BM171" s="39">
        <v>96</v>
      </c>
      <c r="BN171" s="39">
        <v>1800</v>
      </c>
      <c r="BO171" s="39"/>
      <c r="BP171" s="39">
        <v>300</v>
      </c>
      <c r="BQ171" s="39">
        <v>72</v>
      </c>
      <c r="BR171" s="39"/>
      <c r="BS171" s="39"/>
      <c r="BT171" s="39">
        <v>324</v>
      </c>
      <c r="BU171" s="39">
        <v>102</v>
      </c>
      <c r="BV171" s="39"/>
      <c r="BW171" s="39"/>
      <c r="BX171" s="39"/>
      <c r="BY171" s="39"/>
      <c r="BZ171" s="39"/>
      <c r="CA171" s="39"/>
      <c r="CB171" s="39">
        <v>354</v>
      </c>
      <c r="CC171" s="39">
        <v>114</v>
      </c>
      <c r="CD171" s="39"/>
      <c r="CE171" s="39"/>
      <c r="CF171" s="39">
        <v>186</v>
      </c>
      <c r="CG171" s="39">
        <v>48</v>
      </c>
      <c r="CH171" s="39"/>
      <c r="CI171" s="39"/>
      <c r="CJ171" s="39">
        <v>336</v>
      </c>
      <c r="CK171" s="39">
        <v>0</v>
      </c>
      <c r="CL171" s="39"/>
      <c r="CM171" s="39"/>
      <c r="CN171" s="39"/>
      <c r="CO171" s="39"/>
      <c r="CP171" s="39"/>
      <c r="CQ171" s="39"/>
      <c r="CR171" s="39"/>
      <c r="CS171" s="39"/>
      <c r="CT171" s="39"/>
      <c r="CU171" s="39"/>
      <c r="CV171" s="39"/>
      <c r="CW171" s="39"/>
      <c r="CX171" s="39"/>
      <c r="CY171" s="39"/>
      <c r="CZ171" s="39"/>
      <c r="DA171" s="39"/>
      <c r="DB171" s="39"/>
      <c r="DC171" s="39"/>
      <c r="DD171" s="39"/>
      <c r="DE171" s="39"/>
      <c r="DF171" s="39"/>
      <c r="DG171" s="39"/>
      <c r="DH171" s="39"/>
      <c r="DI171" s="39"/>
      <c r="DJ171" s="39"/>
      <c r="DK171" s="39"/>
      <c r="DL171" s="39"/>
      <c r="DM171" s="39"/>
      <c r="DN171" s="39"/>
      <c r="DO171" s="35"/>
      <c r="DP171" s="39"/>
      <c r="DQ171" s="39"/>
      <c r="DR171" s="39"/>
      <c r="DS171" s="39"/>
      <c r="DT171" s="39"/>
      <c r="DU171" s="39"/>
      <c r="DV171" s="39"/>
      <c r="DW171" s="39"/>
      <c r="DX171" s="39"/>
      <c r="DY171" s="39"/>
      <c r="DZ171" s="39"/>
      <c r="EA171" s="39"/>
      <c r="EB171" s="39"/>
      <c r="EC171" s="39"/>
      <c r="ED171" s="39"/>
      <c r="EE171" s="39"/>
      <c r="EF171" s="39"/>
      <c r="EG171" s="39"/>
      <c r="EI171" s="23"/>
      <c r="EJ171" s="23"/>
      <c r="EK171" s="23"/>
      <c r="EL171" s="23"/>
      <c r="EM171" s="23"/>
      <c r="EN171" s="23"/>
      <c r="EO171" s="23"/>
      <c r="EQ171" s="23"/>
      <c r="ES171" s="23"/>
      <c r="ET171" s="23"/>
      <c r="EV171" s="99"/>
      <c r="EW171" s="99"/>
    </row>
    <row r="172" spans="1:153" ht="16.5" thickBot="1">
      <c r="A172" s="83" t="s">
        <v>87</v>
      </c>
      <c r="B172" s="83"/>
      <c r="C172" s="79"/>
      <c r="D172" s="23">
        <f>IFERROR(VLOOKUP(A172,#REF!,4,FALSE),0)</f>
        <v>0</v>
      </c>
      <c r="E172" s="23">
        <f>IFERROR(VLOOKUP(A172,#REF!,6,FALSE),0)</f>
        <v>0</v>
      </c>
      <c r="F172" s="23"/>
      <c r="G172" s="23">
        <f>+IFERROR(VLOOKUP(A172,#REF!,8,FALSE),0)</f>
        <v>0</v>
      </c>
      <c r="H172" s="23">
        <f>+IFERROR(VLOOKUP(A172,#REF!,10,FALSE),0)</f>
        <v>0</v>
      </c>
      <c r="I172" s="23">
        <f t="shared" si="17"/>
        <v>0</v>
      </c>
      <c r="J172" s="23">
        <f t="shared" si="18"/>
        <v>0</v>
      </c>
      <c r="K172" s="306"/>
      <c r="L172" s="39">
        <v>486</v>
      </c>
      <c r="M172" s="39">
        <v>114</v>
      </c>
      <c r="N172" s="39"/>
      <c r="O172" s="39"/>
      <c r="P172" s="39">
        <v>216</v>
      </c>
      <c r="Q172" s="39">
        <v>66</v>
      </c>
      <c r="R172" s="39"/>
      <c r="S172" s="35"/>
      <c r="T172" s="39"/>
      <c r="U172" s="39"/>
      <c r="V172" s="39"/>
      <c r="W172" s="39"/>
      <c r="X172" s="39">
        <v>216</v>
      </c>
      <c r="Y172" s="39">
        <v>90</v>
      </c>
      <c r="Z172" s="39"/>
      <c r="AA172" s="39"/>
      <c r="AB172" s="39">
        <v>204</v>
      </c>
      <c r="AC172" s="39">
        <v>24</v>
      </c>
      <c r="AD172" s="39">
        <v>600</v>
      </c>
      <c r="AE172" s="39"/>
      <c r="AF172" s="39">
        <v>228</v>
      </c>
      <c r="AG172" s="39">
        <v>12</v>
      </c>
      <c r="AH172" s="39"/>
      <c r="AI172" s="39"/>
      <c r="AJ172" s="39">
        <v>114</v>
      </c>
      <c r="AK172" s="39">
        <v>24</v>
      </c>
      <c r="AL172" s="39"/>
      <c r="AM172" s="39"/>
      <c r="AN172" s="39">
        <v>126</v>
      </c>
      <c r="AO172" s="39">
        <v>54</v>
      </c>
      <c r="AP172" s="39">
        <v>0</v>
      </c>
      <c r="AQ172" s="39"/>
      <c r="AR172" s="39">
        <v>162</v>
      </c>
      <c r="AS172" s="39">
        <v>54</v>
      </c>
      <c r="AT172" s="39"/>
      <c r="AU172" s="35"/>
      <c r="AV172" s="39"/>
      <c r="AW172" s="39"/>
      <c r="AX172" s="39"/>
      <c r="AY172" s="39"/>
      <c r="AZ172" s="39">
        <v>204</v>
      </c>
      <c r="BA172" s="39">
        <v>18</v>
      </c>
      <c r="BB172" s="39"/>
      <c r="BC172" s="39"/>
      <c r="BD172" s="35">
        <v>162</v>
      </c>
      <c r="BE172" s="39">
        <v>66</v>
      </c>
      <c r="BF172" s="39">
        <v>0</v>
      </c>
      <c r="BG172" s="39"/>
      <c r="BH172" s="39">
        <v>162</v>
      </c>
      <c r="BI172" s="39">
        <v>54</v>
      </c>
      <c r="BJ172" s="39"/>
      <c r="BK172" s="39"/>
      <c r="BL172" s="39">
        <v>192</v>
      </c>
      <c r="BM172" s="39">
        <v>96</v>
      </c>
      <c r="BN172" s="39">
        <v>1200</v>
      </c>
      <c r="BO172" s="39"/>
      <c r="BP172" s="39">
        <v>186</v>
      </c>
      <c r="BQ172" s="39">
        <v>102</v>
      </c>
      <c r="BR172" s="39"/>
      <c r="BS172" s="39"/>
      <c r="BT172" s="39">
        <v>210</v>
      </c>
      <c r="BU172" s="39">
        <v>66</v>
      </c>
      <c r="BV172" s="39"/>
      <c r="BW172" s="39"/>
      <c r="BX172" s="39"/>
      <c r="BY172" s="39"/>
      <c r="BZ172" s="39"/>
      <c r="CA172" s="39"/>
      <c r="CB172" s="39">
        <v>180</v>
      </c>
      <c r="CC172" s="39">
        <v>24</v>
      </c>
      <c r="CD172" s="39"/>
      <c r="CE172" s="39"/>
      <c r="CF172" s="39">
        <v>138</v>
      </c>
      <c r="CG172" s="39">
        <v>42</v>
      </c>
      <c r="CH172" s="39"/>
      <c r="CI172" s="39"/>
      <c r="CJ172" s="39">
        <v>174</v>
      </c>
      <c r="CK172" s="39">
        <v>0</v>
      </c>
      <c r="CL172" s="39"/>
      <c r="CM172" s="39"/>
      <c r="CN172" s="39"/>
      <c r="CO172" s="39"/>
      <c r="CP172" s="39"/>
      <c r="CQ172" s="39"/>
      <c r="CR172" s="39"/>
      <c r="CS172" s="39"/>
      <c r="CT172" s="39"/>
      <c r="CU172" s="39"/>
      <c r="CV172" s="39"/>
      <c r="CW172" s="39"/>
      <c r="CX172" s="39"/>
      <c r="CY172" s="39"/>
      <c r="CZ172" s="39"/>
      <c r="DA172" s="39"/>
      <c r="DB172" s="39"/>
      <c r="DC172" s="39"/>
      <c r="DD172" s="39"/>
      <c r="DE172" s="39"/>
      <c r="DF172" s="39"/>
      <c r="DG172" s="39"/>
      <c r="DH172" s="39"/>
      <c r="DI172" s="39"/>
      <c r="DJ172" s="39"/>
      <c r="DK172" s="39"/>
      <c r="DL172" s="39"/>
      <c r="DM172" s="39"/>
      <c r="DN172" s="39"/>
      <c r="DO172" s="35"/>
      <c r="DP172" s="39"/>
      <c r="DQ172" s="39"/>
      <c r="DR172" s="39"/>
      <c r="DS172" s="39"/>
      <c r="DT172" s="39"/>
      <c r="DU172" s="39"/>
      <c r="DV172" s="39"/>
      <c r="DW172" s="39"/>
      <c r="DX172" s="39"/>
      <c r="DY172" s="39"/>
      <c r="DZ172" s="39"/>
      <c r="EA172" s="39"/>
      <c r="EB172" s="39"/>
      <c r="EC172" s="39"/>
      <c r="ED172" s="39"/>
      <c r="EE172" s="39"/>
      <c r="EF172" s="39"/>
      <c r="EG172" s="39"/>
      <c r="EI172" s="23"/>
      <c r="EJ172" s="23"/>
      <c r="EK172" s="23"/>
      <c r="EL172" s="23"/>
      <c r="EM172" s="23"/>
      <c r="EN172" s="23"/>
      <c r="EO172" s="23"/>
      <c r="EQ172" s="23"/>
      <c r="ES172" s="23"/>
      <c r="ET172" s="23"/>
      <c r="EV172" s="99"/>
      <c r="EW172" s="99"/>
    </row>
    <row r="173" spans="1:153" ht="16.5" thickBot="1">
      <c r="A173" s="83" t="s">
        <v>88</v>
      </c>
      <c r="B173" s="83"/>
      <c r="C173" s="79"/>
      <c r="D173" s="23">
        <f>IFERROR(VLOOKUP(A173,#REF!,4,FALSE),0)</f>
        <v>0</v>
      </c>
      <c r="E173" s="23">
        <f>IFERROR(VLOOKUP(A173,#REF!,6,FALSE),0)</f>
        <v>0</v>
      </c>
      <c r="F173" s="23"/>
      <c r="G173" s="23">
        <f>+IFERROR(VLOOKUP(A173,#REF!,8,FALSE),0)</f>
        <v>0</v>
      </c>
      <c r="H173" s="23">
        <f>+IFERROR(VLOOKUP(A173,#REF!,10,FALSE),0)</f>
        <v>0</v>
      </c>
      <c r="I173" s="23">
        <f t="shared" si="17"/>
        <v>0</v>
      </c>
      <c r="J173" s="23">
        <f t="shared" si="18"/>
        <v>0</v>
      </c>
      <c r="K173" s="306"/>
      <c r="L173" s="39">
        <v>60</v>
      </c>
      <c r="M173" s="39">
        <v>42</v>
      </c>
      <c r="N173" s="39"/>
      <c r="O173" s="39"/>
      <c r="P173" s="39">
        <v>210</v>
      </c>
      <c r="Q173" s="39">
        <v>60</v>
      </c>
      <c r="R173" s="39"/>
      <c r="S173" s="35"/>
      <c r="T173" s="39"/>
      <c r="U173" s="39"/>
      <c r="V173" s="39"/>
      <c r="W173" s="39"/>
      <c r="X173" s="39">
        <v>216</v>
      </c>
      <c r="Y173" s="39">
        <v>84</v>
      </c>
      <c r="Z173" s="39"/>
      <c r="AA173" s="39"/>
      <c r="AB173" s="39">
        <v>156</v>
      </c>
      <c r="AC173" s="39">
        <v>6</v>
      </c>
      <c r="AD173" s="39">
        <v>600</v>
      </c>
      <c r="AE173" s="39"/>
      <c r="AF173" s="39">
        <v>144</v>
      </c>
      <c r="AG173" s="39">
        <v>6</v>
      </c>
      <c r="AH173" s="39"/>
      <c r="AI173" s="39"/>
      <c r="AJ173" s="39">
        <v>126</v>
      </c>
      <c r="AK173" s="39">
        <v>24</v>
      </c>
      <c r="AL173" s="39"/>
      <c r="AM173" s="39"/>
      <c r="AN173" s="39">
        <v>162</v>
      </c>
      <c r="AO173" s="39">
        <v>42</v>
      </c>
      <c r="AP173" s="39">
        <v>600</v>
      </c>
      <c r="AQ173" s="39"/>
      <c r="AR173" s="39">
        <v>174</v>
      </c>
      <c r="AS173" s="39">
        <v>6</v>
      </c>
      <c r="AT173" s="39"/>
      <c r="AU173" s="35"/>
      <c r="AV173" s="39"/>
      <c r="AW173" s="39"/>
      <c r="AX173" s="39"/>
      <c r="AY173" s="39"/>
      <c r="AZ173" s="39">
        <v>162</v>
      </c>
      <c r="BA173" s="39">
        <v>42</v>
      </c>
      <c r="BB173" s="39"/>
      <c r="BC173" s="39"/>
      <c r="BD173" s="35">
        <v>138</v>
      </c>
      <c r="BE173" s="39">
        <v>30</v>
      </c>
      <c r="BF173" s="39">
        <v>0</v>
      </c>
      <c r="BG173" s="39"/>
      <c r="BH173" s="39">
        <v>120</v>
      </c>
      <c r="BI173" s="39">
        <v>18</v>
      </c>
      <c r="BJ173" s="39"/>
      <c r="BK173" s="39"/>
      <c r="BL173" s="39">
        <v>180</v>
      </c>
      <c r="BM173" s="39">
        <v>60</v>
      </c>
      <c r="BN173" s="39">
        <v>1200</v>
      </c>
      <c r="BO173" s="39"/>
      <c r="BP173" s="39">
        <v>168</v>
      </c>
      <c r="BQ173" s="39">
        <v>24</v>
      </c>
      <c r="BR173" s="39"/>
      <c r="BS173" s="39"/>
      <c r="BT173" s="39">
        <v>174</v>
      </c>
      <c r="BU173" s="39">
        <v>0</v>
      </c>
      <c r="BV173" s="39"/>
      <c r="BW173" s="39"/>
      <c r="BX173" s="39"/>
      <c r="BY173" s="39"/>
      <c r="BZ173" s="39"/>
      <c r="CA173" s="39"/>
      <c r="CB173" s="39">
        <v>180</v>
      </c>
      <c r="CC173" s="39">
        <v>18</v>
      </c>
      <c r="CD173" s="39"/>
      <c r="CE173" s="39"/>
      <c r="CF173" s="39">
        <v>156</v>
      </c>
      <c r="CG173" s="39">
        <v>12</v>
      </c>
      <c r="CH173" s="39"/>
      <c r="CI173" s="39"/>
      <c r="CJ173" s="39">
        <v>162</v>
      </c>
      <c r="CK173" s="39">
        <v>0</v>
      </c>
      <c r="CL173" s="39"/>
      <c r="CM173" s="39"/>
      <c r="CN173" s="39"/>
      <c r="CO173" s="39"/>
      <c r="CP173" s="39"/>
      <c r="CQ173" s="39"/>
      <c r="CR173" s="39"/>
      <c r="CS173" s="39"/>
      <c r="CT173" s="39"/>
      <c r="CU173" s="39"/>
      <c r="CV173" s="39"/>
      <c r="CW173" s="39"/>
      <c r="CX173" s="39"/>
      <c r="CY173" s="39"/>
      <c r="CZ173" s="39"/>
      <c r="DA173" s="39"/>
      <c r="DB173" s="39"/>
      <c r="DC173" s="39"/>
      <c r="DD173" s="39"/>
      <c r="DE173" s="39"/>
      <c r="DF173" s="39"/>
      <c r="DG173" s="39"/>
      <c r="DH173" s="39"/>
      <c r="DI173" s="39"/>
      <c r="DJ173" s="39"/>
      <c r="DK173" s="39"/>
      <c r="DL173" s="39"/>
      <c r="DM173" s="39"/>
      <c r="DN173" s="39"/>
      <c r="DO173" s="35"/>
      <c r="DP173" s="39"/>
      <c r="DQ173" s="39"/>
      <c r="DR173" s="39"/>
      <c r="DS173" s="39"/>
      <c r="DT173" s="39"/>
      <c r="DU173" s="39"/>
      <c r="DV173" s="39"/>
      <c r="DW173" s="39"/>
      <c r="DX173" s="39"/>
      <c r="DY173" s="39"/>
      <c r="DZ173" s="39"/>
      <c r="EA173" s="39"/>
      <c r="EB173" s="39"/>
      <c r="EC173" s="39"/>
      <c r="ED173" s="39"/>
      <c r="EE173" s="39"/>
      <c r="EF173" s="39"/>
      <c r="EG173" s="39"/>
      <c r="EI173" s="23"/>
      <c r="EJ173" s="23"/>
      <c r="EK173" s="23"/>
      <c r="EL173" s="23"/>
      <c r="EM173" s="23"/>
      <c r="EN173" s="23"/>
      <c r="EO173" s="23"/>
      <c r="EQ173" s="23"/>
      <c r="ES173" s="23"/>
      <c r="ET173" s="23"/>
      <c r="EV173" s="99"/>
      <c r="EW173" s="99"/>
    </row>
    <row r="174" spans="1:153" ht="16.5" thickBot="1">
      <c r="A174" s="83" t="s">
        <v>89</v>
      </c>
      <c r="B174" s="83"/>
      <c r="C174" s="79"/>
      <c r="D174" s="23">
        <f>IFERROR(VLOOKUP(A174,#REF!,4,FALSE),0)</f>
        <v>0</v>
      </c>
      <c r="E174" s="23">
        <f>IFERROR(VLOOKUP(A174,#REF!,6,FALSE),0)</f>
        <v>0</v>
      </c>
      <c r="F174" s="23"/>
      <c r="G174" s="23">
        <f>+IFERROR(VLOOKUP(A174,#REF!,8,FALSE),0)</f>
        <v>0</v>
      </c>
      <c r="H174" s="23">
        <f>+IFERROR(VLOOKUP(A174,#REF!,10,FALSE),0)</f>
        <v>0</v>
      </c>
      <c r="I174" s="23">
        <f t="shared" si="17"/>
        <v>0</v>
      </c>
      <c r="J174" s="23">
        <f t="shared" si="18"/>
        <v>0</v>
      </c>
      <c r="K174" s="306"/>
      <c r="L174" s="39">
        <v>66</v>
      </c>
      <c r="M174" s="39">
        <v>36</v>
      </c>
      <c r="N174" s="39"/>
      <c r="O174" s="39"/>
      <c r="P174" s="39">
        <v>282</v>
      </c>
      <c r="Q174" s="39">
        <v>48</v>
      </c>
      <c r="R174" s="39"/>
      <c r="S174" s="35"/>
      <c r="T174" s="39"/>
      <c r="U174" s="39"/>
      <c r="V174" s="39"/>
      <c r="W174" s="39"/>
      <c r="X174" s="39">
        <v>348</v>
      </c>
      <c r="Y174" s="39">
        <v>30</v>
      </c>
      <c r="Z174" s="39"/>
      <c r="AA174" s="39"/>
      <c r="AB174" s="39">
        <v>330</v>
      </c>
      <c r="AC174" s="39">
        <v>6</v>
      </c>
      <c r="AD174" s="39">
        <v>600</v>
      </c>
      <c r="AE174" s="39"/>
      <c r="AF174" s="39">
        <v>258</v>
      </c>
      <c r="AG174" s="39">
        <v>24</v>
      </c>
      <c r="AH174" s="39"/>
      <c r="AI174" s="39"/>
      <c r="AJ174" s="39">
        <v>156</v>
      </c>
      <c r="AK174" s="39">
        <v>54</v>
      </c>
      <c r="AL174" s="39"/>
      <c r="AM174" s="39"/>
      <c r="AN174" s="39">
        <v>162</v>
      </c>
      <c r="AO174" s="39">
        <v>24</v>
      </c>
      <c r="AP174" s="39">
        <v>600</v>
      </c>
      <c r="AQ174" s="39"/>
      <c r="AR174" s="39">
        <v>234</v>
      </c>
      <c r="AS174" s="39">
        <v>0</v>
      </c>
      <c r="AT174" s="39"/>
      <c r="AU174" s="35"/>
      <c r="AV174" s="39"/>
      <c r="AW174" s="39"/>
      <c r="AX174" s="39"/>
      <c r="AY174" s="39"/>
      <c r="AZ174" s="39">
        <v>264</v>
      </c>
      <c r="BA174" s="39">
        <v>12</v>
      </c>
      <c r="BB174" s="39"/>
      <c r="BC174" s="39"/>
      <c r="BD174" s="35">
        <v>210</v>
      </c>
      <c r="BE174" s="39">
        <v>30</v>
      </c>
      <c r="BF174" s="39">
        <v>0</v>
      </c>
      <c r="BG174" s="39"/>
      <c r="BH174" s="39">
        <v>210</v>
      </c>
      <c r="BI174" s="39">
        <v>18</v>
      </c>
      <c r="BJ174" s="39"/>
      <c r="BK174" s="39"/>
      <c r="BL174" s="39">
        <v>228</v>
      </c>
      <c r="BM174" s="39">
        <v>24</v>
      </c>
      <c r="BN174" s="39">
        <v>1200</v>
      </c>
      <c r="BO174" s="39"/>
      <c r="BP174" s="39">
        <v>288</v>
      </c>
      <c r="BQ174" s="39">
        <v>12</v>
      </c>
      <c r="BR174" s="39"/>
      <c r="BS174" s="39"/>
      <c r="BT174" s="39">
        <v>264</v>
      </c>
      <c r="BU174" s="39">
        <v>0</v>
      </c>
      <c r="BV174" s="39"/>
      <c r="BW174" s="39"/>
      <c r="BX174" s="39"/>
      <c r="BY174" s="39"/>
      <c r="BZ174" s="39"/>
      <c r="CA174" s="39"/>
      <c r="CB174" s="39">
        <v>210</v>
      </c>
      <c r="CC174" s="39">
        <v>6</v>
      </c>
      <c r="CD174" s="39"/>
      <c r="CE174" s="39"/>
      <c r="CF174" s="39">
        <v>210</v>
      </c>
      <c r="CG174" s="39">
        <v>0</v>
      </c>
      <c r="CH174" s="39"/>
      <c r="CI174" s="39"/>
      <c r="CJ174" s="39">
        <v>246</v>
      </c>
      <c r="CK174" s="39">
        <v>0</v>
      </c>
      <c r="CL174" s="39"/>
      <c r="CM174" s="39"/>
      <c r="CN174" s="39"/>
      <c r="CO174" s="39"/>
      <c r="CP174" s="39"/>
      <c r="CQ174" s="39"/>
      <c r="CR174" s="39"/>
      <c r="CS174" s="39"/>
      <c r="CT174" s="39"/>
      <c r="CU174" s="39"/>
      <c r="CV174" s="39"/>
      <c r="CW174" s="39"/>
      <c r="CX174" s="39"/>
      <c r="CY174" s="39"/>
      <c r="CZ174" s="39"/>
      <c r="DA174" s="39"/>
      <c r="DB174" s="39"/>
      <c r="DC174" s="39"/>
      <c r="DD174" s="39"/>
      <c r="DE174" s="39"/>
      <c r="DF174" s="39"/>
      <c r="DG174" s="39"/>
      <c r="DH174" s="39"/>
      <c r="DI174" s="39"/>
      <c r="DJ174" s="39"/>
      <c r="DK174" s="39"/>
      <c r="DL174" s="39"/>
      <c r="DM174" s="39"/>
      <c r="DN174" s="39"/>
      <c r="DO174" s="35"/>
      <c r="DP174" s="39"/>
      <c r="DQ174" s="39"/>
      <c r="DR174" s="39"/>
      <c r="DS174" s="39"/>
      <c r="DT174" s="39"/>
      <c r="DU174" s="39"/>
      <c r="DV174" s="39"/>
      <c r="DW174" s="39"/>
      <c r="DX174" s="39"/>
      <c r="DY174" s="39"/>
      <c r="DZ174" s="39"/>
      <c r="EA174" s="39"/>
      <c r="EB174" s="39"/>
      <c r="EC174" s="39"/>
      <c r="ED174" s="39"/>
      <c r="EE174" s="39"/>
      <c r="EF174" s="39"/>
      <c r="EG174" s="39"/>
      <c r="EI174" s="23"/>
      <c r="EJ174" s="23"/>
      <c r="EK174" s="23"/>
      <c r="EL174" s="23"/>
      <c r="EM174" s="23"/>
      <c r="EN174" s="23"/>
      <c r="EO174" s="23"/>
      <c r="EQ174" s="23"/>
      <c r="ES174" s="23"/>
      <c r="ET174" s="23"/>
      <c r="EV174" s="99"/>
      <c r="EW174" s="99"/>
    </row>
    <row r="175" spans="1:153" ht="16.5" thickBot="1">
      <c r="A175" s="83" t="s">
        <v>90</v>
      </c>
      <c r="B175" s="83"/>
      <c r="C175" s="79"/>
      <c r="D175" s="23">
        <f>IFERROR(VLOOKUP(A175,#REF!,4,FALSE),0)</f>
        <v>0</v>
      </c>
      <c r="E175" s="23">
        <f>IFERROR(VLOOKUP(A175,#REF!,6,FALSE),0)</f>
        <v>0</v>
      </c>
      <c r="F175" s="23"/>
      <c r="G175" s="23">
        <f>+IFERROR(VLOOKUP(A175,#REF!,8,FALSE),0)</f>
        <v>0</v>
      </c>
      <c r="H175" s="23">
        <f>+IFERROR(VLOOKUP(A175,#REF!,10,FALSE),0)</f>
        <v>0</v>
      </c>
      <c r="I175" s="23">
        <f t="shared" si="17"/>
        <v>0</v>
      </c>
      <c r="J175" s="23">
        <f t="shared" si="18"/>
        <v>0</v>
      </c>
      <c r="K175" s="306"/>
      <c r="L175" s="39">
        <v>66</v>
      </c>
      <c r="M175" s="39">
        <v>18</v>
      </c>
      <c r="N175" s="39"/>
      <c r="O175" s="39"/>
      <c r="P175" s="39">
        <v>102</v>
      </c>
      <c r="Q175" s="39">
        <v>18</v>
      </c>
      <c r="R175" s="39"/>
      <c r="S175" s="35"/>
      <c r="T175" s="39"/>
      <c r="U175" s="39"/>
      <c r="V175" s="39"/>
      <c r="W175" s="39"/>
      <c r="X175" s="39">
        <v>144</v>
      </c>
      <c r="Y175" s="39">
        <v>18</v>
      </c>
      <c r="Z175" s="39"/>
      <c r="AA175" s="39"/>
      <c r="AB175" s="39">
        <v>138</v>
      </c>
      <c r="AC175" s="39">
        <v>0</v>
      </c>
      <c r="AD175" s="39">
        <v>600</v>
      </c>
      <c r="AE175" s="39"/>
      <c r="AF175" s="39">
        <v>138</v>
      </c>
      <c r="AG175" s="39">
        <v>6</v>
      </c>
      <c r="AH175" s="39"/>
      <c r="AI175" s="39"/>
      <c r="AJ175" s="39">
        <v>114</v>
      </c>
      <c r="AK175" s="39">
        <v>0</v>
      </c>
      <c r="AL175" s="39"/>
      <c r="AM175" s="39"/>
      <c r="AN175" s="39">
        <v>126</v>
      </c>
      <c r="AO175" s="39">
        <v>24</v>
      </c>
      <c r="AP175" s="39">
        <v>0</v>
      </c>
      <c r="AQ175" s="39"/>
      <c r="AR175" s="39">
        <v>84</v>
      </c>
      <c r="AS175" s="39">
        <v>0</v>
      </c>
      <c r="AT175" s="39"/>
      <c r="AU175" s="35"/>
      <c r="AV175" s="39"/>
      <c r="AW175" s="39"/>
      <c r="AX175" s="39"/>
      <c r="AY175" s="39"/>
      <c r="AZ175" s="39">
        <v>96</v>
      </c>
      <c r="BA175" s="39">
        <v>6</v>
      </c>
      <c r="BB175" s="39"/>
      <c r="BC175" s="39"/>
      <c r="BD175" s="35">
        <v>114</v>
      </c>
      <c r="BE175" s="39">
        <v>0</v>
      </c>
      <c r="BF175" s="39">
        <v>0</v>
      </c>
      <c r="BG175" s="39"/>
      <c r="BH175" s="39">
        <v>90</v>
      </c>
      <c r="BI175" s="39">
        <v>0</v>
      </c>
      <c r="BJ175" s="39"/>
      <c r="BK175" s="39"/>
      <c r="BL175" s="39">
        <v>120</v>
      </c>
      <c r="BM175" s="39">
        <v>6</v>
      </c>
      <c r="BN175" s="39">
        <v>1200</v>
      </c>
      <c r="BO175" s="39"/>
      <c r="BP175" s="39">
        <v>114</v>
      </c>
      <c r="BQ175" s="39">
        <v>6</v>
      </c>
      <c r="BR175" s="39"/>
      <c r="BS175" s="39"/>
      <c r="BT175" s="39">
        <v>126</v>
      </c>
      <c r="BU175" s="39">
        <v>0</v>
      </c>
      <c r="BV175" s="39"/>
      <c r="BW175" s="39"/>
      <c r="BX175" s="39"/>
      <c r="BY175" s="39"/>
      <c r="BZ175" s="39"/>
      <c r="CA175" s="39"/>
      <c r="CB175" s="39">
        <v>120</v>
      </c>
      <c r="CC175" s="39">
        <v>0</v>
      </c>
      <c r="CD175" s="39"/>
      <c r="CE175" s="39"/>
      <c r="CF175" s="39">
        <v>96</v>
      </c>
      <c r="CG175" s="39">
        <v>0</v>
      </c>
      <c r="CH175" s="39"/>
      <c r="CI175" s="39"/>
      <c r="CJ175" s="39">
        <v>114</v>
      </c>
      <c r="CK175" s="39">
        <v>0</v>
      </c>
      <c r="CL175" s="39"/>
      <c r="CM175" s="39"/>
      <c r="CN175" s="39"/>
      <c r="CO175" s="39"/>
      <c r="CP175" s="39"/>
      <c r="CQ175" s="39"/>
      <c r="CR175" s="39"/>
      <c r="CS175" s="39"/>
      <c r="CT175" s="39"/>
      <c r="CU175" s="39"/>
      <c r="CV175" s="39"/>
      <c r="CW175" s="39"/>
      <c r="CX175" s="39"/>
      <c r="CY175" s="39"/>
      <c r="CZ175" s="39"/>
      <c r="DA175" s="39"/>
      <c r="DB175" s="39"/>
      <c r="DC175" s="39"/>
      <c r="DD175" s="39"/>
      <c r="DE175" s="39"/>
      <c r="DF175" s="39"/>
      <c r="DG175" s="39"/>
      <c r="DH175" s="39"/>
      <c r="DI175" s="39"/>
      <c r="DJ175" s="39"/>
      <c r="DK175" s="39"/>
      <c r="DL175" s="39"/>
      <c r="DM175" s="39"/>
      <c r="DN175" s="39"/>
      <c r="DO175" s="35"/>
      <c r="DP175" s="39"/>
      <c r="DQ175" s="39"/>
      <c r="DR175" s="39"/>
      <c r="DS175" s="39"/>
      <c r="DT175" s="39"/>
      <c r="DU175" s="39"/>
      <c r="DV175" s="39"/>
      <c r="DW175" s="39"/>
      <c r="DX175" s="39"/>
      <c r="DY175" s="39"/>
      <c r="DZ175" s="39"/>
      <c r="EA175" s="39"/>
      <c r="EB175" s="39"/>
      <c r="EC175" s="39"/>
      <c r="ED175" s="39"/>
      <c r="EE175" s="39"/>
      <c r="EF175" s="39"/>
      <c r="EG175" s="39"/>
      <c r="EI175" s="23"/>
      <c r="EJ175" s="23"/>
      <c r="EK175" s="23"/>
      <c r="EL175" s="23"/>
      <c r="EM175" s="23"/>
      <c r="EN175" s="23"/>
      <c r="EO175" s="23"/>
      <c r="EQ175" s="23"/>
      <c r="ES175" s="23"/>
      <c r="ET175" s="23"/>
      <c r="EV175" s="99"/>
      <c r="EW175" s="99"/>
    </row>
    <row r="176" spans="1:153" ht="16.5" thickBot="1">
      <c r="A176" s="83" t="s">
        <v>91</v>
      </c>
      <c r="B176" s="83"/>
      <c r="C176" s="79"/>
      <c r="D176" s="23">
        <f>IFERROR(VLOOKUP(A176,#REF!,4,FALSE),0)</f>
        <v>0</v>
      </c>
      <c r="E176" s="23">
        <f>IFERROR(VLOOKUP(A176,#REF!,6,FALSE),0)</f>
        <v>0</v>
      </c>
      <c r="F176" s="23"/>
      <c r="G176" s="23">
        <f>+IFERROR(VLOOKUP(A176,#REF!,8,FALSE),0)</f>
        <v>0</v>
      </c>
      <c r="H176" s="23">
        <f>+IFERROR(VLOOKUP(A176,#REF!,10,FALSE),0)</f>
        <v>0</v>
      </c>
      <c r="I176" s="23">
        <f t="shared" si="17"/>
        <v>0</v>
      </c>
      <c r="J176" s="23">
        <f t="shared" si="18"/>
        <v>0</v>
      </c>
      <c r="K176" s="306"/>
      <c r="L176" s="39">
        <v>66</v>
      </c>
      <c r="M176" s="39">
        <v>0</v>
      </c>
      <c r="N176" s="39"/>
      <c r="O176" s="39"/>
      <c r="P176" s="39">
        <v>114</v>
      </c>
      <c r="Q176" s="39">
        <v>12</v>
      </c>
      <c r="R176" s="39"/>
      <c r="S176" s="35"/>
      <c r="T176" s="39"/>
      <c r="U176" s="39"/>
      <c r="V176" s="39"/>
      <c r="W176" s="39"/>
      <c r="X176" s="39">
        <v>186</v>
      </c>
      <c r="Y176" s="39">
        <v>0</v>
      </c>
      <c r="Z176" s="39"/>
      <c r="AA176" s="39"/>
      <c r="AB176" s="39">
        <v>72</v>
      </c>
      <c r="AC176" s="39">
        <v>0</v>
      </c>
      <c r="AD176" s="39">
        <v>600</v>
      </c>
      <c r="AE176" s="39"/>
      <c r="AF176" s="39">
        <v>186</v>
      </c>
      <c r="AG176" s="39">
        <v>0</v>
      </c>
      <c r="AH176" s="39"/>
      <c r="AI176" s="39"/>
      <c r="AJ176" s="39">
        <v>72</v>
      </c>
      <c r="AK176" s="39">
        <v>0</v>
      </c>
      <c r="AL176" s="39"/>
      <c r="AM176" s="39"/>
      <c r="AN176" s="39">
        <v>66</v>
      </c>
      <c r="AO176" s="39">
        <v>6</v>
      </c>
      <c r="AP176" s="39">
        <v>600</v>
      </c>
      <c r="AQ176" s="39"/>
      <c r="AR176" s="39">
        <v>84</v>
      </c>
      <c r="AS176" s="39">
        <v>0</v>
      </c>
      <c r="AT176" s="39"/>
      <c r="AU176" s="35"/>
      <c r="AV176" s="39"/>
      <c r="AW176" s="39"/>
      <c r="AX176" s="39"/>
      <c r="AY176" s="39"/>
      <c r="AZ176" s="39">
        <v>96</v>
      </c>
      <c r="BA176" s="39">
        <v>6</v>
      </c>
      <c r="BB176" s="39"/>
      <c r="BC176" s="39"/>
      <c r="BD176" s="35">
        <v>66</v>
      </c>
      <c r="BE176" s="39">
        <v>0</v>
      </c>
      <c r="BF176" s="39">
        <v>0</v>
      </c>
      <c r="BG176" s="39"/>
      <c r="BH176" s="39">
        <v>66</v>
      </c>
      <c r="BI176" s="39">
        <v>0</v>
      </c>
      <c r="BJ176" s="39"/>
      <c r="BK176" s="39"/>
      <c r="BL176" s="39">
        <v>114</v>
      </c>
      <c r="BM176" s="39">
        <v>0</v>
      </c>
      <c r="BN176" s="39">
        <v>600</v>
      </c>
      <c r="BO176" s="39"/>
      <c r="BP176" s="39">
        <v>156</v>
      </c>
      <c r="BQ176" s="39">
        <v>6</v>
      </c>
      <c r="BR176" s="39"/>
      <c r="BS176" s="39"/>
      <c r="BT176" s="39">
        <v>150</v>
      </c>
      <c r="BU176" s="39">
        <v>0</v>
      </c>
      <c r="BV176" s="39"/>
      <c r="BW176" s="39"/>
      <c r="BX176" s="39"/>
      <c r="BY176" s="39"/>
      <c r="BZ176" s="39"/>
      <c r="CA176" s="39"/>
      <c r="CB176" s="39">
        <v>126</v>
      </c>
      <c r="CC176" s="39">
        <v>0</v>
      </c>
      <c r="CD176" s="39"/>
      <c r="CE176" s="39"/>
      <c r="CF176" s="39">
        <v>84</v>
      </c>
      <c r="CG176" s="39">
        <v>0</v>
      </c>
      <c r="CH176" s="39"/>
      <c r="CI176" s="39"/>
      <c r="CJ176" s="39">
        <v>96</v>
      </c>
      <c r="CK176" s="39">
        <v>0</v>
      </c>
      <c r="CL176" s="39"/>
      <c r="CM176" s="39"/>
      <c r="CN176" s="39"/>
      <c r="CO176" s="39"/>
      <c r="CP176" s="39"/>
      <c r="CQ176" s="39"/>
      <c r="CR176" s="39"/>
      <c r="CS176" s="39"/>
      <c r="CT176" s="39"/>
      <c r="CU176" s="39"/>
      <c r="CV176" s="39"/>
      <c r="CW176" s="39"/>
      <c r="CX176" s="39"/>
      <c r="CY176" s="39"/>
      <c r="CZ176" s="39"/>
      <c r="DA176" s="39"/>
      <c r="DB176" s="39"/>
      <c r="DC176" s="39"/>
      <c r="DD176" s="39"/>
      <c r="DE176" s="39"/>
      <c r="DF176" s="39"/>
      <c r="DG176" s="39"/>
      <c r="DH176" s="39"/>
      <c r="DI176" s="39"/>
      <c r="DJ176" s="39"/>
      <c r="DK176" s="39"/>
      <c r="DL176" s="39"/>
      <c r="DM176" s="39"/>
      <c r="DN176" s="39"/>
      <c r="DO176" s="35"/>
      <c r="DP176" s="39"/>
      <c r="DQ176" s="39"/>
      <c r="DR176" s="39"/>
      <c r="DS176" s="39"/>
      <c r="DT176" s="39"/>
      <c r="DU176" s="39"/>
      <c r="DV176" s="39"/>
      <c r="DW176" s="39"/>
      <c r="DX176" s="39"/>
      <c r="DY176" s="39"/>
      <c r="DZ176" s="39"/>
      <c r="EA176" s="39"/>
      <c r="EB176" s="39"/>
      <c r="EC176" s="39"/>
      <c r="ED176" s="39"/>
      <c r="EE176" s="39"/>
      <c r="EF176" s="39"/>
      <c r="EG176" s="39"/>
      <c r="EI176" s="23"/>
      <c r="EJ176" s="23"/>
      <c r="EK176" s="23"/>
      <c r="EL176" s="23"/>
      <c r="EM176" s="23"/>
      <c r="EN176" s="23"/>
      <c r="EO176" s="23"/>
      <c r="EQ176" s="23"/>
      <c r="ES176" s="23"/>
      <c r="ET176" s="23"/>
      <c r="EV176" s="99"/>
      <c r="EW176" s="99"/>
    </row>
    <row r="177" spans="1:153" ht="16.5" thickBot="1">
      <c r="A177" s="83" t="s">
        <v>114</v>
      </c>
      <c r="B177" s="83"/>
      <c r="C177" s="79"/>
      <c r="D177" s="23">
        <f>IFERROR(VLOOKUP(A177,#REF!,4,FALSE),0)</f>
        <v>0</v>
      </c>
      <c r="E177" s="23">
        <f>IFERROR(VLOOKUP(A177,#REF!,6,FALSE),0)</f>
        <v>0</v>
      </c>
      <c r="F177" s="23"/>
      <c r="G177" s="23">
        <f>+IFERROR(VLOOKUP(A177,#REF!,8,FALSE),0)</f>
        <v>0</v>
      </c>
      <c r="H177" s="23">
        <f>+IFERROR(VLOOKUP(A177,#REF!,10,FALSE),0)</f>
        <v>0</v>
      </c>
      <c r="I177" s="23">
        <f t="shared" si="17"/>
        <v>0</v>
      </c>
      <c r="J177" s="23">
        <f t="shared" si="18"/>
        <v>0</v>
      </c>
      <c r="K177" s="306"/>
      <c r="L177" s="39">
        <v>0</v>
      </c>
      <c r="M177" s="39">
        <v>0</v>
      </c>
      <c r="N177" s="39"/>
      <c r="O177" s="39"/>
      <c r="P177" s="39">
        <v>0</v>
      </c>
      <c r="Q177" s="39">
        <v>0</v>
      </c>
      <c r="R177" s="39"/>
      <c r="S177" s="35"/>
      <c r="T177" s="39"/>
      <c r="U177" s="39"/>
      <c r="V177" s="39"/>
      <c r="W177" s="39"/>
      <c r="X177" s="39">
        <v>0</v>
      </c>
      <c r="Y177" s="39">
        <v>0</v>
      </c>
      <c r="Z177" s="39"/>
      <c r="AA177" s="39"/>
      <c r="AB177" s="39">
        <v>0</v>
      </c>
      <c r="AC177" s="39">
        <v>0</v>
      </c>
      <c r="AD177" s="39">
        <v>0</v>
      </c>
      <c r="AE177" s="39"/>
      <c r="AF177" s="39">
        <v>0</v>
      </c>
      <c r="AG177" s="39">
        <v>0</v>
      </c>
      <c r="AH177" s="39"/>
      <c r="AI177" s="39"/>
      <c r="AJ177" s="39">
        <v>0</v>
      </c>
      <c r="AK177" s="39">
        <v>0</v>
      </c>
      <c r="AL177" s="39"/>
      <c r="AM177" s="39"/>
      <c r="AN177" s="39">
        <v>0</v>
      </c>
      <c r="AO177" s="39">
        <v>0</v>
      </c>
      <c r="AP177" s="39">
        <v>0</v>
      </c>
      <c r="AQ177" s="39"/>
      <c r="AR177" s="39">
        <v>0</v>
      </c>
      <c r="AS177" s="39">
        <v>0</v>
      </c>
      <c r="AT177" s="39"/>
      <c r="AU177" s="35"/>
      <c r="AV177" s="39"/>
      <c r="AW177" s="39"/>
      <c r="AX177" s="39"/>
      <c r="AY177" s="39"/>
      <c r="AZ177" s="39">
        <v>30</v>
      </c>
      <c r="BA177" s="39">
        <v>0</v>
      </c>
      <c r="BB177" s="39"/>
      <c r="BC177" s="39"/>
      <c r="BD177" s="35">
        <v>0</v>
      </c>
      <c r="BE177" s="39">
        <v>0</v>
      </c>
      <c r="BF177" s="39">
        <v>0</v>
      </c>
      <c r="BG177" s="39"/>
      <c r="BH177" s="39">
        <v>0</v>
      </c>
      <c r="BI177" s="39">
        <v>0</v>
      </c>
      <c r="BJ177" s="39"/>
      <c r="BK177" s="39"/>
      <c r="BL177" s="39">
        <v>0</v>
      </c>
      <c r="BM177" s="39">
        <v>0</v>
      </c>
      <c r="BN177" s="39">
        <v>0</v>
      </c>
      <c r="BO177" s="39"/>
      <c r="BP177" s="39">
        <v>0</v>
      </c>
      <c r="BQ177" s="39">
        <v>0</v>
      </c>
      <c r="BR177" s="39"/>
      <c r="BS177" s="39"/>
      <c r="BT177" s="39">
        <v>0</v>
      </c>
      <c r="BU177" s="39">
        <v>0</v>
      </c>
      <c r="BV177" s="39"/>
      <c r="BW177" s="39"/>
      <c r="BX177" s="39"/>
      <c r="BY177" s="39"/>
      <c r="BZ177" s="39"/>
      <c r="CA177" s="39"/>
      <c r="CB177" s="39">
        <v>0</v>
      </c>
      <c r="CC177" s="39">
        <v>0</v>
      </c>
      <c r="CD177" s="39"/>
      <c r="CE177" s="39"/>
      <c r="CF177" s="39">
        <v>0</v>
      </c>
      <c r="CG177" s="39">
        <v>0</v>
      </c>
      <c r="CH177" s="39"/>
      <c r="CI177" s="39"/>
      <c r="CJ177" s="39">
        <v>0</v>
      </c>
      <c r="CK177" s="39">
        <v>0</v>
      </c>
      <c r="CL177" s="39"/>
      <c r="CM177" s="39"/>
      <c r="CN177" s="39"/>
      <c r="CO177" s="39"/>
      <c r="CP177" s="39"/>
      <c r="CQ177" s="39"/>
      <c r="CR177" s="39"/>
      <c r="CS177" s="39"/>
      <c r="CT177" s="39"/>
      <c r="CU177" s="39"/>
      <c r="CV177" s="39"/>
      <c r="CW177" s="39"/>
      <c r="CX177" s="39"/>
      <c r="CY177" s="39"/>
      <c r="CZ177" s="39"/>
      <c r="DA177" s="39"/>
      <c r="DB177" s="39"/>
      <c r="DC177" s="39"/>
      <c r="DD177" s="39"/>
      <c r="DE177" s="39"/>
      <c r="DF177" s="39"/>
      <c r="DG177" s="39"/>
      <c r="DH177" s="39"/>
      <c r="DI177" s="39"/>
      <c r="DJ177" s="39"/>
      <c r="DK177" s="39"/>
      <c r="DL177" s="39"/>
      <c r="DM177" s="39"/>
      <c r="DN177" s="39"/>
      <c r="DO177" s="35"/>
      <c r="DP177" s="39"/>
      <c r="DQ177" s="39"/>
      <c r="DR177" s="39"/>
      <c r="DS177" s="39"/>
      <c r="DT177" s="39"/>
      <c r="DU177" s="39"/>
      <c r="DV177" s="39"/>
      <c r="DW177" s="39"/>
      <c r="DX177" s="39"/>
      <c r="DY177" s="39"/>
      <c r="DZ177" s="39"/>
      <c r="EA177" s="39"/>
      <c r="EB177" s="39"/>
      <c r="EC177" s="39"/>
      <c r="ED177" s="39"/>
      <c r="EE177" s="39"/>
      <c r="EF177" s="39"/>
      <c r="EG177" s="39"/>
      <c r="EI177" s="23"/>
      <c r="EJ177" s="23"/>
      <c r="EK177" s="23"/>
      <c r="EL177" s="23"/>
      <c r="EM177" s="23"/>
      <c r="EN177" s="23"/>
      <c r="EO177" s="23"/>
      <c r="EQ177" s="23"/>
      <c r="ES177" s="23"/>
      <c r="ET177" s="23"/>
      <c r="EV177" s="99"/>
      <c r="EW177" s="99"/>
    </row>
    <row r="178" spans="1:153" ht="16.5" thickBot="1">
      <c r="A178" s="83" t="s">
        <v>178</v>
      </c>
      <c r="B178" s="83"/>
      <c r="C178" s="79"/>
      <c r="D178" s="23">
        <f>IFERROR(VLOOKUP(A178,#REF!,4,FALSE),0)</f>
        <v>0</v>
      </c>
      <c r="E178" s="23">
        <f>IFERROR(VLOOKUP(A178,#REF!,6,FALSE),0)</f>
        <v>0</v>
      </c>
      <c r="F178" s="23"/>
      <c r="G178" s="23">
        <f>+IFERROR(VLOOKUP(A178,#REF!,8,FALSE),0)</f>
        <v>0</v>
      </c>
      <c r="H178" s="23">
        <f>+IFERROR(VLOOKUP(A178,#REF!,10,FALSE),0)</f>
        <v>0</v>
      </c>
      <c r="I178" s="23">
        <f>+EQ178</f>
        <v>0</v>
      </c>
      <c r="J178" s="23">
        <f>+E178</f>
        <v>0</v>
      </c>
      <c r="K178" s="306"/>
      <c r="L178" s="39">
        <v>0</v>
      </c>
      <c r="M178" s="39">
        <v>0</v>
      </c>
      <c r="N178" s="39"/>
      <c r="O178" s="39"/>
      <c r="P178" s="39">
        <v>0</v>
      </c>
      <c r="Q178" s="39">
        <v>0</v>
      </c>
      <c r="R178" s="39"/>
      <c r="S178" s="35"/>
      <c r="T178" s="39"/>
      <c r="U178" s="39"/>
      <c r="V178" s="39"/>
      <c r="W178" s="39"/>
      <c r="X178" s="39">
        <v>0</v>
      </c>
      <c r="Y178" s="39">
        <v>0</v>
      </c>
      <c r="Z178" s="39"/>
      <c r="AA178" s="39"/>
      <c r="AB178" s="39">
        <v>0</v>
      </c>
      <c r="AC178" s="39">
        <v>0</v>
      </c>
      <c r="AD178" s="39">
        <v>0</v>
      </c>
      <c r="AE178" s="39"/>
      <c r="AF178" s="39">
        <v>0</v>
      </c>
      <c r="AG178" s="39">
        <v>0</v>
      </c>
      <c r="AH178" s="39"/>
      <c r="AI178" s="39"/>
      <c r="AJ178" s="39">
        <v>0</v>
      </c>
      <c r="AK178" s="39">
        <v>0</v>
      </c>
      <c r="AL178" s="39"/>
      <c r="AM178" s="39"/>
      <c r="AN178" s="39">
        <v>0</v>
      </c>
      <c r="AO178" s="39">
        <v>0</v>
      </c>
      <c r="AP178" s="39">
        <v>0</v>
      </c>
      <c r="AQ178" s="39"/>
      <c r="AR178" s="39">
        <v>0</v>
      </c>
      <c r="AS178" s="39">
        <v>0</v>
      </c>
      <c r="AT178" s="39"/>
      <c r="AU178" s="35"/>
      <c r="AV178" s="39"/>
      <c r="AW178" s="39"/>
      <c r="AX178" s="39"/>
      <c r="AY178" s="39"/>
      <c r="AZ178" s="39">
        <v>0</v>
      </c>
      <c r="BA178" s="39">
        <v>0</v>
      </c>
      <c r="BB178" s="39"/>
      <c r="BC178" s="39"/>
      <c r="BD178" s="35">
        <v>0</v>
      </c>
      <c r="BE178" s="39">
        <v>0</v>
      </c>
      <c r="BF178" s="39">
        <v>0</v>
      </c>
      <c r="BG178" s="39"/>
      <c r="BH178" s="39">
        <v>0</v>
      </c>
      <c r="BI178" s="39">
        <v>0</v>
      </c>
      <c r="BJ178" s="39"/>
      <c r="BK178" s="39"/>
      <c r="BL178" s="39">
        <v>0</v>
      </c>
      <c r="BM178" s="39">
        <v>0</v>
      </c>
      <c r="BN178" s="39">
        <v>0</v>
      </c>
      <c r="BO178" s="39"/>
      <c r="BP178" s="39">
        <v>0</v>
      </c>
      <c r="BQ178" s="39">
        <v>0</v>
      </c>
      <c r="BR178" s="39"/>
      <c r="BS178" s="39"/>
      <c r="BT178" s="39">
        <v>0</v>
      </c>
      <c r="BU178" s="39">
        <v>0</v>
      </c>
      <c r="BV178" s="39"/>
      <c r="BW178" s="39"/>
      <c r="BX178" s="39"/>
      <c r="BY178" s="39"/>
      <c r="BZ178" s="39"/>
      <c r="CA178" s="39"/>
      <c r="CB178" s="39">
        <v>0</v>
      </c>
      <c r="CC178" s="39">
        <v>0</v>
      </c>
      <c r="CD178" s="39"/>
      <c r="CE178" s="39"/>
      <c r="CF178" s="39">
        <v>0</v>
      </c>
      <c r="CG178" s="39">
        <v>0</v>
      </c>
      <c r="CH178" s="39"/>
      <c r="CI178" s="39"/>
      <c r="CJ178" s="39">
        <v>0</v>
      </c>
      <c r="CK178" s="39">
        <v>0</v>
      </c>
      <c r="CL178" s="39"/>
      <c r="CM178" s="39"/>
      <c r="CN178" s="39"/>
      <c r="CO178" s="39"/>
      <c r="CP178" s="39"/>
      <c r="CQ178" s="39"/>
      <c r="CR178" s="39"/>
      <c r="CS178" s="39"/>
      <c r="CT178" s="39"/>
      <c r="CU178" s="39"/>
      <c r="CV178" s="39"/>
      <c r="CW178" s="39"/>
      <c r="CX178" s="39"/>
      <c r="CY178" s="39"/>
      <c r="CZ178" s="39"/>
      <c r="DA178" s="39"/>
      <c r="DB178" s="39"/>
      <c r="DC178" s="39"/>
      <c r="DD178" s="39"/>
      <c r="DE178" s="39"/>
      <c r="DF178" s="39"/>
      <c r="DG178" s="39"/>
      <c r="DH178" s="39"/>
      <c r="DI178" s="39"/>
      <c r="DJ178" s="39"/>
      <c r="DK178" s="39"/>
      <c r="DL178" s="39"/>
      <c r="DM178" s="39"/>
      <c r="DN178" s="39"/>
      <c r="DO178" s="35"/>
      <c r="DP178" s="39"/>
      <c r="DQ178" s="39"/>
      <c r="DR178" s="39"/>
      <c r="DS178" s="39"/>
      <c r="DT178" s="39"/>
      <c r="DU178" s="39"/>
      <c r="DV178" s="39"/>
      <c r="DW178" s="39"/>
      <c r="DX178" s="39"/>
      <c r="DY178" s="39"/>
      <c r="DZ178" s="39"/>
      <c r="EA178" s="39"/>
      <c r="EB178" s="39"/>
      <c r="EC178" s="39"/>
      <c r="ED178" s="39"/>
      <c r="EE178" s="39"/>
      <c r="EF178" s="39"/>
      <c r="EG178" s="39"/>
      <c r="EI178" s="23"/>
      <c r="EJ178" s="23"/>
      <c r="EK178" s="23"/>
      <c r="EL178" s="23"/>
      <c r="EM178" s="23"/>
      <c r="EN178" s="23"/>
      <c r="EO178" s="23"/>
      <c r="EQ178" s="23"/>
      <c r="ES178" s="23"/>
      <c r="ET178" s="23"/>
      <c r="EV178" s="99"/>
      <c r="EW178" s="99"/>
    </row>
    <row r="179" spans="1:153" ht="16.5" thickBot="1">
      <c r="A179" s="83" t="s">
        <v>180</v>
      </c>
      <c r="B179" s="83"/>
      <c r="C179" s="79"/>
      <c r="D179" s="23">
        <f>IFERROR(VLOOKUP(A179,#REF!,4,FALSE),0)</f>
        <v>0</v>
      </c>
      <c r="E179" s="23">
        <f>IFERROR(VLOOKUP(A179,#REF!,6,FALSE),0)</f>
        <v>0</v>
      </c>
      <c r="F179" s="23"/>
      <c r="G179" s="23">
        <f>+IFERROR(VLOOKUP(A179,#REF!,8,FALSE),0)</f>
        <v>0</v>
      </c>
      <c r="H179" s="23">
        <f>+IFERROR(VLOOKUP(A179,#REF!,10,FALSE),0)</f>
        <v>0</v>
      </c>
      <c r="I179" s="23">
        <f>+EQ179</f>
        <v>0</v>
      </c>
      <c r="J179" s="23">
        <f>+E179</f>
        <v>0</v>
      </c>
      <c r="K179" s="306"/>
      <c r="L179" s="39">
        <v>0</v>
      </c>
      <c r="M179" s="39">
        <v>0</v>
      </c>
      <c r="N179" s="39"/>
      <c r="O179" s="39"/>
      <c r="P179" s="39">
        <v>0</v>
      </c>
      <c r="Q179" s="39">
        <v>0</v>
      </c>
      <c r="R179" s="39"/>
      <c r="S179" s="35"/>
      <c r="T179" s="39"/>
      <c r="U179" s="39"/>
      <c r="V179" s="39"/>
      <c r="W179" s="39"/>
      <c r="X179" s="39">
        <v>0</v>
      </c>
      <c r="Y179" s="39">
        <v>0</v>
      </c>
      <c r="Z179" s="39"/>
      <c r="AA179" s="39"/>
      <c r="AB179" s="39">
        <v>0</v>
      </c>
      <c r="AC179" s="39">
        <v>0</v>
      </c>
      <c r="AD179" s="39">
        <v>0</v>
      </c>
      <c r="AE179" s="39"/>
      <c r="AF179" s="39">
        <v>0</v>
      </c>
      <c r="AG179" s="39">
        <v>0</v>
      </c>
      <c r="AH179" s="39"/>
      <c r="AI179" s="39"/>
      <c r="AJ179" s="39">
        <v>0</v>
      </c>
      <c r="AK179" s="39">
        <v>0</v>
      </c>
      <c r="AL179" s="39"/>
      <c r="AM179" s="39"/>
      <c r="AN179" s="39">
        <v>0</v>
      </c>
      <c r="AO179" s="39">
        <v>0</v>
      </c>
      <c r="AP179" s="39">
        <v>0</v>
      </c>
      <c r="AQ179" s="39"/>
      <c r="AR179" s="39">
        <v>0</v>
      </c>
      <c r="AS179" s="39">
        <v>0</v>
      </c>
      <c r="AT179" s="39"/>
      <c r="AU179" s="35"/>
      <c r="AV179" s="39"/>
      <c r="AW179" s="39"/>
      <c r="AX179" s="39"/>
      <c r="AY179" s="39"/>
      <c r="AZ179" s="39">
        <v>0</v>
      </c>
      <c r="BA179" s="39">
        <v>0</v>
      </c>
      <c r="BB179" s="39"/>
      <c r="BC179" s="39"/>
      <c r="BD179" s="35">
        <v>0</v>
      </c>
      <c r="BE179" s="39">
        <v>0</v>
      </c>
      <c r="BF179" s="39">
        <v>0</v>
      </c>
      <c r="BG179" s="39"/>
      <c r="BH179" s="39">
        <v>0</v>
      </c>
      <c r="BI179" s="39">
        <v>0</v>
      </c>
      <c r="BJ179" s="39"/>
      <c r="BK179" s="39"/>
      <c r="BL179" s="39">
        <v>0</v>
      </c>
      <c r="BM179" s="39">
        <v>0</v>
      </c>
      <c r="BN179" s="39">
        <v>0</v>
      </c>
      <c r="BO179" s="39"/>
      <c r="BP179" s="39">
        <v>0</v>
      </c>
      <c r="BQ179" s="39">
        <v>0</v>
      </c>
      <c r="BR179" s="39"/>
      <c r="BS179" s="39"/>
      <c r="BT179" s="39">
        <v>0</v>
      </c>
      <c r="BU179" s="39">
        <v>0</v>
      </c>
      <c r="BV179" s="39"/>
      <c r="BW179" s="39"/>
      <c r="BX179" s="39"/>
      <c r="BY179" s="39"/>
      <c r="BZ179" s="39"/>
      <c r="CA179" s="39"/>
      <c r="CB179" s="39">
        <v>0</v>
      </c>
      <c r="CC179" s="39">
        <v>0</v>
      </c>
      <c r="CD179" s="39"/>
      <c r="CE179" s="39"/>
      <c r="CF179" s="39">
        <v>0</v>
      </c>
      <c r="CG179" s="39">
        <v>0</v>
      </c>
      <c r="CH179" s="39"/>
      <c r="CI179" s="39"/>
      <c r="CJ179" s="39">
        <v>0</v>
      </c>
      <c r="CK179" s="39">
        <v>0</v>
      </c>
      <c r="CL179" s="39"/>
      <c r="CM179" s="39"/>
      <c r="CN179" s="39"/>
      <c r="CO179" s="39"/>
      <c r="CP179" s="39"/>
      <c r="CQ179" s="39"/>
      <c r="CR179" s="39"/>
      <c r="CS179" s="39"/>
      <c r="CT179" s="39"/>
      <c r="CU179" s="39"/>
      <c r="CV179" s="39"/>
      <c r="CW179" s="39"/>
      <c r="CX179" s="39"/>
      <c r="CY179" s="39"/>
      <c r="CZ179" s="39"/>
      <c r="DA179" s="39"/>
      <c r="DB179" s="39"/>
      <c r="DC179" s="39"/>
      <c r="DD179" s="39"/>
      <c r="DE179" s="39"/>
      <c r="DF179" s="39"/>
      <c r="DG179" s="39"/>
      <c r="DH179" s="39"/>
      <c r="DI179" s="39"/>
      <c r="DJ179" s="39"/>
      <c r="DK179" s="39"/>
      <c r="DL179" s="39"/>
      <c r="DM179" s="39"/>
      <c r="DN179" s="39"/>
      <c r="DO179" s="35"/>
      <c r="DP179" s="39"/>
      <c r="DQ179" s="39"/>
      <c r="DR179" s="39"/>
      <c r="DS179" s="39"/>
      <c r="DT179" s="39"/>
      <c r="DU179" s="39"/>
      <c r="DV179" s="39"/>
      <c r="DW179" s="39"/>
      <c r="DX179" s="39"/>
      <c r="DY179" s="39"/>
      <c r="DZ179" s="39"/>
      <c r="EA179" s="39"/>
      <c r="EB179" s="39"/>
      <c r="EC179" s="39"/>
      <c r="ED179" s="39"/>
      <c r="EE179" s="39"/>
      <c r="EF179" s="39"/>
      <c r="EG179" s="39"/>
      <c r="EI179" s="23"/>
      <c r="EJ179" s="23"/>
      <c r="EK179" s="23"/>
      <c r="EL179" s="23"/>
      <c r="EM179" s="23"/>
      <c r="EN179" s="23"/>
      <c r="EO179" s="23"/>
      <c r="EQ179" s="23"/>
      <c r="ES179" s="23"/>
      <c r="ET179" s="23"/>
      <c r="EV179" s="99"/>
      <c r="EW179" s="99"/>
    </row>
    <row r="180" spans="1:153" ht="16.5" thickBot="1">
      <c r="A180" s="83" t="s">
        <v>191</v>
      </c>
      <c r="B180" s="83"/>
      <c r="C180" s="79"/>
      <c r="D180" s="23">
        <f>IFERROR(VLOOKUP(A180,#REF!,4,FALSE),0)</f>
        <v>0</v>
      </c>
      <c r="E180" s="23">
        <f>IFERROR(VLOOKUP(A180,#REF!,6,FALSE),0)</f>
        <v>0</v>
      </c>
      <c r="F180" s="23"/>
      <c r="G180" s="23">
        <f>+IFERROR(VLOOKUP(A180,#REF!,8,FALSE),0)</f>
        <v>0</v>
      </c>
      <c r="H180" s="23">
        <f>+IFERROR(VLOOKUP(A180,#REF!,10,FALSE),0)</f>
        <v>0</v>
      </c>
      <c r="I180" s="23">
        <f t="shared" si="17"/>
        <v>0</v>
      </c>
      <c r="J180" s="23">
        <f t="shared" si="18"/>
        <v>0</v>
      </c>
      <c r="K180" s="306"/>
      <c r="L180" s="39">
        <v>0</v>
      </c>
      <c r="M180" s="39">
        <v>0</v>
      </c>
      <c r="N180" s="39"/>
      <c r="O180" s="39"/>
      <c r="P180" s="39">
        <v>0</v>
      </c>
      <c r="Q180" s="39">
        <v>0</v>
      </c>
      <c r="R180" s="39"/>
      <c r="S180" s="35"/>
      <c r="T180" s="39"/>
      <c r="U180" s="39"/>
      <c r="V180" s="39"/>
      <c r="W180" s="39"/>
      <c r="X180" s="39">
        <v>0</v>
      </c>
      <c r="Y180" s="39">
        <v>0</v>
      </c>
      <c r="Z180" s="39"/>
      <c r="AA180" s="39"/>
      <c r="AB180" s="39">
        <v>0</v>
      </c>
      <c r="AC180" s="39">
        <v>0</v>
      </c>
      <c r="AD180" s="39">
        <v>0</v>
      </c>
      <c r="AE180" s="39"/>
      <c r="AF180" s="39">
        <v>0</v>
      </c>
      <c r="AG180" s="39">
        <v>0</v>
      </c>
      <c r="AH180" s="39"/>
      <c r="AI180" s="39"/>
      <c r="AJ180" s="39">
        <v>0</v>
      </c>
      <c r="AK180" s="39">
        <v>0</v>
      </c>
      <c r="AL180" s="39"/>
      <c r="AM180" s="39"/>
      <c r="AN180" s="39">
        <v>0</v>
      </c>
      <c r="AO180" s="39">
        <v>0</v>
      </c>
      <c r="AP180" s="39">
        <v>0</v>
      </c>
      <c r="AQ180" s="39"/>
      <c r="AR180" s="39">
        <v>0</v>
      </c>
      <c r="AS180" s="39">
        <v>0</v>
      </c>
      <c r="AT180" s="39"/>
      <c r="AU180" s="35"/>
      <c r="AV180" s="39"/>
      <c r="AW180" s="39"/>
      <c r="AX180" s="39"/>
      <c r="AY180" s="39"/>
      <c r="AZ180" s="39">
        <v>0</v>
      </c>
      <c r="BA180" s="39">
        <v>0</v>
      </c>
      <c r="BB180" s="39"/>
      <c r="BC180" s="39"/>
      <c r="BD180" s="35">
        <v>0</v>
      </c>
      <c r="BE180" s="39">
        <v>0</v>
      </c>
      <c r="BF180" s="39">
        <v>0</v>
      </c>
      <c r="BG180" s="39"/>
      <c r="BH180" s="39">
        <v>0</v>
      </c>
      <c r="BI180" s="39">
        <v>0</v>
      </c>
      <c r="BJ180" s="39"/>
      <c r="BK180" s="39"/>
      <c r="BL180" s="39">
        <v>0</v>
      </c>
      <c r="BM180" s="39">
        <v>0</v>
      </c>
      <c r="BN180" s="39">
        <v>0</v>
      </c>
      <c r="BO180" s="39"/>
      <c r="BP180" s="39">
        <v>0</v>
      </c>
      <c r="BQ180" s="39">
        <v>0</v>
      </c>
      <c r="BR180" s="39"/>
      <c r="BS180" s="39"/>
      <c r="BT180" s="39">
        <v>0</v>
      </c>
      <c r="BU180" s="39">
        <v>0</v>
      </c>
      <c r="BV180" s="39"/>
      <c r="BW180" s="39"/>
      <c r="BX180" s="39"/>
      <c r="BY180" s="39"/>
      <c r="BZ180" s="39"/>
      <c r="CA180" s="39"/>
      <c r="CB180" s="39">
        <v>0</v>
      </c>
      <c r="CC180" s="39">
        <v>0</v>
      </c>
      <c r="CD180" s="39"/>
      <c r="CE180" s="39"/>
      <c r="CF180" s="39">
        <v>0</v>
      </c>
      <c r="CG180" s="39">
        <v>0</v>
      </c>
      <c r="CH180" s="39"/>
      <c r="CI180" s="39"/>
      <c r="CJ180" s="39">
        <v>0</v>
      </c>
      <c r="CK180" s="39">
        <v>0</v>
      </c>
      <c r="CL180" s="39"/>
      <c r="CM180" s="39"/>
      <c r="CN180" s="39"/>
      <c r="CO180" s="39"/>
      <c r="CP180" s="39"/>
      <c r="CQ180" s="39"/>
      <c r="CR180" s="39"/>
      <c r="CS180" s="39"/>
      <c r="CT180" s="39"/>
      <c r="CU180" s="39"/>
      <c r="CV180" s="39"/>
      <c r="CW180" s="39"/>
      <c r="CX180" s="39"/>
      <c r="CY180" s="39"/>
      <c r="CZ180" s="39"/>
      <c r="DA180" s="39"/>
      <c r="DB180" s="39"/>
      <c r="DC180" s="39"/>
      <c r="DD180" s="39"/>
      <c r="DE180" s="39"/>
      <c r="DF180" s="39"/>
      <c r="DG180" s="39"/>
      <c r="DH180" s="39"/>
      <c r="DI180" s="39"/>
      <c r="DJ180" s="39"/>
      <c r="DK180" s="39"/>
      <c r="DL180" s="39"/>
      <c r="DM180" s="39"/>
      <c r="DN180" s="39"/>
      <c r="DO180" s="35"/>
      <c r="DP180" s="39"/>
      <c r="DQ180" s="39"/>
      <c r="DR180" s="39"/>
      <c r="DS180" s="39"/>
      <c r="DT180" s="39"/>
      <c r="DU180" s="39"/>
      <c r="DV180" s="39"/>
      <c r="DW180" s="39"/>
      <c r="DX180" s="39"/>
      <c r="DY180" s="39"/>
      <c r="DZ180" s="39"/>
      <c r="EA180" s="39"/>
      <c r="EB180" s="39"/>
      <c r="EC180" s="39"/>
      <c r="ED180" s="39"/>
      <c r="EE180" s="39"/>
      <c r="EF180" s="39"/>
      <c r="EG180" s="39"/>
      <c r="EI180" s="23"/>
      <c r="EJ180" s="23"/>
      <c r="EK180" s="23"/>
      <c r="EL180" s="23"/>
      <c r="EM180" s="23"/>
      <c r="EN180" s="23"/>
      <c r="EO180" s="23"/>
      <c r="EQ180" s="23"/>
      <c r="ES180" s="23"/>
      <c r="ET180" s="23"/>
      <c r="EV180" s="99"/>
      <c r="EW180" s="99"/>
    </row>
    <row r="181" spans="1:153" ht="16.5" thickBot="1">
      <c r="A181" s="81" t="s">
        <v>128</v>
      </c>
      <c r="B181" s="82"/>
      <c r="C181" s="79"/>
      <c r="D181" s="21">
        <f>IFERROR(VLOOKUP(A181,#REF!,4,FALSE),0)</f>
        <v>0</v>
      </c>
      <c r="E181" s="21">
        <f>IFERROR(VLOOKUP(A181,#REF!,6,FALSE),0)</f>
        <v>0</v>
      </c>
      <c r="F181" s="21"/>
      <c r="G181" s="21">
        <f>+IFERROR(VLOOKUP(A181,#REF!,8,FALSE),0)</f>
        <v>0</v>
      </c>
      <c r="H181" s="21">
        <f>+IFERROR(VLOOKUP(A181,#REF!,10,FALSE),0)</f>
        <v>0</v>
      </c>
      <c r="I181" s="21">
        <f t="shared" si="17"/>
        <v>0</v>
      </c>
      <c r="J181" s="21">
        <f t="shared" si="18"/>
        <v>0</v>
      </c>
      <c r="K181" s="192">
        <f>J181-I181</f>
        <v>0</v>
      </c>
      <c r="L181" s="39">
        <v>0</v>
      </c>
      <c r="M181" s="39">
        <v>0</v>
      </c>
      <c r="N181" s="39"/>
      <c r="O181" s="39"/>
      <c r="P181" s="39">
        <v>0</v>
      </c>
      <c r="Q181" s="39">
        <v>0</v>
      </c>
      <c r="R181" s="39"/>
      <c r="S181" s="35"/>
      <c r="T181" s="39"/>
      <c r="U181" s="39"/>
      <c r="V181" s="39"/>
      <c r="W181" s="39"/>
      <c r="X181" s="39">
        <v>0</v>
      </c>
      <c r="Y181" s="39">
        <v>0</v>
      </c>
      <c r="Z181" s="39"/>
      <c r="AA181" s="39"/>
      <c r="AB181" s="39">
        <v>0</v>
      </c>
      <c r="AC181" s="39">
        <v>0</v>
      </c>
      <c r="AD181" s="39">
        <v>0</v>
      </c>
      <c r="AE181" s="39"/>
      <c r="AF181" s="39">
        <v>0</v>
      </c>
      <c r="AG181" s="39">
        <v>0</v>
      </c>
      <c r="AH181" s="39"/>
      <c r="AI181" s="39"/>
      <c r="AJ181" s="39">
        <v>0</v>
      </c>
      <c r="AK181" s="39">
        <v>0</v>
      </c>
      <c r="AL181" s="39"/>
      <c r="AM181" s="39"/>
      <c r="AN181" s="39">
        <v>0</v>
      </c>
      <c r="AO181" s="39">
        <v>0</v>
      </c>
      <c r="AP181" s="39">
        <v>0</v>
      </c>
      <c r="AQ181" s="39"/>
      <c r="AR181" s="39">
        <v>0</v>
      </c>
      <c r="AS181" s="39">
        <v>0</v>
      </c>
      <c r="AT181" s="39"/>
      <c r="AU181" s="35"/>
      <c r="AV181" s="39"/>
      <c r="AW181" s="39"/>
      <c r="AX181" s="39"/>
      <c r="AY181" s="39"/>
      <c r="AZ181" s="39">
        <v>0</v>
      </c>
      <c r="BA181" s="39">
        <v>0</v>
      </c>
      <c r="BB181" s="39"/>
      <c r="BC181" s="39"/>
      <c r="BD181" s="35">
        <v>0</v>
      </c>
      <c r="BE181" s="39">
        <v>0</v>
      </c>
      <c r="BF181" s="39">
        <v>0</v>
      </c>
      <c r="BG181" s="39"/>
      <c r="BH181" s="39">
        <v>0</v>
      </c>
      <c r="BI181" s="39">
        <v>0</v>
      </c>
      <c r="BJ181" s="39"/>
      <c r="BK181" s="39"/>
      <c r="BL181" s="39">
        <v>0</v>
      </c>
      <c r="BM181" s="39">
        <v>0</v>
      </c>
      <c r="BN181" s="39">
        <v>0</v>
      </c>
      <c r="BO181" s="39"/>
      <c r="BP181" s="39">
        <v>0</v>
      </c>
      <c r="BQ181" s="39">
        <v>0</v>
      </c>
      <c r="BR181" s="39"/>
      <c r="BS181" s="39"/>
      <c r="BT181" s="39">
        <v>0</v>
      </c>
      <c r="BU181" s="39">
        <v>0</v>
      </c>
      <c r="BV181" s="39"/>
      <c r="BW181" s="39"/>
      <c r="BX181" s="39"/>
      <c r="BY181" s="39"/>
      <c r="BZ181" s="39"/>
      <c r="CA181" s="39"/>
      <c r="CB181" s="39">
        <v>0</v>
      </c>
      <c r="CC181" s="39">
        <v>0</v>
      </c>
      <c r="CD181" s="39"/>
      <c r="CE181" s="39"/>
      <c r="CF181" s="39">
        <v>0</v>
      </c>
      <c r="CG181" s="39">
        <v>0</v>
      </c>
      <c r="CH181" s="39"/>
      <c r="CI181" s="39"/>
      <c r="CJ181" s="39">
        <v>0</v>
      </c>
      <c r="CK181" s="39">
        <v>0</v>
      </c>
      <c r="CL181" s="39"/>
      <c r="CM181" s="39"/>
      <c r="CN181" s="39"/>
      <c r="CO181" s="39"/>
      <c r="CP181" s="39"/>
      <c r="CQ181" s="39"/>
      <c r="CR181" s="39"/>
      <c r="CS181" s="39"/>
      <c r="CT181" s="39"/>
      <c r="CU181" s="39"/>
      <c r="CV181" s="39"/>
      <c r="CW181" s="39"/>
      <c r="CX181" s="39"/>
      <c r="CY181" s="39"/>
      <c r="CZ181" s="39"/>
      <c r="DA181" s="39"/>
      <c r="DB181" s="39"/>
      <c r="DC181" s="39"/>
      <c r="DD181" s="39"/>
      <c r="DE181" s="39"/>
      <c r="DF181" s="39"/>
      <c r="DG181" s="39"/>
      <c r="DH181" s="39"/>
      <c r="DI181" s="39"/>
      <c r="DJ181" s="39"/>
      <c r="DK181" s="39"/>
      <c r="DL181" s="39"/>
      <c r="DM181" s="39"/>
      <c r="DN181" s="39"/>
      <c r="DO181" s="35"/>
      <c r="DP181" s="39"/>
      <c r="DQ181" s="39"/>
      <c r="DR181" s="39"/>
      <c r="DS181" s="39"/>
      <c r="DT181" s="39"/>
      <c r="DU181" s="39"/>
      <c r="DV181" s="39"/>
      <c r="DW181" s="39"/>
      <c r="DX181" s="39"/>
      <c r="DY181" s="39"/>
      <c r="DZ181" s="39"/>
      <c r="EA181" s="39"/>
      <c r="EB181" s="39"/>
      <c r="EC181" s="39"/>
      <c r="ED181" s="39"/>
      <c r="EE181" s="39"/>
      <c r="EF181" s="39"/>
      <c r="EG181" s="39"/>
      <c r="EI181" s="21"/>
      <c r="EJ181" s="21"/>
      <c r="EK181" s="21"/>
      <c r="EL181" s="21"/>
      <c r="EM181" s="21"/>
      <c r="EN181" s="21"/>
      <c r="EO181" s="21"/>
      <c r="EQ181" s="21"/>
      <c r="ES181" s="21"/>
      <c r="ET181" s="21"/>
      <c r="EV181" s="99"/>
      <c r="EW181" s="99"/>
    </row>
    <row r="182" spans="1:153" ht="16.5" thickBot="1">
      <c r="A182" s="84" t="s">
        <v>153</v>
      </c>
      <c r="B182" s="85"/>
      <c r="C182" s="79"/>
      <c r="D182" s="24">
        <f>IFERROR(VLOOKUP(A182,#REF!,4,FALSE),0)</f>
        <v>0</v>
      </c>
      <c r="E182" s="24">
        <f>IFERROR(VLOOKUP(A182,#REF!,6,FALSE),0)</f>
        <v>0</v>
      </c>
      <c r="F182" s="24"/>
      <c r="G182" s="24">
        <f>+IFERROR(VLOOKUP(A182,#REF!,8,FALSE),0)</f>
        <v>0</v>
      </c>
      <c r="H182" s="24">
        <f>+IFERROR(VLOOKUP(A182,#REF!,10,FALSE),0)</f>
        <v>0</v>
      </c>
      <c r="I182" s="24">
        <f t="shared" si="17"/>
        <v>0</v>
      </c>
      <c r="J182" s="24">
        <f t="shared" si="18"/>
        <v>0</v>
      </c>
      <c r="K182" s="305">
        <f>SUM(J182:J184)-SUM(I182:I184)</f>
        <v>0</v>
      </c>
      <c r="L182" s="39">
        <v>432</v>
      </c>
      <c r="M182" s="39">
        <v>192</v>
      </c>
      <c r="N182" s="39"/>
      <c r="O182" s="39"/>
      <c r="P182" s="39">
        <v>528</v>
      </c>
      <c r="Q182" s="39">
        <v>144</v>
      </c>
      <c r="R182" s="39"/>
      <c r="S182" s="35"/>
      <c r="T182" s="39"/>
      <c r="U182" s="39"/>
      <c r="V182" s="39"/>
      <c r="W182" s="39"/>
      <c r="X182" s="39">
        <v>408</v>
      </c>
      <c r="Y182" s="39">
        <v>264</v>
      </c>
      <c r="Z182" s="39"/>
      <c r="AA182" s="39"/>
      <c r="AB182" s="39">
        <v>600</v>
      </c>
      <c r="AC182" s="39">
        <v>216</v>
      </c>
      <c r="AD182" s="39">
        <v>0</v>
      </c>
      <c r="AE182" s="39"/>
      <c r="AF182" s="39">
        <v>360</v>
      </c>
      <c r="AG182" s="39">
        <v>96</v>
      </c>
      <c r="AH182" s="39"/>
      <c r="AI182" s="39"/>
      <c r="AJ182" s="39">
        <v>336</v>
      </c>
      <c r="AK182" s="39">
        <v>24</v>
      </c>
      <c r="AL182" s="39"/>
      <c r="AM182" s="39"/>
      <c r="AN182" s="39">
        <v>312</v>
      </c>
      <c r="AO182" s="39">
        <v>72</v>
      </c>
      <c r="AP182" s="39">
        <v>4704</v>
      </c>
      <c r="AQ182" s="39"/>
      <c r="AR182" s="39">
        <v>480</v>
      </c>
      <c r="AS182" s="39">
        <v>24</v>
      </c>
      <c r="AT182" s="39"/>
      <c r="AU182" s="35"/>
      <c r="AV182" s="39"/>
      <c r="AW182" s="39"/>
      <c r="AX182" s="39"/>
      <c r="AY182" s="39"/>
      <c r="AZ182" s="39">
        <v>432</v>
      </c>
      <c r="BA182" s="39">
        <v>96</v>
      </c>
      <c r="BB182" s="39"/>
      <c r="BC182" s="39"/>
      <c r="BD182" s="35">
        <v>384</v>
      </c>
      <c r="BE182" s="39">
        <v>48</v>
      </c>
      <c r="BF182" s="39">
        <v>0</v>
      </c>
      <c r="BG182" s="39"/>
      <c r="BH182" s="39">
        <v>384</v>
      </c>
      <c r="BI182" s="39">
        <v>72</v>
      </c>
      <c r="BJ182" s="39"/>
      <c r="BK182" s="39"/>
      <c r="BL182" s="39">
        <v>408</v>
      </c>
      <c r="BM182" s="39">
        <v>72</v>
      </c>
      <c r="BN182" s="39">
        <v>0</v>
      </c>
      <c r="BO182" s="39"/>
      <c r="BP182" s="39">
        <v>408</v>
      </c>
      <c r="BQ182" s="39">
        <v>168</v>
      </c>
      <c r="BR182" s="39"/>
      <c r="BS182" s="39"/>
      <c r="BT182" s="39">
        <v>480</v>
      </c>
      <c r="BU182" s="39">
        <v>144</v>
      </c>
      <c r="BV182" s="39"/>
      <c r="BW182" s="39"/>
      <c r="BX182" s="39"/>
      <c r="BY182" s="39"/>
      <c r="BZ182" s="39"/>
      <c r="CA182" s="39"/>
      <c r="CB182" s="39">
        <v>312</v>
      </c>
      <c r="CC182" s="39">
        <v>72</v>
      </c>
      <c r="CD182" s="39"/>
      <c r="CE182" s="39"/>
      <c r="CF182" s="39">
        <v>432</v>
      </c>
      <c r="CG182" s="39">
        <v>144</v>
      </c>
      <c r="CH182" s="39"/>
      <c r="CI182" s="39"/>
      <c r="CJ182" s="39">
        <v>480</v>
      </c>
      <c r="CK182" s="39">
        <v>0</v>
      </c>
      <c r="CL182" s="39"/>
      <c r="CM182" s="39"/>
      <c r="CN182" s="39"/>
      <c r="CO182" s="39"/>
      <c r="CP182" s="39"/>
      <c r="CQ182" s="39"/>
      <c r="CR182" s="39"/>
      <c r="CS182" s="39"/>
      <c r="CT182" s="39"/>
      <c r="CU182" s="39"/>
      <c r="CV182" s="39"/>
      <c r="CW182" s="39"/>
      <c r="CX182" s="39"/>
      <c r="CY182" s="39"/>
      <c r="CZ182" s="39"/>
      <c r="DA182" s="39"/>
      <c r="DB182" s="39"/>
      <c r="DC182" s="39"/>
      <c r="DD182" s="39"/>
      <c r="DE182" s="39"/>
      <c r="DF182" s="39"/>
      <c r="DG182" s="39"/>
      <c r="DH182" s="39"/>
      <c r="DI182" s="39"/>
      <c r="DJ182" s="39"/>
      <c r="DK182" s="39"/>
      <c r="DL182" s="39"/>
      <c r="DM182" s="39"/>
      <c r="DN182" s="39"/>
      <c r="DO182" s="35"/>
      <c r="DP182" s="39"/>
      <c r="DQ182" s="39"/>
      <c r="DR182" s="39"/>
      <c r="DS182" s="39"/>
      <c r="DT182" s="39"/>
      <c r="DU182" s="39"/>
      <c r="DV182" s="39"/>
      <c r="DW182" s="39"/>
      <c r="DX182" s="39"/>
      <c r="DY182" s="39"/>
      <c r="DZ182" s="39"/>
      <c r="EA182" s="39"/>
      <c r="EB182" s="39"/>
      <c r="EC182" s="39"/>
      <c r="ED182" s="39"/>
      <c r="EE182" s="39"/>
      <c r="EF182" s="39"/>
      <c r="EG182" s="39"/>
      <c r="EI182" s="24"/>
      <c r="EJ182" s="24"/>
      <c r="EK182" s="24"/>
      <c r="EL182" s="24"/>
      <c r="EM182" s="24"/>
      <c r="EN182" s="24"/>
      <c r="EO182" s="24"/>
      <c r="EQ182" s="24"/>
      <c r="ES182" s="24"/>
      <c r="ET182" s="24"/>
      <c r="EV182" s="99"/>
      <c r="EW182" s="99"/>
    </row>
    <row r="183" spans="1:153" ht="16.5" thickBot="1">
      <c r="A183" s="84" t="s">
        <v>154</v>
      </c>
      <c r="B183" s="84"/>
      <c r="C183" s="79"/>
      <c r="D183" s="25">
        <f>IFERROR(VLOOKUP(A183,#REF!,4,FALSE),0)</f>
        <v>0</v>
      </c>
      <c r="E183" s="25">
        <f>IFERROR(VLOOKUP(A183,#REF!,6,FALSE),0)</f>
        <v>0</v>
      </c>
      <c r="F183" s="25"/>
      <c r="G183" s="25">
        <f>+IFERROR(VLOOKUP(A183,#REF!,8,FALSE),0)</f>
        <v>0</v>
      </c>
      <c r="H183" s="25">
        <f>+IFERROR(VLOOKUP(A183,#REF!,10,FALSE),0)</f>
        <v>0</v>
      </c>
      <c r="I183" s="25">
        <f t="shared" si="17"/>
        <v>0</v>
      </c>
      <c r="J183" s="25">
        <f t="shared" si="18"/>
        <v>0</v>
      </c>
      <c r="K183" s="306"/>
      <c r="L183" s="39">
        <v>576</v>
      </c>
      <c r="M183" s="39">
        <v>264</v>
      </c>
      <c r="N183" s="39"/>
      <c r="O183" s="39"/>
      <c r="P183" s="39">
        <v>528</v>
      </c>
      <c r="Q183" s="39">
        <v>192</v>
      </c>
      <c r="R183" s="39"/>
      <c r="S183" s="35"/>
      <c r="T183" s="39"/>
      <c r="U183" s="39"/>
      <c r="V183" s="39"/>
      <c r="W183" s="39"/>
      <c r="X183" s="39">
        <v>672</v>
      </c>
      <c r="Y183" s="39">
        <v>456</v>
      </c>
      <c r="Z183" s="39"/>
      <c r="AA183" s="39"/>
      <c r="AB183" s="39">
        <v>768</v>
      </c>
      <c r="AC183" s="39">
        <v>192</v>
      </c>
      <c r="AD183" s="39">
        <v>0</v>
      </c>
      <c r="AE183" s="39"/>
      <c r="AF183" s="39">
        <v>408</v>
      </c>
      <c r="AG183" s="39">
        <v>96</v>
      </c>
      <c r="AH183" s="39"/>
      <c r="AI183" s="39"/>
      <c r="AJ183" s="39">
        <v>504</v>
      </c>
      <c r="AK183" s="39">
        <v>120</v>
      </c>
      <c r="AL183" s="39"/>
      <c r="AM183" s="39"/>
      <c r="AN183" s="39">
        <v>312</v>
      </c>
      <c r="AO183" s="39">
        <v>48</v>
      </c>
      <c r="AP183" s="39">
        <v>0</v>
      </c>
      <c r="AQ183" s="39"/>
      <c r="AR183" s="39">
        <v>504</v>
      </c>
      <c r="AS183" s="39">
        <v>72</v>
      </c>
      <c r="AT183" s="39"/>
      <c r="AU183" s="35"/>
      <c r="AV183" s="39"/>
      <c r="AW183" s="39"/>
      <c r="AX183" s="39"/>
      <c r="AY183" s="39"/>
      <c r="AZ183" s="39">
        <v>552</v>
      </c>
      <c r="BA183" s="39">
        <v>48</v>
      </c>
      <c r="BB183" s="39"/>
      <c r="BC183" s="39"/>
      <c r="BD183" s="35">
        <v>432</v>
      </c>
      <c r="BE183" s="39">
        <v>24</v>
      </c>
      <c r="BF183" s="39">
        <v>0</v>
      </c>
      <c r="BG183" s="39"/>
      <c r="BH183" s="39">
        <v>432</v>
      </c>
      <c r="BI183" s="39">
        <v>72</v>
      </c>
      <c r="BJ183" s="39"/>
      <c r="BK183" s="39"/>
      <c r="BL183" s="39">
        <v>432</v>
      </c>
      <c r="BM183" s="39">
        <v>48</v>
      </c>
      <c r="BN183" s="39">
        <v>4704</v>
      </c>
      <c r="BO183" s="39"/>
      <c r="BP183" s="39">
        <v>432</v>
      </c>
      <c r="BQ183" s="39">
        <v>216</v>
      </c>
      <c r="BR183" s="39"/>
      <c r="BS183" s="39"/>
      <c r="BT183" s="39">
        <v>456</v>
      </c>
      <c r="BU183" s="39">
        <v>96</v>
      </c>
      <c r="BV183" s="39"/>
      <c r="BW183" s="39"/>
      <c r="BX183" s="39"/>
      <c r="BY183" s="39"/>
      <c r="BZ183" s="39"/>
      <c r="CA183" s="39"/>
      <c r="CB183" s="39">
        <v>384</v>
      </c>
      <c r="CC183" s="39">
        <v>48</v>
      </c>
      <c r="CD183" s="39"/>
      <c r="CE183" s="39"/>
      <c r="CF183" s="39">
        <v>408</v>
      </c>
      <c r="CG183" s="39">
        <v>96</v>
      </c>
      <c r="CH183" s="39"/>
      <c r="CI183" s="39"/>
      <c r="CJ183" s="39">
        <v>360</v>
      </c>
      <c r="CK183" s="39">
        <v>0</v>
      </c>
      <c r="CL183" s="39"/>
      <c r="CM183" s="39"/>
      <c r="CN183" s="39"/>
      <c r="CO183" s="39"/>
      <c r="CP183" s="39"/>
      <c r="CQ183" s="39"/>
      <c r="CR183" s="39"/>
      <c r="CS183" s="39"/>
      <c r="CT183" s="39"/>
      <c r="CU183" s="39"/>
      <c r="CV183" s="39"/>
      <c r="CW183" s="39"/>
      <c r="CX183" s="39"/>
      <c r="CY183" s="39"/>
      <c r="CZ183" s="39"/>
      <c r="DA183" s="39"/>
      <c r="DB183" s="39"/>
      <c r="DC183" s="39"/>
      <c r="DD183" s="39"/>
      <c r="DE183" s="39"/>
      <c r="DF183" s="39"/>
      <c r="DG183" s="39"/>
      <c r="DH183" s="39"/>
      <c r="DI183" s="39"/>
      <c r="DJ183" s="39"/>
      <c r="DK183" s="39"/>
      <c r="DL183" s="39"/>
      <c r="DM183" s="39"/>
      <c r="DN183" s="39"/>
      <c r="DO183" s="35"/>
      <c r="DP183" s="39"/>
      <c r="DQ183" s="39"/>
      <c r="DR183" s="39"/>
      <c r="DS183" s="39"/>
      <c r="DT183" s="39"/>
      <c r="DU183" s="39"/>
      <c r="DV183" s="39"/>
      <c r="DW183" s="39"/>
      <c r="DX183" s="39"/>
      <c r="DY183" s="39"/>
      <c r="DZ183" s="39"/>
      <c r="EA183" s="39"/>
      <c r="EB183" s="39"/>
      <c r="EC183" s="39"/>
      <c r="ED183" s="39"/>
      <c r="EE183" s="39"/>
      <c r="EF183" s="39"/>
      <c r="EG183" s="39"/>
      <c r="EI183" s="25"/>
      <c r="EJ183" s="25"/>
      <c r="EK183" s="25"/>
      <c r="EL183" s="25"/>
      <c r="EM183" s="25"/>
      <c r="EN183" s="25"/>
      <c r="EO183" s="25"/>
      <c r="EQ183" s="25"/>
      <c r="ES183" s="25"/>
      <c r="ET183" s="25"/>
      <c r="EV183" s="99"/>
      <c r="EW183" s="99"/>
    </row>
    <row r="184" spans="1:153" ht="16.5" thickBot="1">
      <c r="A184" s="84" t="s">
        <v>181</v>
      </c>
      <c r="B184" s="84"/>
      <c r="C184" s="79"/>
      <c r="D184" s="25">
        <f>IFERROR(VLOOKUP(A184,#REF!,4,FALSE),0)</f>
        <v>0</v>
      </c>
      <c r="E184" s="25">
        <f>IFERROR(VLOOKUP(A184,#REF!,6,FALSE),0)</f>
        <v>0</v>
      </c>
      <c r="F184" s="25"/>
      <c r="G184" s="25"/>
      <c r="H184" s="25"/>
      <c r="I184" s="25">
        <f t="shared" si="17"/>
        <v>0</v>
      </c>
      <c r="J184" s="25">
        <f t="shared" si="18"/>
        <v>0</v>
      </c>
      <c r="K184" s="307"/>
      <c r="L184" s="39">
        <v>0</v>
      </c>
      <c r="M184" s="39">
        <v>0</v>
      </c>
      <c r="N184" s="39"/>
      <c r="O184" s="39"/>
      <c r="P184" s="39">
        <v>0</v>
      </c>
      <c r="Q184" s="39">
        <v>0</v>
      </c>
      <c r="R184" s="39"/>
      <c r="S184" s="35"/>
      <c r="T184" s="39"/>
      <c r="U184" s="39"/>
      <c r="V184" s="39"/>
      <c r="W184" s="39"/>
      <c r="X184" s="39">
        <v>0</v>
      </c>
      <c r="Y184" s="39">
        <v>0</v>
      </c>
      <c r="Z184" s="39"/>
      <c r="AA184" s="39"/>
      <c r="AB184" s="39">
        <v>0</v>
      </c>
      <c r="AC184" s="39">
        <v>0</v>
      </c>
      <c r="AD184" s="39">
        <v>0</v>
      </c>
      <c r="AE184" s="39"/>
      <c r="AF184" s="39">
        <v>0</v>
      </c>
      <c r="AG184" s="39">
        <v>0</v>
      </c>
      <c r="AH184" s="39"/>
      <c r="AI184" s="39"/>
      <c r="AJ184" s="39">
        <v>0</v>
      </c>
      <c r="AK184" s="39">
        <v>0</v>
      </c>
      <c r="AL184" s="39"/>
      <c r="AM184" s="39"/>
      <c r="AN184" s="39">
        <v>0</v>
      </c>
      <c r="AO184" s="39">
        <v>0</v>
      </c>
      <c r="AP184" s="39">
        <v>0</v>
      </c>
      <c r="AQ184" s="39"/>
      <c r="AR184" s="39">
        <v>0</v>
      </c>
      <c r="AS184" s="39">
        <v>0</v>
      </c>
      <c r="AT184" s="39"/>
      <c r="AU184" s="35"/>
      <c r="AV184" s="39"/>
      <c r="AW184" s="39"/>
      <c r="AX184" s="39"/>
      <c r="AY184" s="39"/>
      <c r="AZ184" s="39">
        <v>0</v>
      </c>
      <c r="BA184" s="39">
        <v>0</v>
      </c>
      <c r="BB184" s="39"/>
      <c r="BC184" s="39"/>
      <c r="BD184" s="35">
        <v>0</v>
      </c>
      <c r="BE184" s="39">
        <v>0</v>
      </c>
      <c r="BF184" s="39">
        <v>0</v>
      </c>
      <c r="BG184" s="39"/>
      <c r="BH184" s="39">
        <v>0</v>
      </c>
      <c r="BI184" s="39">
        <v>0</v>
      </c>
      <c r="BJ184" s="39"/>
      <c r="BK184" s="39"/>
      <c r="BL184" s="39">
        <v>0</v>
      </c>
      <c r="BM184" s="39">
        <v>0</v>
      </c>
      <c r="BN184" s="39">
        <v>0</v>
      </c>
      <c r="BO184" s="39"/>
      <c r="BP184" s="39">
        <v>0</v>
      </c>
      <c r="BQ184" s="39">
        <v>0</v>
      </c>
      <c r="BR184" s="39"/>
      <c r="BS184" s="39"/>
      <c r="BT184" s="39">
        <v>0</v>
      </c>
      <c r="BU184" s="39">
        <v>0</v>
      </c>
      <c r="BV184" s="39"/>
      <c r="BW184" s="39"/>
      <c r="BX184" s="39"/>
      <c r="BY184" s="39"/>
      <c r="BZ184" s="39"/>
      <c r="CA184" s="39"/>
      <c r="CB184" s="39">
        <v>0</v>
      </c>
      <c r="CC184" s="39">
        <v>0</v>
      </c>
      <c r="CD184" s="39"/>
      <c r="CE184" s="39"/>
      <c r="CF184" s="39">
        <v>0</v>
      </c>
      <c r="CG184" s="39">
        <v>0</v>
      </c>
      <c r="CH184" s="39"/>
      <c r="CI184" s="39"/>
      <c r="CJ184" s="39">
        <v>0</v>
      </c>
      <c r="CK184" s="39">
        <v>0</v>
      </c>
      <c r="CL184" s="39"/>
      <c r="CM184" s="39"/>
      <c r="CN184" s="39"/>
      <c r="CO184" s="39"/>
      <c r="CP184" s="39"/>
      <c r="CQ184" s="39"/>
      <c r="CR184" s="39"/>
      <c r="CS184" s="39"/>
      <c r="CT184" s="39"/>
      <c r="CU184" s="39"/>
      <c r="CV184" s="39"/>
      <c r="CW184" s="39"/>
      <c r="CX184" s="39"/>
      <c r="CY184" s="39"/>
      <c r="CZ184" s="39"/>
      <c r="DA184" s="39"/>
      <c r="DB184" s="39"/>
      <c r="DC184" s="39"/>
      <c r="DD184" s="39"/>
      <c r="DE184" s="39"/>
      <c r="DF184" s="39"/>
      <c r="DG184" s="39"/>
      <c r="DH184" s="39"/>
      <c r="DI184" s="39"/>
      <c r="DJ184" s="39"/>
      <c r="DK184" s="39"/>
      <c r="DL184" s="39"/>
      <c r="DM184" s="39"/>
      <c r="DN184" s="39"/>
      <c r="DO184" s="35"/>
      <c r="DP184" s="39"/>
      <c r="DQ184" s="39"/>
      <c r="DR184" s="39"/>
      <c r="DS184" s="39"/>
      <c r="DT184" s="39"/>
      <c r="DU184" s="39"/>
      <c r="DV184" s="39"/>
      <c r="DW184" s="39"/>
      <c r="DX184" s="39"/>
      <c r="DY184" s="39"/>
      <c r="DZ184" s="39"/>
      <c r="EA184" s="39"/>
      <c r="EB184" s="39"/>
      <c r="EC184" s="39"/>
      <c r="ED184" s="39"/>
      <c r="EE184" s="39"/>
      <c r="EF184" s="39"/>
      <c r="EG184" s="39"/>
      <c r="EI184" s="25"/>
      <c r="EJ184" s="25"/>
      <c r="EK184" s="25"/>
      <c r="EL184" s="25"/>
      <c r="EM184" s="25"/>
      <c r="EN184" s="25"/>
      <c r="EO184" s="25"/>
      <c r="EQ184" s="25"/>
      <c r="ES184" s="25"/>
      <c r="ET184" s="25"/>
      <c r="EV184" s="99"/>
      <c r="EW184" s="99"/>
    </row>
    <row r="185" spans="1:153" ht="16.5" thickBot="1">
      <c r="A185" s="249" t="s">
        <v>175</v>
      </c>
      <c r="B185" s="249"/>
      <c r="C185" s="79"/>
      <c r="D185" s="250">
        <f>IFERROR(VLOOKUP(A185,#REF!,4,FALSE),0)</f>
        <v>0</v>
      </c>
      <c r="E185" s="250">
        <f>IFERROR(VLOOKUP(A185,#REF!,6,FALSE),0)</f>
        <v>0</v>
      </c>
      <c r="F185" s="250"/>
      <c r="G185" s="250">
        <f>+IFERROR(VLOOKUP(A185,#REF!,8,FALSE),0)</f>
        <v>0</v>
      </c>
      <c r="H185" s="250">
        <f>+IFERROR(VLOOKUP(A185,#REF!,10,FALSE),0)</f>
        <v>0</v>
      </c>
      <c r="I185" s="250">
        <f>+EQ185</f>
        <v>0</v>
      </c>
      <c r="J185" s="250">
        <f>+E185</f>
        <v>0</v>
      </c>
      <c r="K185" s="305">
        <f>SUM(J185:J187)-SUM(I185:I187)</f>
        <v>0</v>
      </c>
      <c r="L185" s="39">
        <v>0</v>
      </c>
      <c r="M185" s="39">
        <v>0</v>
      </c>
      <c r="N185" s="39"/>
      <c r="O185" s="39"/>
      <c r="P185" s="39">
        <v>0</v>
      </c>
      <c r="Q185" s="39">
        <v>0</v>
      </c>
      <c r="R185" s="39"/>
      <c r="S185" s="35"/>
      <c r="T185" s="39"/>
      <c r="U185" s="39"/>
      <c r="V185" s="39"/>
      <c r="W185" s="39"/>
      <c r="X185" s="39">
        <v>0</v>
      </c>
      <c r="Y185" s="39">
        <v>0</v>
      </c>
      <c r="Z185" s="39"/>
      <c r="AA185" s="39"/>
      <c r="AB185" s="39">
        <v>0</v>
      </c>
      <c r="AC185" s="39">
        <v>0</v>
      </c>
      <c r="AD185" s="39">
        <v>0</v>
      </c>
      <c r="AE185" s="39"/>
      <c r="AF185" s="39">
        <v>0</v>
      </c>
      <c r="AG185" s="39">
        <v>0</v>
      </c>
      <c r="AH185" s="39"/>
      <c r="AI185" s="39"/>
      <c r="AJ185" s="39">
        <v>0</v>
      </c>
      <c r="AK185" s="39">
        <v>0</v>
      </c>
      <c r="AL185" s="39"/>
      <c r="AM185" s="39"/>
      <c r="AN185" s="39">
        <v>0</v>
      </c>
      <c r="AO185" s="39">
        <v>0</v>
      </c>
      <c r="AP185" s="39">
        <v>0</v>
      </c>
      <c r="AQ185" s="39"/>
      <c r="AR185" s="39">
        <v>0</v>
      </c>
      <c r="AS185" s="39">
        <v>0</v>
      </c>
      <c r="AT185" s="39"/>
      <c r="AU185" s="35"/>
      <c r="AV185" s="39"/>
      <c r="AW185" s="39"/>
      <c r="AX185" s="39"/>
      <c r="AY185" s="39"/>
      <c r="AZ185" s="39">
        <v>0</v>
      </c>
      <c r="BA185" s="39">
        <v>0</v>
      </c>
      <c r="BB185" s="39"/>
      <c r="BC185" s="39"/>
      <c r="BD185" s="35">
        <v>0</v>
      </c>
      <c r="BE185" s="39">
        <v>0</v>
      </c>
      <c r="BF185" s="39">
        <v>0</v>
      </c>
      <c r="BG185" s="39"/>
      <c r="BH185" s="39">
        <v>0</v>
      </c>
      <c r="BI185" s="39">
        <v>0</v>
      </c>
      <c r="BJ185" s="39"/>
      <c r="BK185" s="39"/>
      <c r="BL185" s="39">
        <v>0</v>
      </c>
      <c r="BM185" s="39">
        <v>0</v>
      </c>
      <c r="BN185" s="39">
        <v>0</v>
      </c>
      <c r="BO185" s="39"/>
      <c r="BP185" s="39">
        <v>0</v>
      </c>
      <c r="BQ185" s="39">
        <v>0</v>
      </c>
      <c r="BR185" s="39"/>
      <c r="BS185" s="39"/>
      <c r="BT185" s="39">
        <v>0</v>
      </c>
      <c r="BU185" s="39">
        <v>0</v>
      </c>
      <c r="BV185" s="39"/>
      <c r="BW185" s="39"/>
      <c r="BX185" s="39"/>
      <c r="BY185" s="39"/>
      <c r="BZ185" s="39"/>
      <c r="CA185" s="39"/>
      <c r="CB185" s="39">
        <v>0</v>
      </c>
      <c r="CC185" s="39">
        <v>0</v>
      </c>
      <c r="CD185" s="39"/>
      <c r="CE185" s="39"/>
      <c r="CF185" s="39">
        <v>0</v>
      </c>
      <c r="CG185" s="39">
        <v>0</v>
      </c>
      <c r="CH185" s="39"/>
      <c r="CI185" s="39"/>
      <c r="CJ185" s="39">
        <v>0</v>
      </c>
      <c r="CK185" s="39">
        <v>0</v>
      </c>
      <c r="CL185" s="39"/>
      <c r="CM185" s="39"/>
      <c r="CN185" s="39"/>
      <c r="CO185" s="39"/>
      <c r="CP185" s="39"/>
      <c r="CQ185" s="39"/>
      <c r="CR185" s="39"/>
      <c r="CS185" s="39"/>
      <c r="CT185" s="39"/>
      <c r="CU185" s="39"/>
      <c r="CV185" s="39"/>
      <c r="CW185" s="39"/>
      <c r="CX185" s="39"/>
      <c r="CY185" s="39"/>
      <c r="CZ185" s="39"/>
      <c r="DA185" s="39"/>
      <c r="DB185" s="39"/>
      <c r="DC185" s="39"/>
      <c r="DD185" s="39"/>
      <c r="DE185" s="39"/>
      <c r="DF185" s="39"/>
      <c r="DG185" s="39"/>
      <c r="DH185" s="39"/>
      <c r="DI185" s="39"/>
      <c r="DJ185" s="39"/>
      <c r="DK185" s="39"/>
      <c r="DL185" s="39"/>
      <c r="DM185" s="39"/>
      <c r="DN185" s="39"/>
      <c r="DO185" s="35"/>
      <c r="DP185" s="39"/>
      <c r="DQ185" s="39"/>
      <c r="DR185" s="39"/>
      <c r="DS185" s="39"/>
      <c r="DT185" s="39"/>
      <c r="DU185" s="39"/>
      <c r="DV185" s="39"/>
      <c r="DW185" s="39"/>
      <c r="DX185" s="39"/>
      <c r="DY185" s="39"/>
      <c r="DZ185" s="39"/>
      <c r="EA185" s="39"/>
      <c r="EB185" s="39"/>
      <c r="EC185" s="39"/>
      <c r="ED185" s="39"/>
      <c r="EE185" s="39"/>
      <c r="EF185" s="39"/>
      <c r="EG185" s="39"/>
      <c r="EI185" s="257"/>
      <c r="EJ185" s="257"/>
      <c r="EK185" s="257"/>
      <c r="EL185" s="257"/>
      <c r="EM185" s="257"/>
      <c r="EN185" s="257"/>
      <c r="EO185" s="257"/>
      <c r="EQ185" s="257"/>
      <c r="ES185" s="257"/>
      <c r="ET185" s="257"/>
      <c r="EV185" s="99"/>
      <c r="EW185" s="99"/>
    </row>
    <row r="186" spans="1:153" ht="16.5" thickBot="1">
      <c r="A186" s="249" t="s">
        <v>176</v>
      </c>
      <c r="B186" s="249"/>
      <c r="C186" s="79"/>
      <c r="D186" s="250">
        <f>IFERROR(VLOOKUP(A186,#REF!,4,FALSE),0)</f>
        <v>0</v>
      </c>
      <c r="E186" s="250">
        <f>IFERROR(VLOOKUP(A186,#REF!,6,FALSE),0)</f>
        <v>0</v>
      </c>
      <c r="F186" s="250"/>
      <c r="G186" s="250">
        <f>+IFERROR(VLOOKUP(A186,#REF!,8,FALSE),0)</f>
        <v>0</v>
      </c>
      <c r="H186" s="250">
        <f>+IFERROR(VLOOKUP(A186,#REF!,10,FALSE),0)</f>
        <v>0</v>
      </c>
      <c r="I186" s="250">
        <f>+EQ186</f>
        <v>0</v>
      </c>
      <c r="J186" s="250">
        <f>+E186</f>
        <v>0</v>
      </c>
      <c r="K186" s="306"/>
      <c r="L186" s="39">
        <v>0</v>
      </c>
      <c r="M186" s="39">
        <v>0</v>
      </c>
      <c r="N186" s="39"/>
      <c r="O186" s="39"/>
      <c r="P186" s="39">
        <v>0</v>
      </c>
      <c r="Q186" s="39">
        <v>0</v>
      </c>
      <c r="R186" s="39"/>
      <c r="S186" s="35"/>
      <c r="T186" s="39"/>
      <c r="U186" s="39"/>
      <c r="V186" s="39"/>
      <c r="W186" s="39"/>
      <c r="X186" s="39">
        <v>0</v>
      </c>
      <c r="Y186" s="39">
        <v>0</v>
      </c>
      <c r="Z186" s="39"/>
      <c r="AA186" s="39"/>
      <c r="AB186" s="39">
        <v>0</v>
      </c>
      <c r="AC186" s="39">
        <v>0</v>
      </c>
      <c r="AD186" s="39">
        <v>0</v>
      </c>
      <c r="AE186" s="39"/>
      <c r="AF186" s="39">
        <v>0</v>
      </c>
      <c r="AG186" s="39">
        <v>0</v>
      </c>
      <c r="AH186" s="39"/>
      <c r="AI186" s="39"/>
      <c r="AJ186" s="39">
        <v>0</v>
      </c>
      <c r="AK186" s="39">
        <v>0</v>
      </c>
      <c r="AL186" s="39"/>
      <c r="AM186" s="39"/>
      <c r="AN186" s="39">
        <v>0</v>
      </c>
      <c r="AO186" s="39">
        <v>0</v>
      </c>
      <c r="AP186" s="39">
        <v>0</v>
      </c>
      <c r="AQ186" s="39"/>
      <c r="AR186" s="39">
        <v>0</v>
      </c>
      <c r="AS186" s="39">
        <v>0</v>
      </c>
      <c r="AT186" s="39"/>
      <c r="AU186" s="35"/>
      <c r="AV186" s="39"/>
      <c r="AW186" s="39"/>
      <c r="AX186" s="39"/>
      <c r="AY186" s="39"/>
      <c r="AZ186" s="39">
        <v>0</v>
      </c>
      <c r="BA186" s="39">
        <v>0</v>
      </c>
      <c r="BB186" s="39"/>
      <c r="BC186" s="39"/>
      <c r="BD186" s="35">
        <v>0</v>
      </c>
      <c r="BE186" s="39">
        <v>0</v>
      </c>
      <c r="BF186" s="39">
        <v>0</v>
      </c>
      <c r="BG186" s="39"/>
      <c r="BH186" s="39">
        <v>0</v>
      </c>
      <c r="BI186" s="39">
        <v>0</v>
      </c>
      <c r="BJ186" s="39"/>
      <c r="BK186" s="39"/>
      <c r="BL186" s="39">
        <v>0</v>
      </c>
      <c r="BM186" s="39">
        <v>0</v>
      </c>
      <c r="BN186" s="39">
        <v>0</v>
      </c>
      <c r="BO186" s="39"/>
      <c r="BP186" s="39">
        <v>0</v>
      </c>
      <c r="BQ186" s="39">
        <v>0</v>
      </c>
      <c r="BR186" s="39"/>
      <c r="BS186" s="39"/>
      <c r="BT186" s="39">
        <v>0</v>
      </c>
      <c r="BU186" s="39">
        <v>0</v>
      </c>
      <c r="BV186" s="39"/>
      <c r="BW186" s="39"/>
      <c r="BX186" s="39"/>
      <c r="BY186" s="39"/>
      <c r="BZ186" s="39"/>
      <c r="CA186" s="39"/>
      <c r="CB186" s="39">
        <v>0</v>
      </c>
      <c r="CC186" s="39">
        <v>0</v>
      </c>
      <c r="CD186" s="39"/>
      <c r="CE186" s="39"/>
      <c r="CF186" s="39">
        <v>0</v>
      </c>
      <c r="CG186" s="39">
        <v>0</v>
      </c>
      <c r="CH186" s="39"/>
      <c r="CI186" s="39"/>
      <c r="CJ186" s="39">
        <v>0</v>
      </c>
      <c r="CK186" s="39">
        <v>0</v>
      </c>
      <c r="CL186" s="39"/>
      <c r="CM186" s="39"/>
      <c r="CN186" s="39"/>
      <c r="CO186" s="39"/>
      <c r="CP186" s="39"/>
      <c r="CQ186" s="39"/>
      <c r="CR186" s="39"/>
      <c r="CS186" s="39"/>
      <c r="CT186" s="39"/>
      <c r="CU186" s="39"/>
      <c r="CV186" s="39"/>
      <c r="CW186" s="39"/>
      <c r="CX186" s="39"/>
      <c r="CY186" s="39"/>
      <c r="CZ186" s="39"/>
      <c r="DA186" s="39"/>
      <c r="DB186" s="39"/>
      <c r="DC186" s="39"/>
      <c r="DD186" s="39"/>
      <c r="DE186" s="39"/>
      <c r="DF186" s="39"/>
      <c r="DG186" s="39"/>
      <c r="DH186" s="39"/>
      <c r="DI186" s="39"/>
      <c r="DJ186" s="39"/>
      <c r="DK186" s="39"/>
      <c r="DL186" s="39"/>
      <c r="DM186" s="39"/>
      <c r="DN186" s="39"/>
      <c r="DO186" s="35"/>
      <c r="DP186" s="39"/>
      <c r="DQ186" s="39"/>
      <c r="DR186" s="39"/>
      <c r="DS186" s="39"/>
      <c r="DT186" s="39"/>
      <c r="DU186" s="39"/>
      <c r="DV186" s="39"/>
      <c r="DW186" s="39"/>
      <c r="DX186" s="39"/>
      <c r="DY186" s="39"/>
      <c r="DZ186" s="39"/>
      <c r="EA186" s="39"/>
      <c r="EB186" s="39"/>
      <c r="EC186" s="39"/>
      <c r="ED186" s="39"/>
      <c r="EE186" s="39"/>
      <c r="EF186" s="39"/>
      <c r="EG186" s="39"/>
      <c r="EI186" s="257"/>
      <c r="EJ186" s="257"/>
      <c r="EK186" s="257"/>
      <c r="EL186" s="257"/>
      <c r="EM186" s="257"/>
      <c r="EN186" s="257"/>
      <c r="EO186" s="257"/>
      <c r="EQ186" s="257"/>
      <c r="ES186" s="257"/>
      <c r="ET186" s="257"/>
      <c r="EV186" s="99"/>
      <c r="EW186" s="99"/>
    </row>
    <row r="187" spans="1:153" ht="16.5" thickBot="1">
      <c r="A187" s="249" t="s">
        <v>215</v>
      </c>
      <c r="B187" s="249"/>
      <c r="C187" s="79"/>
      <c r="D187" s="250">
        <f>IFERROR(VLOOKUP(A187,#REF!,4,FALSE),0)</f>
        <v>0</v>
      </c>
      <c r="E187" s="250">
        <f>IFERROR(VLOOKUP(A187,#REF!,6,FALSE),0)</f>
        <v>0</v>
      </c>
      <c r="F187" s="250"/>
      <c r="G187" s="250">
        <f>+IFERROR(VLOOKUP(A187,#REF!,8,FALSE),0)</f>
        <v>0</v>
      </c>
      <c r="H187" s="250">
        <f>+IFERROR(VLOOKUP(A187,#REF!,10,FALSE),0)</f>
        <v>0</v>
      </c>
      <c r="I187" s="250">
        <f>+EQ187</f>
        <v>0</v>
      </c>
      <c r="J187" s="250">
        <f>+E187</f>
        <v>0</v>
      </c>
      <c r="K187" s="307"/>
      <c r="L187" s="39">
        <v>0</v>
      </c>
      <c r="M187" s="39">
        <v>0</v>
      </c>
      <c r="N187" s="39"/>
      <c r="O187" s="39"/>
      <c r="P187" s="39">
        <v>0</v>
      </c>
      <c r="Q187" s="39">
        <v>0</v>
      </c>
      <c r="R187" s="39"/>
      <c r="S187" s="35"/>
      <c r="T187" s="39"/>
      <c r="U187" s="39"/>
      <c r="V187" s="39"/>
      <c r="W187" s="39"/>
      <c r="X187" s="39">
        <v>0</v>
      </c>
      <c r="Y187" s="39">
        <v>0</v>
      </c>
      <c r="Z187" s="39"/>
      <c r="AA187" s="39"/>
      <c r="AB187" s="39">
        <v>0</v>
      </c>
      <c r="AC187" s="39">
        <v>0</v>
      </c>
      <c r="AD187" s="39">
        <v>0</v>
      </c>
      <c r="AE187" s="39"/>
      <c r="AF187" s="39">
        <v>0</v>
      </c>
      <c r="AG187" s="39">
        <v>0</v>
      </c>
      <c r="AH187" s="39"/>
      <c r="AI187" s="39"/>
      <c r="AJ187" s="39">
        <v>0</v>
      </c>
      <c r="AK187" s="39">
        <v>0</v>
      </c>
      <c r="AL187" s="39"/>
      <c r="AM187" s="39"/>
      <c r="AN187" s="39">
        <v>0</v>
      </c>
      <c r="AO187" s="39">
        <v>0</v>
      </c>
      <c r="AP187" s="39">
        <v>0</v>
      </c>
      <c r="AQ187" s="39"/>
      <c r="AR187" s="39">
        <v>0</v>
      </c>
      <c r="AS187" s="39">
        <v>0</v>
      </c>
      <c r="AT187" s="39"/>
      <c r="AU187" s="35"/>
      <c r="AV187" s="39"/>
      <c r="AW187" s="39"/>
      <c r="AX187" s="39"/>
      <c r="AY187" s="39"/>
      <c r="AZ187" s="39">
        <v>0</v>
      </c>
      <c r="BA187" s="39">
        <v>0</v>
      </c>
      <c r="BB187" s="39"/>
      <c r="BC187" s="39"/>
      <c r="BD187" s="35">
        <v>0</v>
      </c>
      <c r="BE187" s="39">
        <v>0</v>
      </c>
      <c r="BF187" s="39">
        <v>0</v>
      </c>
      <c r="BG187" s="39"/>
      <c r="BH187" s="39">
        <v>0</v>
      </c>
      <c r="BI187" s="39">
        <v>0</v>
      </c>
      <c r="BJ187" s="39"/>
      <c r="BK187" s="39"/>
      <c r="BL187" s="39">
        <v>0</v>
      </c>
      <c r="BM187" s="39">
        <v>0</v>
      </c>
      <c r="BN187" s="39">
        <v>0</v>
      </c>
      <c r="BO187" s="39"/>
      <c r="BP187" s="39">
        <v>0</v>
      </c>
      <c r="BQ187" s="39">
        <v>0</v>
      </c>
      <c r="BR187" s="39"/>
      <c r="BS187" s="39"/>
      <c r="BT187" s="39">
        <v>0</v>
      </c>
      <c r="BU187" s="39">
        <v>0</v>
      </c>
      <c r="BV187" s="39"/>
      <c r="BW187" s="39"/>
      <c r="BX187" s="39"/>
      <c r="BY187" s="39"/>
      <c r="BZ187" s="39"/>
      <c r="CA187" s="39"/>
      <c r="CB187" s="39">
        <v>0</v>
      </c>
      <c r="CC187" s="39">
        <v>0</v>
      </c>
      <c r="CD187" s="39"/>
      <c r="CE187" s="39"/>
      <c r="CF187" s="39">
        <v>0</v>
      </c>
      <c r="CG187" s="39">
        <v>0</v>
      </c>
      <c r="CH187" s="39"/>
      <c r="CI187" s="39"/>
      <c r="CJ187" s="39">
        <v>0</v>
      </c>
      <c r="CK187" s="39">
        <v>0</v>
      </c>
      <c r="CL187" s="39"/>
      <c r="CM187" s="39"/>
      <c r="CN187" s="39"/>
      <c r="CO187" s="39"/>
      <c r="CP187" s="39"/>
      <c r="CQ187" s="39"/>
      <c r="CR187" s="39"/>
      <c r="CS187" s="39"/>
      <c r="CT187" s="39"/>
      <c r="CU187" s="39"/>
      <c r="CV187" s="39"/>
      <c r="CW187" s="39"/>
      <c r="CX187" s="39"/>
      <c r="CY187" s="39"/>
      <c r="CZ187" s="39"/>
      <c r="DA187" s="39"/>
      <c r="DB187" s="39"/>
      <c r="DC187" s="39"/>
      <c r="DD187" s="39"/>
      <c r="DE187" s="39"/>
      <c r="DF187" s="39"/>
      <c r="DG187" s="39"/>
      <c r="DH187" s="39"/>
      <c r="DI187" s="39"/>
      <c r="DJ187" s="39"/>
      <c r="DK187" s="39"/>
      <c r="DL187" s="39"/>
      <c r="DM187" s="39"/>
      <c r="DN187" s="39"/>
      <c r="DO187" s="35"/>
      <c r="DP187" s="39"/>
      <c r="DQ187" s="39"/>
      <c r="DR187" s="39"/>
      <c r="DS187" s="39"/>
      <c r="DT187" s="39"/>
      <c r="DU187" s="39"/>
      <c r="DV187" s="39"/>
      <c r="DW187" s="39"/>
      <c r="DX187" s="39"/>
      <c r="DY187" s="39"/>
      <c r="DZ187" s="39"/>
      <c r="EA187" s="39"/>
      <c r="EB187" s="39"/>
      <c r="EC187" s="39"/>
      <c r="ED187" s="39"/>
      <c r="EE187" s="39"/>
      <c r="EF187" s="39"/>
      <c r="EG187" s="39"/>
      <c r="EI187" s="257"/>
      <c r="EJ187" s="257"/>
      <c r="EK187" s="257"/>
      <c r="EL187" s="257"/>
      <c r="EM187" s="257"/>
      <c r="EN187" s="257"/>
      <c r="EO187" s="257"/>
      <c r="EQ187" s="257"/>
      <c r="ES187" s="257"/>
      <c r="ET187" s="257"/>
      <c r="EV187" s="99"/>
      <c r="EW187" s="99"/>
    </row>
    <row r="188" spans="1:153" ht="16.5" thickBot="1">
      <c r="A188" s="86" t="s">
        <v>150</v>
      </c>
      <c r="B188" s="87"/>
      <c r="C188" s="79"/>
      <c r="D188" s="26">
        <f>IFERROR(VLOOKUP(A188,#REF!,4,FALSE),0)</f>
        <v>0</v>
      </c>
      <c r="E188" s="26">
        <f>IFERROR(VLOOKUP(A188,#REF!,6,FALSE),0)</f>
        <v>0</v>
      </c>
      <c r="F188" s="26"/>
      <c r="G188" s="26">
        <f>+IFERROR(VLOOKUP(A188,#REF!,8,FALSE),0)</f>
        <v>0</v>
      </c>
      <c r="H188" s="26">
        <f>+IFERROR(VLOOKUP(A188,#REF!,10,FALSE),0)</f>
        <v>0</v>
      </c>
      <c r="I188" s="26">
        <f t="shared" si="17"/>
        <v>0</v>
      </c>
      <c r="J188" s="26">
        <f t="shared" si="18"/>
        <v>0</v>
      </c>
      <c r="K188" s="305">
        <f>SUM(J188:J191)-SUM(I188:I191)</f>
        <v>0</v>
      </c>
      <c r="L188" s="39">
        <v>0</v>
      </c>
      <c r="M188" s="39">
        <v>0</v>
      </c>
      <c r="N188" s="39"/>
      <c r="O188" s="39"/>
      <c r="P188" s="39">
        <v>0</v>
      </c>
      <c r="Q188" s="39">
        <v>0</v>
      </c>
      <c r="R188" s="39"/>
      <c r="S188" s="35"/>
      <c r="T188" s="39"/>
      <c r="U188" s="39"/>
      <c r="V188" s="39"/>
      <c r="W188" s="39"/>
      <c r="X188" s="39">
        <v>0</v>
      </c>
      <c r="Y188" s="39">
        <v>0</v>
      </c>
      <c r="Z188" s="39"/>
      <c r="AA188" s="39"/>
      <c r="AB188" s="39">
        <v>0</v>
      </c>
      <c r="AC188" s="39">
        <v>0</v>
      </c>
      <c r="AD188" s="39">
        <v>0</v>
      </c>
      <c r="AE188" s="39"/>
      <c r="AF188" s="39">
        <v>0</v>
      </c>
      <c r="AG188" s="39">
        <v>0</v>
      </c>
      <c r="AH188" s="39"/>
      <c r="AI188" s="39"/>
      <c r="AJ188" s="39">
        <v>0</v>
      </c>
      <c r="AK188" s="39">
        <v>0</v>
      </c>
      <c r="AL188" s="39"/>
      <c r="AM188" s="39"/>
      <c r="AN188" s="39">
        <v>0</v>
      </c>
      <c r="AO188" s="39">
        <v>0</v>
      </c>
      <c r="AP188" s="39">
        <v>0</v>
      </c>
      <c r="AQ188" s="39"/>
      <c r="AR188" s="39">
        <v>0</v>
      </c>
      <c r="AS188" s="39">
        <v>0</v>
      </c>
      <c r="AT188" s="39"/>
      <c r="AU188" s="35"/>
      <c r="AV188" s="39"/>
      <c r="AW188" s="39"/>
      <c r="AX188" s="39"/>
      <c r="AY188" s="39"/>
      <c r="AZ188" s="39">
        <v>0</v>
      </c>
      <c r="BA188" s="39">
        <v>0</v>
      </c>
      <c r="BB188" s="39"/>
      <c r="BC188" s="39"/>
      <c r="BD188" s="35">
        <v>0</v>
      </c>
      <c r="BE188" s="39">
        <v>0</v>
      </c>
      <c r="BF188" s="39">
        <v>0</v>
      </c>
      <c r="BG188" s="39"/>
      <c r="BH188" s="39">
        <v>0</v>
      </c>
      <c r="BI188" s="39">
        <v>0</v>
      </c>
      <c r="BJ188" s="39"/>
      <c r="BK188" s="39">
        <v>-24</v>
      </c>
      <c r="BL188" s="39">
        <v>0</v>
      </c>
      <c r="BM188" s="39">
        <v>0</v>
      </c>
      <c r="BN188" s="39">
        <v>3024</v>
      </c>
      <c r="BO188" s="39"/>
      <c r="BP188" s="39">
        <v>0</v>
      </c>
      <c r="BQ188" s="39">
        <v>0</v>
      </c>
      <c r="BR188" s="39"/>
      <c r="BS188" s="39">
        <v>24</v>
      </c>
      <c r="BT188" s="39">
        <v>240</v>
      </c>
      <c r="BU188" s="39">
        <v>24</v>
      </c>
      <c r="BV188" s="39"/>
      <c r="BW188" s="39">
        <v>-24</v>
      </c>
      <c r="BX188" s="39"/>
      <c r="BY188" s="39"/>
      <c r="BZ188" s="39"/>
      <c r="CA188" s="39"/>
      <c r="CB188" s="39">
        <v>168</v>
      </c>
      <c r="CC188" s="39">
        <v>96</v>
      </c>
      <c r="CD188" s="39"/>
      <c r="CE188" s="39"/>
      <c r="CF188" s="39">
        <v>336</v>
      </c>
      <c r="CG188" s="39">
        <v>72</v>
      </c>
      <c r="CH188" s="39"/>
      <c r="CI188" s="39"/>
      <c r="CJ188" s="39">
        <v>216</v>
      </c>
      <c r="CK188" s="39">
        <v>0</v>
      </c>
      <c r="CL188" s="39"/>
      <c r="CM188" s="39"/>
      <c r="CN188" s="39"/>
      <c r="CO188" s="39"/>
      <c r="CP188" s="39"/>
      <c r="CQ188" s="39"/>
      <c r="CR188" s="39"/>
      <c r="CS188" s="39"/>
      <c r="CT188" s="39"/>
      <c r="CU188" s="39"/>
      <c r="CV188" s="39"/>
      <c r="CW188" s="39"/>
      <c r="CX188" s="39"/>
      <c r="CY188" s="39"/>
      <c r="CZ188" s="39"/>
      <c r="DA188" s="39"/>
      <c r="DB188" s="39"/>
      <c r="DC188" s="39"/>
      <c r="DD188" s="39"/>
      <c r="DE188" s="39"/>
      <c r="DF188" s="39"/>
      <c r="DG188" s="39"/>
      <c r="DH188" s="39"/>
      <c r="DI188" s="39"/>
      <c r="DJ188" s="39"/>
      <c r="DK188" s="39"/>
      <c r="DL188" s="39"/>
      <c r="DM188" s="39"/>
      <c r="DN188" s="39"/>
      <c r="DO188" s="35"/>
      <c r="DP188" s="39"/>
      <c r="DQ188" s="39"/>
      <c r="DR188" s="39"/>
      <c r="DS188" s="39"/>
      <c r="DT188" s="39"/>
      <c r="DU188" s="39"/>
      <c r="DV188" s="39"/>
      <c r="DW188" s="39"/>
      <c r="DX188" s="39"/>
      <c r="DY188" s="39"/>
      <c r="DZ188" s="39"/>
      <c r="EA188" s="39"/>
      <c r="EB188" s="39"/>
      <c r="EC188" s="39"/>
      <c r="ED188" s="39"/>
      <c r="EE188" s="39"/>
      <c r="EF188" s="39"/>
      <c r="EG188" s="39"/>
      <c r="EI188" s="26"/>
      <c r="EJ188" s="26"/>
      <c r="EK188" s="26"/>
      <c r="EL188" s="26"/>
      <c r="EM188" s="26"/>
      <c r="EN188" s="26"/>
      <c r="EO188" s="26"/>
      <c r="EQ188" s="26"/>
      <c r="ES188" s="26"/>
      <c r="ET188" s="26"/>
      <c r="EV188" s="99"/>
      <c r="EW188" s="99"/>
    </row>
    <row r="189" spans="1:153" ht="16.5" thickBot="1">
      <c r="A189" s="86" t="s">
        <v>151</v>
      </c>
      <c r="B189" s="86"/>
      <c r="C189" s="79"/>
      <c r="D189" s="27">
        <f>IFERROR(VLOOKUP(A189,#REF!,4,FALSE),0)</f>
        <v>0</v>
      </c>
      <c r="E189" s="27">
        <f>IFERROR(VLOOKUP(A189,#REF!,6,FALSE),0)</f>
        <v>0</v>
      </c>
      <c r="F189" s="27"/>
      <c r="G189" s="27">
        <f>+IFERROR(VLOOKUP(A189,#REF!,8,FALSE),0)</f>
        <v>0</v>
      </c>
      <c r="H189" s="27">
        <f>+IFERROR(VLOOKUP(A189,#REF!,10,FALSE),0)</f>
        <v>0</v>
      </c>
      <c r="I189" s="27">
        <f t="shared" si="17"/>
        <v>0</v>
      </c>
      <c r="J189" s="27">
        <f t="shared" si="18"/>
        <v>0</v>
      </c>
      <c r="K189" s="306"/>
      <c r="L189" s="39">
        <v>264</v>
      </c>
      <c r="M189" s="39">
        <v>144</v>
      </c>
      <c r="N189" s="39"/>
      <c r="O189" s="39"/>
      <c r="P189" s="39">
        <v>360</v>
      </c>
      <c r="Q189" s="39">
        <v>72</v>
      </c>
      <c r="R189" s="39"/>
      <c r="S189" s="35"/>
      <c r="T189" s="39"/>
      <c r="U189" s="39"/>
      <c r="V189" s="39"/>
      <c r="W189" s="39"/>
      <c r="X189" s="39">
        <v>264</v>
      </c>
      <c r="Y189" s="39">
        <v>192</v>
      </c>
      <c r="Z189" s="39"/>
      <c r="AA189" s="39"/>
      <c r="AB189" s="39">
        <v>312</v>
      </c>
      <c r="AC189" s="39">
        <v>96</v>
      </c>
      <c r="AD189" s="39">
        <v>0</v>
      </c>
      <c r="AE189" s="39"/>
      <c r="AF189" s="39">
        <v>312</v>
      </c>
      <c r="AG189" s="39">
        <v>72</v>
      </c>
      <c r="AH189" s="39"/>
      <c r="AI189" s="39"/>
      <c r="AJ189" s="39">
        <v>264</v>
      </c>
      <c r="AK189" s="39">
        <v>48</v>
      </c>
      <c r="AL189" s="39"/>
      <c r="AM189" s="39"/>
      <c r="AN189" s="39">
        <v>264</v>
      </c>
      <c r="AO189" s="39">
        <v>72</v>
      </c>
      <c r="AP189" s="39">
        <v>0</v>
      </c>
      <c r="AQ189" s="39"/>
      <c r="AR189" s="39">
        <v>360</v>
      </c>
      <c r="AS189" s="39">
        <v>120</v>
      </c>
      <c r="AT189" s="39"/>
      <c r="AU189" s="35"/>
      <c r="AV189" s="39"/>
      <c r="AW189" s="39"/>
      <c r="AX189" s="39"/>
      <c r="AY189" s="39"/>
      <c r="AZ189" s="39">
        <v>480</v>
      </c>
      <c r="BA189" s="39">
        <v>120</v>
      </c>
      <c r="BB189" s="39"/>
      <c r="BC189" s="39"/>
      <c r="BD189" s="35">
        <v>312</v>
      </c>
      <c r="BE189" s="39">
        <v>24</v>
      </c>
      <c r="BF189" s="39">
        <v>0</v>
      </c>
      <c r="BG189" s="39"/>
      <c r="BH189" s="39">
        <v>216</v>
      </c>
      <c r="BI189" s="39">
        <v>48</v>
      </c>
      <c r="BJ189" s="39"/>
      <c r="BK189" s="39"/>
      <c r="BL189" s="39">
        <v>288</v>
      </c>
      <c r="BM189" s="39">
        <v>120</v>
      </c>
      <c r="BN189" s="39">
        <v>0</v>
      </c>
      <c r="BO189" s="39"/>
      <c r="BP189" s="39">
        <v>288</v>
      </c>
      <c r="BQ189" s="39">
        <v>96</v>
      </c>
      <c r="BR189" s="39"/>
      <c r="BS189" s="39"/>
      <c r="BT189" s="39">
        <v>48</v>
      </c>
      <c r="BU189" s="39">
        <v>72</v>
      </c>
      <c r="BV189" s="39"/>
      <c r="BW189" s="39"/>
      <c r="BX189" s="39"/>
      <c r="BY189" s="39"/>
      <c r="BZ189" s="39"/>
      <c r="CA189" s="39"/>
      <c r="CB189" s="39">
        <v>144</v>
      </c>
      <c r="CC189" s="39">
        <v>0</v>
      </c>
      <c r="CD189" s="39"/>
      <c r="CE189" s="39"/>
      <c r="CF189" s="39">
        <v>24</v>
      </c>
      <c r="CG189" s="39">
        <v>24</v>
      </c>
      <c r="CH189" s="39"/>
      <c r="CI189" s="39"/>
      <c r="CJ189" s="39">
        <v>0</v>
      </c>
      <c r="CK189" s="39">
        <v>0</v>
      </c>
      <c r="CL189" s="39"/>
      <c r="CM189" s="39"/>
      <c r="CN189" s="39"/>
      <c r="CO189" s="39"/>
      <c r="CP189" s="39"/>
      <c r="CQ189" s="39"/>
      <c r="CR189" s="39"/>
      <c r="CS189" s="39"/>
      <c r="CT189" s="39"/>
      <c r="CU189" s="39"/>
      <c r="CV189" s="39"/>
      <c r="CW189" s="39"/>
      <c r="CX189" s="39"/>
      <c r="CY189" s="39"/>
      <c r="CZ189" s="39"/>
      <c r="DA189" s="39"/>
      <c r="DB189" s="39"/>
      <c r="DC189" s="39"/>
      <c r="DD189" s="39"/>
      <c r="DE189" s="39"/>
      <c r="DF189" s="39"/>
      <c r="DG189" s="39"/>
      <c r="DH189" s="39"/>
      <c r="DI189" s="39"/>
      <c r="DJ189" s="39"/>
      <c r="DK189" s="39"/>
      <c r="DL189" s="39"/>
      <c r="DM189" s="39"/>
      <c r="DN189" s="39"/>
      <c r="DO189" s="35"/>
      <c r="DP189" s="39"/>
      <c r="DQ189" s="39"/>
      <c r="DR189" s="39"/>
      <c r="DS189" s="39"/>
      <c r="DT189" s="39"/>
      <c r="DU189" s="39"/>
      <c r="DV189" s="39"/>
      <c r="DW189" s="39"/>
      <c r="DX189" s="39"/>
      <c r="DY189" s="39"/>
      <c r="DZ189" s="39"/>
      <c r="EA189" s="39"/>
      <c r="EB189" s="39"/>
      <c r="EC189" s="39"/>
      <c r="ED189" s="39"/>
      <c r="EE189" s="39"/>
      <c r="EF189" s="39"/>
      <c r="EG189" s="39"/>
      <c r="EI189" s="27"/>
      <c r="EJ189" s="27"/>
      <c r="EK189" s="27"/>
      <c r="EL189" s="27"/>
      <c r="EM189" s="27"/>
      <c r="EN189" s="27"/>
      <c r="EO189" s="27"/>
      <c r="EQ189" s="27"/>
      <c r="ES189" s="27"/>
      <c r="ET189" s="27"/>
      <c r="EV189" s="99"/>
      <c r="EW189" s="99"/>
    </row>
    <row r="190" spans="1:153" ht="16.5" thickBot="1">
      <c r="A190" s="86" t="s">
        <v>152</v>
      </c>
      <c r="B190" s="86"/>
      <c r="C190" s="79"/>
      <c r="D190" s="27">
        <f>IFERROR(VLOOKUP(A190,#REF!,4,FALSE),0)</f>
        <v>0</v>
      </c>
      <c r="E190" s="27">
        <f>IFERROR(VLOOKUP(A190,#REF!,6,FALSE),0)</f>
        <v>0</v>
      </c>
      <c r="F190" s="27"/>
      <c r="G190" s="27">
        <f>+IFERROR(VLOOKUP(A190,#REF!,8,FALSE),0)</f>
        <v>0</v>
      </c>
      <c r="H190" s="27">
        <f>+IFERROR(VLOOKUP(A190,#REF!,10,FALSE),0)</f>
        <v>0</v>
      </c>
      <c r="I190" s="27">
        <f t="shared" si="17"/>
        <v>0</v>
      </c>
      <c r="J190" s="27">
        <f t="shared" si="18"/>
        <v>0</v>
      </c>
      <c r="K190" s="306"/>
      <c r="L190" s="39">
        <v>0</v>
      </c>
      <c r="M190" s="39">
        <v>0</v>
      </c>
      <c r="N190" s="39"/>
      <c r="O190" s="39"/>
      <c r="P190" s="39">
        <v>0</v>
      </c>
      <c r="Q190" s="39">
        <v>24</v>
      </c>
      <c r="R190" s="39"/>
      <c r="S190" s="35"/>
      <c r="T190" s="39"/>
      <c r="U190" s="39"/>
      <c r="V190" s="39"/>
      <c r="W190" s="39"/>
      <c r="X190" s="39">
        <v>0</v>
      </c>
      <c r="Y190" s="39">
        <v>0</v>
      </c>
      <c r="Z190" s="39"/>
      <c r="AA190" s="39"/>
      <c r="AB190" s="39">
        <v>0</v>
      </c>
      <c r="AC190" s="39">
        <v>24</v>
      </c>
      <c r="AD190" s="39">
        <v>0</v>
      </c>
      <c r="AE190" s="39"/>
      <c r="AF190" s="39">
        <v>0</v>
      </c>
      <c r="AG190" s="39">
        <v>0</v>
      </c>
      <c r="AH190" s="39"/>
      <c r="AI190" s="39"/>
      <c r="AJ190" s="39">
        <v>0</v>
      </c>
      <c r="AK190" s="39">
        <v>24</v>
      </c>
      <c r="AL190" s="39"/>
      <c r="AM190" s="39"/>
      <c r="AN190" s="39">
        <v>0</v>
      </c>
      <c r="AO190" s="39">
        <v>0</v>
      </c>
      <c r="AP190" s="39">
        <v>0</v>
      </c>
      <c r="AQ190" s="39"/>
      <c r="AR190" s="39">
        <v>0</v>
      </c>
      <c r="AS190" s="39">
        <v>0</v>
      </c>
      <c r="AT190" s="39"/>
      <c r="AU190" s="35"/>
      <c r="AV190" s="39"/>
      <c r="AW190" s="39"/>
      <c r="AX190" s="39"/>
      <c r="AY190" s="39"/>
      <c r="AZ190" s="39">
        <v>0</v>
      </c>
      <c r="BA190" s="39">
        <v>0</v>
      </c>
      <c r="BB190" s="39"/>
      <c r="BC190" s="39"/>
      <c r="BD190" s="35">
        <v>0</v>
      </c>
      <c r="BE190" s="39">
        <v>24</v>
      </c>
      <c r="BF190" s="39">
        <v>0</v>
      </c>
      <c r="BG190" s="39"/>
      <c r="BH190" s="39">
        <v>0</v>
      </c>
      <c r="BI190" s="39">
        <v>24</v>
      </c>
      <c r="BJ190" s="39"/>
      <c r="BK190" s="39"/>
      <c r="BL190" s="39">
        <v>0</v>
      </c>
      <c r="BM190" s="39">
        <v>0</v>
      </c>
      <c r="BN190" s="39">
        <v>0</v>
      </c>
      <c r="BO190" s="39"/>
      <c r="BP190" s="39">
        <v>0</v>
      </c>
      <c r="BQ190" s="39">
        <v>0</v>
      </c>
      <c r="BR190" s="39"/>
      <c r="BS190" s="39"/>
      <c r="BT190" s="39">
        <v>0</v>
      </c>
      <c r="BU190" s="39">
        <v>0</v>
      </c>
      <c r="BV190" s="39"/>
      <c r="BW190" s="39"/>
      <c r="BX190" s="39"/>
      <c r="BY190" s="39"/>
      <c r="BZ190" s="39"/>
      <c r="CA190" s="39"/>
      <c r="CB190" s="39">
        <v>0</v>
      </c>
      <c r="CC190" s="39">
        <v>0</v>
      </c>
      <c r="CD190" s="39"/>
      <c r="CE190" s="39"/>
      <c r="CF190" s="39">
        <v>0</v>
      </c>
      <c r="CG190" s="39">
        <v>0</v>
      </c>
      <c r="CH190" s="39"/>
      <c r="CI190" s="39"/>
      <c r="CJ190" s="39">
        <v>0</v>
      </c>
      <c r="CK190" s="39">
        <v>0</v>
      </c>
      <c r="CL190" s="39"/>
      <c r="CM190" s="39"/>
      <c r="CN190" s="39"/>
      <c r="CO190" s="39"/>
      <c r="CP190" s="39"/>
      <c r="CQ190" s="39"/>
      <c r="CR190" s="39"/>
      <c r="CS190" s="39"/>
      <c r="CT190" s="39"/>
      <c r="CU190" s="39"/>
      <c r="CV190" s="39"/>
      <c r="CW190" s="39"/>
      <c r="CX190" s="39"/>
      <c r="CY190" s="39"/>
      <c r="CZ190" s="39"/>
      <c r="DA190" s="39"/>
      <c r="DB190" s="39"/>
      <c r="DC190" s="39"/>
      <c r="DD190" s="39"/>
      <c r="DE190" s="39"/>
      <c r="DF190" s="39"/>
      <c r="DG190" s="39"/>
      <c r="DH190" s="39"/>
      <c r="DI190" s="39"/>
      <c r="DJ190" s="39"/>
      <c r="DK190" s="39"/>
      <c r="DL190" s="39"/>
      <c r="DM190" s="39"/>
      <c r="DN190" s="39"/>
      <c r="DO190" s="35"/>
      <c r="DP190" s="39"/>
      <c r="DQ190" s="39"/>
      <c r="DR190" s="39"/>
      <c r="DS190" s="39"/>
      <c r="DT190" s="39"/>
      <c r="DU190" s="39"/>
      <c r="DV190" s="39"/>
      <c r="DW190" s="39"/>
      <c r="DX190" s="39"/>
      <c r="DY190" s="39"/>
      <c r="DZ190" s="39"/>
      <c r="EA190" s="39"/>
      <c r="EB190" s="39"/>
      <c r="EC190" s="39"/>
      <c r="ED190" s="39"/>
      <c r="EE190" s="39"/>
      <c r="EF190" s="39"/>
      <c r="EG190" s="39"/>
      <c r="EI190" s="27"/>
      <c r="EJ190" s="27"/>
      <c r="EK190" s="27"/>
      <c r="EL190" s="27"/>
      <c r="EM190" s="27"/>
      <c r="EN190" s="27"/>
      <c r="EO190" s="27"/>
      <c r="EQ190" s="27"/>
      <c r="ES190" s="27"/>
      <c r="ET190" s="27"/>
      <c r="EV190" s="99"/>
      <c r="EW190" s="99"/>
    </row>
    <row r="191" spans="1:153" ht="16.5" thickBot="1">
      <c r="A191" s="86" t="s">
        <v>177</v>
      </c>
      <c r="B191" s="86"/>
      <c r="C191" s="79"/>
      <c r="D191" s="27">
        <f>IFERROR(VLOOKUP(A191,#REF!,4,FALSE),0)</f>
        <v>0</v>
      </c>
      <c r="E191" s="27">
        <f>IFERROR(VLOOKUP(A191,#REF!,6,FALSE),0)</f>
        <v>0</v>
      </c>
      <c r="F191" s="27"/>
      <c r="G191" s="27">
        <f>+IFERROR(VLOOKUP(A191,#REF!,8,FALSE),0)</f>
        <v>0</v>
      </c>
      <c r="H191" s="27">
        <f>+IFERROR(VLOOKUP(A191,#REF!,10,FALSE),0)</f>
        <v>0</v>
      </c>
      <c r="I191" s="27">
        <f>+EQ191</f>
        <v>0</v>
      </c>
      <c r="J191" s="27">
        <f>+E191</f>
        <v>0</v>
      </c>
      <c r="K191" s="307"/>
      <c r="L191" s="39">
        <v>0</v>
      </c>
      <c r="M191" s="39">
        <v>0</v>
      </c>
      <c r="N191" s="39"/>
      <c r="O191" s="39"/>
      <c r="P191" s="39">
        <v>0</v>
      </c>
      <c r="Q191" s="39">
        <v>0</v>
      </c>
      <c r="R191" s="39"/>
      <c r="S191" s="35"/>
      <c r="T191" s="39"/>
      <c r="U191" s="39"/>
      <c r="V191" s="39"/>
      <c r="W191" s="39"/>
      <c r="X191" s="39">
        <v>0</v>
      </c>
      <c r="Y191" s="39">
        <v>0</v>
      </c>
      <c r="Z191" s="39"/>
      <c r="AA191" s="39"/>
      <c r="AB191" s="39">
        <v>0</v>
      </c>
      <c r="AC191" s="39">
        <v>0</v>
      </c>
      <c r="AD191" s="39">
        <v>0</v>
      </c>
      <c r="AE191" s="39"/>
      <c r="AF191" s="39">
        <v>0</v>
      </c>
      <c r="AG191" s="39">
        <v>0</v>
      </c>
      <c r="AH191" s="39"/>
      <c r="AI191" s="39"/>
      <c r="AJ191" s="39">
        <v>0</v>
      </c>
      <c r="AK191" s="39">
        <v>0</v>
      </c>
      <c r="AL191" s="39"/>
      <c r="AM191" s="39"/>
      <c r="AN191" s="39">
        <v>0</v>
      </c>
      <c r="AO191" s="39">
        <v>0</v>
      </c>
      <c r="AP191" s="39">
        <v>0</v>
      </c>
      <c r="AQ191" s="39"/>
      <c r="AR191" s="39">
        <v>0</v>
      </c>
      <c r="AS191" s="39">
        <v>0</v>
      </c>
      <c r="AT191" s="39"/>
      <c r="AU191" s="35"/>
      <c r="AV191" s="39"/>
      <c r="AW191" s="39"/>
      <c r="AX191" s="39"/>
      <c r="AY191" s="39"/>
      <c r="AZ191" s="39">
        <v>0</v>
      </c>
      <c r="BA191" s="39">
        <v>0</v>
      </c>
      <c r="BB191" s="39"/>
      <c r="BC191" s="39"/>
      <c r="BD191" s="35">
        <v>0</v>
      </c>
      <c r="BE191" s="39">
        <v>0</v>
      </c>
      <c r="BF191" s="39">
        <v>0</v>
      </c>
      <c r="BG191" s="39"/>
      <c r="BH191" s="39">
        <v>0</v>
      </c>
      <c r="BI191" s="39">
        <v>0</v>
      </c>
      <c r="BJ191" s="39"/>
      <c r="BK191" s="39"/>
      <c r="BL191" s="39">
        <v>0</v>
      </c>
      <c r="BM191" s="39">
        <v>0</v>
      </c>
      <c r="BN191" s="39">
        <v>0</v>
      </c>
      <c r="BO191" s="39"/>
      <c r="BP191" s="39">
        <v>0</v>
      </c>
      <c r="BQ191" s="39">
        <v>0</v>
      </c>
      <c r="BR191" s="39"/>
      <c r="BS191" s="39"/>
      <c r="BT191" s="39">
        <v>0</v>
      </c>
      <c r="BU191" s="39">
        <v>0</v>
      </c>
      <c r="BV191" s="39"/>
      <c r="BW191" s="39"/>
      <c r="BX191" s="39"/>
      <c r="BY191" s="39"/>
      <c r="BZ191" s="39"/>
      <c r="CA191" s="39"/>
      <c r="CB191" s="39">
        <v>0</v>
      </c>
      <c r="CC191" s="39">
        <v>0</v>
      </c>
      <c r="CD191" s="39"/>
      <c r="CE191" s="39"/>
      <c r="CF191" s="39">
        <v>0</v>
      </c>
      <c r="CG191" s="39">
        <v>0</v>
      </c>
      <c r="CH191" s="39"/>
      <c r="CI191" s="39"/>
      <c r="CJ191" s="39">
        <v>0</v>
      </c>
      <c r="CK191" s="39">
        <v>0</v>
      </c>
      <c r="CL191" s="39"/>
      <c r="CM191" s="39"/>
      <c r="CN191" s="39"/>
      <c r="CO191" s="39"/>
      <c r="CP191" s="39"/>
      <c r="CQ191" s="39"/>
      <c r="CR191" s="39"/>
      <c r="CS191" s="39"/>
      <c r="CT191" s="39"/>
      <c r="CU191" s="39"/>
      <c r="CV191" s="39"/>
      <c r="CW191" s="39"/>
      <c r="CX191" s="39"/>
      <c r="CY191" s="39"/>
      <c r="CZ191" s="39"/>
      <c r="DA191" s="39"/>
      <c r="DB191" s="39"/>
      <c r="DC191" s="39"/>
      <c r="DD191" s="39"/>
      <c r="DE191" s="39"/>
      <c r="DF191" s="39"/>
      <c r="DG191" s="39"/>
      <c r="DH191" s="39"/>
      <c r="DI191" s="39"/>
      <c r="DJ191" s="39"/>
      <c r="DK191" s="39"/>
      <c r="DL191" s="39"/>
      <c r="DM191" s="39"/>
      <c r="DN191" s="39"/>
      <c r="DO191" s="35"/>
      <c r="DP191" s="39"/>
      <c r="DQ191" s="39"/>
      <c r="DR191" s="39"/>
      <c r="DS191" s="39"/>
      <c r="DT191" s="39"/>
      <c r="DU191" s="39"/>
      <c r="DV191" s="39"/>
      <c r="DW191" s="39"/>
      <c r="DX191" s="39"/>
      <c r="DY191" s="39"/>
      <c r="DZ191" s="39"/>
      <c r="EA191" s="39"/>
      <c r="EB191" s="39"/>
      <c r="EC191" s="39"/>
      <c r="ED191" s="39"/>
      <c r="EE191" s="39"/>
      <c r="EF191" s="39"/>
      <c r="EG191" s="39"/>
      <c r="EI191" s="27"/>
      <c r="EJ191" s="27"/>
      <c r="EK191" s="27"/>
      <c r="EL191" s="27"/>
      <c r="EM191" s="27"/>
      <c r="EN191" s="27"/>
      <c r="EO191" s="27"/>
      <c r="EQ191" s="27"/>
      <c r="ES191" s="27"/>
      <c r="ET191" s="27"/>
      <c r="EV191" s="99"/>
      <c r="EW191" s="99"/>
    </row>
    <row r="192" spans="1:153" ht="16.5" thickBot="1">
      <c r="A192" s="88" t="s">
        <v>92</v>
      </c>
      <c r="B192" s="88"/>
      <c r="C192" s="79"/>
      <c r="D192" s="28">
        <f>IFERROR(VLOOKUP(A192,#REF!,4,FALSE),0)</f>
        <v>0</v>
      </c>
      <c r="E192" s="28">
        <f>IFERROR(VLOOKUP(A192,#REF!,6,FALSE),0)</f>
        <v>0</v>
      </c>
      <c r="F192" s="28"/>
      <c r="G192" s="28">
        <f>+IFERROR(VLOOKUP(A192,#REF!,8,FALSE),0)</f>
        <v>0</v>
      </c>
      <c r="H192" s="28">
        <f>+IFERROR(VLOOKUP(A192,#REF!,10,FALSE),0)</f>
        <v>0</v>
      </c>
      <c r="I192" s="28">
        <f t="shared" si="17"/>
        <v>0</v>
      </c>
      <c r="J192" s="28">
        <f t="shared" si="18"/>
        <v>0</v>
      </c>
      <c r="K192" s="308">
        <f>SUM(J192:J196)-SUM(I192:I196)</f>
        <v>0</v>
      </c>
      <c r="L192" s="39">
        <v>192</v>
      </c>
      <c r="M192" s="39">
        <v>72</v>
      </c>
      <c r="N192" s="39"/>
      <c r="O192" s="39"/>
      <c r="P192" s="39">
        <v>216</v>
      </c>
      <c r="Q192" s="39">
        <v>96</v>
      </c>
      <c r="R192" s="39"/>
      <c r="S192" s="35"/>
      <c r="T192" s="39"/>
      <c r="U192" s="39"/>
      <c r="V192" s="39"/>
      <c r="W192" s="39"/>
      <c r="X192" s="39">
        <v>240</v>
      </c>
      <c r="Y192" s="39">
        <v>120</v>
      </c>
      <c r="Z192" s="39"/>
      <c r="AA192" s="39"/>
      <c r="AB192" s="39">
        <v>360</v>
      </c>
      <c r="AC192" s="39">
        <v>72</v>
      </c>
      <c r="AD192" s="39">
        <v>0</v>
      </c>
      <c r="AE192" s="39"/>
      <c r="AF192" s="39">
        <v>288</v>
      </c>
      <c r="AG192" s="39">
        <v>72</v>
      </c>
      <c r="AH192" s="39"/>
      <c r="AI192" s="39"/>
      <c r="AJ192" s="39">
        <v>192</v>
      </c>
      <c r="AK192" s="39">
        <v>72</v>
      </c>
      <c r="AL192" s="39"/>
      <c r="AM192" s="39"/>
      <c r="AN192" s="39">
        <v>168</v>
      </c>
      <c r="AO192" s="39">
        <v>96</v>
      </c>
      <c r="AP192" s="39">
        <v>3024</v>
      </c>
      <c r="AQ192" s="39"/>
      <c r="AR192" s="39">
        <v>192</v>
      </c>
      <c r="AS192" s="39">
        <v>24</v>
      </c>
      <c r="AT192" s="39"/>
      <c r="AU192" s="35"/>
      <c r="AV192" s="39"/>
      <c r="AW192" s="39"/>
      <c r="AX192" s="39"/>
      <c r="AY192" s="39"/>
      <c r="AZ192" s="39">
        <v>168</v>
      </c>
      <c r="BA192" s="39">
        <v>24</v>
      </c>
      <c r="BB192" s="39"/>
      <c r="BC192" s="39"/>
      <c r="BD192" s="35">
        <v>216</v>
      </c>
      <c r="BE192" s="39">
        <v>48</v>
      </c>
      <c r="BF192" s="39">
        <v>0</v>
      </c>
      <c r="BG192" s="39">
        <v>-24</v>
      </c>
      <c r="BH192" s="39">
        <v>192</v>
      </c>
      <c r="BI192" s="39">
        <v>0</v>
      </c>
      <c r="BJ192" s="39"/>
      <c r="BK192" s="39"/>
      <c r="BL192" s="39">
        <v>192</v>
      </c>
      <c r="BM192" s="39">
        <v>48</v>
      </c>
      <c r="BN192" s="39">
        <v>0</v>
      </c>
      <c r="BO192" s="39"/>
      <c r="BP192" s="39">
        <v>168</v>
      </c>
      <c r="BQ192" s="39">
        <v>72</v>
      </c>
      <c r="BR192" s="39"/>
      <c r="BS192" s="39"/>
      <c r="BT192" s="39">
        <v>360</v>
      </c>
      <c r="BU192" s="39">
        <v>96</v>
      </c>
      <c r="BV192" s="39"/>
      <c r="BW192" s="39"/>
      <c r="BX192" s="39"/>
      <c r="BY192" s="39"/>
      <c r="BZ192" s="39"/>
      <c r="CA192" s="39"/>
      <c r="CB192" s="39">
        <v>192</v>
      </c>
      <c r="CC192" s="39">
        <v>24</v>
      </c>
      <c r="CD192" s="39"/>
      <c r="CE192" s="39"/>
      <c r="CF192" s="39">
        <v>240</v>
      </c>
      <c r="CG192" s="39">
        <v>120</v>
      </c>
      <c r="CH192" s="39"/>
      <c r="CI192" s="39"/>
      <c r="CJ192" s="39">
        <v>312</v>
      </c>
      <c r="CK192" s="39">
        <v>0</v>
      </c>
      <c r="CL192" s="39"/>
      <c r="CM192" s="39"/>
      <c r="CN192" s="39"/>
      <c r="CO192" s="39"/>
      <c r="CP192" s="39"/>
      <c r="CQ192" s="39"/>
      <c r="CR192" s="39"/>
      <c r="CS192" s="39"/>
      <c r="CT192" s="39"/>
      <c r="CU192" s="39"/>
      <c r="CV192" s="39"/>
      <c r="CW192" s="39"/>
      <c r="CX192" s="39"/>
      <c r="CY192" s="39"/>
      <c r="CZ192" s="39"/>
      <c r="DA192" s="39"/>
      <c r="DB192" s="39"/>
      <c r="DC192" s="39"/>
      <c r="DD192" s="39"/>
      <c r="DE192" s="39"/>
      <c r="DF192" s="39"/>
      <c r="DG192" s="39"/>
      <c r="DH192" s="39"/>
      <c r="DI192" s="39"/>
      <c r="DJ192" s="39"/>
      <c r="DK192" s="39"/>
      <c r="DL192" s="39"/>
      <c r="DM192" s="39"/>
      <c r="DN192" s="39"/>
      <c r="DO192" s="35"/>
      <c r="DP192" s="39"/>
      <c r="DQ192" s="39"/>
      <c r="DR192" s="39"/>
      <c r="DS192" s="39"/>
      <c r="DT192" s="39"/>
      <c r="DU192" s="39"/>
      <c r="DV192" s="39"/>
      <c r="DW192" s="39"/>
      <c r="DX192" s="39"/>
      <c r="DY192" s="39"/>
      <c r="DZ192" s="39"/>
      <c r="EA192" s="39"/>
      <c r="EB192" s="39"/>
      <c r="EC192" s="39"/>
      <c r="ED192" s="39"/>
      <c r="EE192" s="39"/>
      <c r="EF192" s="39"/>
      <c r="EG192" s="39"/>
      <c r="EI192" s="28"/>
      <c r="EJ192" s="28"/>
      <c r="EK192" s="28"/>
      <c r="EL192" s="28"/>
      <c r="EM192" s="28"/>
      <c r="EN192" s="28"/>
      <c r="EO192" s="28"/>
      <c r="EQ192" s="28"/>
      <c r="ES192" s="28"/>
      <c r="ET192" s="28"/>
      <c r="EV192" s="99"/>
      <c r="EW192" s="99"/>
    </row>
    <row r="193" spans="1:153" ht="16.5" thickBot="1">
      <c r="A193" s="88" t="s">
        <v>93</v>
      </c>
      <c r="B193" s="88"/>
      <c r="C193" s="79"/>
      <c r="D193" s="28">
        <f>IFERROR(VLOOKUP(A193,#REF!,4,FALSE),0)</f>
        <v>0</v>
      </c>
      <c r="E193" s="28">
        <f>IFERROR(VLOOKUP(A193,#REF!,6,FALSE),0)</f>
        <v>0</v>
      </c>
      <c r="F193" s="28"/>
      <c r="G193" s="28">
        <f>+IFERROR(VLOOKUP(A193,#REF!,8,FALSE),0)</f>
        <v>0</v>
      </c>
      <c r="H193" s="28">
        <f>+IFERROR(VLOOKUP(A193,#REF!,10,FALSE),0)</f>
        <v>0</v>
      </c>
      <c r="I193" s="28">
        <f t="shared" si="17"/>
        <v>0</v>
      </c>
      <c r="J193" s="28">
        <f t="shared" si="18"/>
        <v>0</v>
      </c>
      <c r="K193" s="309"/>
      <c r="L193" s="39">
        <v>144</v>
      </c>
      <c r="M193" s="39">
        <v>0</v>
      </c>
      <c r="N193" s="39"/>
      <c r="O193" s="39"/>
      <c r="P193" s="39">
        <v>216</v>
      </c>
      <c r="Q193" s="39">
        <v>96</v>
      </c>
      <c r="R193" s="39"/>
      <c r="S193" s="35"/>
      <c r="T193" s="39"/>
      <c r="U193" s="39"/>
      <c r="V193" s="39"/>
      <c r="W193" s="39"/>
      <c r="X193" s="39">
        <v>240</v>
      </c>
      <c r="Y193" s="39">
        <v>144</v>
      </c>
      <c r="Z193" s="39"/>
      <c r="AA193" s="39"/>
      <c r="AB193" s="39">
        <v>360</v>
      </c>
      <c r="AC193" s="39">
        <v>120</v>
      </c>
      <c r="AD193" s="39">
        <v>0</v>
      </c>
      <c r="AE193" s="39"/>
      <c r="AF193" s="39">
        <v>456</v>
      </c>
      <c r="AG193" s="39">
        <v>120</v>
      </c>
      <c r="AH193" s="39"/>
      <c r="AI193" s="39"/>
      <c r="AJ193" s="39">
        <v>192</v>
      </c>
      <c r="AK193" s="39">
        <v>120</v>
      </c>
      <c r="AL193" s="39"/>
      <c r="AM193" s="39"/>
      <c r="AN193" s="39">
        <v>168</v>
      </c>
      <c r="AO193" s="39">
        <v>72</v>
      </c>
      <c r="AP193" s="39">
        <v>0</v>
      </c>
      <c r="AQ193" s="39"/>
      <c r="AR193" s="39">
        <v>168</v>
      </c>
      <c r="AS193" s="39">
        <v>72</v>
      </c>
      <c r="AT193" s="39"/>
      <c r="AU193" s="35"/>
      <c r="AV193" s="39"/>
      <c r="AW193" s="39"/>
      <c r="AX193" s="39"/>
      <c r="AY193" s="39"/>
      <c r="AZ193" s="39">
        <v>144</v>
      </c>
      <c r="BA193" s="39">
        <v>72</v>
      </c>
      <c r="BB193" s="39"/>
      <c r="BC193" s="39"/>
      <c r="BD193" s="35">
        <v>264</v>
      </c>
      <c r="BE193" s="39">
        <v>24</v>
      </c>
      <c r="BF193" s="39">
        <v>0</v>
      </c>
      <c r="BG193" s="39"/>
      <c r="BH193" s="39">
        <v>168</v>
      </c>
      <c r="BI193" s="39">
        <v>24</v>
      </c>
      <c r="BJ193" s="39"/>
      <c r="BK193" s="39"/>
      <c r="BL193" s="39">
        <v>192</v>
      </c>
      <c r="BM193" s="39">
        <v>96</v>
      </c>
      <c r="BN193" s="39">
        <v>0</v>
      </c>
      <c r="BO193" s="39"/>
      <c r="BP193" s="39">
        <v>192</v>
      </c>
      <c r="BQ193" s="39">
        <v>72</v>
      </c>
      <c r="BR193" s="39"/>
      <c r="BS193" s="39"/>
      <c r="BT193" s="39">
        <v>336</v>
      </c>
      <c r="BU193" s="39">
        <v>96</v>
      </c>
      <c r="BV193" s="39"/>
      <c r="BW193" s="39"/>
      <c r="BX193" s="39"/>
      <c r="BY193" s="39"/>
      <c r="BZ193" s="39"/>
      <c r="CA193" s="39"/>
      <c r="CB193" s="39">
        <v>144</v>
      </c>
      <c r="CC193" s="39">
        <v>24</v>
      </c>
      <c r="CD193" s="39"/>
      <c r="CE193" s="39"/>
      <c r="CF193" s="39">
        <v>72</v>
      </c>
      <c r="CG193" s="39">
        <v>24</v>
      </c>
      <c r="CH193" s="39"/>
      <c r="CI193" s="39"/>
      <c r="CJ193" s="39">
        <v>264</v>
      </c>
      <c r="CK193" s="39">
        <v>0</v>
      </c>
      <c r="CL193" s="39"/>
      <c r="CM193" s="39"/>
      <c r="CN193" s="39"/>
      <c r="CO193" s="39"/>
      <c r="CP193" s="39"/>
      <c r="CQ193" s="39"/>
      <c r="CR193" s="39"/>
      <c r="CS193" s="39"/>
      <c r="CT193" s="39"/>
      <c r="CU193" s="39"/>
      <c r="CV193" s="39"/>
      <c r="CW193" s="39"/>
      <c r="CX193" s="39"/>
      <c r="CY193" s="39"/>
      <c r="CZ193" s="39"/>
      <c r="DA193" s="39"/>
      <c r="DB193" s="39"/>
      <c r="DC193" s="39"/>
      <c r="DD193" s="39"/>
      <c r="DE193" s="39"/>
      <c r="DF193" s="39"/>
      <c r="DG193" s="39"/>
      <c r="DH193" s="39"/>
      <c r="DI193" s="39"/>
      <c r="DJ193" s="39"/>
      <c r="DK193" s="39"/>
      <c r="DL193" s="39"/>
      <c r="DM193" s="39"/>
      <c r="DN193" s="39"/>
      <c r="DO193" s="35"/>
      <c r="DP193" s="39"/>
      <c r="DQ193" s="39"/>
      <c r="DR193" s="39"/>
      <c r="DS193" s="39"/>
      <c r="DT193" s="39"/>
      <c r="DU193" s="39"/>
      <c r="DV193" s="39"/>
      <c r="DW193" s="39"/>
      <c r="DX193" s="39"/>
      <c r="DY193" s="39"/>
      <c r="DZ193" s="39"/>
      <c r="EA193" s="39"/>
      <c r="EB193" s="39"/>
      <c r="EC193" s="39"/>
      <c r="ED193" s="39"/>
      <c r="EE193" s="39"/>
      <c r="EF193" s="39"/>
      <c r="EG193" s="39"/>
      <c r="EI193" s="28"/>
      <c r="EJ193" s="28"/>
      <c r="EK193" s="28"/>
      <c r="EL193" s="28"/>
      <c r="EM193" s="28"/>
      <c r="EN193" s="28"/>
      <c r="EO193" s="28"/>
      <c r="EQ193" s="28"/>
      <c r="ES193" s="28"/>
      <c r="ET193" s="28"/>
      <c r="EV193" s="99"/>
      <c r="EW193" s="99"/>
    </row>
    <row r="194" spans="1:153" ht="16.5" thickBot="1">
      <c r="A194" s="88" t="s">
        <v>94</v>
      </c>
      <c r="B194" s="88"/>
      <c r="C194" s="79"/>
      <c r="D194" s="28">
        <f>IFERROR(VLOOKUP(A194,#REF!,4,FALSE),0)</f>
        <v>0</v>
      </c>
      <c r="E194" s="28">
        <f>IFERROR(VLOOKUP(A194,#REF!,6,FALSE),0)</f>
        <v>0</v>
      </c>
      <c r="F194" s="28"/>
      <c r="G194" s="28">
        <f>+IFERROR(VLOOKUP(A194,#REF!,8,FALSE),0)</f>
        <v>0</v>
      </c>
      <c r="H194" s="28">
        <f>+IFERROR(VLOOKUP(A194,#REF!,10,FALSE),0)</f>
        <v>0</v>
      </c>
      <c r="I194" s="28">
        <f t="shared" si="17"/>
        <v>0</v>
      </c>
      <c r="J194" s="28">
        <f t="shared" si="18"/>
        <v>0</v>
      </c>
      <c r="K194" s="309"/>
      <c r="L194" s="39">
        <v>0</v>
      </c>
      <c r="M194" s="39">
        <v>0</v>
      </c>
      <c r="N194" s="39"/>
      <c r="O194" s="39"/>
      <c r="P194" s="39">
        <v>0</v>
      </c>
      <c r="Q194" s="39">
        <v>0</v>
      </c>
      <c r="R194" s="39"/>
      <c r="S194" s="35"/>
      <c r="T194" s="39"/>
      <c r="U194" s="39"/>
      <c r="V194" s="39"/>
      <c r="W194" s="39"/>
      <c r="X194" s="39">
        <v>0</v>
      </c>
      <c r="Y194" s="39">
        <v>0</v>
      </c>
      <c r="Z194" s="39"/>
      <c r="AA194" s="39"/>
      <c r="AB194" s="39">
        <v>72</v>
      </c>
      <c r="AC194" s="39">
        <v>0</v>
      </c>
      <c r="AD194" s="39">
        <v>0</v>
      </c>
      <c r="AE194" s="39"/>
      <c r="AF194" s="39">
        <v>0</v>
      </c>
      <c r="AG194" s="39">
        <v>24</v>
      </c>
      <c r="AH194" s="39"/>
      <c r="AI194" s="39"/>
      <c r="AJ194" s="39">
        <v>0</v>
      </c>
      <c r="AK194" s="39">
        <v>0</v>
      </c>
      <c r="AL194" s="39"/>
      <c r="AM194" s="39"/>
      <c r="AN194" s="39">
        <v>0</v>
      </c>
      <c r="AO194" s="39">
        <v>0</v>
      </c>
      <c r="AP194" s="39">
        <v>0</v>
      </c>
      <c r="AQ194" s="39"/>
      <c r="AR194" s="39">
        <v>0</v>
      </c>
      <c r="AS194" s="39">
        <v>0</v>
      </c>
      <c r="AT194" s="39"/>
      <c r="AU194" s="35"/>
      <c r="AV194" s="39"/>
      <c r="AW194" s="39"/>
      <c r="AX194" s="39"/>
      <c r="AY194" s="39"/>
      <c r="AZ194" s="39">
        <v>0</v>
      </c>
      <c r="BA194" s="39">
        <v>24</v>
      </c>
      <c r="BB194" s="39"/>
      <c r="BC194" s="39"/>
      <c r="BD194" s="35">
        <v>72</v>
      </c>
      <c r="BE194" s="39">
        <v>0</v>
      </c>
      <c r="BF194" s="39">
        <v>0</v>
      </c>
      <c r="BG194" s="39"/>
      <c r="BH194" s="39">
        <v>0</v>
      </c>
      <c r="BI194" s="39">
        <v>24</v>
      </c>
      <c r="BJ194" s="39"/>
      <c r="BK194" s="39"/>
      <c r="BL194" s="39">
        <v>0</v>
      </c>
      <c r="BM194" s="39">
        <v>0</v>
      </c>
      <c r="BN194" s="39">
        <v>0</v>
      </c>
      <c r="BO194" s="39"/>
      <c r="BP194" s="39">
        <v>0</v>
      </c>
      <c r="BQ194" s="39">
        <v>0</v>
      </c>
      <c r="BR194" s="39"/>
      <c r="BS194" s="39"/>
      <c r="BT194" s="39">
        <v>0</v>
      </c>
      <c r="BU194" s="39">
        <v>24</v>
      </c>
      <c r="BV194" s="39"/>
      <c r="BW194" s="39"/>
      <c r="BX194" s="39"/>
      <c r="BY194" s="39"/>
      <c r="BZ194" s="39"/>
      <c r="CA194" s="39"/>
      <c r="CB194" s="39">
        <v>0</v>
      </c>
      <c r="CC194" s="39">
        <v>0</v>
      </c>
      <c r="CD194" s="39"/>
      <c r="CE194" s="39"/>
      <c r="CF194" s="39">
        <v>0</v>
      </c>
      <c r="CG194" s="39">
        <v>0</v>
      </c>
      <c r="CH194" s="39"/>
      <c r="CI194" s="39"/>
      <c r="CJ194" s="39">
        <v>0</v>
      </c>
      <c r="CK194" s="39">
        <v>0</v>
      </c>
      <c r="CL194" s="39"/>
      <c r="CM194" s="39"/>
      <c r="CN194" s="39"/>
      <c r="CO194" s="39"/>
      <c r="CP194" s="39"/>
      <c r="CQ194" s="39"/>
      <c r="CR194" s="39"/>
      <c r="CS194" s="39"/>
      <c r="CT194" s="39"/>
      <c r="CU194" s="39"/>
      <c r="CV194" s="39"/>
      <c r="CW194" s="39"/>
      <c r="CX194" s="39"/>
      <c r="CY194" s="39"/>
      <c r="CZ194" s="39"/>
      <c r="DA194" s="39"/>
      <c r="DB194" s="39"/>
      <c r="DC194" s="39"/>
      <c r="DD194" s="39"/>
      <c r="DE194" s="39"/>
      <c r="DF194" s="39"/>
      <c r="DG194" s="39"/>
      <c r="DH194" s="39"/>
      <c r="DI194" s="39"/>
      <c r="DJ194" s="39"/>
      <c r="DK194" s="39"/>
      <c r="DL194" s="39"/>
      <c r="DM194" s="39"/>
      <c r="DN194" s="39"/>
      <c r="DO194" s="35"/>
      <c r="DP194" s="39"/>
      <c r="DQ194" s="39"/>
      <c r="DR194" s="39"/>
      <c r="DS194" s="39"/>
      <c r="DT194" s="39"/>
      <c r="DU194" s="39"/>
      <c r="DV194" s="39"/>
      <c r="DW194" s="39"/>
      <c r="DX194" s="39"/>
      <c r="DY194" s="39"/>
      <c r="DZ194" s="39"/>
      <c r="EA194" s="39"/>
      <c r="EB194" s="39"/>
      <c r="EC194" s="39"/>
      <c r="ED194" s="39"/>
      <c r="EE194" s="39"/>
      <c r="EF194" s="39"/>
      <c r="EG194" s="39"/>
      <c r="EI194" s="28"/>
      <c r="EJ194" s="28"/>
      <c r="EK194" s="28"/>
      <c r="EL194" s="28"/>
      <c r="EM194" s="28"/>
      <c r="EN194" s="28"/>
      <c r="EO194" s="28"/>
      <c r="EQ194" s="28"/>
      <c r="ES194" s="28"/>
      <c r="ET194" s="28"/>
      <c r="EV194" s="99"/>
      <c r="EW194" s="99"/>
    </row>
    <row r="195" spans="1:153" ht="16.5" thickBot="1">
      <c r="A195" s="88" t="s">
        <v>95</v>
      </c>
      <c r="B195" s="88"/>
      <c r="C195" s="79"/>
      <c r="D195" s="28">
        <f>IFERROR(VLOOKUP(A195,#REF!,4,FALSE),0)</f>
        <v>0</v>
      </c>
      <c r="E195" s="28">
        <f>IFERROR(VLOOKUP(A195,#REF!,6,FALSE),0)</f>
        <v>0</v>
      </c>
      <c r="F195" s="28"/>
      <c r="G195" s="28">
        <f>+IFERROR(VLOOKUP(A195,#REF!,8,FALSE),0)</f>
        <v>0</v>
      </c>
      <c r="H195" s="28">
        <f>+IFERROR(VLOOKUP(A195,#REF!,10,FALSE),0)</f>
        <v>0</v>
      </c>
      <c r="I195" s="28">
        <f t="shared" si="17"/>
        <v>0</v>
      </c>
      <c r="J195" s="28">
        <f t="shared" si="18"/>
        <v>0</v>
      </c>
      <c r="K195" s="309"/>
      <c r="L195" s="39">
        <v>0</v>
      </c>
      <c r="M195" s="39">
        <v>0</v>
      </c>
      <c r="N195" s="39"/>
      <c r="O195" s="39"/>
      <c r="P195" s="39">
        <v>0</v>
      </c>
      <c r="Q195" s="39">
        <v>0</v>
      </c>
      <c r="R195" s="39"/>
      <c r="S195" s="35"/>
      <c r="T195" s="39"/>
      <c r="U195" s="39"/>
      <c r="V195" s="39"/>
      <c r="W195" s="39"/>
      <c r="X195" s="39">
        <v>0</v>
      </c>
      <c r="Y195" s="39">
        <v>0</v>
      </c>
      <c r="Z195" s="39"/>
      <c r="AA195" s="39"/>
      <c r="AB195" s="39">
        <v>0</v>
      </c>
      <c r="AC195" s="39">
        <v>0</v>
      </c>
      <c r="AD195" s="39">
        <v>0</v>
      </c>
      <c r="AE195" s="39"/>
      <c r="AF195" s="39">
        <v>0</v>
      </c>
      <c r="AG195" s="39">
        <v>0</v>
      </c>
      <c r="AH195" s="39"/>
      <c r="AI195" s="39"/>
      <c r="AJ195" s="39">
        <v>0</v>
      </c>
      <c r="AK195" s="39">
        <v>0</v>
      </c>
      <c r="AL195" s="39"/>
      <c r="AM195" s="39"/>
      <c r="AN195" s="39">
        <v>0</v>
      </c>
      <c r="AO195" s="39">
        <v>0</v>
      </c>
      <c r="AP195" s="39">
        <v>0</v>
      </c>
      <c r="AQ195" s="39"/>
      <c r="AR195" s="39">
        <v>0</v>
      </c>
      <c r="AS195" s="39">
        <v>0</v>
      </c>
      <c r="AT195" s="39"/>
      <c r="AU195" s="35"/>
      <c r="AV195" s="39"/>
      <c r="AW195" s="39"/>
      <c r="AX195" s="39"/>
      <c r="AY195" s="39"/>
      <c r="AZ195" s="39">
        <v>0</v>
      </c>
      <c r="BA195" s="39">
        <v>0</v>
      </c>
      <c r="BB195" s="39"/>
      <c r="BC195" s="39"/>
      <c r="BD195" s="35">
        <v>0</v>
      </c>
      <c r="BE195" s="39">
        <v>0</v>
      </c>
      <c r="BF195" s="39">
        <v>0</v>
      </c>
      <c r="BG195" s="39"/>
      <c r="BH195" s="39">
        <v>0</v>
      </c>
      <c r="BI195" s="39">
        <v>0</v>
      </c>
      <c r="BJ195" s="39"/>
      <c r="BK195" s="39"/>
      <c r="BL195" s="39">
        <v>0</v>
      </c>
      <c r="BM195" s="39">
        <v>0</v>
      </c>
      <c r="BN195" s="39">
        <v>0</v>
      </c>
      <c r="BO195" s="39"/>
      <c r="BP195" s="39">
        <v>0</v>
      </c>
      <c r="BQ195" s="39">
        <v>0</v>
      </c>
      <c r="BR195" s="39"/>
      <c r="BS195" s="39"/>
      <c r="BT195" s="39">
        <v>0</v>
      </c>
      <c r="BU195" s="39">
        <v>0</v>
      </c>
      <c r="BV195" s="39"/>
      <c r="BW195" s="39"/>
      <c r="BX195" s="39"/>
      <c r="BY195" s="39"/>
      <c r="BZ195" s="39"/>
      <c r="CA195" s="39"/>
      <c r="CB195" s="39">
        <v>0</v>
      </c>
      <c r="CC195" s="39">
        <v>0</v>
      </c>
      <c r="CD195" s="39"/>
      <c r="CE195" s="39"/>
      <c r="CF195" s="39">
        <v>0</v>
      </c>
      <c r="CG195" s="39">
        <v>0</v>
      </c>
      <c r="CH195" s="39"/>
      <c r="CI195" s="39"/>
      <c r="CJ195" s="39">
        <v>0</v>
      </c>
      <c r="CK195" s="39">
        <v>0</v>
      </c>
      <c r="CL195" s="39"/>
      <c r="CM195" s="39"/>
      <c r="CN195" s="39"/>
      <c r="CO195" s="39"/>
      <c r="CP195" s="39"/>
      <c r="CQ195" s="39"/>
      <c r="CR195" s="39"/>
      <c r="CS195" s="39"/>
      <c r="CT195" s="39"/>
      <c r="CU195" s="39"/>
      <c r="CV195" s="39"/>
      <c r="CW195" s="39"/>
      <c r="CX195" s="39"/>
      <c r="CY195" s="39"/>
      <c r="CZ195" s="39"/>
      <c r="DA195" s="39"/>
      <c r="DB195" s="39"/>
      <c r="DC195" s="39"/>
      <c r="DD195" s="39"/>
      <c r="DE195" s="39"/>
      <c r="DF195" s="39"/>
      <c r="DG195" s="39"/>
      <c r="DH195" s="39"/>
      <c r="DI195" s="39"/>
      <c r="DJ195" s="39"/>
      <c r="DK195" s="39"/>
      <c r="DL195" s="39"/>
      <c r="DM195" s="39"/>
      <c r="DN195" s="39"/>
      <c r="DO195" s="35"/>
      <c r="DP195" s="39"/>
      <c r="DQ195" s="39"/>
      <c r="DR195" s="39"/>
      <c r="DS195" s="39"/>
      <c r="DT195" s="39"/>
      <c r="DU195" s="39"/>
      <c r="DV195" s="39"/>
      <c r="DW195" s="39"/>
      <c r="DX195" s="39"/>
      <c r="DY195" s="39"/>
      <c r="DZ195" s="39"/>
      <c r="EA195" s="39"/>
      <c r="EB195" s="39"/>
      <c r="EC195" s="39"/>
      <c r="ED195" s="39"/>
      <c r="EE195" s="39"/>
      <c r="EF195" s="39"/>
      <c r="EG195" s="39"/>
      <c r="EI195" s="28"/>
      <c r="EJ195" s="28"/>
      <c r="EK195" s="28"/>
      <c r="EL195" s="28"/>
      <c r="EM195" s="28"/>
      <c r="EN195" s="28"/>
      <c r="EO195" s="28"/>
      <c r="EQ195" s="28"/>
      <c r="ES195" s="28"/>
      <c r="ET195" s="28"/>
      <c r="EV195" s="99"/>
      <c r="EW195" s="99"/>
    </row>
    <row r="196" spans="1:153" ht="16.5" thickBot="1">
      <c r="A196" s="88" t="s">
        <v>96</v>
      </c>
      <c r="B196" s="88"/>
      <c r="C196" s="79"/>
      <c r="D196" s="28">
        <f>IFERROR(VLOOKUP(A196,#REF!,4,FALSE),0)</f>
        <v>0</v>
      </c>
      <c r="E196" s="28">
        <f>IFERROR(VLOOKUP(A196,#REF!,6,FALSE),0)</f>
        <v>0</v>
      </c>
      <c r="F196" s="28"/>
      <c r="G196" s="28">
        <f>+IFERROR(VLOOKUP(A196,#REF!,8,FALSE),0)</f>
        <v>0</v>
      </c>
      <c r="H196" s="28">
        <f>+IFERROR(VLOOKUP(A196,#REF!,10,FALSE),0)</f>
        <v>0</v>
      </c>
      <c r="I196" s="28">
        <f t="shared" si="17"/>
        <v>0</v>
      </c>
      <c r="J196" s="28">
        <f t="shared" si="18"/>
        <v>0</v>
      </c>
      <c r="K196" s="310"/>
      <c r="L196" s="39">
        <v>0</v>
      </c>
      <c r="M196" s="39">
        <v>0</v>
      </c>
      <c r="N196" s="39"/>
      <c r="O196" s="39"/>
      <c r="P196" s="39">
        <v>0</v>
      </c>
      <c r="Q196" s="39">
        <v>0</v>
      </c>
      <c r="R196" s="39"/>
      <c r="S196" s="35"/>
      <c r="T196" s="39"/>
      <c r="U196" s="39"/>
      <c r="V196" s="39"/>
      <c r="W196" s="39"/>
      <c r="X196" s="39">
        <v>0</v>
      </c>
      <c r="Y196" s="39">
        <v>0</v>
      </c>
      <c r="Z196" s="39"/>
      <c r="AA196" s="39"/>
      <c r="AB196" s="39">
        <v>0</v>
      </c>
      <c r="AC196" s="39">
        <v>0</v>
      </c>
      <c r="AD196" s="39">
        <v>0</v>
      </c>
      <c r="AE196" s="39"/>
      <c r="AF196" s="39">
        <v>0</v>
      </c>
      <c r="AG196" s="39">
        <v>0</v>
      </c>
      <c r="AH196" s="39"/>
      <c r="AI196" s="39"/>
      <c r="AJ196" s="39">
        <v>0</v>
      </c>
      <c r="AK196" s="39">
        <v>0</v>
      </c>
      <c r="AL196" s="39"/>
      <c r="AM196" s="39"/>
      <c r="AN196" s="39">
        <v>0</v>
      </c>
      <c r="AO196" s="39">
        <v>0</v>
      </c>
      <c r="AP196" s="39">
        <v>0</v>
      </c>
      <c r="AQ196" s="39"/>
      <c r="AR196" s="39">
        <v>0</v>
      </c>
      <c r="AS196" s="39">
        <v>0</v>
      </c>
      <c r="AT196" s="39"/>
      <c r="AU196" s="35"/>
      <c r="AV196" s="39"/>
      <c r="AW196" s="39"/>
      <c r="AX196" s="39"/>
      <c r="AY196" s="39"/>
      <c r="AZ196" s="39">
        <v>0</v>
      </c>
      <c r="BA196" s="39">
        <v>0</v>
      </c>
      <c r="BB196" s="39"/>
      <c r="BC196" s="39"/>
      <c r="BD196" s="35">
        <v>0</v>
      </c>
      <c r="BE196" s="39">
        <v>0</v>
      </c>
      <c r="BF196" s="39">
        <v>0</v>
      </c>
      <c r="BG196" s="39"/>
      <c r="BH196" s="39">
        <v>0</v>
      </c>
      <c r="BI196" s="39">
        <v>0</v>
      </c>
      <c r="BJ196" s="39"/>
      <c r="BK196" s="39"/>
      <c r="BL196" s="39">
        <v>0</v>
      </c>
      <c r="BM196" s="39">
        <v>0</v>
      </c>
      <c r="BN196" s="39">
        <v>0</v>
      </c>
      <c r="BO196" s="39"/>
      <c r="BP196" s="39">
        <v>0</v>
      </c>
      <c r="BQ196" s="39">
        <v>0</v>
      </c>
      <c r="BR196" s="39"/>
      <c r="BS196" s="39"/>
      <c r="BT196" s="39">
        <v>0</v>
      </c>
      <c r="BU196" s="39">
        <v>0</v>
      </c>
      <c r="BV196" s="39"/>
      <c r="BW196" s="39"/>
      <c r="BX196" s="39"/>
      <c r="BY196" s="39"/>
      <c r="BZ196" s="39"/>
      <c r="CA196" s="39"/>
      <c r="CB196" s="39">
        <v>0</v>
      </c>
      <c r="CC196" s="39">
        <v>0</v>
      </c>
      <c r="CD196" s="39"/>
      <c r="CE196" s="39"/>
      <c r="CF196" s="39">
        <v>0</v>
      </c>
      <c r="CG196" s="39">
        <v>0</v>
      </c>
      <c r="CH196" s="39"/>
      <c r="CI196" s="39"/>
      <c r="CJ196" s="39">
        <v>0</v>
      </c>
      <c r="CK196" s="39">
        <v>0</v>
      </c>
      <c r="CL196" s="39"/>
      <c r="CM196" s="39"/>
      <c r="CN196" s="39"/>
      <c r="CO196" s="39"/>
      <c r="CP196" s="39"/>
      <c r="CQ196" s="39"/>
      <c r="CR196" s="39"/>
      <c r="CS196" s="39"/>
      <c r="CT196" s="39"/>
      <c r="CU196" s="39"/>
      <c r="CV196" s="39"/>
      <c r="CW196" s="39"/>
      <c r="CX196" s="39"/>
      <c r="CY196" s="39"/>
      <c r="CZ196" s="39"/>
      <c r="DA196" s="39"/>
      <c r="DB196" s="39"/>
      <c r="DC196" s="39"/>
      <c r="DD196" s="39"/>
      <c r="DE196" s="39"/>
      <c r="DF196" s="39"/>
      <c r="DG196" s="39"/>
      <c r="DH196" s="39"/>
      <c r="DI196" s="39"/>
      <c r="DJ196" s="39"/>
      <c r="DK196" s="39"/>
      <c r="DL196" s="39"/>
      <c r="DM196" s="39"/>
      <c r="DN196" s="39"/>
      <c r="DO196" s="35"/>
      <c r="DP196" s="39"/>
      <c r="DQ196" s="39"/>
      <c r="DR196" s="39"/>
      <c r="DS196" s="39"/>
      <c r="DT196" s="39"/>
      <c r="DU196" s="39"/>
      <c r="DV196" s="39"/>
      <c r="DW196" s="39"/>
      <c r="DX196" s="39"/>
      <c r="DY196" s="39"/>
      <c r="DZ196" s="39"/>
      <c r="EA196" s="39"/>
      <c r="EB196" s="39"/>
      <c r="EC196" s="39"/>
      <c r="ED196" s="39"/>
      <c r="EE196" s="39"/>
      <c r="EF196" s="39"/>
      <c r="EG196" s="39"/>
      <c r="EI196" s="28"/>
      <c r="EJ196" s="28"/>
      <c r="EK196" s="28"/>
      <c r="EL196" s="28"/>
      <c r="EM196" s="28"/>
      <c r="EN196" s="28"/>
      <c r="EO196" s="28"/>
      <c r="EQ196" s="28"/>
      <c r="ES196" s="28"/>
      <c r="ET196" s="28"/>
      <c r="EV196" s="99"/>
      <c r="EW196" s="99"/>
    </row>
    <row r="197" spans="1:153" ht="16.5" thickBot="1">
      <c r="A197" s="258" t="s">
        <v>248</v>
      </c>
      <c r="B197" s="258"/>
      <c r="C197" s="79"/>
      <c r="D197" s="259">
        <f>IFERROR(VLOOKUP(A197,#REF!,4,FALSE),0)</f>
        <v>0</v>
      </c>
      <c r="E197" s="259">
        <f>IFERROR(VLOOKUP(A197,#REF!,6,FALSE),0)</f>
        <v>0</v>
      </c>
      <c r="F197" s="259"/>
      <c r="G197" s="259">
        <f>+IFERROR(VLOOKUP(A197,#REF!,8,FALSE),0)</f>
        <v>0</v>
      </c>
      <c r="H197" s="259">
        <f>+IFERROR(VLOOKUP(A197,#REF!,10,FALSE),0)</f>
        <v>0</v>
      </c>
      <c r="I197" s="259">
        <f t="shared" ref="I197:I200" si="21">+EQ197</f>
        <v>0</v>
      </c>
      <c r="J197" s="259">
        <f t="shared" ref="J197:J200" si="22">+E197</f>
        <v>0</v>
      </c>
      <c r="K197" s="308">
        <f t="shared" ref="K197" si="23">+J197+J198-I197-I198</f>
        <v>0</v>
      </c>
      <c r="L197" s="39">
        <v>336</v>
      </c>
      <c r="M197" s="39">
        <v>120</v>
      </c>
      <c r="N197" s="39"/>
      <c r="O197" s="39"/>
      <c r="P197" s="39">
        <v>216</v>
      </c>
      <c r="Q197" s="39">
        <v>144</v>
      </c>
      <c r="R197" s="39"/>
      <c r="S197" s="35"/>
      <c r="T197" s="39"/>
      <c r="U197" s="39"/>
      <c r="V197" s="39"/>
      <c r="W197" s="39"/>
      <c r="X197" s="39">
        <v>432</v>
      </c>
      <c r="Y197" s="39">
        <v>168</v>
      </c>
      <c r="Z197" s="39"/>
      <c r="AA197" s="39"/>
      <c r="AB197" s="39">
        <v>312</v>
      </c>
      <c r="AC197" s="39">
        <v>144</v>
      </c>
      <c r="AD197" s="39">
        <v>0</v>
      </c>
      <c r="AE197" s="39"/>
      <c r="AF197" s="39">
        <v>408</v>
      </c>
      <c r="AG197" s="39">
        <v>120</v>
      </c>
      <c r="AH197" s="39"/>
      <c r="AI197" s="39"/>
      <c r="AJ197" s="39">
        <v>216</v>
      </c>
      <c r="AK197" s="39">
        <v>72</v>
      </c>
      <c r="AL197" s="39"/>
      <c r="AM197" s="39"/>
      <c r="AN197" s="39">
        <v>192</v>
      </c>
      <c r="AO197" s="39">
        <v>48</v>
      </c>
      <c r="AP197" s="39">
        <v>0</v>
      </c>
      <c r="AQ197" s="39"/>
      <c r="AR197" s="39">
        <v>216</v>
      </c>
      <c r="AS197" s="39">
        <v>96</v>
      </c>
      <c r="AT197" s="39"/>
      <c r="AU197" s="35"/>
      <c r="AV197" s="39"/>
      <c r="AW197" s="39"/>
      <c r="AX197" s="39"/>
      <c r="AY197" s="39"/>
      <c r="AZ197" s="39">
        <v>312</v>
      </c>
      <c r="BA197" s="39">
        <v>120</v>
      </c>
      <c r="BB197" s="39"/>
      <c r="BC197" s="39"/>
      <c r="BD197" s="35">
        <v>216</v>
      </c>
      <c r="BE197" s="39">
        <v>48</v>
      </c>
      <c r="BF197" s="39">
        <v>0</v>
      </c>
      <c r="BG197" s="39"/>
      <c r="BH197" s="39">
        <v>192</v>
      </c>
      <c r="BI197" s="39">
        <v>72</v>
      </c>
      <c r="BJ197" s="39"/>
      <c r="BK197" s="39"/>
      <c r="BL197" s="39">
        <v>240</v>
      </c>
      <c r="BM197" s="39">
        <v>48</v>
      </c>
      <c r="BN197" s="39">
        <v>0</v>
      </c>
      <c r="BO197" s="39"/>
      <c r="BP197" s="39">
        <v>288</v>
      </c>
      <c r="BQ197" s="39">
        <v>48</v>
      </c>
      <c r="BR197" s="39"/>
      <c r="BS197" s="39">
        <v>-24</v>
      </c>
      <c r="BT197" s="39">
        <v>24</v>
      </c>
      <c r="BU197" s="39">
        <v>0</v>
      </c>
      <c r="BV197" s="39"/>
      <c r="BW197" s="39">
        <v>24</v>
      </c>
      <c r="BX197" s="39"/>
      <c r="BY197" s="39"/>
      <c r="BZ197" s="39"/>
      <c r="CA197" s="39"/>
      <c r="CB197" s="39">
        <v>72</v>
      </c>
      <c r="CC197" s="39">
        <v>0</v>
      </c>
      <c r="CD197" s="39"/>
      <c r="CE197" s="39"/>
      <c r="CF197" s="39">
        <v>0</v>
      </c>
      <c r="CG197" s="39">
        <v>0</v>
      </c>
      <c r="CH197" s="39"/>
      <c r="CI197" s="39"/>
      <c r="CJ197" s="39">
        <v>0</v>
      </c>
      <c r="CK197" s="39">
        <v>0</v>
      </c>
      <c r="CL197" s="39"/>
      <c r="CM197" s="39"/>
      <c r="CN197" s="39"/>
      <c r="CO197" s="39"/>
      <c r="CP197" s="39"/>
      <c r="CQ197" s="39"/>
      <c r="CR197" s="39"/>
      <c r="CS197" s="39"/>
      <c r="CT197" s="39"/>
      <c r="CU197" s="39"/>
      <c r="CV197" s="39"/>
      <c r="CW197" s="39"/>
      <c r="CX197" s="39"/>
      <c r="CY197" s="39"/>
      <c r="CZ197" s="39"/>
      <c r="DA197" s="39"/>
      <c r="DB197" s="39"/>
      <c r="DC197" s="39"/>
      <c r="DD197" s="39"/>
      <c r="DE197" s="39"/>
      <c r="DF197" s="39"/>
      <c r="DG197" s="39"/>
      <c r="DH197" s="39"/>
      <c r="DI197" s="39"/>
      <c r="DJ197" s="39"/>
      <c r="DK197" s="39"/>
      <c r="DL197" s="39"/>
      <c r="DM197" s="39"/>
      <c r="DN197" s="39"/>
      <c r="DO197" s="35"/>
      <c r="DP197" s="39"/>
      <c r="DQ197" s="39"/>
      <c r="DR197" s="39"/>
      <c r="DS197" s="39"/>
      <c r="DT197" s="39"/>
      <c r="DU197" s="39"/>
      <c r="DV197" s="39"/>
      <c r="DW197" s="39"/>
      <c r="DX197" s="39"/>
      <c r="DY197" s="39"/>
      <c r="DZ197" s="39"/>
      <c r="EA197" s="39"/>
      <c r="EB197" s="39"/>
      <c r="EC197" s="39"/>
      <c r="ED197" s="39"/>
      <c r="EE197" s="39"/>
      <c r="EF197" s="39"/>
      <c r="EG197" s="39"/>
      <c r="EI197" s="28"/>
      <c r="EJ197" s="28"/>
      <c r="EK197" s="28"/>
      <c r="EL197" s="28"/>
      <c r="EM197" s="28"/>
      <c r="EN197" s="28"/>
      <c r="EO197" s="28"/>
      <c r="EQ197" s="28"/>
      <c r="ES197" s="28"/>
      <c r="ET197" s="28"/>
      <c r="EV197" s="99"/>
      <c r="EW197" s="99"/>
    </row>
    <row r="198" spans="1:153" ht="16.5" thickBot="1">
      <c r="A198" s="258" t="s">
        <v>251</v>
      </c>
      <c r="B198" s="258"/>
      <c r="C198" s="79"/>
      <c r="D198" s="259">
        <f>IFERROR(VLOOKUP(A198,#REF!,4,FALSE),0)</f>
        <v>0</v>
      </c>
      <c r="E198" s="259">
        <f>IFERROR(VLOOKUP(A198,#REF!,6,FALSE),0)</f>
        <v>0</v>
      </c>
      <c r="F198" s="259"/>
      <c r="G198" s="259">
        <f>+IFERROR(VLOOKUP(A198,#REF!,8,FALSE),0)</f>
        <v>0</v>
      </c>
      <c r="H198" s="259">
        <f>+IFERROR(VLOOKUP(A198,#REF!,10,FALSE),0)</f>
        <v>0</v>
      </c>
      <c r="I198" s="259">
        <f t="shared" si="21"/>
        <v>0</v>
      </c>
      <c r="J198" s="259">
        <f t="shared" si="22"/>
        <v>0</v>
      </c>
      <c r="K198" s="310"/>
      <c r="L198" s="39">
        <v>312</v>
      </c>
      <c r="M198" s="39">
        <v>72</v>
      </c>
      <c r="N198" s="39"/>
      <c r="O198" s="39"/>
      <c r="P198" s="39">
        <v>216</v>
      </c>
      <c r="Q198" s="39">
        <v>96</v>
      </c>
      <c r="R198" s="39"/>
      <c r="S198" s="35"/>
      <c r="T198" s="39"/>
      <c r="U198" s="39"/>
      <c r="V198" s="39"/>
      <c r="W198" s="39"/>
      <c r="X198" s="39">
        <v>312</v>
      </c>
      <c r="Y198" s="39">
        <v>120</v>
      </c>
      <c r="Z198" s="39"/>
      <c r="AA198" s="39"/>
      <c r="AB198" s="39">
        <v>312</v>
      </c>
      <c r="AC198" s="39">
        <v>48</v>
      </c>
      <c r="AD198" s="39">
        <v>0</v>
      </c>
      <c r="AE198" s="39"/>
      <c r="AF198" s="39">
        <v>384</v>
      </c>
      <c r="AG198" s="39">
        <v>96</v>
      </c>
      <c r="AH198" s="39"/>
      <c r="AI198" s="39"/>
      <c r="AJ198" s="39">
        <v>240</v>
      </c>
      <c r="AK198" s="39">
        <v>48</v>
      </c>
      <c r="AL198" s="39"/>
      <c r="AM198" s="39"/>
      <c r="AN198" s="39">
        <v>168</v>
      </c>
      <c r="AO198" s="39">
        <v>24</v>
      </c>
      <c r="AP198" s="39">
        <v>0</v>
      </c>
      <c r="AQ198" s="39"/>
      <c r="AR198" s="39">
        <v>192</v>
      </c>
      <c r="AS198" s="39">
        <v>72</v>
      </c>
      <c r="AT198" s="39"/>
      <c r="AU198" s="35"/>
      <c r="AV198" s="39"/>
      <c r="AW198" s="39"/>
      <c r="AX198" s="39"/>
      <c r="AY198" s="39"/>
      <c r="AZ198" s="39">
        <v>528</v>
      </c>
      <c r="BA198" s="39">
        <v>48</v>
      </c>
      <c r="BB198" s="39"/>
      <c r="BC198" s="39"/>
      <c r="BD198" s="35">
        <v>192</v>
      </c>
      <c r="BE198" s="39">
        <v>24</v>
      </c>
      <c r="BF198" s="39">
        <v>0</v>
      </c>
      <c r="BG198" s="39"/>
      <c r="BH198" s="39">
        <v>168</v>
      </c>
      <c r="BI198" s="39">
        <v>72</v>
      </c>
      <c r="BJ198" s="39"/>
      <c r="BK198" s="39"/>
      <c r="BL198" s="39">
        <v>216</v>
      </c>
      <c r="BM198" s="39">
        <v>48</v>
      </c>
      <c r="BN198" s="39">
        <v>3024</v>
      </c>
      <c r="BO198" s="39"/>
      <c r="BP198" s="39">
        <v>192</v>
      </c>
      <c r="BQ198" s="39">
        <v>24</v>
      </c>
      <c r="BR198" s="39"/>
      <c r="BS198" s="39"/>
      <c r="BT198" s="39">
        <v>360</v>
      </c>
      <c r="BU198" s="39">
        <v>72</v>
      </c>
      <c r="BV198" s="39"/>
      <c r="BW198" s="39"/>
      <c r="BX198" s="39"/>
      <c r="BY198" s="39"/>
      <c r="BZ198" s="39"/>
      <c r="CA198" s="39"/>
      <c r="CB198" s="39">
        <v>216</v>
      </c>
      <c r="CC198" s="39">
        <v>24</v>
      </c>
      <c r="CD198" s="39"/>
      <c r="CE198" s="39"/>
      <c r="CF198" s="39">
        <v>192</v>
      </c>
      <c r="CG198" s="39">
        <v>24</v>
      </c>
      <c r="CH198" s="39"/>
      <c r="CI198" s="39"/>
      <c r="CJ198" s="39">
        <v>168</v>
      </c>
      <c r="CK198" s="39">
        <v>0</v>
      </c>
      <c r="CL198" s="39"/>
      <c r="CM198" s="39"/>
      <c r="CN198" s="39"/>
      <c r="CO198" s="39"/>
      <c r="CP198" s="39"/>
      <c r="CQ198" s="39"/>
      <c r="CR198" s="39"/>
      <c r="CS198" s="39"/>
      <c r="CT198" s="39"/>
      <c r="CU198" s="39"/>
      <c r="CV198" s="39"/>
      <c r="CW198" s="39"/>
      <c r="CX198" s="39"/>
      <c r="CY198" s="39"/>
      <c r="CZ198" s="39"/>
      <c r="DA198" s="39"/>
      <c r="DB198" s="39"/>
      <c r="DC198" s="39"/>
      <c r="DD198" s="39"/>
      <c r="DE198" s="39"/>
      <c r="DF198" s="39"/>
      <c r="DG198" s="39"/>
      <c r="DH198" s="39"/>
      <c r="DI198" s="39"/>
      <c r="DJ198" s="39"/>
      <c r="DK198" s="39"/>
      <c r="DL198" s="39"/>
      <c r="DM198" s="39"/>
      <c r="DN198" s="39"/>
      <c r="DO198" s="35"/>
      <c r="DP198" s="39"/>
      <c r="DQ198" s="39"/>
      <c r="DR198" s="39"/>
      <c r="DS198" s="39"/>
      <c r="DT198" s="39"/>
      <c r="DU198" s="39"/>
      <c r="DV198" s="39"/>
      <c r="DW198" s="39"/>
      <c r="DX198" s="39"/>
      <c r="DY198" s="39"/>
      <c r="DZ198" s="39"/>
      <c r="EA198" s="39"/>
      <c r="EB198" s="39"/>
      <c r="EC198" s="39"/>
      <c r="ED198" s="39"/>
      <c r="EE198" s="39"/>
      <c r="EF198" s="39"/>
      <c r="EG198" s="39"/>
      <c r="EI198" s="28"/>
      <c r="EJ198" s="28"/>
      <c r="EK198" s="28"/>
      <c r="EL198" s="28"/>
      <c r="EM198" s="28"/>
      <c r="EN198" s="28"/>
      <c r="EO198" s="28"/>
      <c r="EQ198" s="28"/>
      <c r="ES198" s="28"/>
      <c r="ET198" s="28"/>
      <c r="EV198" s="99"/>
      <c r="EW198" s="99"/>
    </row>
    <row r="199" spans="1:153" ht="16.5" thickBot="1">
      <c r="A199" s="260" t="s">
        <v>249</v>
      </c>
      <c r="B199" s="260"/>
      <c r="C199" s="79"/>
      <c r="D199" s="261">
        <f>IFERROR(VLOOKUP(A199,#REF!,4,FALSE),0)</f>
        <v>0</v>
      </c>
      <c r="E199" s="262">
        <f>IFERROR(VLOOKUP(A199,#REF!,6,FALSE),0)</f>
        <v>0</v>
      </c>
      <c r="F199" s="262"/>
      <c r="G199" s="262">
        <f>+IFERROR(VLOOKUP(A199,#REF!,8,FALSE),0)</f>
        <v>0</v>
      </c>
      <c r="H199" s="262">
        <f>+IFERROR(VLOOKUP(A199,#REF!,10,FALSE),0)</f>
        <v>0</v>
      </c>
      <c r="I199" s="262">
        <f t="shared" si="21"/>
        <v>0</v>
      </c>
      <c r="J199" s="262">
        <f t="shared" si="22"/>
        <v>0</v>
      </c>
      <c r="K199" s="308">
        <f t="shared" ref="K199" si="24">+J199+J200-I199-I200</f>
        <v>0</v>
      </c>
      <c r="L199" s="39">
        <v>888</v>
      </c>
      <c r="M199" s="39">
        <v>240</v>
      </c>
      <c r="N199" s="39"/>
      <c r="O199" s="39"/>
      <c r="P199" s="39">
        <v>264</v>
      </c>
      <c r="Q199" s="39">
        <v>120</v>
      </c>
      <c r="R199" s="39"/>
      <c r="S199" s="35"/>
      <c r="T199" s="39"/>
      <c r="U199" s="39"/>
      <c r="V199" s="39"/>
      <c r="W199" s="39"/>
      <c r="X199" s="39">
        <v>336</v>
      </c>
      <c r="Y199" s="39">
        <v>144</v>
      </c>
      <c r="Z199" s="39"/>
      <c r="AA199" s="39"/>
      <c r="AB199" s="39">
        <v>552</v>
      </c>
      <c r="AC199" s="39">
        <v>168</v>
      </c>
      <c r="AD199" s="39">
        <v>0</v>
      </c>
      <c r="AE199" s="39"/>
      <c r="AF199" s="39">
        <v>216</v>
      </c>
      <c r="AG199" s="39">
        <v>48</v>
      </c>
      <c r="AH199" s="39"/>
      <c r="AI199" s="39"/>
      <c r="AJ199" s="39">
        <v>0</v>
      </c>
      <c r="AK199" s="39">
        <v>0</v>
      </c>
      <c r="AL199" s="39"/>
      <c r="AM199" s="39"/>
      <c r="AN199" s="39">
        <v>120</v>
      </c>
      <c r="AO199" s="39">
        <v>0</v>
      </c>
      <c r="AP199" s="39">
        <v>0</v>
      </c>
      <c r="AQ199" s="39"/>
      <c r="AR199" s="39">
        <v>144</v>
      </c>
      <c r="AS199" s="39">
        <v>0</v>
      </c>
      <c r="AT199" s="39"/>
      <c r="AU199" s="35"/>
      <c r="AV199" s="39"/>
      <c r="AW199" s="39"/>
      <c r="AX199" s="39"/>
      <c r="AY199" s="39"/>
      <c r="AZ199" s="39">
        <v>0</v>
      </c>
      <c r="BA199" s="39">
        <v>0</v>
      </c>
      <c r="BB199" s="39"/>
      <c r="BC199" s="39"/>
      <c r="BD199" s="35">
        <v>0</v>
      </c>
      <c r="BE199" s="39">
        <v>0</v>
      </c>
      <c r="BF199" s="39">
        <v>0</v>
      </c>
      <c r="BG199" s="39"/>
      <c r="BH199" s="39">
        <v>0</v>
      </c>
      <c r="BI199" s="39">
        <v>0</v>
      </c>
      <c r="BJ199" s="39"/>
      <c r="BK199" s="39"/>
      <c r="BL199" s="39">
        <v>0</v>
      </c>
      <c r="BM199" s="39">
        <v>0</v>
      </c>
      <c r="BN199" s="39">
        <v>0</v>
      </c>
      <c r="BO199" s="39"/>
      <c r="BP199" s="39">
        <v>0</v>
      </c>
      <c r="BQ199" s="39">
        <v>0</v>
      </c>
      <c r="BR199" s="39"/>
      <c r="BS199" s="39"/>
      <c r="BT199" s="39">
        <v>0</v>
      </c>
      <c r="BU199" s="39">
        <v>0</v>
      </c>
      <c r="BV199" s="39"/>
      <c r="BW199" s="39"/>
      <c r="BX199" s="39"/>
      <c r="BY199" s="39"/>
      <c r="BZ199" s="39"/>
      <c r="CA199" s="39"/>
      <c r="CB199" s="39">
        <v>0</v>
      </c>
      <c r="CC199" s="39">
        <v>0</v>
      </c>
      <c r="CD199" s="39"/>
      <c r="CE199" s="39"/>
      <c r="CF199" s="39">
        <v>0</v>
      </c>
      <c r="CG199" s="39">
        <v>0</v>
      </c>
      <c r="CH199" s="39"/>
      <c r="CI199" s="39"/>
      <c r="CJ199" s="39">
        <v>0</v>
      </c>
      <c r="CK199" s="39">
        <v>0</v>
      </c>
      <c r="CL199" s="39"/>
      <c r="CM199" s="39"/>
      <c r="CN199" s="39"/>
      <c r="CO199" s="39"/>
      <c r="CP199" s="39"/>
      <c r="CQ199" s="39"/>
      <c r="CR199" s="39"/>
      <c r="CS199" s="39"/>
      <c r="CT199" s="39"/>
      <c r="CU199" s="39"/>
      <c r="CV199" s="39"/>
      <c r="CW199" s="39"/>
      <c r="CX199" s="39"/>
      <c r="CY199" s="39"/>
      <c r="CZ199" s="39"/>
      <c r="DA199" s="39"/>
      <c r="DB199" s="39"/>
      <c r="DC199" s="39"/>
      <c r="DD199" s="39"/>
      <c r="DE199" s="39"/>
      <c r="DF199" s="39"/>
      <c r="DG199" s="39"/>
      <c r="DH199" s="39"/>
      <c r="DI199" s="39"/>
      <c r="DJ199" s="39"/>
      <c r="DK199" s="39"/>
      <c r="DL199" s="39"/>
      <c r="DM199" s="39"/>
      <c r="DN199" s="39"/>
      <c r="DO199" s="35"/>
      <c r="DP199" s="39"/>
      <c r="DQ199" s="39"/>
      <c r="DR199" s="39"/>
      <c r="DS199" s="39"/>
      <c r="DT199" s="39"/>
      <c r="DU199" s="39"/>
      <c r="DV199" s="39"/>
      <c r="DW199" s="39"/>
      <c r="DX199" s="39"/>
      <c r="DY199" s="39"/>
      <c r="DZ199" s="39"/>
      <c r="EA199" s="39"/>
      <c r="EB199" s="39"/>
      <c r="EC199" s="39"/>
      <c r="ED199" s="39"/>
      <c r="EE199" s="39"/>
      <c r="EF199" s="39"/>
      <c r="EG199" s="39"/>
      <c r="EI199" s="28"/>
      <c r="EJ199" s="28"/>
      <c r="EK199" s="28"/>
      <c r="EL199" s="28"/>
      <c r="EM199" s="28"/>
      <c r="EN199" s="28"/>
      <c r="EO199" s="28"/>
      <c r="EQ199" s="28"/>
      <c r="ES199" s="28"/>
      <c r="ET199" s="28"/>
      <c r="EV199" s="99"/>
      <c r="EW199" s="99"/>
    </row>
    <row r="200" spans="1:153" ht="16.5" thickBot="1">
      <c r="A200" s="260" t="s">
        <v>250</v>
      </c>
      <c r="B200" s="260"/>
      <c r="C200" s="79"/>
      <c r="D200" s="261">
        <f>IFERROR(VLOOKUP(A200,#REF!,4,FALSE),0)</f>
        <v>0</v>
      </c>
      <c r="E200" s="262">
        <f>IFERROR(VLOOKUP(A200,#REF!,6,FALSE),0)</f>
        <v>0</v>
      </c>
      <c r="F200" s="262"/>
      <c r="G200" s="262">
        <f>+IFERROR(VLOOKUP(A200,#REF!,8,FALSE),0)</f>
        <v>0</v>
      </c>
      <c r="H200" s="262">
        <f>+IFERROR(VLOOKUP(A200,#REF!,10,FALSE),0)</f>
        <v>0</v>
      </c>
      <c r="I200" s="262">
        <f t="shared" si="21"/>
        <v>0</v>
      </c>
      <c r="J200" s="262">
        <f t="shared" si="22"/>
        <v>0</v>
      </c>
      <c r="K200" s="310"/>
      <c r="L200" s="39">
        <v>192</v>
      </c>
      <c r="M200" s="39">
        <v>0</v>
      </c>
      <c r="N200" s="39"/>
      <c r="O200" s="39"/>
      <c r="P200" s="39">
        <v>240</v>
      </c>
      <c r="Q200" s="39">
        <v>96</v>
      </c>
      <c r="R200" s="39"/>
      <c r="S200" s="35"/>
      <c r="T200" s="39"/>
      <c r="U200" s="39"/>
      <c r="V200" s="39"/>
      <c r="W200" s="39"/>
      <c r="X200" s="39">
        <v>312</v>
      </c>
      <c r="Y200" s="39">
        <v>120</v>
      </c>
      <c r="Z200" s="39"/>
      <c r="AA200" s="39"/>
      <c r="AB200" s="39">
        <v>360</v>
      </c>
      <c r="AC200" s="39">
        <v>96</v>
      </c>
      <c r="AD200" s="39">
        <v>0</v>
      </c>
      <c r="AE200" s="39"/>
      <c r="AF200" s="39">
        <v>336</v>
      </c>
      <c r="AG200" s="39">
        <v>24</v>
      </c>
      <c r="AH200" s="39"/>
      <c r="AI200" s="39"/>
      <c r="AJ200" s="39">
        <v>312</v>
      </c>
      <c r="AK200" s="39">
        <v>72</v>
      </c>
      <c r="AL200" s="39"/>
      <c r="AM200" s="39"/>
      <c r="AN200" s="39">
        <v>264</v>
      </c>
      <c r="AO200" s="39">
        <v>48</v>
      </c>
      <c r="AP200" s="39">
        <v>4704</v>
      </c>
      <c r="AQ200" s="39"/>
      <c r="AR200" s="39">
        <v>480</v>
      </c>
      <c r="AS200" s="39">
        <v>96</v>
      </c>
      <c r="AT200" s="39"/>
      <c r="AU200" s="35"/>
      <c r="AV200" s="39"/>
      <c r="AW200" s="39"/>
      <c r="AX200" s="39"/>
      <c r="AY200" s="39"/>
      <c r="AZ200" s="39">
        <v>912</v>
      </c>
      <c r="BA200" s="39">
        <v>120</v>
      </c>
      <c r="BB200" s="39"/>
      <c r="BC200" s="39"/>
      <c r="BD200" s="35">
        <v>456</v>
      </c>
      <c r="BE200" s="39">
        <v>96</v>
      </c>
      <c r="BF200" s="39">
        <v>0</v>
      </c>
      <c r="BG200" s="39"/>
      <c r="BH200" s="39">
        <v>528</v>
      </c>
      <c r="BI200" s="39">
        <v>96</v>
      </c>
      <c r="BJ200" s="39"/>
      <c r="BK200" s="39"/>
      <c r="BL200" s="39">
        <v>480</v>
      </c>
      <c r="BM200" s="39">
        <v>0</v>
      </c>
      <c r="BN200" s="39">
        <v>0</v>
      </c>
      <c r="BO200" s="39"/>
      <c r="BP200" s="39">
        <v>456</v>
      </c>
      <c r="BQ200" s="39">
        <v>216</v>
      </c>
      <c r="BR200" s="39"/>
      <c r="BS200" s="39"/>
      <c r="BT200" s="39">
        <v>576</v>
      </c>
      <c r="BU200" s="39">
        <v>120</v>
      </c>
      <c r="BV200" s="39"/>
      <c r="BW200" s="39"/>
      <c r="BX200" s="39"/>
      <c r="BY200" s="39"/>
      <c r="BZ200" s="39"/>
      <c r="CA200" s="39"/>
      <c r="CB200" s="39">
        <v>504</v>
      </c>
      <c r="CC200" s="39">
        <v>72</v>
      </c>
      <c r="CD200" s="39"/>
      <c r="CE200" s="39"/>
      <c r="CF200" s="39">
        <v>456</v>
      </c>
      <c r="CG200" s="39">
        <v>168</v>
      </c>
      <c r="CH200" s="39"/>
      <c r="CI200" s="39"/>
      <c r="CJ200" s="39">
        <v>408</v>
      </c>
      <c r="CK200" s="39">
        <v>0</v>
      </c>
      <c r="CL200" s="39"/>
      <c r="CM200" s="39"/>
      <c r="CN200" s="39"/>
      <c r="CO200" s="39"/>
      <c r="CP200" s="39"/>
      <c r="CQ200" s="39"/>
      <c r="CR200" s="39"/>
      <c r="CS200" s="39"/>
      <c r="CT200" s="39"/>
      <c r="CU200" s="39"/>
      <c r="CV200" s="39"/>
      <c r="CW200" s="39"/>
      <c r="CX200" s="39"/>
      <c r="CY200" s="39"/>
      <c r="CZ200" s="39"/>
      <c r="DA200" s="39"/>
      <c r="DB200" s="39"/>
      <c r="DC200" s="39"/>
      <c r="DD200" s="39"/>
      <c r="DE200" s="39"/>
      <c r="DF200" s="39"/>
      <c r="DG200" s="39"/>
      <c r="DH200" s="39"/>
      <c r="DI200" s="39"/>
      <c r="DJ200" s="39"/>
      <c r="DK200" s="39"/>
      <c r="DL200" s="39"/>
      <c r="DM200" s="39"/>
      <c r="DN200" s="39"/>
      <c r="DO200" s="35"/>
      <c r="DP200" s="39"/>
      <c r="DQ200" s="39"/>
      <c r="DR200" s="39"/>
      <c r="DS200" s="39"/>
      <c r="DT200" s="39"/>
      <c r="DU200" s="39"/>
      <c r="DV200" s="39"/>
      <c r="DW200" s="39"/>
      <c r="DX200" s="39"/>
      <c r="DY200" s="39"/>
      <c r="DZ200" s="39"/>
      <c r="EA200" s="39"/>
      <c r="EB200" s="39"/>
      <c r="EC200" s="39"/>
      <c r="ED200" s="39"/>
      <c r="EE200" s="39"/>
      <c r="EF200" s="39"/>
      <c r="EG200" s="39"/>
      <c r="EI200" s="28"/>
      <c r="EJ200" s="28"/>
      <c r="EK200" s="28"/>
      <c r="EL200" s="28"/>
      <c r="EM200" s="28"/>
      <c r="EN200" s="28"/>
      <c r="EO200" s="28"/>
      <c r="EQ200" s="28"/>
      <c r="ES200" s="28"/>
      <c r="ET200" s="28"/>
      <c r="EV200" s="99"/>
      <c r="EW200" s="99"/>
    </row>
    <row r="201" spans="1:153" ht="16.5" thickBot="1">
      <c r="A201" s="89" t="s">
        <v>205</v>
      </c>
      <c r="B201" s="89"/>
      <c r="C201" s="79"/>
      <c r="D201" s="29">
        <f>IFERROR(VLOOKUP(A201,#REF!,4,FALSE),0)</f>
        <v>0</v>
      </c>
      <c r="E201" s="29">
        <f>IFERROR(VLOOKUP(A201,#REF!,6,FALSE),0)</f>
        <v>0</v>
      </c>
      <c r="F201" s="29"/>
      <c r="G201" s="29">
        <f>+IFERROR(VLOOKUP(A201,#REF!,8,FALSE),0)</f>
        <v>0</v>
      </c>
      <c r="H201" s="29">
        <f>+IFERROR(VLOOKUP(A201,#REF!,10,FALSE),0)</f>
        <v>0</v>
      </c>
      <c r="I201" s="29">
        <f t="shared" si="17"/>
        <v>0</v>
      </c>
      <c r="J201" s="29">
        <f t="shared" si="18"/>
        <v>0</v>
      </c>
      <c r="K201" s="80">
        <f t="shared" ref="K201:K208" si="25">J201-I201</f>
        <v>0</v>
      </c>
      <c r="L201" s="39">
        <v>222</v>
      </c>
      <c r="M201" s="39">
        <v>150</v>
      </c>
      <c r="N201" s="39"/>
      <c r="O201" s="39"/>
      <c r="P201" s="39">
        <v>234</v>
      </c>
      <c r="Q201" s="39">
        <v>90</v>
      </c>
      <c r="R201" s="39"/>
      <c r="S201" s="35"/>
      <c r="T201" s="39"/>
      <c r="U201" s="39"/>
      <c r="V201" s="39"/>
      <c r="W201" s="39"/>
      <c r="X201" s="39">
        <v>246</v>
      </c>
      <c r="Y201" s="39">
        <v>54</v>
      </c>
      <c r="Z201" s="39"/>
      <c r="AA201" s="39"/>
      <c r="AB201" s="39">
        <v>246</v>
      </c>
      <c r="AC201" s="39">
        <v>132</v>
      </c>
      <c r="AD201" s="39">
        <v>0</v>
      </c>
      <c r="AE201" s="39">
        <v>4</v>
      </c>
      <c r="AF201" s="39">
        <v>186</v>
      </c>
      <c r="AG201" s="39">
        <v>30</v>
      </c>
      <c r="AH201" s="39"/>
      <c r="AI201" s="39"/>
      <c r="AJ201" s="39">
        <v>222</v>
      </c>
      <c r="AK201" s="39">
        <v>0</v>
      </c>
      <c r="AL201" s="39"/>
      <c r="AM201" s="39"/>
      <c r="AN201" s="39">
        <v>264</v>
      </c>
      <c r="AO201" s="39">
        <v>60</v>
      </c>
      <c r="AP201" s="39">
        <v>1200</v>
      </c>
      <c r="AQ201" s="39"/>
      <c r="AR201" s="39">
        <v>228</v>
      </c>
      <c r="AS201" s="39">
        <v>84</v>
      </c>
      <c r="AT201" s="39"/>
      <c r="AU201" s="35"/>
      <c r="AV201" s="39"/>
      <c r="AW201" s="39"/>
      <c r="AX201" s="39"/>
      <c r="AY201" s="39"/>
      <c r="AZ201" s="39">
        <v>228</v>
      </c>
      <c r="BA201" s="39">
        <v>60</v>
      </c>
      <c r="BB201" s="39"/>
      <c r="BC201" s="39"/>
      <c r="BD201" s="35">
        <v>198</v>
      </c>
      <c r="BE201" s="39">
        <v>60</v>
      </c>
      <c r="BF201" s="39">
        <v>0</v>
      </c>
      <c r="BG201" s="39"/>
      <c r="BH201" s="39">
        <v>198</v>
      </c>
      <c r="BI201" s="39">
        <v>48</v>
      </c>
      <c r="BJ201" s="39"/>
      <c r="BK201" s="39"/>
      <c r="BL201" s="39">
        <v>186</v>
      </c>
      <c r="BM201" s="39">
        <v>54</v>
      </c>
      <c r="BN201" s="39">
        <v>0</v>
      </c>
      <c r="BO201" s="39"/>
      <c r="BP201" s="39">
        <v>204</v>
      </c>
      <c r="BQ201" s="39">
        <v>90</v>
      </c>
      <c r="BR201" s="39"/>
      <c r="BS201" s="39"/>
      <c r="BT201" s="39">
        <v>198</v>
      </c>
      <c r="BU201" s="39">
        <v>54</v>
      </c>
      <c r="BV201" s="39"/>
      <c r="BW201" s="39"/>
      <c r="BX201" s="39"/>
      <c r="BY201" s="39"/>
      <c r="BZ201" s="39"/>
      <c r="CA201" s="39"/>
      <c r="CB201" s="39">
        <v>168</v>
      </c>
      <c r="CC201" s="39">
        <v>36</v>
      </c>
      <c r="CD201" s="39"/>
      <c r="CE201" s="39"/>
      <c r="CF201" s="39">
        <v>216</v>
      </c>
      <c r="CG201" s="39">
        <v>72</v>
      </c>
      <c r="CH201" s="39"/>
      <c r="CI201" s="39"/>
      <c r="CJ201" s="39">
        <v>186</v>
      </c>
      <c r="CK201" s="39">
        <v>0</v>
      </c>
      <c r="CL201" s="39"/>
      <c r="CM201" s="39"/>
      <c r="CN201" s="39"/>
      <c r="CO201" s="39"/>
      <c r="CP201" s="39"/>
      <c r="CQ201" s="39"/>
      <c r="CR201" s="39"/>
      <c r="CS201" s="39"/>
      <c r="CT201" s="39"/>
      <c r="CU201" s="39"/>
      <c r="CV201" s="39"/>
      <c r="CW201" s="39"/>
      <c r="CX201" s="39"/>
      <c r="CY201" s="39"/>
      <c r="CZ201" s="39"/>
      <c r="DA201" s="39"/>
      <c r="DB201" s="39"/>
      <c r="DC201" s="39"/>
      <c r="DD201" s="39"/>
      <c r="DE201" s="39"/>
      <c r="DF201" s="39"/>
      <c r="DG201" s="39"/>
      <c r="DH201" s="39"/>
      <c r="DI201" s="39"/>
      <c r="DJ201" s="39"/>
      <c r="DK201" s="39"/>
      <c r="DL201" s="39"/>
      <c r="DM201" s="39"/>
      <c r="DN201" s="39"/>
      <c r="DO201" s="35"/>
      <c r="DP201" s="39"/>
      <c r="DQ201" s="39"/>
      <c r="DR201" s="39"/>
      <c r="DS201" s="39"/>
      <c r="DT201" s="39"/>
      <c r="DU201" s="39"/>
      <c r="DV201" s="39"/>
      <c r="DW201" s="39"/>
      <c r="DX201" s="39"/>
      <c r="DY201" s="39"/>
      <c r="DZ201" s="39"/>
      <c r="EA201" s="39"/>
      <c r="EB201" s="39"/>
      <c r="EC201" s="39"/>
      <c r="ED201" s="39"/>
      <c r="EE201" s="39"/>
      <c r="EF201" s="39"/>
      <c r="EG201" s="39"/>
      <c r="EI201" s="29"/>
      <c r="EJ201" s="29"/>
      <c r="EK201" s="29"/>
      <c r="EL201" s="29"/>
      <c r="EM201" s="29"/>
      <c r="EN201" s="29"/>
      <c r="EO201" s="29"/>
      <c r="EQ201" s="29"/>
      <c r="ES201" s="29"/>
      <c r="ET201" s="29"/>
      <c r="EV201" s="99"/>
      <c r="EW201" s="99"/>
    </row>
    <row r="202" spans="1:153" ht="16.5" thickBot="1">
      <c r="A202" s="252" t="s">
        <v>230</v>
      </c>
      <c r="B202" s="252"/>
      <c r="C202" s="79"/>
      <c r="D202" s="253">
        <f>IFERROR(VLOOKUP(A202,#REF!,4,FALSE),0)</f>
        <v>0</v>
      </c>
      <c r="E202" s="253">
        <f>IFERROR(VLOOKUP(A202,#REF!,6,FALSE),0)</f>
        <v>0</v>
      </c>
      <c r="F202" s="253"/>
      <c r="G202" s="253">
        <f>+IFERROR(VLOOKUP(A202,#REF!,8,FALSE),0)</f>
        <v>0</v>
      </c>
      <c r="H202" s="253">
        <f>+IFERROR(VLOOKUP(A202,#REF!,10,FALSE),0)</f>
        <v>0</v>
      </c>
      <c r="I202" s="253">
        <f>+EQ202</f>
        <v>0</v>
      </c>
      <c r="J202" s="253">
        <f>+E202</f>
        <v>0</v>
      </c>
      <c r="K202" s="305">
        <f>SUM(J202:J205)-SUM(I202:I205)</f>
        <v>0</v>
      </c>
      <c r="L202" s="39">
        <v>1320</v>
      </c>
      <c r="M202" s="39">
        <v>252</v>
      </c>
      <c r="N202" s="39"/>
      <c r="O202" s="39">
        <v>2</v>
      </c>
      <c r="P202" s="39">
        <v>900</v>
      </c>
      <c r="Q202" s="39">
        <v>240</v>
      </c>
      <c r="R202" s="39"/>
      <c r="S202" s="35"/>
      <c r="T202" s="39"/>
      <c r="U202" s="39"/>
      <c r="V202" s="39"/>
      <c r="W202" s="39"/>
      <c r="X202" s="39">
        <v>1080</v>
      </c>
      <c r="Y202" s="39">
        <v>300</v>
      </c>
      <c r="Z202" s="39"/>
      <c r="AA202" s="39"/>
      <c r="AB202" s="39">
        <v>1104</v>
      </c>
      <c r="AC202" s="39">
        <v>420</v>
      </c>
      <c r="AD202" s="39">
        <v>7200</v>
      </c>
      <c r="AE202" s="39">
        <v>-12</v>
      </c>
      <c r="AF202" s="39">
        <v>1800</v>
      </c>
      <c r="AG202" s="39">
        <v>156</v>
      </c>
      <c r="AH202" s="39"/>
      <c r="AI202" s="39">
        <v>12</v>
      </c>
      <c r="AJ202" s="39">
        <v>1056</v>
      </c>
      <c r="AK202" s="39">
        <v>420</v>
      </c>
      <c r="AL202" s="39"/>
      <c r="AM202" s="39"/>
      <c r="AN202" s="39">
        <v>1380</v>
      </c>
      <c r="AO202" s="39">
        <v>456</v>
      </c>
      <c r="AP202" s="39">
        <v>3600</v>
      </c>
      <c r="AQ202" s="39"/>
      <c r="AR202" s="39">
        <v>1140</v>
      </c>
      <c r="AS202" s="39">
        <v>60</v>
      </c>
      <c r="AT202" s="39"/>
      <c r="AU202" s="35"/>
      <c r="AV202" s="39"/>
      <c r="AW202" s="39"/>
      <c r="AX202" s="39"/>
      <c r="AY202" s="39"/>
      <c r="AZ202" s="39">
        <v>1200</v>
      </c>
      <c r="BA202" s="39">
        <v>240</v>
      </c>
      <c r="BB202" s="39"/>
      <c r="BC202" s="39"/>
      <c r="BD202" s="35">
        <v>900</v>
      </c>
      <c r="BE202" s="39">
        <v>192</v>
      </c>
      <c r="BF202" s="39">
        <v>0</v>
      </c>
      <c r="BG202" s="39">
        <v>1</v>
      </c>
      <c r="BH202" s="39">
        <v>900</v>
      </c>
      <c r="BI202" s="39">
        <v>84</v>
      </c>
      <c r="BJ202" s="39"/>
      <c r="BK202" s="39"/>
      <c r="BL202" s="39">
        <v>1080</v>
      </c>
      <c r="BM202" s="39">
        <v>324</v>
      </c>
      <c r="BN202" s="39">
        <v>0</v>
      </c>
      <c r="BO202" s="39"/>
      <c r="BP202" s="39">
        <v>2220</v>
      </c>
      <c r="BQ202" s="39">
        <v>588</v>
      </c>
      <c r="BR202" s="39"/>
      <c r="BS202" s="39"/>
      <c r="BT202" s="39">
        <v>936</v>
      </c>
      <c r="BU202" s="39">
        <v>324</v>
      </c>
      <c r="BV202" s="39"/>
      <c r="BW202" s="39">
        <v>3</v>
      </c>
      <c r="BX202" s="39"/>
      <c r="BY202" s="39"/>
      <c r="BZ202" s="39"/>
      <c r="CA202" s="39"/>
      <c r="CB202" s="39">
        <v>960</v>
      </c>
      <c r="CC202" s="39">
        <v>588</v>
      </c>
      <c r="CD202" s="39"/>
      <c r="CE202" s="39"/>
      <c r="CF202" s="39">
        <v>636</v>
      </c>
      <c r="CG202" s="39">
        <v>252</v>
      </c>
      <c r="CH202" s="39"/>
      <c r="CI202" s="39"/>
      <c r="CJ202" s="39">
        <v>540</v>
      </c>
      <c r="CK202" s="39">
        <v>0</v>
      </c>
      <c r="CL202" s="39"/>
      <c r="CM202" s="39"/>
      <c r="CN202" s="39"/>
      <c r="CO202" s="39"/>
      <c r="CP202" s="39"/>
      <c r="CQ202" s="39"/>
      <c r="CR202" s="39"/>
      <c r="CS202" s="39"/>
      <c r="CT202" s="39"/>
      <c r="CU202" s="39"/>
      <c r="CV202" s="39"/>
      <c r="CW202" s="39"/>
      <c r="CX202" s="39"/>
      <c r="CY202" s="39"/>
      <c r="CZ202" s="39"/>
      <c r="DA202" s="39"/>
      <c r="DB202" s="39"/>
      <c r="DC202" s="39"/>
      <c r="DD202" s="39"/>
      <c r="DE202" s="39"/>
      <c r="DF202" s="39"/>
      <c r="DG202" s="39"/>
      <c r="DH202" s="39"/>
      <c r="DI202" s="39"/>
      <c r="DJ202" s="39"/>
      <c r="DK202" s="39"/>
      <c r="DL202" s="39"/>
      <c r="DM202" s="39"/>
      <c r="DN202" s="39"/>
      <c r="DO202" s="35"/>
      <c r="DP202" s="39"/>
      <c r="DQ202" s="39"/>
      <c r="DR202" s="39"/>
      <c r="DS202" s="39"/>
      <c r="DT202" s="39"/>
      <c r="DU202" s="39"/>
      <c r="DV202" s="39"/>
      <c r="DW202" s="39"/>
      <c r="DX202" s="39"/>
      <c r="DY202" s="39"/>
      <c r="DZ202" s="39"/>
      <c r="EA202" s="39"/>
      <c r="EB202" s="39"/>
      <c r="EC202" s="39"/>
      <c r="ED202" s="39"/>
      <c r="EE202" s="39"/>
      <c r="EF202" s="39"/>
      <c r="EG202" s="39"/>
      <c r="EI202" s="253"/>
      <c r="EJ202" s="253"/>
      <c r="EK202" s="253"/>
      <c r="EL202" s="253"/>
      <c r="EM202" s="253"/>
      <c r="EN202" s="253"/>
      <c r="EO202" s="253"/>
      <c r="EQ202" s="253"/>
      <c r="ES202" s="253"/>
      <c r="ET202" s="253"/>
      <c r="EV202" s="99"/>
      <c r="EW202" s="99"/>
    </row>
    <row r="203" spans="1:153" ht="16.5" thickBot="1">
      <c r="A203" s="252" t="s">
        <v>231</v>
      </c>
      <c r="B203" s="252"/>
      <c r="C203" s="79"/>
      <c r="D203" s="253">
        <f>IFERROR(VLOOKUP(A203,#REF!,4,FALSE),0)</f>
        <v>0</v>
      </c>
      <c r="E203" s="253">
        <f>IFERROR(VLOOKUP(A203,#REF!,6,FALSE),0)</f>
        <v>0</v>
      </c>
      <c r="F203" s="253"/>
      <c r="G203" s="253">
        <f>+IFERROR(VLOOKUP(A203,#REF!,8,FALSE),0)</f>
        <v>0</v>
      </c>
      <c r="H203" s="253">
        <f>+IFERROR(VLOOKUP(A203,#REF!,10,FALSE),0)</f>
        <v>0</v>
      </c>
      <c r="I203" s="253">
        <f>+EQ203</f>
        <v>0</v>
      </c>
      <c r="J203" s="253">
        <f>+E203</f>
        <v>0</v>
      </c>
      <c r="K203" s="306"/>
      <c r="L203" s="39">
        <v>1200</v>
      </c>
      <c r="M203" s="39">
        <v>252</v>
      </c>
      <c r="N203" s="39"/>
      <c r="O203" s="39"/>
      <c r="P203" s="39">
        <v>924</v>
      </c>
      <c r="Q203" s="39">
        <v>204</v>
      </c>
      <c r="R203" s="39"/>
      <c r="S203" s="35"/>
      <c r="T203" s="39"/>
      <c r="U203" s="39"/>
      <c r="V203" s="39"/>
      <c r="W203" s="39"/>
      <c r="X203" s="39">
        <v>960</v>
      </c>
      <c r="Y203" s="39">
        <v>312</v>
      </c>
      <c r="Z203" s="39"/>
      <c r="AA203" s="39"/>
      <c r="AB203" s="39">
        <v>1116</v>
      </c>
      <c r="AC203" s="39">
        <v>456</v>
      </c>
      <c r="AD203" s="39">
        <v>1800</v>
      </c>
      <c r="AE203" s="39"/>
      <c r="AF203" s="39">
        <v>1260</v>
      </c>
      <c r="AG203" s="39">
        <v>108</v>
      </c>
      <c r="AH203" s="39"/>
      <c r="AI203" s="39"/>
      <c r="AJ203" s="39">
        <v>1080</v>
      </c>
      <c r="AK203" s="39">
        <v>432</v>
      </c>
      <c r="AL203" s="39"/>
      <c r="AM203" s="39"/>
      <c r="AN203" s="39">
        <v>1320</v>
      </c>
      <c r="AO203" s="39">
        <v>516</v>
      </c>
      <c r="AP203" s="39">
        <v>3600</v>
      </c>
      <c r="AQ203" s="39"/>
      <c r="AR203" s="39">
        <v>1020</v>
      </c>
      <c r="AS203" s="39">
        <v>72</v>
      </c>
      <c r="AT203" s="39"/>
      <c r="AU203" s="35"/>
      <c r="AV203" s="39"/>
      <c r="AW203" s="39"/>
      <c r="AX203" s="39"/>
      <c r="AY203" s="39"/>
      <c r="AZ203" s="39">
        <v>1200</v>
      </c>
      <c r="BA203" s="39">
        <v>240</v>
      </c>
      <c r="BB203" s="39"/>
      <c r="BC203" s="39"/>
      <c r="BD203" s="35">
        <v>900</v>
      </c>
      <c r="BE203" s="39">
        <v>288</v>
      </c>
      <c r="BF203" s="39">
        <v>0</v>
      </c>
      <c r="BG203" s="39"/>
      <c r="BH203" s="39">
        <v>900</v>
      </c>
      <c r="BI203" s="39">
        <v>180</v>
      </c>
      <c r="BJ203" s="39"/>
      <c r="BK203" s="39">
        <v>4</v>
      </c>
      <c r="BL203" s="39">
        <v>960</v>
      </c>
      <c r="BM203" s="39">
        <v>528</v>
      </c>
      <c r="BN203" s="39">
        <v>0</v>
      </c>
      <c r="BO203" s="39"/>
      <c r="BP203" s="39">
        <v>1920</v>
      </c>
      <c r="BQ203" s="39">
        <v>456</v>
      </c>
      <c r="BR203" s="39"/>
      <c r="BS203" s="39"/>
      <c r="BT203" s="39">
        <v>840</v>
      </c>
      <c r="BU203" s="39">
        <v>300</v>
      </c>
      <c r="BV203" s="39"/>
      <c r="BW203" s="39"/>
      <c r="BX203" s="39"/>
      <c r="BY203" s="39"/>
      <c r="BZ203" s="39"/>
      <c r="CA203" s="39"/>
      <c r="CB203" s="39">
        <v>840</v>
      </c>
      <c r="CC203" s="39">
        <v>372</v>
      </c>
      <c r="CD203" s="39"/>
      <c r="CE203" s="39"/>
      <c r="CF203" s="39">
        <v>648</v>
      </c>
      <c r="CG203" s="39">
        <v>228</v>
      </c>
      <c r="CH203" s="39"/>
      <c r="CI203" s="39"/>
      <c r="CJ203" s="39">
        <v>540</v>
      </c>
      <c r="CK203" s="39">
        <v>0</v>
      </c>
      <c r="CL203" s="39"/>
      <c r="CM203" s="39"/>
      <c r="CN203" s="39"/>
      <c r="CO203" s="39"/>
      <c r="CP203" s="39"/>
      <c r="CQ203" s="39"/>
      <c r="CR203" s="39"/>
      <c r="CS203" s="39"/>
      <c r="CT203" s="39"/>
      <c r="CU203" s="39"/>
      <c r="CV203" s="39"/>
      <c r="CW203" s="39"/>
      <c r="CX203" s="39"/>
      <c r="CY203" s="39"/>
      <c r="CZ203" s="39"/>
      <c r="DA203" s="39"/>
      <c r="DB203" s="39"/>
      <c r="DC203" s="39"/>
      <c r="DD203" s="39"/>
      <c r="DE203" s="39"/>
      <c r="DF203" s="39"/>
      <c r="DG203" s="39"/>
      <c r="DH203" s="39"/>
      <c r="DI203" s="39"/>
      <c r="DJ203" s="39"/>
      <c r="DK203" s="39"/>
      <c r="DL203" s="39"/>
      <c r="DM203" s="39"/>
      <c r="DN203" s="39"/>
      <c r="DO203" s="35"/>
      <c r="DP203" s="39"/>
      <c r="DQ203" s="39"/>
      <c r="DR203" s="39"/>
      <c r="DS203" s="39"/>
      <c r="DT203" s="39"/>
      <c r="DU203" s="39"/>
      <c r="DV203" s="39"/>
      <c r="DW203" s="39"/>
      <c r="DX203" s="39"/>
      <c r="DY203" s="39"/>
      <c r="DZ203" s="39"/>
      <c r="EA203" s="39"/>
      <c r="EB203" s="39"/>
      <c r="EC203" s="39"/>
      <c r="ED203" s="39"/>
      <c r="EE203" s="39"/>
      <c r="EF203" s="39"/>
      <c r="EG203" s="39"/>
      <c r="EI203" s="253"/>
      <c r="EJ203" s="253"/>
      <c r="EK203" s="253"/>
      <c r="EL203" s="253"/>
      <c r="EM203" s="253"/>
      <c r="EN203" s="253"/>
      <c r="EO203" s="253"/>
      <c r="EQ203" s="253"/>
      <c r="ES203" s="253"/>
      <c r="ET203" s="253"/>
      <c r="EV203" s="99"/>
      <c r="EW203" s="99"/>
    </row>
    <row r="204" spans="1:153" ht="16.5" thickBot="1">
      <c r="A204" s="252" t="s">
        <v>236</v>
      </c>
      <c r="B204" s="252"/>
      <c r="C204" s="79"/>
      <c r="D204" s="253">
        <f>IFERROR(VLOOKUP(A204,#REF!,4,FALSE),0)</f>
        <v>0</v>
      </c>
      <c r="E204" s="253">
        <f>IFERROR(VLOOKUP(A204,#REF!,6,FALSE),0)</f>
        <v>0</v>
      </c>
      <c r="F204" s="253"/>
      <c r="G204" s="253">
        <f>+IFERROR(VLOOKUP(A204,#REF!,8,FALSE),0)</f>
        <v>0</v>
      </c>
      <c r="H204" s="253">
        <f>+IFERROR(VLOOKUP(A204,#REF!,10,FALSE),0)</f>
        <v>0</v>
      </c>
      <c r="I204" s="253">
        <f>+EQ204</f>
        <v>0</v>
      </c>
      <c r="J204" s="253">
        <f>+E204</f>
        <v>0</v>
      </c>
      <c r="K204" s="306"/>
      <c r="L204" s="39">
        <v>1620</v>
      </c>
      <c r="M204" s="39">
        <v>264</v>
      </c>
      <c r="N204" s="39"/>
      <c r="O204" s="39"/>
      <c r="P204" s="39">
        <v>1320</v>
      </c>
      <c r="Q204" s="39">
        <v>228</v>
      </c>
      <c r="R204" s="39"/>
      <c r="S204" s="35"/>
      <c r="T204" s="39"/>
      <c r="U204" s="39"/>
      <c r="V204" s="39"/>
      <c r="W204" s="39"/>
      <c r="X204" s="39">
        <v>1560</v>
      </c>
      <c r="Y204" s="39">
        <v>300</v>
      </c>
      <c r="Z204" s="39"/>
      <c r="AA204" s="39"/>
      <c r="AB204" s="39">
        <v>1524</v>
      </c>
      <c r="AC204" s="39">
        <v>396</v>
      </c>
      <c r="AD204" s="39">
        <v>7200</v>
      </c>
      <c r="AE204" s="39"/>
      <c r="AF204" s="39">
        <v>1440</v>
      </c>
      <c r="AG204" s="39">
        <v>84</v>
      </c>
      <c r="AH204" s="39"/>
      <c r="AI204" s="39"/>
      <c r="AJ204" s="39">
        <v>888</v>
      </c>
      <c r="AK204" s="39">
        <v>216</v>
      </c>
      <c r="AL204" s="39"/>
      <c r="AM204" s="39"/>
      <c r="AN204" s="39">
        <v>1500</v>
      </c>
      <c r="AO204" s="39">
        <v>276</v>
      </c>
      <c r="AP204" s="39">
        <v>3600</v>
      </c>
      <c r="AQ204" s="39"/>
      <c r="AR204" s="39">
        <v>1320</v>
      </c>
      <c r="AS204" s="39">
        <v>60</v>
      </c>
      <c r="AT204" s="39"/>
      <c r="AU204" s="35"/>
      <c r="AV204" s="39"/>
      <c r="AW204" s="39"/>
      <c r="AX204" s="39"/>
      <c r="AY204" s="39"/>
      <c r="AZ204" s="39">
        <v>1620</v>
      </c>
      <c r="BA204" s="39">
        <v>192</v>
      </c>
      <c r="BB204" s="39"/>
      <c r="BC204" s="39"/>
      <c r="BD204" s="35">
        <v>1200</v>
      </c>
      <c r="BE204" s="39">
        <v>72</v>
      </c>
      <c r="BF204" s="39">
        <v>0</v>
      </c>
      <c r="BG204" s="39"/>
      <c r="BH204" s="39">
        <v>1080</v>
      </c>
      <c r="BI204" s="39">
        <v>180</v>
      </c>
      <c r="BJ204" s="39"/>
      <c r="BK204" s="39"/>
      <c r="BL204" s="39">
        <v>1140</v>
      </c>
      <c r="BM204" s="39">
        <v>324</v>
      </c>
      <c r="BN204" s="39">
        <v>7200</v>
      </c>
      <c r="BO204" s="39"/>
      <c r="BP204" s="39">
        <v>2100</v>
      </c>
      <c r="BQ204" s="39">
        <v>168</v>
      </c>
      <c r="BR204" s="39"/>
      <c r="BS204" s="39"/>
      <c r="BT204" s="39">
        <v>1044</v>
      </c>
      <c r="BU204" s="39">
        <v>348</v>
      </c>
      <c r="BV204" s="39"/>
      <c r="BW204" s="39"/>
      <c r="BX204" s="39"/>
      <c r="BY204" s="39"/>
      <c r="BZ204" s="39"/>
      <c r="CA204" s="39"/>
      <c r="CB204" s="39">
        <v>1056</v>
      </c>
      <c r="CC204" s="39">
        <v>360</v>
      </c>
      <c r="CD204" s="39"/>
      <c r="CE204" s="39"/>
      <c r="CF204" s="39">
        <v>1044</v>
      </c>
      <c r="CG204" s="39">
        <v>216</v>
      </c>
      <c r="CH204" s="39"/>
      <c r="CI204" s="39"/>
      <c r="CJ204" s="39">
        <v>1236</v>
      </c>
      <c r="CK204" s="39">
        <v>0</v>
      </c>
      <c r="CL204" s="39"/>
      <c r="CM204" s="39"/>
      <c r="CN204" s="39"/>
      <c r="CO204" s="39"/>
      <c r="CP204" s="39"/>
      <c r="CQ204" s="39"/>
      <c r="CR204" s="39"/>
      <c r="CS204" s="39"/>
      <c r="CT204" s="39"/>
      <c r="CU204" s="39"/>
      <c r="CV204" s="39"/>
      <c r="CW204" s="39"/>
      <c r="CX204" s="39"/>
      <c r="CY204" s="39"/>
      <c r="CZ204" s="39"/>
      <c r="DA204" s="39"/>
      <c r="DB204" s="39"/>
      <c r="DC204" s="39"/>
      <c r="DD204" s="39"/>
      <c r="DE204" s="39"/>
      <c r="DF204" s="39"/>
      <c r="DG204" s="39"/>
      <c r="DH204" s="39"/>
      <c r="DI204" s="39"/>
      <c r="DJ204" s="39"/>
      <c r="DK204" s="39"/>
      <c r="DL204" s="39"/>
      <c r="DM204" s="39"/>
      <c r="DN204" s="39"/>
      <c r="DO204" s="35"/>
      <c r="DP204" s="39"/>
      <c r="DQ204" s="39"/>
      <c r="DR204" s="39"/>
      <c r="DS204" s="39"/>
      <c r="DT204" s="39"/>
      <c r="DU204" s="39"/>
      <c r="DV204" s="39"/>
      <c r="DW204" s="39"/>
      <c r="DX204" s="39"/>
      <c r="DY204" s="39"/>
      <c r="DZ204" s="39"/>
      <c r="EA204" s="39"/>
      <c r="EB204" s="39"/>
      <c r="EC204" s="39"/>
      <c r="ED204" s="39"/>
      <c r="EE204" s="39"/>
      <c r="EF204" s="39"/>
      <c r="EG204" s="39"/>
      <c r="EI204" s="253"/>
      <c r="EJ204" s="253"/>
      <c r="EK204" s="253"/>
      <c r="EL204" s="253"/>
      <c r="EM204" s="253"/>
      <c r="EN204" s="253"/>
      <c r="EO204" s="253"/>
      <c r="EQ204" s="253"/>
      <c r="ES204" s="253"/>
      <c r="ET204" s="253"/>
      <c r="EV204" s="99"/>
      <c r="EW204" s="99"/>
    </row>
    <row r="205" spans="1:153" ht="16.5" thickBot="1">
      <c r="A205" s="252" t="s">
        <v>237</v>
      </c>
      <c r="B205" s="252"/>
      <c r="C205" s="79"/>
      <c r="D205" s="253">
        <f>IFERROR(VLOOKUP(A205,#REF!,4,FALSE),0)</f>
        <v>0</v>
      </c>
      <c r="E205" s="253">
        <f>IFERROR(VLOOKUP(A205,#REF!,6,FALSE),0)</f>
        <v>0</v>
      </c>
      <c r="F205" s="253"/>
      <c r="G205" s="253">
        <f>+IFERROR(VLOOKUP(A205,#REF!,8,FALSE),0)</f>
        <v>0</v>
      </c>
      <c r="H205" s="253">
        <f>+IFERROR(VLOOKUP(A205,#REF!,10,FALSE),0)</f>
        <v>0</v>
      </c>
      <c r="I205" s="253">
        <f>+EQ205</f>
        <v>0</v>
      </c>
      <c r="J205" s="253">
        <f>+E205</f>
        <v>0</v>
      </c>
      <c r="K205" s="307"/>
      <c r="L205" s="39">
        <v>1620</v>
      </c>
      <c r="M205" s="39">
        <v>144</v>
      </c>
      <c r="N205" s="39"/>
      <c r="O205" s="39"/>
      <c r="P205" s="39">
        <v>1320</v>
      </c>
      <c r="Q205" s="39">
        <v>180</v>
      </c>
      <c r="R205" s="39"/>
      <c r="S205" s="35"/>
      <c r="T205" s="39"/>
      <c r="U205" s="39"/>
      <c r="V205" s="39"/>
      <c r="W205" s="39"/>
      <c r="X205" s="39">
        <v>1452</v>
      </c>
      <c r="Y205" s="39">
        <v>204</v>
      </c>
      <c r="Z205" s="39"/>
      <c r="AA205" s="39"/>
      <c r="AB205" s="39">
        <v>1536</v>
      </c>
      <c r="AC205" s="39">
        <v>240</v>
      </c>
      <c r="AD205" s="39">
        <v>7200</v>
      </c>
      <c r="AE205" s="39"/>
      <c r="AF205" s="39">
        <v>1860</v>
      </c>
      <c r="AG205" s="39">
        <v>24</v>
      </c>
      <c r="AH205" s="39"/>
      <c r="AI205" s="39"/>
      <c r="AJ205" s="39">
        <v>1056</v>
      </c>
      <c r="AK205" s="39">
        <v>96</v>
      </c>
      <c r="AL205" s="39"/>
      <c r="AM205" s="39"/>
      <c r="AN205" s="39">
        <v>1800</v>
      </c>
      <c r="AO205" s="39">
        <v>372</v>
      </c>
      <c r="AP205" s="39">
        <v>3600</v>
      </c>
      <c r="AQ205" s="39"/>
      <c r="AR205" s="39">
        <v>1200</v>
      </c>
      <c r="AS205" s="39">
        <v>60</v>
      </c>
      <c r="AT205" s="39"/>
      <c r="AU205" s="35"/>
      <c r="AV205" s="39"/>
      <c r="AW205" s="39"/>
      <c r="AX205" s="39"/>
      <c r="AY205" s="39"/>
      <c r="AZ205" s="39">
        <v>1380</v>
      </c>
      <c r="BA205" s="39">
        <v>168</v>
      </c>
      <c r="BB205" s="39"/>
      <c r="BC205" s="39"/>
      <c r="BD205" s="35">
        <v>1200</v>
      </c>
      <c r="BE205" s="39">
        <v>132</v>
      </c>
      <c r="BF205" s="39">
        <v>0</v>
      </c>
      <c r="BG205" s="39"/>
      <c r="BH205" s="39">
        <v>960</v>
      </c>
      <c r="BI205" s="39">
        <v>12</v>
      </c>
      <c r="BJ205" s="39"/>
      <c r="BK205" s="39"/>
      <c r="BL205" s="39">
        <v>1020</v>
      </c>
      <c r="BM205" s="39">
        <v>168</v>
      </c>
      <c r="BN205" s="39">
        <v>3600</v>
      </c>
      <c r="BO205" s="39"/>
      <c r="BP205" s="39">
        <v>2640</v>
      </c>
      <c r="BQ205" s="39">
        <v>120</v>
      </c>
      <c r="BR205" s="39"/>
      <c r="BS205" s="39"/>
      <c r="BT205" s="39">
        <v>960</v>
      </c>
      <c r="BU205" s="39">
        <v>60</v>
      </c>
      <c r="BV205" s="39"/>
      <c r="BW205" s="39"/>
      <c r="BX205" s="39"/>
      <c r="BY205" s="39"/>
      <c r="BZ205" s="39"/>
      <c r="CA205" s="39"/>
      <c r="CB205" s="39">
        <v>1044</v>
      </c>
      <c r="CC205" s="39">
        <v>228</v>
      </c>
      <c r="CD205" s="39"/>
      <c r="CE205" s="39"/>
      <c r="CF205" s="39">
        <v>852</v>
      </c>
      <c r="CG205" s="39">
        <v>108</v>
      </c>
      <c r="CH205" s="39"/>
      <c r="CI205" s="39"/>
      <c r="CJ205" s="39">
        <v>804</v>
      </c>
      <c r="CK205" s="39">
        <v>0</v>
      </c>
      <c r="CL205" s="39"/>
      <c r="CM205" s="39"/>
      <c r="CN205" s="39"/>
      <c r="CO205" s="39"/>
      <c r="CP205" s="39"/>
      <c r="CQ205" s="39"/>
      <c r="CR205" s="39"/>
      <c r="CS205" s="39"/>
      <c r="CT205" s="39"/>
      <c r="CU205" s="39"/>
      <c r="CV205" s="39"/>
      <c r="CW205" s="39"/>
      <c r="CX205" s="39"/>
      <c r="CY205" s="39"/>
      <c r="CZ205" s="39"/>
      <c r="DA205" s="39"/>
      <c r="DB205" s="39"/>
      <c r="DC205" s="39"/>
      <c r="DD205" s="39"/>
      <c r="DE205" s="39"/>
      <c r="DF205" s="39"/>
      <c r="DG205" s="39"/>
      <c r="DH205" s="39"/>
      <c r="DI205" s="39"/>
      <c r="DJ205" s="39"/>
      <c r="DK205" s="39"/>
      <c r="DL205" s="39"/>
      <c r="DM205" s="39"/>
      <c r="DN205" s="39"/>
      <c r="DO205" s="35"/>
      <c r="DP205" s="39"/>
      <c r="DQ205" s="39"/>
      <c r="DR205" s="39"/>
      <c r="DS205" s="39"/>
      <c r="DT205" s="39"/>
      <c r="DU205" s="39"/>
      <c r="DV205" s="39"/>
      <c r="DW205" s="39"/>
      <c r="DX205" s="39"/>
      <c r="DY205" s="39"/>
      <c r="DZ205" s="39"/>
      <c r="EA205" s="39"/>
      <c r="EB205" s="39"/>
      <c r="EC205" s="39"/>
      <c r="ED205" s="39"/>
      <c r="EE205" s="39"/>
      <c r="EF205" s="39"/>
      <c r="EG205" s="39"/>
      <c r="EI205" s="253"/>
      <c r="EJ205" s="253"/>
      <c r="EK205" s="253"/>
      <c r="EL205" s="253"/>
      <c r="EM205" s="253"/>
      <c r="EN205" s="253"/>
      <c r="EO205" s="253"/>
      <c r="EQ205" s="253"/>
      <c r="ES205" s="253"/>
      <c r="ET205" s="253"/>
      <c r="EV205" s="99"/>
      <c r="EW205" s="99"/>
    </row>
    <row r="206" spans="1:153" ht="16.5" thickBot="1">
      <c r="A206" s="90" t="s">
        <v>97</v>
      </c>
      <c r="B206" s="90"/>
      <c r="C206" s="79"/>
      <c r="D206" s="30">
        <f>IFERROR(VLOOKUP(A206,#REF!,4,FALSE),0)</f>
        <v>0</v>
      </c>
      <c r="E206" s="30">
        <f>IFERROR(VLOOKUP(A206,#REF!,6,FALSE),0)</f>
        <v>0</v>
      </c>
      <c r="F206" s="30"/>
      <c r="G206" s="30">
        <f>+IFERROR(VLOOKUP(A206,#REF!,8,FALSE),0)</f>
        <v>0</v>
      </c>
      <c r="H206" s="30">
        <f>+IFERROR(VLOOKUP(A206,#REF!,10,FALSE),0)</f>
        <v>0</v>
      </c>
      <c r="I206" s="30">
        <f t="shared" si="17"/>
        <v>0</v>
      </c>
      <c r="J206" s="30">
        <f t="shared" si="18"/>
        <v>0</v>
      </c>
      <c r="K206" s="80">
        <f t="shared" si="25"/>
        <v>0</v>
      </c>
      <c r="L206" s="39">
        <v>0</v>
      </c>
      <c r="M206" s="39">
        <v>0</v>
      </c>
      <c r="N206" s="39"/>
      <c r="O206" s="39"/>
      <c r="P206" s="39">
        <v>0</v>
      </c>
      <c r="Q206" s="39">
        <v>0</v>
      </c>
      <c r="R206" s="39"/>
      <c r="S206" s="35"/>
      <c r="T206" s="39"/>
      <c r="U206" s="39"/>
      <c r="V206" s="39"/>
      <c r="W206" s="39"/>
      <c r="X206" s="39">
        <v>0</v>
      </c>
      <c r="Y206" s="39">
        <v>0</v>
      </c>
      <c r="Z206" s="39"/>
      <c r="AA206" s="39"/>
      <c r="AB206" s="39">
        <v>0</v>
      </c>
      <c r="AC206" s="39">
        <v>0</v>
      </c>
      <c r="AD206" s="39">
        <v>0</v>
      </c>
      <c r="AE206" s="39"/>
      <c r="AF206" s="39">
        <v>0</v>
      </c>
      <c r="AG206" s="39">
        <v>0</v>
      </c>
      <c r="AH206" s="39"/>
      <c r="AI206" s="39"/>
      <c r="AJ206" s="39">
        <v>0</v>
      </c>
      <c r="AK206" s="39">
        <v>0</v>
      </c>
      <c r="AL206" s="39"/>
      <c r="AM206" s="39"/>
      <c r="AN206" s="39">
        <v>0</v>
      </c>
      <c r="AO206" s="39">
        <v>0</v>
      </c>
      <c r="AP206" s="39">
        <v>0</v>
      </c>
      <c r="AQ206" s="39"/>
      <c r="AR206" s="39">
        <v>0</v>
      </c>
      <c r="AS206" s="39">
        <v>0</v>
      </c>
      <c r="AT206" s="39"/>
      <c r="AU206" s="35"/>
      <c r="AV206" s="39"/>
      <c r="AW206" s="39"/>
      <c r="AX206" s="39"/>
      <c r="AY206" s="39"/>
      <c r="AZ206" s="39">
        <v>0</v>
      </c>
      <c r="BA206" s="39">
        <v>0</v>
      </c>
      <c r="BB206" s="39"/>
      <c r="BC206" s="39"/>
      <c r="BD206" s="35">
        <v>0</v>
      </c>
      <c r="BE206" s="39">
        <v>0</v>
      </c>
      <c r="BF206" s="39">
        <v>0</v>
      </c>
      <c r="BG206" s="39"/>
      <c r="BH206" s="39">
        <v>0</v>
      </c>
      <c r="BI206" s="39">
        <v>0</v>
      </c>
      <c r="BJ206" s="39"/>
      <c r="BK206" s="39"/>
      <c r="BL206" s="39">
        <v>0</v>
      </c>
      <c r="BM206" s="39">
        <v>0</v>
      </c>
      <c r="BN206" s="39">
        <v>0</v>
      </c>
      <c r="BO206" s="39"/>
      <c r="BP206" s="39">
        <v>0</v>
      </c>
      <c r="BQ206" s="39">
        <v>0</v>
      </c>
      <c r="BR206" s="39"/>
      <c r="BS206" s="39"/>
      <c r="BT206" s="39">
        <v>0</v>
      </c>
      <c r="BU206" s="39">
        <v>0</v>
      </c>
      <c r="BV206" s="39"/>
      <c r="BW206" s="39"/>
      <c r="BX206" s="39"/>
      <c r="BY206" s="39"/>
      <c r="BZ206" s="39"/>
      <c r="CA206" s="39"/>
      <c r="CB206" s="39">
        <v>0</v>
      </c>
      <c r="CC206" s="39">
        <v>0</v>
      </c>
      <c r="CD206" s="39"/>
      <c r="CE206" s="39"/>
      <c r="CF206" s="39">
        <v>0</v>
      </c>
      <c r="CG206" s="39">
        <v>0</v>
      </c>
      <c r="CH206" s="39"/>
      <c r="CI206" s="39"/>
      <c r="CJ206" s="39">
        <v>0</v>
      </c>
      <c r="CK206" s="39">
        <v>0</v>
      </c>
      <c r="CL206" s="39"/>
      <c r="CM206" s="39"/>
      <c r="CN206" s="39"/>
      <c r="CO206" s="39"/>
      <c r="CP206" s="39"/>
      <c r="CQ206" s="39"/>
      <c r="CR206" s="39"/>
      <c r="CS206" s="39"/>
      <c r="CT206" s="39"/>
      <c r="CU206" s="39"/>
      <c r="CV206" s="39"/>
      <c r="CW206" s="39"/>
      <c r="CX206" s="39"/>
      <c r="CY206" s="39"/>
      <c r="CZ206" s="39"/>
      <c r="DA206" s="39"/>
      <c r="DB206" s="39"/>
      <c r="DC206" s="39"/>
      <c r="DD206" s="39"/>
      <c r="DE206" s="39"/>
      <c r="DF206" s="39"/>
      <c r="DG206" s="39"/>
      <c r="DH206" s="39"/>
      <c r="DI206" s="39"/>
      <c r="DJ206" s="39"/>
      <c r="DK206" s="39"/>
      <c r="DL206" s="39"/>
      <c r="DM206" s="39"/>
      <c r="DN206" s="39"/>
      <c r="DO206" s="35"/>
      <c r="DP206" s="39"/>
      <c r="DQ206" s="39"/>
      <c r="DR206" s="39"/>
      <c r="DS206" s="39"/>
      <c r="DT206" s="39"/>
      <c r="DU206" s="39"/>
      <c r="DV206" s="39"/>
      <c r="DW206" s="39"/>
      <c r="DX206" s="39"/>
      <c r="DY206" s="39"/>
      <c r="DZ206" s="39"/>
      <c r="EA206" s="39"/>
      <c r="EB206" s="39"/>
      <c r="EC206" s="39"/>
      <c r="ED206" s="39"/>
      <c r="EE206" s="39"/>
      <c r="EF206" s="39"/>
      <c r="EG206" s="39"/>
      <c r="EI206" s="30"/>
      <c r="EJ206" s="30"/>
      <c r="EK206" s="30"/>
      <c r="EL206" s="30"/>
      <c r="EM206" s="30"/>
      <c r="EN206" s="30"/>
      <c r="EO206" s="30"/>
      <c r="EQ206" s="30"/>
      <c r="ES206" s="30"/>
      <c r="ET206" s="30"/>
      <c r="EV206" s="99"/>
      <c r="EW206" s="99"/>
    </row>
    <row r="207" spans="1:153" ht="16.5" thickBot="1">
      <c r="A207" s="90" t="s">
        <v>222</v>
      </c>
      <c r="B207" s="90"/>
      <c r="C207" s="79"/>
      <c r="D207" s="30">
        <f>IFERROR(VLOOKUP(A207,#REF!,4,FALSE),0)</f>
        <v>0</v>
      </c>
      <c r="E207" s="30">
        <f>IFERROR(VLOOKUP(A207,#REF!,6,FALSE),0)</f>
        <v>0</v>
      </c>
      <c r="F207" s="30"/>
      <c r="G207" s="30">
        <f>+IFERROR(VLOOKUP(A207,#REF!,8,FALSE),0)</f>
        <v>0</v>
      </c>
      <c r="H207" s="30">
        <f>+IFERROR(VLOOKUP(A207,#REF!,10,FALSE),0)</f>
        <v>0</v>
      </c>
      <c r="I207" s="30">
        <f t="shared" si="17"/>
        <v>0</v>
      </c>
      <c r="J207" s="30">
        <f t="shared" si="18"/>
        <v>0</v>
      </c>
      <c r="K207" s="80">
        <f t="shared" si="25"/>
        <v>0</v>
      </c>
      <c r="L207" s="39">
        <v>0</v>
      </c>
      <c r="M207" s="39">
        <v>0</v>
      </c>
      <c r="N207" s="39"/>
      <c r="O207" s="39"/>
      <c r="P207" s="39">
        <v>0</v>
      </c>
      <c r="Q207" s="39">
        <v>0</v>
      </c>
      <c r="R207" s="39"/>
      <c r="S207" s="35"/>
      <c r="T207" s="39"/>
      <c r="U207" s="39"/>
      <c r="V207" s="39"/>
      <c r="W207" s="39"/>
      <c r="X207" s="39">
        <v>0</v>
      </c>
      <c r="Y207" s="39">
        <v>0</v>
      </c>
      <c r="Z207" s="39"/>
      <c r="AA207" s="39"/>
      <c r="AB207" s="39">
        <v>0</v>
      </c>
      <c r="AC207" s="39">
        <v>0</v>
      </c>
      <c r="AD207" s="39">
        <v>0</v>
      </c>
      <c r="AE207" s="39"/>
      <c r="AF207" s="39">
        <v>0</v>
      </c>
      <c r="AG207" s="39">
        <v>0</v>
      </c>
      <c r="AH207" s="39"/>
      <c r="AI207" s="39"/>
      <c r="AJ207" s="39">
        <v>0</v>
      </c>
      <c r="AK207" s="39">
        <v>0</v>
      </c>
      <c r="AL207" s="39"/>
      <c r="AM207" s="39"/>
      <c r="AN207" s="39">
        <v>0</v>
      </c>
      <c r="AO207" s="39">
        <v>0</v>
      </c>
      <c r="AP207" s="39">
        <v>0</v>
      </c>
      <c r="AQ207" s="39"/>
      <c r="AR207" s="39">
        <v>0</v>
      </c>
      <c r="AS207" s="39">
        <v>0</v>
      </c>
      <c r="AT207" s="39"/>
      <c r="AU207" s="35"/>
      <c r="AV207" s="39"/>
      <c r="AW207" s="39"/>
      <c r="AX207" s="39"/>
      <c r="AY207" s="39"/>
      <c r="AZ207" s="39">
        <v>0</v>
      </c>
      <c r="BA207" s="39">
        <v>0</v>
      </c>
      <c r="BB207" s="39"/>
      <c r="BC207" s="39"/>
      <c r="BD207" s="35">
        <v>0</v>
      </c>
      <c r="BE207" s="39">
        <v>0</v>
      </c>
      <c r="BF207" s="39">
        <v>0</v>
      </c>
      <c r="BG207" s="39"/>
      <c r="BH207" s="39">
        <v>0</v>
      </c>
      <c r="BI207" s="39">
        <v>0</v>
      </c>
      <c r="BJ207" s="39"/>
      <c r="BK207" s="39"/>
      <c r="BL207" s="39">
        <v>0</v>
      </c>
      <c r="BM207" s="39">
        <v>0</v>
      </c>
      <c r="BN207" s="39">
        <v>600</v>
      </c>
      <c r="BO207" s="39"/>
      <c r="BP207" s="39">
        <v>144</v>
      </c>
      <c r="BQ207" s="39">
        <v>36</v>
      </c>
      <c r="BR207" s="39"/>
      <c r="BS207" s="39">
        <v>-24</v>
      </c>
      <c r="BT207" s="39">
        <v>42</v>
      </c>
      <c r="BU207" s="39">
        <v>18</v>
      </c>
      <c r="BV207" s="39"/>
      <c r="BW207" s="39"/>
      <c r="BX207" s="39"/>
      <c r="BY207" s="39"/>
      <c r="BZ207" s="39"/>
      <c r="CA207" s="39"/>
      <c r="CB207" s="39">
        <v>54</v>
      </c>
      <c r="CC207" s="39">
        <v>30</v>
      </c>
      <c r="CD207" s="39"/>
      <c r="CE207" s="39"/>
      <c r="CF207" s="39">
        <v>0</v>
      </c>
      <c r="CG207" s="39">
        <v>0</v>
      </c>
      <c r="CH207" s="39"/>
      <c r="CI207" s="39"/>
      <c r="CJ207" s="39">
        <v>12</v>
      </c>
      <c r="CK207" s="39">
        <v>0</v>
      </c>
      <c r="CL207" s="39"/>
      <c r="CM207" s="39"/>
      <c r="CN207" s="39"/>
      <c r="CO207" s="39"/>
      <c r="CP207" s="39"/>
      <c r="CQ207" s="39"/>
      <c r="CR207" s="39"/>
      <c r="CS207" s="39"/>
      <c r="CT207" s="39"/>
      <c r="CU207" s="39"/>
      <c r="CV207" s="39"/>
      <c r="CW207" s="39"/>
      <c r="CX207" s="39"/>
      <c r="CY207" s="39"/>
      <c r="CZ207" s="39"/>
      <c r="DA207" s="39"/>
      <c r="DB207" s="39"/>
      <c r="DC207" s="39"/>
      <c r="DD207" s="39"/>
      <c r="DE207" s="39"/>
      <c r="DF207" s="39"/>
      <c r="DG207" s="39"/>
      <c r="DH207" s="39"/>
      <c r="DI207" s="39"/>
      <c r="DJ207" s="39"/>
      <c r="DK207" s="39"/>
      <c r="DL207" s="39"/>
      <c r="DM207" s="39"/>
      <c r="DN207" s="39"/>
      <c r="DO207" s="35"/>
      <c r="DP207" s="39"/>
      <c r="DQ207" s="39"/>
      <c r="DR207" s="39"/>
      <c r="DS207" s="39"/>
      <c r="DT207" s="39"/>
      <c r="DU207" s="39"/>
      <c r="DV207" s="39"/>
      <c r="DW207" s="39"/>
      <c r="DX207" s="39"/>
      <c r="DY207" s="39"/>
      <c r="DZ207" s="39"/>
      <c r="EA207" s="39"/>
      <c r="EB207" s="39"/>
      <c r="EC207" s="39"/>
      <c r="ED207" s="39"/>
      <c r="EE207" s="39"/>
      <c r="EF207" s="39"/>
      <c r="EG207" s="39"/>
      <c r="EI207" s="30"/>
      <c r="EJ207" s="30"/>
      <c r="EK207" s="30"/>
      <c r="EL207" s="30"/>
      <c r="EM207" s="30"/>
      <c r="EN207" s="30"/>
      <c r="EO207" s="30"/>
      <c r="EQ207" s="30"/>
      <c r="ES207" s="30"/>
      <c r="ET207" s="30"/>
      <c r="EV207" s="99"/>
      <c r="EW207" s="99"/>
    </row>
    <row r="208" spans="1:153" ht="16.5" thickBot="1">
      <c r="A208" s="90" t="s">
        <v>221</v>
      </c>
      <c r="B208" s="90"/>
      <c r="C208" s="79"/>
      <c r="D208" s="30">
        <f>IFERROR(VLOOKUP(A208,#REF!,4,FALSE),0)</f>
        <v>0</v>
      </c>
      <c r="E208" s="30">
        <f>IFERROR(VLOOKUP(A208,#REF!,6,FALSE),0)</f>
        <v>0</v>
      </c>
      <c r="F208" s="30"/>
      <c r="G208" s="30">
        <f>+IFERROR(VLOOKUP(A208,#REF!,8,FALSE),0)</f>
        <v>0</v>
      </c>
      <c r="H208" s="30">
        <f>+IFERROR(VLOOKUP(A208,#REF!,10,FALSE),0)</f>
        <v>0</v>
      </c>
      <c r="I208" s="30">
        <f t="shared" si="17"/>
        <v>0</v>
      </c>
      <c r="J208" s="30">
        <f t="shared" si="18"/>
        <v>0</v>
      </c>
      <c r="K208" s="80">
        <f t="shared" si="25"/>
        <v>0</v>
      </c>
      <c r="L208" s="39">
        <v>42</v>
      </c>
      <c r="M208" s="39">
        <v>36</v>
      </c>
      <c r="N208" s="39"/>
      <c r="O208" s="39"/>
      <c r="P208" s="39">
        <v>42</v>
      </c>
      <c r="Q208" s="39">
        <v>30</v>
      </c>
      <c r="R208" s="39"/>
      <c r="S208" s="35"/>
      <c r="T208" s="39"/>
      <c r="U208" s="39"/>
      <c r="V208" s="39"/>
      <c r="W208" s="39"/>
      <c r="X208" s="39">
        <v>42</v>
      </c>
      <c r="Y208" s="39">
        <v>24</v>
      </c>
      <c r="Z208" s="39"/>
      <c r="AA208" s="39"/>
      <c r="AB208" s="39">
        <v>72</v>
      </c>
      <c r="AC208" s="39">
        <v>30</v>
      </c>
      <c r="AD208" s="39">
        <v>0</v>
      </c>
      <c r="AE208" s="39"/>
      <c r="AF208" s="39">
        <v>54</v>
      </c>
      <c r="AG208" s="39">
        <v>24</v>
      </c>
      <c r="AH208" s="39"/>
      <c r="AI208" s="39"/>
      <c r="AJ208" s="39">
        <v>42</v>
      </c>
      <c r="AK208" s="39">
        <v>30</v>
      </c>
      <c r="AL208" s="39"/>
      <c r="AM208" s="39"/>
      <c r="AN208" s="39">
        <v>42</v>
      </c>
      <c r="AO208" s="39">
        <v>24</v>
      </c>
      <c r="AP208" s="39">
        <v>0</v>
      </c>
      <c r="AQ208" s="39"/>
      <c r="AR208" s="39">
        <v>42</v>
      </c>
      <c r="AS208" s="39">
        <v>12</v>
      </c>
      <c r="AT208" s="39"/>
      <c r="AU208" s="35"/>
      <c r="AV208" s="39"/>
      <c r="AW208" s="39"/>
      <c r="AX208" s="39"/>
      <c r="AY208" s="39"/>
      <c r="AZ208" s="39">
        <v>42</v>
      </c>
      <c r="BA208" s="39">
        <v>18</v>
      </c>
      <c r="BB208" s="39"/>
      <c r="BC208" s="39"/>
      <c r="BD208" s="35">
        <v>42</v>
      </c>
      <c r="BE208" s="39">
        <v>24</v>
      </c>
      <c r="BF208" s="39">
        <v>0</v>
      </c>
      <c r="BG208" s="39"/>
      <c r="BH208" s="39">
        <v>42</v>
      </c>
      <c r="BI208" s="39">
        <v>6</v>
      </c>
      <c r="BJ208" s="39"/>
      <c r="BK208" s="39"/>
      <c r="BL208" s="39">
        <v>54</v>
      </c>
      <c r="BM208" s="39">
        <v>18</v>
      </c>
      <c r="BN208" s="39">
        <v>432</v>
      </c>
      <c r="BO208" s="39"/>
      <c r="BP208" s="39">
        <v>90</v>
      </c>
      <c r="BQ208" s="39">
        <v>30</v>
      </c>
      <c r="BR208" s="39"/>
      <c r="BS208" s="39">
        <v>-24</v>
      </c>
      <c r="BT208" s="39">
        <v>42</v>
      </c>
      <c r="BU208" s="39">
        <v>12</v>
      </c>
      <c r="BV208" s="39"/>
      <c r="BW208" s="39"/>
      <c r="BX208" s="39"/>
      <c r="BY208" s="39"/>
      <c r="BZ208" s="39"/>
      <c r="CA208" s="39"/>
      <c r="CB208" s="39">
        <v>48</v>
      </c>
      <c r="CC208" s="39">
        <v>24</v>
      </c>
      <c r="CD208" s="39"/>
      <c r="CE208" s="39"/>
      <c r="CF208" s="39">
        <v>54</v>
      </c>
      <c r="CG208" s="39">
        <v>24</v>
      </c>
      <c r="CH208" s="39"/>
      <c r="CI208" s="39"/>
      <c r="CJ208" s="39">
        <v>54</v>
      </c>
      <c r="CK208" s="39">
        <v>0</v>
      </c>
      <c r="CL208" s="39"/>
      <c r="CM208" s="39"/>
      <c r="CN208" s="39"/>
      <c r="CO208" s="39"/>
      <c r="CP208" s="39"/>
      <c r="CQ208" s="39"/>
      <c r="CR208" s="39"/>
      <c r="CS208" s="39"/>
      <c r="CT208" s="39"/>
      <c r="CU208" s="39"/>
      <c r="CV208" s="39"/>
      <c r="CW208" s="39"/>
      <c r="CX208" s="39"/>
      <c r="CY208" s="39"/>
      <c r="CZ208" s="39"/>
      <c r="DA208" s="39"/>
      <c r="DB208" s="39"/>
      <c r="DC208" s="39"/>
      <c r="DD208" s="39"/>
      <c r="DE208" s="39"/>
      <c r="DF208" s="39"/>
      <c r="DG208" s="39"/>
      <c r="DH208" s="39"/>
      <c r="DI208" s="39"/>
      <c r="DJ208" s="39"/>
      <c r="DK208" s="39"/>
      <c r="DL208" s="39"/>
      <c r="DM208" s="39"/>
      <c r="DN208" s="39"/>
      <c r="DO208" s="35"/>
      <c r="DP208" s="39"/>
      <c r="DQ208" s="39"/>
      <c r="DR208" s="39"/>
      <c r="DS208" s="39"/>
      <c r="DT208" s="39"/>
      <c r="DU208" s="39"/>
      <c r="DV208" s="39"/>
      <c r="DW208" s="39"/>
      <c r="DX208" s="39"/>
      <c r="DY208" s="39"/>
      <c r="DZ208" s="39"/>
      <c r="EA208" s="39"/>
      <c r="EB208" s="39"/>
      <c r="EC208" s="39"/>
      <c r="ED208" s="39"/>
      <c r="EE208" s="39"/>
      <c r="EF208" s="39"/>
      <c r="EG208" s="39"/>
      <c r="EI208" s="30"/>
      <c r="EJ208" s="30"/>
      <c r="EK208" s="30"/>
      <c r="EL208" s="30"/>
      <c r="EM208" s="30"/>
      <c r="EN208" s="30"/>
      <c r="EO208" s="30"/>
      <c r="EQ208" s="30"/>
      <c r="ES208" s="30"/>
      <c r="ET208" s="30"/>
      <c r="EV208" s="99"/>
      <c r="EW208" s="99"/>
    </row>
    <row r="209" spans="1:153" ht="16.5" thickBot="1">
      <c r="A209" s="91" t="s">
        <v>224</v>
      </c>
      <c r="B209" s="91"/>
      <c r="C209" s="79"/>
      <c r="D209" s="31">
        <f>IFERROR(VLOOKUP(A209,#REF!,4,FALSE),0)</f>
        <v>0</v>
      </c>
      <c r="E209" s="31">
        <f>IFERROR(VLOOKUP(A209,#REF!,6,FALSE),0)</f>
        <v>0</v>
      </c>
      <c r="F209" s="31"/>
      <c r="G209" s="31">
        <f>+IFERROR(VLOOKUP(A209,#REF!,8,FALSE),0)</f>
        <v>0</v>
      </c>
      <c r="H209" s="31">
        <f>+IFERROR(VLOOKUP(A209,#REF!,10,FALSE),0)</f>
        <v>0</v>
      </c>
      <c r="I209" s="31">
        <f t="shared" si="17"/>
        <v>0</v>
      </c>
      <c r="J209" s="31">
        <f t="shared" si="18"/>
        <v>0</v>
      </c>
      <c r="K209" s="308">
        <f>SUM(J209:J211)-SUM(I209:I211)</f>
        <v>0</v>
      </c>
      <c r="L209" s="39">
        <v>108</v>
      </c>
      <c r="M209" s="39">
        <v>72</v>
      </c>
      <c r="N209" s="39"/>
      <c r="O209" s="39"/>
      <c r="P209" s="39">
        <v>84</v>
      </c>
      <c r="Q209" s="39">
        <v>72</v>
      </c>
      <c r="R209" s="39"/>
      <c r="S209" s="35"/>
      <c r="T209" s="39"/>
      <c r="U209" s="39"/>
      <c r="V209" s="39"/>
      <c r="W209" s="39"/>
      <c r="X209" s="39">
        <v>84</v>
      </c>
      <c r="Y209" s="39">
        <v>60</v>
      </c>
      <c r="Z209" s="39"/>
      <c r="AA209" s="39"/>
      <c r="AB209" s="39">
        <v>84</v>
      </c>
      <c r="AC209" s="39">
        <v>36</v>
      </c>
      <c r="AD209" s="39">
        <v>0</v>
      </c>
      <c r="AE209" s="39"/>
      <c r="AF209" s="39">
        <v>96</v>
      </c>
      <c r="AG209" s="39">
        <v>36</v>
      </c>
      <c r="AH209" s="39"/>
      <c r="AI209" s="39"/>
      <c r="AJ209" s="39">
        <v>84</v>
      </c>
      <c r="AK209" s="39">
        <v>72</v>
      </c>
      <c r="AL209" s="39"/>
      <c r="AM209" s="39"/>
      <c r="AN209" s="39">
        <v>84</v>
      </c>
      <c r="AO209" s="39">
        <v>48</v>
      </c>
      <c r="AP209" s="39">
        <v>0</v>
      </c>
      <c r="AQ209" s="39"/>
      <c r="AR209" s="39">
        <v>84</v>
      </c>
      <c r="AS209" s="39">
        <v>36</v>
      </c>
      <c r="AT209" s="39"/>
      <c r="AU209" s="35"/>
      <c r="AV209" s="39"/>
      <c r="AW209" s="39"/>
      <c r="AX209" s="39"/>
      <c r="AY209" s="39"/>
      <c r="AZ209" s="39">
        <v>84</v>
      </c>
      <c r="BA209" s="39">
        <v>36</v>
      </c>
      <c r="BB209" s="39"/>
      <c r="BC209" s="39"/>
      <c r="BD209" s="35">
        <v>84</v>
      </c>
      <c r="BE209" s="39">
        <v>48</v>
      </c>
      <c r="BF209" s="39">
        <v>0</v>
      </c>
      <c r="BG209" s="39"/>
      <c r="BH209" s="39">
        <v>0</v>
      </c>
      <c r="BI209" s="39">
        <v>0</v>
      </c>
      <c r="BJ209" s="39"/>
      <c r="BK209" s="39"/>
      <c r="BL209" s="39">
        <v>24</v>
      </c>
      <c r="BM209" s="39">
        <v>0</v>
      </c>
      <c r="BN209" s="39">
        <v>0</v>
      </c>
      <c r="BO209" s="39"/>
      <c r="BP209" s="39">
        <v>60</v>
      </c>
      <c r="BQ209" s="39">
        <v>0</v>
      </c>
      <c r="BR209" s="39"/>
      <c r="BS209" s="39">
        <v>-12</v>
      </c>
      <c r="BT209" s="39">
        <v>0</v>
      </c>
      <c r="BU209" s="39">
        <v>0</v>
      </c>
      <c r="BV209" s="39"/>
      <c r="BW209" s="39">
        <v>12</v>
      </c>
      <c r="BX209" s="39"/>
      <c r="BY209" s="39"/>
      <c r="BZ209" s="39"/>
      <c r="CA209" s="39"/>
      <c r="CB209" s="39">
        <v>0</v>
      </c>
      <c r="CC209" s="39">
        <v>0</v>
      </c>
      <c r="CD209" s="39"/>
      <c r="CE209" s="39"/>
      <c r="CF209" s="39">
        <v>12</v>
      </c>
      <c r="CG209" s="39">
        <v>0</v>
      </c>
      <c r="CH209" s="39"/>
      <c r="CI209" s="39"/>
      <c r="CJ209" s="39">
        <v>12</v>
      </c>
      <c r="CK209" s="39">
        <v>0</v>
      </c>
      <c r="CL209" s="39"/>
      <c r="CM209" s="39"/>
      <c r="CN209" s="39"/>
      <c r="CO209" s="39"/>
      <c r="CP209" s="39"/>
      <c r="CQ209" s="39"/>
      <c r="CR209" s="39"/>
      <c r="CS209" s="39"/>
      <c r="CT209" s="39"/>
      <c r="CU209" s="39"/>
      <c r="CV209" s="39"/>
      <c r="CW209" s="39"/>
      <c r="CX209" s="39"/>
      <c r="CY209" s="39"/>
      <c r="CZ209" s="39"/>
      <c r="DA209" s="39"/>
      <c r="DB209" s="39"/>
      <c r="DC209" s="39"/>
      <c r="DD209" s="39"/>
      <c r="DE209" s="39"/>
      <c r="DF209" s="39"/>
      <c r="DG209" s="39"/>
      <c r="DH209" s="39"/>
      <c r="DI209" s="39"/>
      <c r="DJ209" s="39"/>
      <c r="DK209" s="39"/>
      <c r="DL209" s="39"/>
      <c r="DM209" s="39"/>
      <c r="DN209" s="39"/>
      <c r="DO209" s="35"/>
      <c r="DP209" s="39"/>
      <c r="DQ209" s="39"/>
      <c r="DR209" s="39"/>
      <c r="DS209" s="39"/>
      <c r="DT209" s="39"/>
      <c r="DU209" s="39"/>
      <c r="DV209" s="39"/>
      <c r="DW209" s="39"/>
      <c r="DX209" s="39"/>
      <c r="DY209" s="39"/>
      <c r="DZ209" s="39"/>
      <c r="EA209" s="39"/>
      <c r="EB209" s="39"/>
      <c r="EC209" s="39"/>
      <c r="ED209" s="39"/>
      <c r="EE209" s="39"/>
      <c r="EF209" s="39"/>
      <c r="EG209" s="39"/>
      <c r="EI209" s="31"/>
      <c r="EJ209" s="31"/>
      <c r="EK209" s="31"/>
      <c r="EL209" s="31"/>
      <c r="EM209" s="31"/>
      <c r="EN209" s="31"/>
      <c r="EO209" s="31"/>
      <c r="EQ209" s="31"/>
      <c r="ES209" s="31"/>
      <c r="ET209" s="31"/>
      <c r="EV209" s="99"/>
      <c r="EW209" s="99"/>
    </row>
    <row r="210" spans="1:153" ht="16.5" thickBot="1">
      <c r="A210" s="91" t="s">
        <v>101</v>
      </c>
      <c r="B210" s="91"/>
      <c r="C210" s="79"/>
      <c r="D210" s="31">
        <f>IFERROR(VLOOKUP(A210,#REF!,4,FALSE),0)</f>
        <v>0</v>
      </c>
      <c r="E210" s="31">
        <f>IFERROR(VLOOKUP(A210,#REF!,6,FALSE),0)</f>
        <v>0</v>
      </c>
      <c r="F210" s="31"/>
      <c r="G210" s="31">
        <f>+IFERROR(VLOOKUP(A210,#REF!,8,FALSE),0)</f>
        <v>0</v>
      </c>
      <c r="H210" s="31">
        <f>+IFERROR(VLOOKUP(A210,#REF!,10,FALSE),0)</f>
        <v>0</v>
      </c>
      <c r="I210" s="31">
        <f t="shared" si="17"/>
        <v>0</v>
      </c>
      <c r="J210" s="31">
        <f t="shared" si="18"/>
        <v>0</v>
      </c>
      <c r="K210" s="309"/>
      <c r="L210" s="39">
        <v>0</v>
      </c>
      <c r="M210" s="39">
        <v>0</v>
      </c>
      <c r="N210" s="39"/>
      <c r="O210" s="39"/>
      <c r="P210" s="39">
        <v>0</v>
      </c>
      <c r="Q210" s="39">
        <v>0</v>
      </c>
      <c r="R210" s="39"/>
      <c r="S210" s="35"/>
      <c r="T210" s="39"/>
      <c r="U210" s="39"/>
      <c r="V210" s="39"/>
      <c r="W210" s="39"/>
      <c r="X210" s="39">
        <v>0</v>
      </c>
      <c r="Y210" s="39">
        <v>0</v>
      </c>
      <c r="Z210" s="39"/>
      <c r="AA210" s="39"/>
      <c r="AB210" s="39">
        <v>0</v>
      </c>
      <c r="AC210" s="39">
        <v>0</v>
      </c>
      <c r="AD210" s="39">
        <v>0</v>
      </c>
      <c r="AE210" s="39"/>
      <c r="AF210" s="39">
        <v>0</v>
      </c>
      <c r="AG210" s="39">
        <v>0</v>
      </c>
      <c r="AH210" s="39"/>
      <c r="AI210" s="39"/>
      <c r="AJ210" s="39">
        <v>0</v>
      </c>
      <c r="AK210" s="39">
        <v>0</v>
      </c>
      <c r="AL210" s="39"/>
      <c r="AM210" s="39"/>
      <c r="AN210" s="39">
        <v>0</v>
      </c>
      <c r="AO210" s="39">
        <v>0</v>
      </c>
      <c r="AP210" s="39">
        <v>0</v>
      </c>
      <c r="AQ210" s="39"/>
      <c r="AR210" s="39">
        <v>0</v>
      </c>
      <c r="AS210" s="39">
        <v>0</v>
      </c>
      <c r="AT210" s="39"/>
      <c r="AU210" s="35"/>
      <c r="AV210" s="39"/>
      <c r="AW210" s="39"/>
      <c r="AX210" s="39"/>
      <c r="AY210" s="39"/>
      <c r="AZ210" s="39">
        <v>0</v>
      </c>
      <c r="BA210" s="39">
        <v>0</v>
      </c>
      <c r="BB210" s="39"/>
      <c r="BC210" s="39"/>
      <c r="BD210" s="35">
        <v>0</v>
      </c>
      <c r="BE210" s="39">
        <v>0</v>
      </c>
      <c r="BF210" s="39">
        <v>0</v>
      </c>
      <c r="BG210" s="39"/>
      <c r="BH210" s="39">
        <v>0</v>
      </c>
      <c r="BI210" s="39">
        <v>0</v>
      </c>
      <c r="BJ210" s="39"/>
      <c r="BK210" s="39"/>
      <c r="BL210" s="39">
        <v>0</v>
      </c>
      <c r="BM210" s="39">
        <v>0</v>
      </c>
      <c r="BN210" s="39">
        <v>0</v>
      </c>
      <c r="BO210" s="39"/>
      <c r="BP210" s="39">
        <v>0</v>
      </c>
      <c r="BQ210" s="39">
        <v>0</v>
      </c>
      <c r="BR210" s="39"/>
      <c r="BS210" s="39"/>
      <c r="BT210" s="39">
        <v>0</v>
      </c>
      <c r="BU210" s="39">
        <v>0</v>
      </c>
      <c r="BV210" s="39"/>
      <c r="BW210" s="39"/>
      <c r="BX210" s="39"/>
      <c r="BY210" s="39"/>
      <c r="BZ210" s="39"/>
      <c r="CA210" s="39"/>
      <c r="CB210" s="39">
        <v>0</v>
      </c>
      <c r="CC210" s="39">
        <v>0</v>
      </c>
      <c r="CD210" s="39"/>
      <c r="CE210" s="39"/>
      <c r="CF210" s="39">
        <v>0</v>
      </c>
      <c r="CG210" s="39">
        <v>0</v>
      </c>
      <c r="CH210" s="39"/>
      <c r="CI210" s="39"/>
      <c r="CJ210" s="39">
        <v>0</v>
      </c>
      <c r="CK210" s="39">
        <v>0</v>
      </c>
      <c r="CL210" s="39"/>
      <c r="CM210" s="39"/>
      <c r="CN210" s="39"/>
      <c r="CO210" s="39"/>
      <c r="CP210" s="39"/>
      <c r="CQ210" s="39"/>
      <c r="CR210" s="39"/>
      <c r="CS210" s="39"/>
      <c r="CT210" s="39"/>
      <c r="CU210" s="39"/>
      <c r="CV210" s="39"/>
      <c r="CW210" s="39"/>
      <c r="CX210" s="39"/>
      <c r="CY210" s="39"/>
      <c r="CZ210" s="39"/>
      <c r="DA210" s="39"/>
      <c r="DB210" s="39"/>
      <c r="DC210" s="39"/>
      <c r="DD210" s="39"/>
      <c r="DE210" s="39"/>
      <c r="DF210" s="39"/>
      <c r="DG210" s="39"/>
      <c r="DH210" s="39"/>
      <c r="DI210" s="39"/>
      <c r="DJ210" s="39"/>
      <c r="DK210" s="39"/>
      <c r="DL210" s="39"/>
      <c r="DM210" s="39"/>
      <c r="DN210" s="39"/>
      <c r="DO210" s="35"/>
      <c r="DP210" s="39"/>
      <c r="DQ210" s="39"/>
      <c r="DR210" s="39"/>
      <c r="DS210" s="39"/>
      <c r="DT210" s="39"/>
      <c r="DU210" s="39"/>
      <c r="DV210" s="39"/>
      <c r="DW210" s="39"/>
      <c r="DX210" s="39"/>
      <c r="DY210" s="39"/>
      <c r="DZ210" s="39"/>
      <c r="EA210" s="39"/>
      <c r="EB210" s="39"/>
      <c r="EC210" s="39"/>
      <c r="ED210" s="39"/>
      <c r="EE210" s="39"/>
      <c r="EF210" s="39"/>
      <c r="EG210" s="39"/>
      <c r="EI210" s="31"/>
      <c r="EJ210" s="31"/>
      <c r="EK210" s="31"/>
      <c r="EL210" s="31"/>
      <c r="EM210" s="31"/>
      <c r="EN210" s="31"/>
      <c r="EO210" s="31"/>
      <c r="EQ210" s="31"/>
      <c r="ES210" s="31"/>
      <c r="ET210" s="31"/>
      <c r="EV210" s="99"/>
      <c r="EW210" s="99"/>
    </row>
    <row r="211" spans="1:153" ht="16.5" thickBot="1">
      <c r="A211" s="91" t="s">
        <v>225</v>
      </c>
      <c r="B211" s="91"/>
      <c r="C211" s="79"/>
      <c r="D211" s="31">
        <f>IFERROR(VLOOKUP(A211,#REF!,4,FALSE),0)</f>
        <v>0</v>
      </c>
      <c r="E211" s="31">
        <f>IFERROR(VLOOKUP(A211,#REF!,6,FALSE),0)</f>
        <v>0</v>
      </c>
      <c r="F211" s="31"/>
      <c r="G211" s="31">
        <f>+IFERROR(VLOOKUP(A211,#REF!,8,FALSE),0)</f>
        <v>0</v>
      </c>
      <c r="H211" s="31">
        <f>+IFERROR(VLOOKUP(A211,#REF!,10,FALSE),0)</f>
        <v>0</v>
      </c>
      <c r="I211" s="31">
        <f t="shared" si="17"/>
        <v>0</v>
      </c>
      <c r="J211" s="31">
        <f t="shared" si="18"/>
        <v>0</v>
      </c>
      <c r="K211" s="310"/>
      <c r="L211" s="39">
        <v>12</v>
      </c>
      <c r="M211" s="39">
        <v>0</v>
      </c>
      <c r="N211" s="39"/>
      <c r="O211" s="39"/>
      <c r="P211" s="39">
        <v>84</v>
      </c>
      <c r="Q211" s="39">
        <v>36</v>
      </c>
      <c r="R211" s="39"/>
      <c r="S211" s="35"/>
      <c r="T211" s="39"/>
      <c r="U211" s="39"/>
      <c r="V211" s="39"/>
      <c r="W211" s="39"/>
      <c r="X211" s="39">
        <v>0</v>
      </c>
      <c r="Y211" s="39">
        <v>0</v>
      </c>
      <c r="Z211" s="39"/>
      <c r="AA211" s="39"/>
      <c r="AB211" s="39">
        <v>24</v>
      </c>
      <c r="AC211" s="39">
        <v>0</v>
      </c>
      <c r="AD211" s="39">
        <v>0</v>
      </c>
      <c r="AE211" s="39"/>
      <c r="AF211" s="39">
        <v>24</v>
      </c>
      <c r="AG211" s="39">
        <v>0</v>
      </c>
      <c r="AH211" s="39"/>
      <c r="AI211" s="39"/>
      <c r="AJ211" s="39">
        <v>0</v>
      </c>
      <c r="AK211" s="39">
        <v>0</v>
      </c>
      <c r="AL211" s="39"/>
      <c r="AM211" s="39"/>
      <c r="AN211" s="39">
        <v>0</v>
      </c>
      <c r="AO211" s="39">
        <v>0</v>
      </c>
      <c r="AP211" s="39">
        <v>0</v>
      </c>
      <c r="AQ211" s="39"/>
      <c r="AR211" s="39">
        <v>0</v>
      </c>
      <c r="AS211" s="39">
        <v>0</v>
      </c>
      <c r="AT211" s="39"/>
      <c r="AU211" s="35"/>
      <c r="AV211" s="39"/>
      <c r="AW211" s="39"/>
      <c r="AX211" s="39"/>
      <c r="AY211" s="39"/>
      <c r="AZ211" s="39">
        <v>0</v>
      </c>
      <c r="BA211" s="39">
        <v>0</v>
      </c>
      <c r="BB211" s="39"/>
      <c r="BC211" s="39"/>
      <c r="BD211" s="35">
        <v>0</v>
      </c>
      <c r="BE211" s="39">
        <v>0</v>
      </c>
      <c r="BF211" s="39">
        <v>0</v>
      </c>
      <c r="BG211" s="39"/>
      <c r="BH211" s="39">
        <v>84</v>
      </c>
      <c r="BI211" s="39">
        <v>24</v>
      </c>
      <c r="BJ211" s="39"/>
      <c r="BK211" s="39"/>
      <c r="BL211" s="39">
        <v>120</v>
      </c>
      <c r="BM211" s="39">
        <v>60</v>
      </c>
      <c r="BN211" s="39">
        <v>0</v>
      </c>
      <c r="BO211" s="39"/>
      <c r="BP211" s="39">
        <v>120</v>
      </c>
      <c r="BQ211" s="39">
        <v>72</v>
      </c>
      <c r="BR211" s="39"/>
      <c r="BS211" s="39"/>
      <c r="BT211" s="39">
        <v>0</v>
      </c>
      <c r="BU211" s="39">
        <v>0</v>
      </c>
      <c r="BV211" s="39"/>
      <c r="BW211" s="39"/>
      <c r="BX211" s="39"/>
      <c r="BY211" s="39"/>
      <c r="BZ211" s="39"/>
      <c r="CA211" s="39"/>
      <c r="CB211" s="39">
        <v>0</v>
      </c>
      <c r="CC211" s="39">
        <v>0</v>
      </c>
      <c r="CD211" s="39"/>
      <c r="CE211" s="39"/>
      <c r="CF211" s="39">
        <v>12</v>
      </c>
      <c r="CG211" s="39">
        <v>0</v>
      </c>
      <c r="CH211" s="39"/>
      <c r="CI211" s="39"/>
      <c r="CJ211" s="39">
        <v>24</v>
      </c>
      <c r="CK211" s="39">
        <v>0</v>
      </c>
      <c r="CL211" s="39"/>
      <c r="CM211" s="39"/>
      <c r="CN211" s="39"/>
      <c r="CO211" s="39"/>
      <c r="CP211" s="39"/>
      <c r="CQ211" s="39"/>
      <c r="CR211" s="39"/>
      <c r="CS211" s="39"/>
      <c r="CT211" s="39"/>
      <c r="CU211" s="39"/>
      <c r="CV211" s="39"/>
      <c r="CW211" s="39"/>
      <c r="CX211" s="39"/>
      <c r="CY211" s="39"/>
      <c r="CZ211" s="39"/>
      <c r="DA211" s="39"/>
      <c r="DB211" s="39"/>
      <c r="DC211" s="39"/>
      <c r="DD211" s="39"/>
      <c r="DE211" s="39"/>
      <c r="DF211" s="39"/>
      <c r="DG211" s="39"/>
      <c r="DH211" s="39"/>
      <c r="DI211" s="39"/>
      <c r="DJ211" s="39"/>
      <c r="DK211" s="39"/>
      <c r="DL211" s="39"/>
      <c r="DM211" s="39"/>
      <c r="DN211" s="39"/>
      <c r="DO211" s="35"/>
      <c r="DP211" s="39"/>
      <c r="DQ211" s="39"/>
      <c r="DR211" s="39"/>
      <c r="DS211" s="39"/>
      <c r="DT211" s="39"/>
      <c r="DU211" s="39"/>
      <c r="DV211" s="39"/>
      <c r="DW211" s="39"/>
      <c r="DX211" s="39"/>
      <c r="DY211" s="39"/>
      <c r="DZ211" s="39"/>
      <c r="EA211" s="39"/>
      <c r="EB211" s="39"/>
      <c r="EC211" s="39"/>
      <c r="ED211" s="39"/>
      <c r="EE211" s="39"/>
      <c r="EF211" s="39"/>
      <c r="EG211" s="39"/>
      <c r="EI211" s="31"/>
      <c r="EJ211" s="31"/>
      <c r="EK211" s="31"/>
      <c r="EL211" s="31"/>
      <c r="EM211" s="31"/>
      <c r="EN211" s="31"/>
      <c r="EO211" s="31"/>
      <c r="EQ211" s="31"/>
      <c r="ES211" s="31"/>
      <c r="ET211" s="31"/>
      <c r="EV211" s="99"/>
      <c r="EW211" s="99"/>
    </row>
    <row r="212" spans="1:153" ht="16.5" thickBot="1">
      <c r="A212" s="90" t="s">
        <v>223</v>
      </c>
      <c r="B212" s="90"/>
      <c r="C212" s="79"/>
      <c r="D212" s="30">
        <f>IFERROR(VLOOKUP(A212,#REF!,4,FALSE),0)</f>
        <v>0</v>
      </c>
      <c r="E212" s="30">
        <f>IFERROR(VLOOKUP(A212,#REF!,6,FALSE),0)</f>
        <v>0</v>
      </c>
      <c r="F212" s="30"/>
      <c r="G212" s="30">
        <f>+IFERROR(VLOOKUP(A212,#REF!,8,FALSE),0)</f>
        <v>0</v>
      </c>
      <c r="H212" s="30">
        <f>+IFERROR(VLOOKUP(A212,#REF!,10,FALSE),0)</f>
        <v>0</v>
      </c>
      <c r="I212" s="30">
        <f t="shared" si="17"/>
        <v>0</v>
      </c>
      <c r="J212" s="30">
        <f t="shared" si="18"/>
        <v>0</v>
      </c>
      <c r="K212" s="308">
        <f>SUM(J212:J214)-SUM(I212:I214)</f>
        <v>0</v>
      </c>
      <c r="L212" s="39">
        <v>0</v>
      </c>
      <c r="M212" s="39">
        <v>0</v>
      </c>
      <c r="N212" s="39"/>
      <c r="O212" s="39"/>
      <c r="P212" s="39">
        <v>0</v>
      </c>
      <c r="Q212" s="39">
        <v>0</v>
      </c>
      <c r="R212" s="39"/>
      <c r="S212" s="35"/>
      <c r="T212" s="39"/>
      <c r="U212" s="39"/>
      <c r="V212" s="39"/>
      <c r="W212" s="39"/>
      <c r="X212" s="39">
        <v>42</v>
      </c>
      <c r="Y212" s="39">
        <v>36</v>
      </c>
      <c r="Z212" s="39"/>
      <c r="AA212" s="39"/>
      <c r="AB212" s="39">
        <v>42</v>
      </c>
      <c r="AC212" s="39">
        <v>24</v>
      </c>
      <c r="AD212" s="39">
        <v>0</v>
      </c>
      <c r="AE212" s="39"/>
      <c r="AF212" s="39">
        <v>54</v>
      </c>
      <c r="AG212" s="39">
        <v>30</v>
      </c>
      <c r="AH212" s="39"/>
      <c r="AI212" s="39"/>
      <c r="AJ212" s="39">
        <v>42</v>
      </c>
      <c r="AK212" s="39">
        <v>30</v>
      </c>
      <c r="AL212" s="39"/>
      <c r="AM212" s="39"/>
      <c r="AN212" s="39">
        <v>42</v>
      </c>
      <c r="AO212" s="39">
        <v>36</v>
      </c>
      <c r="AP212" s="39">
        <v>0</v>
      </c>
      <c r="AQ212" s="39"/>
      <c r="AR212" s="39">
        <v>42</v>
      </c>
      <c r="AS212" s="39">
        <v>18</v>
      </c>
      <c r="AT212" s="39"/>
      <c r="AU212" s="35"/>
      <c r="AV212" s="39"/>
      <c r="AW212" s="39"/>
      <c r="AX212" s="39"/>
      <c r="AY212" s="39"/>
      <c r="AZ212" s="39">
        <v>48</v>
      </c>
      <c r="BA212" s="39">
        <v>30</v>
      </c>
      <c r="BB212" s="39"/>
      <c r="BC212" s="39"/>
      <c r="BD212" s="35">
        <v>42</v>
      </c>
      <c r="BE212" s="39">
        <v>30</v>
      </c>
      <c r="BF212" s="39">
        <v>0</v>
      </c>
      <c r="BG212" s="39"/>
      <c r="BH212" s="39">
        <v>42</v>
      </c>
      <c r="BI212" s="39">
        <v>6</v>
      </c>
      <c r="BJ212" s="39"/>
      <c r="BK212" s="39"/>
      <c r="BL212" s="39">
        <v>42</v>
      </c>
      <c r="BM212" s="39">
        <v>24</v>
      </c>
      <c r="BN212" s="39">
        <v>600</v>
      </c>
      <c r="BO212" s="39">
        <v>-6</v>
      </c>
      <c r="BP212" s="39">
        <v>54</v>
      </c>
      <c r="BQ212" s="39">
        <v>0</v>
      </c>
      <c r="BR212" s="39"/>
      <c r="BS212" s="39">
        <v>-24</v>
      </c>
      <c r="BT212" s="39">
        <v>42</v>
      </c>
      <c r="BU212" s="39">
        <v>18</v>
      </c>
      <c r="BV212" s="39"/>
      <c r="BW212" s="39"/>
      <c r="BX212" s="39"/>
      <c r="BY212" s="39"/>
      <c r="BZ212" s="39"/>
      <c r="CA212" s="39"/>
      <c r="CB212" s="39">
        <v>42</v>
      </c>
      <c r="CC212" s="39">
        <v>30</v>
      </c>
      <c r="CD212" s="39"/>
      <c r="CE212" s="39"/>
      <c r="CF212" s="39">
        <v>0</v>
      </c>
      <c r="CG212" s="39">
        <v>0</v>
      </c>
      <c r="CH212" s="39"/>
      <c r="CI212" s="39"/>
      <c r="CJ212" s="39">
        <v>12</v>
      </c>
      <c r="CK212" s="39">
        <v>0</v>
      </c>
      <c r="CL212" s="39"/>
      <c r="CM212" s="39"/>
      <c r="CN212" s="39"/>
      <c r="CO212" s="39"/>
      <c r="CP212" s="39"/>
      <c r="CQ212" s="39"/>
      <c r="CR212" s="39"/>
      <c r="CS212" s="39"/>
      <c r="CT212" s="39"/>
      <c r="CU212" s="39"/>
      <c r="CV212" s="39"/>
      <c r="CW212" s="39"/>
      <c r="CX212" s="39"/>
      <c r="CY212" s="39"/>
      <c r="CZ212" s="39"/>
      <c r="DA212" s="39"/>
      <c r="DB212" s="39"/>
      <c r="DC212" s="39"/>
      <c r="DD212" s="39"/>
      <c r="DE212" s="39"/>
      <c r="DF212" s="39"/>
      <c r="DG212" s="39"/>
      <c r="DH212" s="39"/>
      <c r="DI212" s="39"/>
      <c r="DJ212" s="39"/>
      <c r="DK212" s="39"/>
      <c r="DL212" s="39"/>
      <c r="DM212" s="39"/>
      <c r="DN212" s="39"/>
      <c r="DO212" s="35"/>
      <c r="DP212" s="39"/>
      <c r="DQ212" s="39"/>
      <c r="DR212" s="39"/>
      <c r="DS212" s="39"/>
      <c r="DT212" s="39"/>
      <c r="DU212" s="39"/>
      <c r="DV212" s="39"/>
      <c r="DW212" s="39"/>
      <c r="DX212" s="39"/>
      <c r="DY212" s="39"/>
      <c r="DZ212" s="39"/>
      <c r="EA212" s="39"/>
      <c r="EB212" s="39"/>
      <c r="EC212" s="39"/>
      <c r="ED212" s="39"/>
      <c r="EE212" s="39"/>
      <c r="EF212" s="39"/>
      <c r="EG212" s="39"/>
      <c r="EI212" s="30"/>
      <c r="EJ212" s="30"/>
      <c r="EK212" s="30"/>
      <c r="EL212" s="30"/>
      <c r="EM212" s="30"/>
      <c r="EN212" s="30"/>
      <c r="EO212" s="30"/>
      <c r="EQ212" s="30"/>
      <c r="ES212" s="30"/>
      <c r="ET212" s="30"/>
      <c r="EV212" s="99"/>
      <c r="EW212" s="99"/>
    </row>
    <row r="213" spans="1:153" ht="16.5" thickBot="1">
      <c r="A213" s="90" t="s">
        <v>104</v>
      </c>
      <c r="B213" s="90"/>
      <c r="C213" s="79"/>
      <c r="D213" s="30">
        <f>IFERROR(VLOOKUP(A213,#REF!,4,FALSE),0)</f>
        <v>0</v>
      </c>
      <c r="E213" s="30">
        <f>IFERROR(VLOOKUP(A213,#REF!,6,FALSE),0)</f>
        <v>0</v>
      </c>
      <c r="F213" s="30"/>
      <c r="G213" s="30">
        <f>+IFERROR(VLOOKUP(A213,#REF!,8,FALSE),0)</f>
        <v>0</v>
      </c>
      <c r="H213" s="30">
        <f>+IFERROR(VLOOKUP(A213,#REF!,10,FALSE),0)</f>
        <v>0</v>
      </c>
      <c r="I213" s="30">
        <f t="shared" si="17"/>
        <v>0</v>
      </c>
      <c r="J213" s="30">
        <f t="shared" si="18"/>
        <v>0</v>
      </c>
      <c r="K213" s="309"/>
      <c r="L213" s="39">
        <v>0</v>
      </c>
      <c r="M213" s="39">
        <v>0</v>
      </c>
      <c r="N213" s="39"/>
      <c r="O213" s="39"/>
      <c r="P213" s="39">
        <v>0</v>
      </c>
      <c r="Q213" s="39">
        <v>0</v>
      </c>
      <c r="R213" s="39"/>
      <c r="S213" s="35"/>
      <c r="T213" s="39"/>
      <c r="U213" s="39"/>
      <c r="V213" s="39"/>
      <c r="W213" s="39"/>
      <c r="X213" s="39">
        <v>0</v>
      </c>
      <c r="Y213" s="39">
        <v>0</v>
      </c>
      <c r="Z213" s="39"/>
      <c r="AA213" s="39"/>
      <c r="AB213" s="39">
        <v>0</v>
      </c>
      <c r="AC213" s="39">
        <v>0</v>
      </c>
      <c r="AD213" s="39">
        <v>0</v>
      </c>
      <c r="AE213" s="39"/>
      <c r="AF213" s="39">
        <v>0</v>
      </c>
      <c r="AG213" s="39">
        <v>0</v>
      </c>
      <c r="AH213" s="39"/>
      <c r="AI213" s="39"/>
      <c r="AJ213" s="39">
        <v>0</v>
      </c>
      <c r="AK213" s="39">
        <v>0</v>
      </c>
      <c r="AL213" s="39"/>
      <c r="AM213" s="39"/>
      <c r="AN213" s="39">
        <v>0</v>
      </c>
      <c r="AO213" s="39">
        <v>0</v>
      </c>
      <c r="AP213" s="39">
        <v>0</v>
      </c>
      <c r="AQ213" s="39"/>
      <c r="AR213" s="39">
        <v>0</v>
      </c>
      <c r="AS213" s="39">
        <v>0</v>
      </c>
      <c r="AT213" s="39"/>
      <c r="AU213" s="35"/>
      <c r="AV213" s="39"/>
      <c r="AW213" s="39"/>
      <c r="AX213" s="39"/>
      <c r="AY213" s="39"/>
      <c r="AZ213" s="39">
        <v>0</v>
      </c>
      <c r="BA213" s="39">
        <v>0</v>
      </c>
      <c r="BB213" s="39"/>
      <c r="BC213" s="39"/>
      <c r="BD213" s="35">
        <v>0</v>
      </c>
      <c r="BE213" s="39">
        <v>0</v>
      </c>
      <c r="BF213" s="39">
        <v>0</v>
      </c>
      <c r="BG213" s="39"/>
      <c r="BH213" s="39">
        <v>0</v>
      </c>
      <c r="BI213" s="39">
        <v>0</v>
      </c>
      <c r="BJ213" s="39"/>
      <c r="BK213" s="39"/>
      <c r="BL213" s="39">
        <v>0</v>
      </c>
      <c r="BM213" s="39">
        <v>0</v>
      </c>
      <c r="BN213" s="39">
        <v>0</v>
      </c>
      <c r="BO213" s="39"/>
      <c r="BP213" s="39">
        <v>0</v>
      </c>
      <c r="BQ213" s="39">
        <v>0</v>
      </c>
      <c r="BR213" s="39"/>
      <c r="BS213" s="39">
        <v>6</v>
      </c>
      <c r="BT213" s="39">
        <v>0</v>
      </c>
      <c r="BU213" s="39">
        <v>0</v>
      </c>
      <c r="BV213" s="39"/>
      <c r="BW213" s="39"/>
      <c r="BX213" s="39"/>
      <c r="BY213" s="39"/>
      <c r="BZ213" s="39"/>
      <c r="CA213" s="39"/>
      <c r="CB213" s="39">
        <v>0</v>
      </c>
      <c r="CC213" s="39">
        <v>0</v>
      </c>
      <c r="CD213" s="39"/>
      <c r="CE213" s="39"/>
      <c r="CF213" s="39">
        <v>0</v>
      </c>
      <c r="CG213" s="39">
        <v>0</v>
      </c>
      <c r="CH213" s="39"/>
      <c r="CI213" s="39"/>
      <c r="CJ213" s="39">
        <v>0</v>
      </c>
      <c r="CK213" s="39">
        <v>0</v>
      </c>
      <c r="CL213" s="39"/>
      <c r="CM213" s="39"/>
      <c r="CN213" s="39"/>
      <c r="CO213" s="39"/>
      <c r="CP213" s="39"/>
      <c r="CQ213" s="39"/>
      <c r="CR213" s="39"/>
      <c r="CS213" s="39"/>
      <c r="CT213" s="39"/>
      <c r="CU213" s="39"/>
      <c r="CV213" s="39"/>
      <c r="CW213" s="39"/>
      <c r="CX213" s="39"/>
      <c r="CY213" s="39"/>
      <c r="CZ213" s="39"/>
      <c r="DA213" s="39"/>
      <c r="DB213" s="39"/>
      <c r="DC213" s="39"/>
      <c r="DD213" s="39"/>
      <c r="DE213" s="39"/>
      <c r="DF213" s="39"/>
      <c r="DG213" s="39"/>
      <c r="DH213" s="39"/>
      <c r="DI213" s="39"/>
      <c r="DJ213" s="39"/>
      <c r="DK213" s="39"/>
      <c r="DL213" s="39"/>
      <c r="DM213" s="39"/>
      <c r="DN213" s="39"/>
      <c r="DO213" s="35"/>
      <c r="DP213" s="39"/>
      <c r="DQ213" s="39"/>
      <c r="DR213" s="39"/>
      <c r="DS213" s="39"/>
      <c r="DT213" s="39"/>
      <c r="DU213" s="39"/>
      <c r="DV213" s="39"/>
      <c r="DW213" s="39"/>
      <c r="DX213" s="39"/>
      <c r="DY213" s="39"/>
      <c r="DZ213" s="39"/>
      <c r="EA213" s="39"/>
      <c r="EB213" s="39"/>
      <c r="EC213" s="39"/>
      <c r="ED213" s="39"/>
      <c r="EE213" s="39"/>
      <c r="EF213" s="39"/>
      <c r="EG213" s="39"/>
      <c r="EI213" s="30"/>
      <c r="EJ213" s="30"/>
      <c r="EK213" s="30"/>
      <c r="EL213" s="30"/>
      <c r="EM213" s="30"/>
      <c r="EN213" s="30"/>
      <c r="EO213" s="30"/>
      <c r="EQ213" s="30"/>
      <c r="ES213" s="30"/>
      <c r="ET213" s="30"/>
      <c r="EV213" s="99"/>
      <c r="EW213" s="99"/>
    </row>
    <row r="214" spans="1:153" ht="16.5" thickBot="1">
      <c r="A214" s="90" t="s">
        <v>220</v>
      </c>
      <c r="B214" s="90"/>
      <c r="C214" s="79"/>
      <c r="D214" s="30">
        <f>IFERROR(VLOOKUP(A214,#REF!,4,FALSE),0)</f>
        <v>0</v>
      </c>
      <c r="E214" s="30">
        <f>IFERROR(VLOOKUP(A214,#REF!,6,FALSE),0)</f>
        <v>0</v>
      </c>
      <c r="F214" s="30"/>
      <c r="G214" s="30">
        <f>+IFERROR(VLOOKUP(A214,#REF!,8,FALSE),0)</f>
        <v>0</v>
      </c>
      <c r="H214" s="30">
        <f>+IFERROR(VLOOKUP(A214,#REF!,10,FALSE),0)</f>
        <v>0</v>
      </c>
      <c r="I214" s="30">
        <f t="shared" si="17"/>
        <v>0</v>
      </c>
      <c r="J214" s="30">
        <f t="shared" si="18"/>
        <v>0</v>
      </c>
      <c r="K214" s="310"/>
      <c r="L214" s="39">
        <v>48</v>
      </c>
      <c r="M214" s="39">
        <v>36</v>
      </c>
      <c r="N214" s="39"/>
      <c r="O214" s="39"/>
      <c r="P214" s="39">
        <v>42</v>
      </c>
      <c r="Q214" s="39">
        <v>30</v>
      </c>
      <c r="R214" s="39"/>
      <c r="S214" s="35"/>
      <c r="T214" s="39"/>
      <c r="U214" s="39"/>
      <c r="V214" s="39"/>
      <c r="W214" s="39"/>
      <c r="X214" s="39">
        <v>42</v>
      </c>
      <c r="Y214" s="39">
        <v>36</v>
      </c>
      <c r="Z214" s="39"/>
      <c r="AA214" s="39"/>
      <c r="AB214" s="39">
        <v>42</v>
      </c>
      <c r="AC214" s="39">
        <v>24</v>
      </c>
      <c r="AD214" s="39">
        <v>0</v>
      </c>
      <c r="AE214" s="39"/>
      <c r="AF214" s="39">
        <v>54</v>
      </c>
      <c r="AG214" s="39">
        <v>24</v>
      </c>
      <c r="AH214" s="39"/>
      <c r="AI214" s="39"/>
      <c r="AJ214" s="39">
        <v>0</v>
      </c>
      <c r="AK214" s="39">
        <v>0</v>
      </c>
      <c r="AL214" s="39"/>
      <c r="AM214" s="39"/>
      <c r="AN214" s="39">
        <v>0</v>
      </c>
      <c r="AO214" s="39">
        <v>0</v>
      </c>
      <c r="AP214" s="39">
        <v>0</v>
      </c>
      <c r="AQ214" s="39"/>
      <c r="AR214" s="39">
        <v>0</v>
      </c>
      <c r="AS214" s="39">
        <v>0</v>
      </c>
      <c r="AT214" s="39"/>
      <c r="AU214" s="35"/>
      <c r="AV214" s="39"/>
      <c r="AW214" s="39"/>
      <c r="AX214" s="39"/>
      <c r="AY214" s="39"/>
      <c r="AZ214" s="39">
        <v>18</v>
      </c>
      <c r="BA214" s="39">
        <v>0</v>
      </c>
      <c r="BB214" s="39"/>
      <c r="BC214" s="39"/>
      <c r="BD214" s="35">
        <v>0</v>
      </c>
      <c r="BE214" s="39">
        <v>0</v>
      </c>
      <c r="BF214" s="39">
        <v>0</v>
      </c>
      <c r="BG214" s="39"/>
      <c r="BH214" s="39">
        <v>0</v>
      </c>
      <c r="BI214" s="39">
        <v>0</v>
      </c>
      <c r="BJ214" s="39"/>
      <c r="BK214" s="39"/>
      <c r="BL214" s="39">
        <v>30</v>
      </c>
      <c r="BM214" s="39">
        <v>6</v>
      </c>
      <c r="BN214" s="39">
        <v>600</v>
      </c>
      <c r="BO214" s="39"/>
      <c r="BP214" s="39">
        <v>42</v>
      </c>
      <c r="BQ214" s="39">
        <v>0</v>
      </c>
      <c r="BR214" s="39"/>
      <c r="BS214" s="39">
        <v>-24</v>
      </c>
      <c r="BT214" s="39">
        <v>42</v>
      </c>
      <c r="BU214" s="39">
        <v>18</v>
      </c>
      <c r="BV214" s="39"/>
      <c r="BW214" s="39"/>
      <c r="BX214" s="39"/>
      <c r="BY214" s="39"/>
      <c r="BZ214" s="39"/>
      <c r="CA214" s="39"/>
      <c r="CB214" s="39">
        <v>42</v>
      </c>
      <c r="CC214" s="39">
        <v>24</v>
      </c>
      <c r="CD214" s="39"/>
      <c r="CE214" s="39"/>
      <c r="CF214" s="39">
        <v>42</v>
      </c>
      <c r="CG214" s="39">
        <v>24</v>
      </c>
      <c r="CH214" s="39"/>
      <c r="CI214" s="39"/>
      <c r="CJ214" s="39">
        <v>84</v>
      </c>
      <c r="CK214" s="39">
        <v>0</v>
      </c>
      <c r="CL214" s="39"/>
      <c r="CM214" s="39"/>
      <c r="CN214" s="39"/>
      <c r="CO214" s="39"/>
      <c r="CP214" s="39"/>
      <c r="CQ214" s="39"/>
      <c r="CR214" s="39"/>
      <c r="CS214" s="39"/>
      <c r="CT214" s="39"/>
      <c r="CU214" s="39"/>
      <c r="CV214" s="39"/>
      <c r="CW214" s="39"/>
      <c r="CX214" s="39"/>
      <c r="CY214" s="39"/>
      <c r="CZ214" s="39"/>
      <c r="DA214" s="39"/>
      <c r="DB214" s="39"/>
      <c r="DC214" s="39"/>
      <c r="DD214" s="39"/>
      <c r="DE214" s="39"/>
      <c r="DF214" s="39"/>
      <c r="DG214" s="39"/>
      <c r="DH214" s="39"/>
      <c r="DI214" s="39"/>
      <c r="DJ214" s="39"/>
      <c r="DK214" s="39"/>
      <c r="DL214" s="39"/>
      <c r="DM214" s="39"/>
      <c r="DN214" s="39"/>
      <c r="DO214" s="35"/>
      <c r="DP214" s="39"/>
      <c r="DQ214" s="39"/>
      <c r="DR214" s="39"/>
      <c r="DS214" s="39"/>
      <c r="DT214" s="39"/>
      <c r="DU214" s="39"/>
      <c r="DV214" s="39"/>
      <c r="DW214" s="39"/>
      <c r="DX214" s="39"/>
      <c r="DY214" s="39"/>
      <c r="DZ214" s="39"/>
      <c r="EA214" s="39"/>
      <c r="EB214" s="39"/>
      <c r="EC214" s="39"/>
      <c r="ED214" s="39"/>
      <c r="EE214" s="39"/>
      <c r="EF214" s="39"/>
      <c r="EG214" s="39"/>
      <c r="EI214" s="30"/>
      <c r="EJ214" s="30"/>
      <c r="EK214" s="30"/>
      <c r="EL214" s="30"/>
      <c r="EM214" s="30"/>
      <c r="EN214" s="30"/>
      <c r="EO214" s="30"/>
      <c r="EQ214" s="30"/>
      <c r="ES214" s="30"/>
      <c r="ET214" s="30"/>
      <c r="EV214" s="99"/>
      <c r="EW214" s="99"/>
    </row>
    <row r="215" spans="1:153" ht="16.5" thickBot="1">
      <c r="A215" s="91" t="s">
        <v>210</v>
      </c>
      <c r="B215" s="91"/>
      <c r="C215" s="79"/>
      <c r="D215" s="31">
        <f>IFERROR(VLOOKUP(A215,#REF!,4,FALSE),0)</f>
        <v>0</v>
      </c>
      <c r="E215" s="31">
        <f>IFERROR(VLOOKUP(A215,#REF!,6,FALSE),0)</f>
        <v>0</v>
      </c>
      <c r="F215" s="31"/>
      <c r="G215" s="31">
        <f>+IFERROR(VLOOKUP(A215,#REF!,8,FALSE),0)</f>
        <v>0</v>
      </c>
      <c r="H215" s="31">
        <f>+IFERROR(VLOOKUP(A215,#REF!,10,FALSE),0)</f>
        <v>0</v>
      </c>
      <c r="I215" s="31">
        <f t="shared" si="17"/>
        <v>0</v>
      </c>
      <c r="J215" s="31">
        <f t="shared" si="18"/>
        <v>0</v>
      </c>
      <c r="K215" s="308">
        <f>SUM(J215:J217)-SUM(I215:I217)</f>
        <v>0</v>
      </c>
      <c r="L215" s="39">
        <v>6</v>
      </c>
      <c r="M215" s="39">
        <v>0</v>
      </c>
      <c r="N215" s="39"/>
      <c r="O215" s="39"/>
      <c r="P215" s="39">
        <v>0</v>
      </c>
      <c r="Q215" s="39">
        <v>0</v>
      </c>
      <c r="R215" s="39"/>
      <c r="S215" s="35"/>
      <c r="T215" s="39"/>
      <c r="U215" s="39"/>
      <c r="V215" s="39"/>
      <c r="W215" s="39"/>
      <c r="X215" s="39">
        <v>0</v>
      </c>
      <c r="Y215" s="39">
        <v>0</v>
      </c>
      <c r="Z215" s="39"/>
      <c r="AA215" s="39"/>
      <c r="AB215" s="39">
        <v>0</v>
      </c>
      <c r="AC215" s="39">
        <v>0</v>
      </c>
      <c r="AD215" s="39">
        <v>0</v>
      </c>
      <c r="AE215" s="39"/>
      <c r="AF215" s="39">
        <v>12</v>
      </c>
      <c r="AG215" s="39">
        <v>0</v>
      </c>
      <c r="AH215" s="39"/>
      <c r="AI215" s="39"/>
      <c r="AJ215" s="39">
        <v>0</v>
      </c>
      <c r="AK215" s="39">
        <v>0</v>
      </c>
      <c r="AL215" s="39"/>
      <c r="AM215" s="39"/>
      <c r="AN215" s="39">
        <v>0</v>
      </c>
      <c r="AO215" s="39">
        <v>0</v>
      </c>
      <c r="AP215" s="39">
        <v>0</v>
      </c>
      <c r="AQ215" s="39"/>
      <c r="AR215" s="39">
        <v>0</v>
      </c>
      <c r="AS215" s="39">
        <v>0</v>
      </c>
      <c r="AT215" s="39"/>
      <c r="AU215" s="35"/>
      <c r="AV215" s="39"/>
      <c r="AW215" s="39"/>
      <c r="AX215" s="39"/>
      <c r="AY215" s="39"/>
      <c r="AZ215" s="39">
        <v>0</v>
      </c>
      <c r="BA215" s="39">
        <v>0</v>
      </c>
      <c r="BB215" s="39"/>
      <c r="BC215" s="39"/>
      <c r="BD215" s="35">
        <v>0</v>
      </c>
      <c r="BE215" s="39">
        <v>0</v>
      </c>
      <c r="BF215" s="39">
        <v>0</v>
      </c>
      <c r="BG215" s="39"/>
      <c r="BH215" s="39">
        <v>0</v>
      </c>
      <c r="BI215" s="39">
        <v>0</v>
      </c>
      <c r="BJ215" s="39"/>
      <c r="BK215" s="39"/>
      <c r="BL215" s="39">
        <v>0</v>
      </c>
      <c r="BM215" s="39">
        <v>0</v>
      </c>
      <c r="BN215" s="39">
        <v>864</v>
      </c>
      <c r="BO215" s="39"/>
      <c r="BP215" s="39">
        <v>114</v>
      </c>
      <c r="BQ215" s="39">
        <v>30</v>
      </c>
      <c r="BR215" s="39"/>
      <c r="BS215" s="39">
        <v>-48</v>
      </c>
      <c r="BT215" s="39">
        <v>42</v>
      </c>
      <c r="BU215" s="39">
        <v>12</v>
      </c>
      <c r="BV215" s="39"/>
      <c r="BW215" s="39"/>
      <c r="BX215" s="39"/>
      <c r="BY215" s="39"/>
      <c r="BZ215" s="39"/>
      <c r="CA215" s="39"/>
      <c r="CB215" s="39">
        <v>48</v>
      </c>
      <c r="CC215" s="39">
        <v>18</v>
      </c>
      <c r="CD215" s="39"/>
      <c r="CE215" s="39"/>
      <c r="CF215" s="39">
        <v>12</v>
      </c>
      <c r="CG215" s="39">
        <v>0</v>
      </c>
      <c r="CH215" s="39"/>
      <c r="CI215" s="39"/>
      <c r="CJ215" s="39">
        <v>12</v>
      </c>
      <c r="CK215" s="39">
        <v>0</v>
      </c>
      <c r="CL215" s="39"/>
      <c r="CM215" s="39"/>
      <c r="CN215" s="39"/>
      <c r="CO215" s="39"/>
      <c r="CP215" s="39"/>
      <c r="CQ215" s="39"/>
      <c r="CR215" s="39"/>
      <c r="CS215" s="39"/>
      <c r="CT215" s="39"/>
      <c r="CU215" s="39"/>
      <c r="CV215" s="39"/>
      <c r="CW215" s="39"/>
      <c r="CX215" s="39"/>
      <c r="CY215" s="39"/>
      <c r="CZ215" s="39"/>
      <c r="DA215" s="39"/>
      <c r="DB215" s="39"/>
      <c r="DC215" s="39"/>
      <c r="DD215" s="39"/>
      <c r="DE215" s="39"/>
      <c r="DF215" s="39"/>
      <c r="DG215" s="39"/>
      <c r="DH215" s="39"/>
      <c r="DI215" s="39"/>
      <c r="DJ215" s="39"/>
      <c r="DK215" s="39"/>
      <c r="DL215" s="39"/>
      <c r="DM215" s="39"/>
      <c r="DN215" s="39"/>
      <c r="DO215" s="35"/>
      <c r="DP215" s="39"/>
      <c r="DQ215" s="39"/>
      <c r="DR215" s="39"/>
      <c r="DS215" s="39"/>
      <c r="DT215" s="39"/>
      <c r="DU215" s="39"/>
      <c r="DV215" s="39"/>
      <c r="DW215" s="39"/>
      <c r="DX215" s="39"/>
      <c r="DY215" s="39"/>
      <c r="DZ215" s="39"/>
      <c r="EA215" s="39"/>
      <c r="EB215" s="39"/>
      <c r="EC215" s="39"/>
      <c r="ED215" s="39"/>
      <c r="EE215" s="39"/>
      <c r="EF215" s="39"/>
      <c r="EG215" s="39"/>
      <c r="EI215" s="31"/>
      <c r="EJ215" s="31"/>
      <c r="EK215" s="31"/>
      <c r="EL215" s="31"/>
      <c r="EM215" s="31"/>
      <c r="EN215" s="31"/>
      <c r="EO215" s="31"/>
      <c r="EQ215" s="31"/>
      <c r="ES215" s="31"/>
      <c r="ET215" s="31"/>
      <c r="EV215" s="99"/>
      <c r="EW215" s="99"/>
    </row>
    <row r="216" spans="1:153" ht="16.5" thickBot="1">
      <c r="A216" s="91" t="s">
        <v>107</v>
      </c>
      <c r="B216" s="91"/>
      <c r="C216" s="79"/>
      <c r="D216" s="31">
        <f>IFERROR(VLOOKUP(A216,#REF!,4,FALSE),0)</f>
        <v>0</v>
      </c>
      <c r="E216" s="31">
        <f>IFERROR(VLOOKUP(A216,#REF!,6,FALSE),0)</f>
        <v>0</v>
      </c>
      <c r="F216" s="31"/>
      <c r="G216" s="31">
        <f>+IFERROR(VLOOKUP(A216,#REF!,8,FALSE),0)</f>
        <v>0</v>
      </c>
      <c r="H216" s="31">
        <f>+IFERROR(VLOOKUP(A216,#REF!,10,FALSE),0)</f>
        <v>0</v>
      </c>
      <c r="I216" s="31">
        <f t="shared" si="17"/>
        <v>0</v>
      </c>
      <c r="J216" s="31">
        <f t="shared" si="18"/>
        <v>0</v>
      </c>
      <c r="K216" s="309"/>
      <c r="L216" s="39">
        <v>0</v>
      </c>
      <c r="M216" s="39">
        <v>0</v>
      </c>
      <c r="N216" s="39"/>
      <c r="O216" s="39"/>
      <c r="P216" s="39">
        <v>0</v>
      </c>
      <c r="Q216" s="39">
        <v>0</v>
      </c>
      <c r="R216" s="39"/>
      <c r="S216" s="35"/>
      <c r="T216" s="39"/>
      <c r="U216" s="39"/>
      <c r="V216" s="39"/>
      <c r="W216" s="39"/>
      <c r="X216" s="39">
        <v>0</v>
      </c>
      <c r="Y216" s="39">
        <v>0</v>
      </c>
      <c r="Z216" s="39"/>
      <c r="AA216" s="39"/>
      <c r="AB216" s="39">
        <v>0</v>
      </c>
      <c r="AC216" s="39">
        <v>0</v>
      </c>
      <c r="AD216" s="39">
        <v>0</v>
      </c>
      <c r="AE216" s="39"/>
      <c r="AF216" s="39">
        <v>0</v>
      </c>
      <c r="AG216" s="39">
        <v>0</v>
      </c>
      <c r="AH216" s="39"/>
      <c r="AI216" s="39"/>
      <c r="AJ216" s="39">
        <v>0</v>
      </c>
      <c r="AK216" s="39">
        <v>0</v>
      </c>
      <c r="AL216" s="39"/>
      <c r="AM216" s="39"/>
      <c r="AN216" s="39">
        <v>0</v>
      </c>
      <c r="AO216" s="39">
        <v>0</v>
      </c>
      <c r="AP216" s="39">
        <v>0</v>
      </c>
      <c r="AQ216" s="39"/>
      <c r="AR216" s="39">
        <v>0</v>
      </c>
      <c r="AS216" s="39">
        <v>0</v>
      </c>
      <c r="AT216" s="39"/>
      <c r="AU216" s="35"/>
      <c r="AV216" s="39"/>
      <c r="AW216" s="39"/>
      <c r="AX216" s="39"/>
      <c r="AY216" s="39"/>
      <c r="AZ216" s="39">
        <v>0</v>
      </c>
      <c r="BA216" s="39">
        <v>0</v>
      </c>
      <c r="BB216" s="39"/>
      <c r="BC216" s="39"/>
      <c r="BD216" s="35">
        <v>0</v>
      </c>
      <c r="BE216" s="39">
        <v>0</v>
      </c>
      <c r="BF216" s="39">
        <v>0</v>
      </c>
      <c r="BG216" s="39"/>
      <c r="BH216" s="39">
        <v>0</v>
      </c>
      <c r="BI216" s="39">
        <v>0</v>
      </c>
      <c r="BJ216" s="39"/>
      <c r="BK216" s="39"/>
      <c r="BL216" s="39">
        <v>0</v>
      </c>
      <c r="BM216" s="39">
        <v>0</v>
      </c>
      <c r="BN216" s="39">
        <v>0</v>
      </c>
      <c r="BO216" s="39"/>
      <c r="BP216" s="39">
        <v>0</v>
      </c>
      <c r="BQ216" s="39">
        <v>0</v>
      </c>
      <c r="BR216" s="39"/>
      <c r="BS216" s="39"/>
      <c r="BT216" s="39">
        <v>0</v>
      </c>
      <c r="BU216" s="39">
        <v>0</v>
      </c>
      <c r="BV216" s="39"/>
      <c r="BW216" s="39"/>
      <c r="BX216" s="39"/>
      <c r="BY216" s="39"/>
      <c r="BZ216" s="39"/>
      <c r="CA216" s="39"/>
      <c r="CB216" s="39">
        <v>0</v>
      </c>
      <c r="CC216" s="39">
        <v>0</v>
      </c>
      <c r="CD216" s="39"/>
      <c r="CE216" s="39"/>
      <c r="CF216" s="39">
        <v>0</v>
      </c>
      <c r="CG216" s="39">
        <v>0</v>
      </c>
      <c r="CH216" s="39"/>
      <c r="CI216" s="39"/>
      <c r="CJ216" s="39">
        <v>0</v>
      </c>
      <c r="CK216" s="39">
        <v>0</v>
      </c>
      <c r="CL216" s="39"/>
      <c r="CM216" s="39"/>
      <c r="CN216" s="39"/>
      <c r="CO216" s="39"/>
      <c r="CP216" s="39"/>
      <c r="CQ216" s="39"/>
      <c r="CR216" s="39"/>
      <c r="CS216" s="39"/>
      <c r="CT216" s="39"/>
      <c r="CU216" s="39"/>
      <c r="CV216" s="39"/>
      <c r="CW216" s="39"/>
      <c r="CX216" s="39"/>
      <c r="CY216" s="39"/>
      <c r="CZ216" s="39"/>
      <c r="DA216" s="39"/>
      <c r="DB216" s="39"/>
      <c r="DC216" s="39"/>
      <c r="DD216" s="39"/>
      <c r="DE216" s="39"/>
      <c r="DF216" s="39"/>
      <c r="DG216" s="39"/>
      <c r="DH216" s="39"/>
      <c r="DI216" s="39"/>
      <c r="DJ216" s="39"/>
      <c r="DK216" s="39"/>
      <c r="DL216" s="39"/>
      <c r="DM216" s="39"/>
      <c r="DN216" s="39"/>
      <c r="DO216" s="35"/>
      <c r="DP216" s="39"/>
      <c r="DQ216" s="39"/>
      <c r="DR216" s="39"/>
      <c r="DS216" s="39"/>
      <c r="DT216" s="39"/>
      <c r="DU216" s="39"/>
      <c r="DV216" s="39"/>
      <c r="DW216" s="39"/>
      <c r="DX216" s="39"/>
      <c r="DY216" s="39"/>
      <c r="DZ216" s="39"/>
      <c r="EA216" s="39"/>
      <c r="EB216" s="39"/>
      <c r="EC216" s="39"/>
      <c r="ED216" s="39"/>
      <c r="EE216" s="39"/>
      <c r="EF216" s="39"/>
      <c r="EG216" s="39"/>
      <c r="EI216" s="31"/>
      <c r="EJ216" s="31"/>
      <c r="EK216" s="31"/>
      <c r="EL216" s="31"/>
      <c r="EM216" s="31"/>
      <c r="EN216" s="31"/>
      <c r="EO216" s="31"/>
      <c r="EQ216" s="31"/>
      <c r="ES216" s="31"/>
      <c r="ET216" s="31"/>
      <c r="EV216" s="99"/>
      <c r="EW216" s="99"/>
    </row>
    <row r="217" spans="1:153" ht="16.5" thickBot="1">
      <c r="A217" s="91" t="s">
        <v>211</v>
      </c>
      <c r="B217" s="91"/>
      <c r="C217" s="79"/>
      <c r="D217" s="31">
        <f>IFERROR(VLOOKUP(A217,#REF!,4,FALSE),0)</f>
        <v>0</v>
      </c>
      <c r="E217" s="31">
        <f>IFERROR(VLOOKUP(A217,#REF!,6,FALSE),0)</f>
        <v>0</v>
      </c>
      <c r="F217" s="31"/>
      <c r="G217" s="31">
        <f>+IFERROR(VLOOKUP(A217,#REF!,8,FALSE),0)</f>
        <v>0</v>
      </c>
      <c r="H217" s="31">
        <f>+IFERROR(VLOOKUP(A217,#REF!,10,FALSE),0)</f>
        <v>0</v>
      </c>
      <c r="I217" s="31">
        <f t="shared" si="17"/>
        <v>0</v>
      </c>
      <c r="J217" s="31">
        <f t="shared" si="18"/>
        <v>0</v>
      </c>
      <c r="K217" s="310"/>
      <c r="L217" s="39">
        <v>42</v>
      </c>
      <c r="M217" s="39">
        <v>24</v>
      </c>
      <c r="N217" s="39"/>
      <c r="O217" s="39"/>
      <c r="P217" s="39">
        <v>42</v>
      </c>
      <c r="Q217" s="39">
        <v>24</v>
      </c>
      <c r="R217" s="39"/>
      <c r="S217" s="35"/>
      <c r="T217" s="39"/>
      <c r="U217" s="39"/>
      <c r="V217" s="39"/>
      <c r="W217" s="39"/>
      <c r="X217" s="39">
        <v>0</v>
      </c>
      <c r="Y217" s="39">
        <v>0</v>
      </c>
      <c r="Z217" s="39"/>
      <c r="AA217" s="39"/>
      <c r="AB217" s="39">
        <v>30</v>
      </c>
      <c r="AC217" s="39">
        <v>0</v>
      </c>
      <c r="AD217" s="39">
        <v>0</v>
      </c>
      <c r="AE217" s="39"/>
      <c r="AF217" s="39">
        <v>12</v>
      </c>
      <c r="AG217" s="39">
        <v>0</v>
      </c>
      <c r="AH217" s="39"/>
      <c r="AI217" s="39"/>
      <c r="AJ217" s="39">
        <v>0</v>
      </c>
      <c r="AK217" s="39">
        <v>0</v>
      </c>
      <c r="AL217" s="39"/>
      <c r="AM217" s="39"/>
      <c r="AN217" s="39">
        <v>0</v>
      </c>
      <c r="AO217" s="39">
        <v>0</v>
      </c>
      <c r="AP217" s="39">
        <v>0</v>
      </c>
      <c r="AQ217" s="39"/>
      <c r="AR217" s="39">
        <v>0</v>
      </c>
      <c r="AS217" s="39">
        <v>0</v>
      </c>
      <c r="AT217" s="39"/>
      <c r="AU217" s="35"/>
      <c r="AV217" s="39"/>
      <c r="AW217" s="39"/>
      <c r="AX217" s="39"/>
      <c r="AY217" s="39"/>
      <c r="AZ217" s="39">
        <v>0</v>
      </c>
      <c r="BA217" s="39">
        <v>0</v>
      </c>
      <c r="BB217" s="39"/>
      <c r="BC217" s="39"/>
      <c r="BD217" s="35">
        <v>0</v>
      </c>
      <c r="BE217" s="39">
        <v>0</v>
      </c>
      <c r="BF217" s="39">
        <v>0</v>
      </c>
      <c r="BG217" s="39"/>
      <c r="BH217" s="39">
        <v>0</v>
      </c>
      <c r="BI217" s="39">
        <v>0</v>
      </c>
      <c r="BJ217" s="39"/>
      <c r="BK217" s="39"/>
      <c r="BL217" s="39">
        <v>0</v>
      </c>
      <c r="BM217" s="39">
        <v>0</v>
      </c>
      <c r="BN217" s="39">
        <v>432</v>
      </c>
      <c r="BO217" s="39"/>
      <c r="BP217" s="39">
        <v>132</v>
      </c>
      <c r="BQ217" s="39">
        <v>30</v>
      </c>
      <c r="BR217" s="39"/>
      <c r="BS217" s="39">
        <v>-24</v>
      </c>
      <c r="BT217" s="39">
        <v>48</v>
      </c>
      <c r="BU217" s="39">
        <v>18</v>
      </c>
      <c r="BV217" s="39"/>
      <c r="BW217" s="39"/>
      <c r="BX217" s="39"/>
      <c r="BY217" s="39"/>
      <c r="BZ217" s="39"/>
      <c r="CA217" s="39"/>
      <c r="CB217" s="39">
        <v>42</v>
      </c>
      <c r="CC217" s="39">
        <v>18</v>
      </c>
      <c r="CD217" s="39"/>
      <c r="CE217" s="39"/>
      <c r="CF217" s="39">
        <v>54</v>
      </c>
      <c r="CG217" s="39">
        <v>18</v>
      </c>
      <c r="CH217" s="39"/>
      <c r="CI217" s="39"/>
      <c r="CJ217" s="39">
        <v>54</v>
      </c>
      <c r="CK217" s="39">
        <v>0</v>
      </c>
      <c r="CL217" s="39"/>
      <c r="CM217" s="39"/>
      <c r="CN217" s="39"/>
      <c r="CO217" s="39"/>
      <c r="CP217" s="39"/>
      <c r="CQ217" s="39"/>
      <c r="CR217" s="39"/>
      <c r="CS217" s="39"/>
      <c r="CT217" s="39"/>
      <c r="CU217" s="39"/>
      <c r="CV217" s="39"/>
      <c r="CW217" s="39"/>
      <c r="CX217" s="39"/>
      <c r="CY217" s="39"/>
      <c r="CZ217" s="39"/>
      <c r="DA217" s="39"/>
      <c r="DB217" s="39"/>
      <c r="DC217" s="39"/>
      <c r="DD217" s="39"/>
      <c r="DE217" s="39"/>
      <c r="DF217" s="39"/>
      <c r="DG217" s="39"/>
      <c r="DH217" s="39"/>
      <c r="DI217" s="39"/>
      <c r="DJ217" s="39"/>
      <c r="DK217" s="39"/>
      <c r="DL217" s="39"/>
      <c r="DM217" s="39"/>
      <c r="DN217" s="39"/>
      <c r="DO217" s="35"/>
      <c r="DP217" s="39"/>
      <c r="DQ217" s="39"/>
      <c r="DR217" s="39"/>
      <c r="DS217" s="39"/>
      <c r="DT217" s="39"/>
      <c r="DU217" s="39"/>
      <c r="DV217" s="39"/>
      <c r="DW217" s="39"/>
      <c r="DX217" s="39"/>
      <c r="DY217" s="39"/>
      <c r="DZ217" s="39"/>
      <c r="EA217" s="39"/>
      <c r="EB217" s="39"/>
      <c r="EC217" s="39"/>
      <c r="ED217" s="39"/>
      <c r="EE217" s="39"/>
      <c r="EF217" s="39"/>
      <c r="EG217" s="39"/>
      <c r="EI217" s="31"/>
      <c r="EJ217" s="31"/>
      <c r="EK217" s="31"/>
      <c r="EL217" s="31"/>
      <c r="EM217" s="31"/>
      <c r="EN217" s="31"/>
      <c r="EO217" s="31"/>
      <c r="EQ217" s="31"/>
      <c r="ES217" s="31"/>
      <c r="ET217" s="31"/>
      <c r="EV217" s="99"/>
      <c r="EW217" s="99"/>
    </row>
    <row r="218" spans="1:153" ht="16.5" thickBot="1">
      <c r="A218" s="92" t="s">
        <v>109</v>
      </c>
      <c r="B218" s="93"/>
      <c r="C218" s="79"/>
      <c r="D218" s="32">
        <f>IFERROR(VLOOKUP(A218,#REF!,4,FALSE),0)</f>
        <v>0</v>
      </c>
      <c r="E218" s="32">
        <f>IFERROR(VLOOKUP(A218,#REF!,6,FALSE),0)</f>
        <v>0</v>
      </c>
      <c r="F218" s="32"/>
      <c r="G218" s="32">
        <f>+IFERROR(VLOOKUP(A218,#REF!,8,FALSE),0)</f>
        <v>0</v>
      </c>
      <c r="H218" s="32">
        <f>+IFERROR(VLOOKUP(A218,#REF!,10,FALSE),0)</f>
        <v>0</v>
      </c>
      <c r="I218" s="32">
        <f t="shared" si="17"/>
        <v>0</v>
      </c>
      <c r="J218" s="32">
        <f t="shared" si="18"/>
        <v>0</v>
      </c>
      <c r="K218" s="80">
        <f>J218-I218</f>
        <v>0</v>
      </c>
      <c r="L218" s="39">
        <v>0</v>
      </c>
      <c r="M218" s="39">
        <v>0</v>
      </c>
      <c r="N218" s="39"/>
      <c r="O218" s="39"/>
      <c r="P218" s="39">
        <v>0</v>
      </c>
      <c r="Q218" s="39">
        <v>0</v>
      </c>
      <c r="R218" s="39"/>
      <c r="S218" s="35"/>
      <c r="T218" s="39"/>
      <c r="U218" s="39"/>
      <c r="V218" s="39"/>
      <c r="W218" s="39"/>
      <c r="X218" s="39">
        <v>0</v>
      </c>
      <c r="Y218" s="39">
        <v>0</v>
      </c>
      <c r="Z218" s="39"/>
      <c r="AA218" s="39"/>
      <c r="AB218" s="39">
        <v>0</v>
      </c>
      <c r="AC218" s="39">
        <v>0</v>
      </c>
      <c r="AD218" s="39">
        <v>0</v>
      </c>
      <c r="AE218" s="39"/>
      <c r="AF218" s="39">
        <v>0</v>
      </c>
      <c r="AG218" s="39">
        <v>0</v>
      </c>
      <c r="AH218" s="39"/>
      <c r="AI218" s="39"/>
      <c r="AJ218" s="39">
        <v>0</v>
      </c>
      <c r="AK218" s="39">
        <v>0</v>
      </c>
      <c r="AL218" s="39"/>
      <c r="AM218" s="39"/>
      <c r="AN218" s="39">
        <v>0</v>
      </c>
      <c r="AO218" s="39">
        <v>0</v>
      </c>
      <c r="AP218" s="39">
        <v>0</v>
      </c>
      <c r="AQ218" s="39"/>
      <c r="AR218" s="39">
        <v>0</v>
      </c>
      <c r="AS218" s="39">
        <v>0</v>
      </c>
      <c r="AT218" s="39"/>
      <c r="AU218" s="35"/>
      <c r="AV218" s="39"/>
      <c r="AW218" s="39"/>
      <c r="AX218" s="39"/>
      <c r="AY218" s="39"/>
      <c r="AZ218" s="39">
        <v>0</v>
      </c>
      <c r="BA218" s="39">
        <v>0</v>
      </c>
      <c r="BB218" s="39"/>
      <c r="BC218" s="39"/>
      <c r="BD218" s="35">
        <v>0</v>
      </c>
      <c r="BE218" s="39">
        <v>0</v>
      </c>
      <c r="BF218" s="39">
        <v>0</v>
      </c>
      <c r="BG218" s="39"/>
      <c r="BH218" s="39">
        <v>0</v>
      </c>
      <c r="BI218" s="39">
        <v>0</v>
      </c>
      <c r="BJ218" s="39"/>
      <c r="BK218" s="39"/>
      <c r="BL218" s="39">
        <v>0</v>
      </c>
      <c r="BM218" s="39">
        <v>0</v>
      </c>
      <c r="BN218" s="39">
        <v>0</v>
      </c>
      <c r="BO218" s="39"/>
      <c r="BP218" s="39">
        <v>0</v>
      </c>
      <c r="BQ218" s="39">
        <v>0</v>
      </c>
      <c r="BR218" s="39"/>
      <c r="BS218" s="39"/>
      <c r="BT218" s="39">
        <v>0</v>
      </c>
      <c r="BU218" s="39">
        <v>0</v>
      </c>
      <c r="BV218" s="39"/>
      <c r="BW218" s="39"/>
      <c r="BX218" s="39"/>
      <c r="BY218" s="39"/>
      <c r="BZ218" s="39"/>
      <c r="CA218" s="39"/>
      <c r="CB218" s="39">
        <v>0</v>
      </c>
      <c r="CC218" s="39">
        <v>0</v>
      </c>
      <c r="CD218" s="39"/>
      <c r="CE218" s="39"/>
      <c r="CF218" s="39">
        <v>0</v>
      </c>
      <c r="CG218" s="39">
        <v>0</v>
      </c>
      <c r="CH218" s="39"/>
      <c r="CI218" s="39"/>
      <c r="CJ218" s="39">
        <v>0</v>
      </c>
      <c r="CK218" s="39">
        <v>0</v>
      </c>
      <c r="CL218" s="39"/>
      <c r="CM218" s="39"/>
      <c r="CN218" s="39"/>
      <c r="CO218" s="39"/>
      <c r="CP218" s="39"/>
      <c r="CQ218" s="39"/>
      <c r="CR218" s="39"/>
      <c r="CS218" s="39"/>
      <c r="CT218" s="39"/>
      <c r="CU218" s="39"/>
      <c r="CV218" s="39"/>
      <c r="CW218" s="39"/>
      <c r="CX218" s="39"/>
      <c r="CY218" s="39"/>
      <c r="CZ218" s="39"/>
      <c r="DA218" s="39"/>
      <c r="DB218" s="39"/>
      <c r="DC218" s="39"/>
      <c r="DD218" s="39"/>
      <c r="DE218" s="39"/>
      <c r="DF218" s="39"/>
      <c r="DG218" s="39"/>
      <c r="DH218" s="39"/>
      <c r="DI218" s="39"/>
      <c r="DJ218" s="39"/>
      <c r="DK218" s="39"/>
      <c r="DL218" s="39"/>
      <c r="DM218" s="39"/>
      <c r="DN218" s="39"/>
      <c r="DO218" s="35"/>
      <c r="DP218" s="39"/>
      <c r="DQ218" s="39"/>
      <c r="DR218" s="39"/>
      <c r="DS218" s="39"/>
      <c r="DT218" s="39"/>
      <c r="DU218" s="39"/>
      <c r="DV218" s="39"/>
      <c r="DW218" s="39"/>
      <c r="DX218" s="39"/>
      <c r="DY218" s="39"/>
      <c r="DZ218" s="39"/>
      <c r="EA218" s="39"/>
      <c r="EB218" s="39"/>
      <c r="EC218" s="39"/>
      <c r="ED218" s="39"/>
      <c r="EE218" s="39"/>
      <c r="EF218" s="39"/>
      <c r="EG218" s="39"/>
      <c r="EI218" s="32"/>
      <c r="EJ218" s="32"/>
      <c r="EK218" s="32"/>
      <c r="EL218" s="32"/>
      <c r="EM218" s="32"/>
      <c r="EN218" s="32"/>
      <c r="EO218" s="32"/>
      <c r="EQ218" s="32"/>
      <c r="ES218" s="32"/>
      <c r="ET218" s="32"/>
      <c r="EV218" s="99"/>
      <c r="EW218" s="99"/>
    </row>
    <row r="219" spans="1:153" ht="16.5" thickBot="1">
      <c r="A219" s="92" t="s">
        <v>110</v>
      </c>
      <c r="B219" s="92"/>
      <c r="C219" s="79"/>
      <c r="D219" s="33">
        <f>IFERROR(VLOOKUP(A219,#REF!,4,FALSE),0)</f>
        <v>0</v>
      </c>
      <c r="E219" s="33">
        <f>IFERROR(VLOOKUP(A219,#REF!,6,FALSE),0)</f>
        <v>0</v>
      </c>
      <c r="F219" s="33">
        <f>+IFERROR(VLOOKUP(A219,#REF!,6,FALSE),0)</f>
        <v>0</v>
      </c>
      <c r="G219" s="33">
        <f>+IFERROR(VLOOKUP(A219,#REF!,8,FALSE),0)</f>
        <v>0</v>
      </c>
      <c r="H219" s="33">
        <f>+IFERROR(VLOOKUP(A219,#REF!,10,FALSE),0)</f>
        <v>0</v>
      </c>
      <c r="I219" s="33">
        <f t="shared" si="17"/>
        <v>0</v>
      </c>
      <c r="J219" s="33">
        <f t="shared" si="18"/>
        <v>0</v>
      </c>
      <c r="K219" s="80">
        <f>J219-I219</f>
        <v>0</v>
      </c>
      <c r="L219" s="39">
        <v>0</v>
      </c>
      <c r="M219" s="39">
        <v>0</v>
      </c>
      <c r="N219" s="39"/>
      <c r="O219" s="39"/>
      <c r="P219" s="39">
        <v>0</v>
      </c>
      <c r="Q219" s="39">
        <v>0</v>
      </c>
      <c r="R219" s="39"/>
      <c r="S219" s="35"/>
      <c r="T219" s="39"/>
      <c r="U219" s="39"/>
      <c r="V219" s="39"/>
      <c r="W219" s="39"/>
      <c r="X219" s="39">
        <v>0</v>
      </c>
      <c r="Y219" s="39">
        <v>0</v>
      </c>
      <c r="Z219" s="39"/>
      <c r="AA219" s="39"/>
      <c r="AB219" s="39">
        <v>0</v>
      </c>
      <c r="AC219" s="39">
        <v>0</v>
      </c>
      <c r="AD219" s="39">
        <v>0</v>
      </c>
      <c r="AE219" s="39"/>
      <c r="AF219" s="39">
        <v>0</v>
      </c>
      <c r="AG219" s="39">
        <v>0</v>
      </c>
      <c r="AH219" s="39"/>
      <c r="AI219" s="39"/>
      <c r="AJ219" s="39">
        <v>0</v>
      </c>
      <c r="AK219" s="39">
        <v>0</v>
      </c>
      <c r="AL219" s="39"/>
      <c r="AM219" s="39"/>
      <c r="AN219" s="39">
        <v>0</v>
      </c>
      <c r="AO219" s="39">
        <v>0</v>
      </c>
      <c r="AP219" s="39">
        <v>0</v>
      </c>
      <c r="AQ219" s="39"/>
      <c r="AR219" s="39">
        <v>0</v>
      </c>
      <c r="AS219" s="39">
        <v>0</v>
      </c>
      <c r="AT219" s="39"/>
      <c r="AU219" s="35"/>
      <c r="AV219" s="39"/>
      <c r="AW219" s="39"/>
      <c r="AX219" s="39"/>
      <c r="AY219" s="39"/>
      <c r="AZ219" s="39">
        <v>0</v>
      </c>
      <c r="BA219" s="39">
        <v>0</v>
      </c>
      <c r="BB219" s="39"/>
      <c r="BC219" s="39"/>
      <c r="BD219" s="35">
        <v>0</v>
      </c>
      <c r="BE219" s="39">
        <v>0</v>
      </c>
      <c r="BF219" s="39">
        <v>0</v>
      </c>
      <c r="BG219" s="39"/>
      <c r="BH219" s="39">
        <v>0</v>
      </c>
      <c r="BI219" s="39">
        <v>0</v>
      </c>
      <c r="BJ219" s="39"/>
      <c r="BK219" s="39"/>
      <c r="BL219" s="39">
        <v>0</v>
      </c>
      <c r="BM219" s="39">
        <v>0</v>
      </c>
      <c r="BN219" s="39">
        <v>0</v>
      </c>
      <c r="BO219" s="39"/>
      <c r="BP219" s="39">
        <v>0</v>
      </c>
      <c r="BQ219" s="39">
        <v>0</v>
      </c>
      <c r="BR219" s="39"/>
      <c r="BS219" s="39"/>
      <c r="BT219" s="39">
        <v>0</v>
      </c>
      <c r="BU219" s="39">
        <v>0</v>
      </c>
      <c r="BV219" s="39"/>
      <c r="BW219" s="39"/>
      <c r="BX219" s="39"/>
      <c r="BY219" s="39"/>
      <c r="BZ219" s="39"/>
      <c r="CA219" s="39"/>
      <c r="CB219" s="39">
        <v>0</v>
      </c>
      <c r="CC219" s="39">
        <v>0</v>
      </c>
      <c r="CD219" s="39"/>
      <c r="CE219" s="39"/>
      <c r="CF219" s="39">
        <v>0</v>
      </c>
      <c r="CG219" s="39">
        <v>0</v>
      </c>
      <c r="CH219" s="39"/>
      <c r="CI219" s="39"/>
      <c r="CJ219" s="39">
        <v>0</v>
      </c>
      <c r="CK219" s="39">
        <v>0</v>
      </c>
      <c r="CL219" s="39"/>
      <c r="CM219" s="39"/>
      <c r="CN219" s="39"/>
      <c r="CO219" s="39"/>
      <c r="CP219" s="39"/>
      <c r="CQ219" s="39"/>
      <c r="CR219" s="39"/>
      <c r="CS219" s="39"/>
      <c r="CT219" s="39"/>
      <c r="CU219" s="39"/>
      <c r="CV219" s="39"/>
      <c r="CW219" s="39"/>
      <c r="CX219" s="39"/>
      <c r="CY219" s="39"/>
      <c r="CZ219" s="39"/>
      <c r="DA219" s="39"/>
      <c r="DB219" s="39"/>
      <c r="DC219" s="39"/>
      <c r="DD219" s="39"/>
      <c r="DE219" s="39"/>
      <c r="DF219" s="39"/>
      <c r="DG219" s="39"/>
      <c r="DH219" s="39"/>
      <c r="DI219" s="39"/>
      <c r="DJ219" s="39"/>
      <c r="DK219" s="39"/>
      <c r="DL219" s="39"/>
      <c r="DM219" s="39"/>
      <c r="DN219" s="39"/>
      <c r="DO219" s="35"/>
      <c r="DP219" s="39"/>
      <c r="DQ219" s="39"/>
      <c r="DR219" s="39"/>
      <c r="DS219" s="39"/>
      <c r="DT219" s="39"/>
      <c r="DU219" s="39"/>
      <c r="DV219" s="39"/>
      <c r="DW219" s="39"/>
      <c r="DX219" s="39"/>
      <c r="DY219" s="39"/>
      <c r="DZ219" s="39"/>
      <c r="EA219" s="39"/>
      <c r="EB219" s="39"/>
      <c r="EC219" s="39"/>
      <c r="ED219" s="39"/>
      <c r="EE219" s="39"/>
      <c r="EF219" s="39"/>
      <c r="EG219" s="39"/>
      <c r="EI219" s="33"/>
      <c r="EJ219" s="33"/>
      <c r="EK219" s="33"/>
      <c r="EL219" s="33"/>
      <c r="EM219" s="33"/>
      <c r="EN219" s="33"/>
      <c r="EO219" s="33"/>
      <c r="EQ219" s="33"/>
      <c r="ES219" s="33"/>
      <c r="ET219" s="33"/>
      <c r="EV219" s="99"/>
      <c r="EW219" s="99"/>
    </row>
    <row r="220" spans="1:153" ht="16.5" thickBot="1">
      <c r="A220" s="92" t="s">
        <v>216</v>
      </c>
      <c r="B220" s="92"/>
      <c r="C220" s="79"/>
      <c r="D220" s="33">
        <f>IFERROR(VLOOKUP(A220,#REF!,4,FALSE),0)</f>
        <v>0</v>
      </c>
      <c r="E220" s="33">
        <f>IFERROR(VLOOKUP(A220,#REF!,6,FALSE),0)</f>
        <v>0</v>
      </c>
      <c r="F220" s="33">
        <f>+IFERROR(VLOOKUP(A220,#REF!,6,FALSE),0)</f>
        <v>0</v>
      </c>
      <c r="G220" s="33">
        <f>+IFERROR(VLOOKUP(A220,#REF!,8,FALSE),0)</f>
        <v>0</v>
      </c>
      <c r="H220" s="33">
        <f>+IFERROR(VLOOKUP(A220,#REF!,10,FALSE),0)</f>
        <v>0</v>
      </c>
      <c r="I220" s="33">
        <f t="shared" si="17"/>
        <v>0</v>
      </c>
      <c r="J220" s="33">
        <f t="shared" si="18"/>
        <v>0</v>
      </c>
      <c r="K220" s="80">
        <f>J220-I220</f>
        <v>0</v>
      </c>
      <c r="L220" s="39">
        <v>0</v>
      </c>
      <c r="M220" s="39">
        <v>0</v>
      </c>
      <c r="N220" s="39"/>
      <c r="O220" s="39"/>
      <c r="P220" s="39">
        <v>0</v>
      </c>
      <c r="Q220" s="39">
        <v>0</v>
      </c>
      <c r="R220" s="39"/>
      <c r="S220" s="35"/>
      <c r="T220" s="39"/>
      <c r="U220" s="39"/>
      <c r="V220" s="39"/>
      <c r="W220" s="39"/>
      <c r="X220" s="39">
        <v>0</v>
      </c>
      <c r="Y220" s="39">
        <v>0</v>
      </c>
      <c r="Z220" s="39"/>
      <c r="AA220" s="39"/>
      <c r="AB220" s="39">
        <v>0</v>
      </c>
      <c r="AC220" s="39">
        <v>0</v>
      </c>
      <c r="AD220" s="39">
        <v>0</v>
      </c>
      <c r="AE220" s="39"/>
      <c r="AF220" s="39">
        <v>0</v>
      </c>
      <c r="AG220" s="39">
        <v>0</v>
      </c>
      <c r="AH220" s="39"/>
      <c r="AI220" s="39"/>
      <c r="AJ220" s="39">
        <v>0</v>
      </c>
      <c r="AK220" s="39">
        <v>0</v>
      </c>
      <c r="AL220" s="39"/>
      <c r="AM220" s="39"/>
      <c r="AN220" s="39">
        <v>0</v>
      </c>
      <c r="AO220" s="39">
        <v>0</v>
      </c>
      <c r="AP220" s="39">
        <v>0</v>
      </c>
      <c r="AQ220" s="39"/>
      <c r="AR220" s="39">
        <v>0</v>
      </c>
      <c r="AS220" s="39">
        <v>0</v>
      </c>
      <c r="AT220" s="39"/>
      <c r="AU220" s="35"/>
      <c r="AV220" s="39"/>
      <c r="AW220" s="39"/>
      <c r="AX220" s="39"/>
      <c r="AY220" s="39"/>
      <c r="AZ220" s="39">
        <v>0</v>
      </c>
      <c r="BA220" s="39">
        <v>0</v>
      </c>
      <c r="BB220" s="39"/>
      <c r="BC220" s="39"/>
      <c r="BD220" s="35">
        <v>0</v>
      </c>
      <c r="BE220" s="39">
        <v>0</v>
      </c>
      <c r="BF220" s="39">
        <v>0</v>
      </c>
      <c r="BG220" s="39"/>
      <c r="BH220" s="39">
        <v>0</v>
      </c>
      <c r="BI220" s="39">
        <v>0</v>
      </c>
      <c r="BJ220" s="39"/>
      <c r="BK220" s="39"/>
      <c r="BL220" s="39">
        <v>0</v>
      </c>
      <c r="BM220" s="39">
        <v>0</v>
      </c>
      <c r="BN220" s="39">
        <v>432</v>
      </c>
      <c r="BO220" s="39"/>
      <c r="BP220" s="39">
        <v>72</v>
      </c>
      <c r="BQ220" s="39">
        <v>24</v>
      </c>
      <c r="BR220" s="39"/>
      <c r="BS220" s="39">
        <v>-24</v>
      </c>
      <c r="BT220" s="39">
        <v>48</v>
      </c>
      <c r="BU220" s="39">
        <v>12</v>
      </c>
      <c r="BV220" s="39"/>
      <c r="BW220" s="39"/>
      <c r="BX220" s="39"/>
      <c r="BY220" s="39"/>
      <c r="BZ220" s="39"/>
      <c r="CA220" s="39"/>
      <c r="CB220" s="39">
        <v>72</v>
      </c>
      <c r="CC220" s="39">
        <v>18</v>
      </c>
      <c r="CD220" s="39"/>
      <c r="CE220" s="39"/>
      <c r="CF220" s="39">
        <v>72</v>
      </c>
      <c r="CG220" s="39">
        <v>6</v>
      </c>
      <c r="CH220" s="39"/>
      <c r="CI220" s="39"/>
      <c r="CJ220" s="39">
        <v>162</v>
      </c>
      <c r="CK220" s="39">
        <v>0</v>
      </c>
      <c r="CL220" s="39"/>
      <c r="CM220" s="39"/>
      <c r="CN220" s="39"/>
      <c r="CO220" s="39"/>
      <c r="CP220" s="39"/>
      <c r="CQ220" s="39"/>
      <c r="CR220" s="39"/>
      <c r="CS220" s="39"/>
      <c r="CT220" s="39"/>
      <c r="CU220" s="39"/>
      <c r="CV220" s="39"/>
      <c r="CW220" s="39"/>
      <c r="CX220" s="39"/>
      <c r="CY220" s="39"/>
      <c r="CZ220" s="39"/>
      <c r="DA220" s="39"/>
      <c r="DB220" s="39"/>
      <c r="DC220" s="39"/>
      <c r="DD220" s="39"/>
      <c r="DE220" s="39"/>
      <c r="DF220" s="39"/>
      <c r="DG220" s="39"/>
      <c r="DH220" s="39"/>
      <c r="DI220" s="39"/>
      <c r="DJ220" s="39"/>
      <c r="DK220" s="39"/>
      <c r="DL220" s="39"/>
      <c r="DM220" s="39"/>
      <c r="DN220" s="39"/>
      <c r="DO220" s="35"/>
      <c r="DP220" s="39"/>
      <c r="DQ220" s="39"/>
      <c r="DR220" s="39"/>
      <c r="DS220" s="39"/>
      <c r="DT220" s="39"/>
      <c r="DU220" s="39"/>
      <c r="DV220" s="39"/>
      <c r="DW220" s="39"/>
      <c r="DX220" s="39"/>
      <c r="DY220" s="39"/>
      <c r="DZ220" s="39"/>
      <c r="EA220" s="39"/>
      <c r="EB220" s="39"/>
      <c r="EC220" s="39"/>
      <c r="ED220" s="39"/>
      <c r="EE220" s="39"/>
      <c r="EF220" s="39"/>
      <c r="EG220" s="39"/>
      <c r="EI220" s="33"/>
      <c r="EJ220" s="33"/>
      <c r="EK220" s="33"/>
      <c r="EL220" s="33"/>
      <c r="EM220" s="33"/>
      <c r="EN220" s="33"/>
      <c r="EO220" s="33"/>
      <c r="EQ220" s="33"/>
      <c r="ES220" s="33"/>
      <c r="ET220" s="33"/>
      <c r="EV220" s="99"/>
      <c r="EW220" s="99"/>
    </row>
    <row r="221" spans="1:153">
      <c r="CF221" s="2">
        <v>0</v>
      </c>
      <c r="CG221" s="2">
        <v>0</v>
      </c>
    </row>
    <row r="223" spans="1:153" ht="92.25">
      <c r="B223" s="100" t="s">
        <v>132</v>
      </c>
    </row>
  </sheetData>
  <mergeCells count="71">
    <mergeCell ref="K197:K198"/>
    <mergeCell ref="K199:K200"/>
    <mergeCell ref="K56:K61"/>
    <mergeCell ref="A157:A158"/>
    <mergeCell ref="D1:H1"/>
    <mergeCell ref="D2:H2"/>
    <mergeCell ref="K27:K29"/>
    <mergeCell ref="K23:K24"/>
    <mergeCell ref="K25:K26"/>
    <mergeCell ref="K45:K48"/>
    <mergeCell ref="K30:K32"/>
    <mergeCell ref="K84:K85"/>
    <mergeCell ref="K35:K37"/>
    <mergeCell ref="K82:K83"/>
    <mergeCell ref="K86:K87"/>
    <mergeCell ref="K53:K55"/>
    <mergeCell ref="K98:K99"/>
    <mergeCell ref="K63:K65"/>
    <mergeCell ref="EB2:EE2"/>
    <mergeCell ref="BL2:BO2"/>
    <mergeCell ref="BP2:BS2"/>
    <mergeCell ref="BT2:BW2"/>
    <mergeCell ref="BX2:CA2"/>
    <mergeCell ref="CB2:CE2"/>
    <mergeCell ref="CF2:CI2"/>
    <mergeCell ref="CJ2:CM2"/>
    <mergeCell ref="CN2:CQ2"/>
    <mergeCell ref="CR2:CU2"/>
    <mergeCell ref="CV2:CY2"/>
    <mergeCell ref="DH2:DK2"/>
    <mergeCell ref="DL2:DO2"/>
    <mergeCell ref="DX2:EA2"/>
    <mergeCell ref="DD2:DG2"/>
    <mergeCell ref="DT2:DW2"/>
    <mergeCell ref="DP2:DS2"/>
    <mergeCell ref="K18:K22"/>
    <mergeCell ref="AJ2:AM2"/>
    <mergeCell ref="AN2:AQ2"/>
    <mergeCell ref="CZ2:DC2"/>
    <mergeCell ref="AR2:AU2"/>
    <mergeCell ref="AV2:AY2"/>
    <mergeCell ref="AZ2:BC2"/>
    <mergeCell ref="BD2:BG2"/>
    <mergeCell ref="BH2:BK2"/>
    <mergeCell ref="X2:AA2"/>
    <mergeCell ref="L2:O2"/>
    <mergeCell ref="K5:K14"/>
    <mergeCell ref="AB2:AE2"/>
    <mergeCell ref="AF2:AI2"/>
    <mergeCell ref="P2:S2"/>
    <mergeCell ref="T2:W2"/>
    <mergeCell ref="K50:K52"/>
    <mergeCell ref="I2:K2"/>
    <mergeCell ref="K15:K17"/>
    <mergeCell ref="K38:K44"/>
    <mergeCell ref="K202:K205"/>
    <mergeCell ref="K209:K211"/>
    <mergeCell ref="K212:K214"/>
    <mergeCell ref="K215:K217"/>
    <mergeCell ref="K68:K70"/>
    <mergeCell ref="K71:K72"/>
    <mergeCell ref="K73:K78"/>
    <mergeCell ref="K79:K80"/>
    <mergeCell ref="K90:K91"/>
    <mergeCell ref="K159:K160"/>
    <mergeCell ref="K166:K169"/>
    <mergeCell ref="K192:K196"/>
    <mergeCell ref="K188:K191"/>
    <mergeCell ref="K170:K180"/>
    <mergeCell ref="K185:K187"/>
    <mergeCell ref="K182:K184"/>
  </mergeCells>
  <conditionalFormatting sqref="L159:EG220">
    <cfRule type="expression" dxfId="2" priority="11">
      <formula>TEXT(L$2,"jjjj")="dimanche"</formula>
    </cfRule>
  </conditionalFormatting>
  <conditionalFormatting sqref="K192:K202 K206:K220 K181:K182 K159:K170 K185 K188">
    <cfRule type="cellIs" dxfId="1" priority="10" operator="not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1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A127"/>
  <sheetViews>
    <sheetView topLeftCell="A60" workbookViewId="0">
      <selection activeCell="A78" sqref="A78:A81"/>
    </sheetView>
  </sheetViews>
  <sheetFormatPr baseColWidth="10" defaultRowHeight="15"/>
  <cols>
    <col min="1" max="1" width="43.42578125" bestFit="1" customWidth="1"/>
  </cols>
  <sheetData>
    <row r="1" spans="1:1" ht="15.75" thickBot="1"/>
    <row r="2" spans="1:1" ht="15.75" thickBot="1">
      <c r="A2" s="314">
        <v>43070</v>
      </c>
    </row>
    <row r="3" spans="1:1" ht="15.75" thickBot="1">
      <c r="A3" s="326"/>
    </row>
    <row r="4" spans="1:1" ht="15.75" thickBot="1">
      <c r="A4" s="326"/>
    </row>
    <row r="5" spans="1:1" ht="15.75" thickBot="1">
      <c r="A5" s="326"/>
    </row>
    <row r="6" spans="1:1" ht="15.75" thickBot="1">
      <c r="A6" s="314">
        <f>+A2+1</f>
        <v>43071</v>
      </c>
    </row>
    <row r="7" spans="1:1" ht="15.75" thickBot="1">
      <c r="A7" s="326"/>
    </row>
    <row r="8" spans="1:1" ht="15.75" thickBot="1">
      <c r="A8" s="326"/>
    </row>
    <row r="9" spans="1:1" ht="15.75" thickBot="1">
      <c r="A9" s="326"/>
    </row>
    <row r="10" spans="1:1" ht="15.75" thickBot="1">
      <c r="A10" s="314">
        <f>+A6+1</f>
        <v>43072</v>
      </c>
    </row>
    <row r="11" spans="1:1" ht="15.75" thickBot="1">
      <c r="A11" s="326"/>
    </row>
    <row r="12" spans="1:1" ht="15.75" thickBot="1">
      <c r="A12" s="326"/>
    </row>
    <row r="13" spans="1:1" ht="15.75" thickBot="1">
      <c r="A13" s="326"/>
    </row>
    <row r="14" spans="1:1" ht="15.75" thickBot="1">
      <c r="A14" s="314">
        <f>+A10+1</f>
        <v>43073</v>
      </c>
    </row>
    <row r="15" spans="1:1" ht="15.75" thickBot="1">
      <c r="A15" s="326"/>
    </row>
    <row r="16" spans="1:1" ht="15.75" thickBot="1">
      <c r="A16" s="326"/>
    </row>
    <row r="17" spans="1:1" ht="15.75" thickBot="1">
      <c r="A17" s="326"/>
    </row>
    <row r="18" spans="1:1" ht="15.75" thickBot="1">
      <c r="A18" s="314">
        <f>+A14+1</f>
        <v>43074</v>
      </c>
    </row>
    <row r="19" spans="1:1" ht="15.75" thickBot="1">
      <c r="A19" s="326"/>
    </row>
    <row r="20" spans="1:1" ht="15.75" thickBot="1">
      <c r="A20" s="326"/>
    </row>
    <row r="21" spans="1:1" ht="15.75" thickBot="1">
      <c r="A21" s="326"/>
    </row>
    <row r="22" spans="1:1" ht="15.75" thickBot="1">
      <c r="A22" s="314">
        <f>+A18+1</f>
        <v>43075</v>
      </c>
    </row>
    <row r="23" spans="1:1" ht="15.75" thickBot="1">
      <c r="A23" s="326"/>
    </row>
    <row r="24" spans="1:1" ht="15.75" thickBot="1">
      <c r="A24" s="326"/>
    </row>
    <row r="25" spans="1:1" ht="15.75" thickBot="1">
      <c r="A25" s="326"/>
    </row>
    <row r="26" spans="1:1" ht="15.75" thickBot="1">
      <c r="A26" s="314">
        <f>+A22+1</f>
        <v>43076</v>
      </c>
    </row>
    <row r="27" spans="1:1" ht="15.75" thickBot="1">
      <c r="A27" s="326"/>
    </row>
    <row r="28" spans="1:1" ht="15.75" thickBot="1">
      <c r="A28" s="326"/>
    </row>
    <row r="29" spans="1:1" ht="15.75" thickBot="1">
      <c r="A29" s="326"/>
    </row>
    <row r="30" spans="1:1" ht="15.75" thickBot="1">
      <c r="A30" s="314">
        <f>+A26+1</f>
        <v>43077</v>
      </c>
    </row>
    <row r="31" spans="1:1" ht="15.75" thickBot="1">
      <c r="A31" s="326"/>
    </row>
    <row r="32" spans="1:1" ht="15.75" thickBot="1">
      <c r="A32" s="326"/>
    </row>
    <row r="33" spans="1:1" ht="15.75" thickBot="1">
      <c r="A33" s="326"/>
    </row>
    <row r="34" spans="1:1" ht="15.75" thickBot="1">
      <c r="A34" s="314">
        <f>+A30+1</f>
        <v>43078</v>
      </c>
    </row>
    <row r="35" spans="1:1" ht="15.75" thickBot="1">
      <c r="A35" s="326"/>
    </row>
    <row r="36" spans="1:1" ht="15.75" thickBot="1">
      <c r="A36" s="326"/>
    </row>
    <row r="37" spans="1:1" ht="15.75" thickBot="1">
      <c r="A37" s="326"/>
    </row>
    <row r="38" spans="1:1" ht="15.75" thickBot="1">
      <c r="A38" s="314">
        <f>+A34+1</f>
        <v>43079</v>
      </c>
    </row>
    <row r="39" spans="1:1" ht="15.75" thickBot="1">
      <c r="A39" s="326"/>
    </row>
    <row r="40" spans="1:1" ht="15.75" thickBot="1">
      <c r="A40" s="326"/>
    </row>
    <row r="41" spans="1:1" ht="15.75" thickBot="1">
      <c r="A41" s="326"/>
    </row>
    <row r="42" spans="1:1" ht="15.75" thickBot="1">
      <c r="A42" s="314">
        <f>+A38+1</f>
        <v>43080</v>
      </c>
    </row>
    <row r="43" spans="1:1" ht="15.75" thickBot="1">
      <c r="A43" s="326"/>
    </row>
    <row r="44" spans="1:1" ht="15.75" thickBot="1">
      <c r="A44" s="326"/>
    </row>
    <row r="45" spans="1:1" ht="15.75" thickBot="1">
      <c r="A45" s="326"/>
    </row>
    <row r="46" spans="1:1" ht="15.75" thickBot="1">
      <c r="A46" s="314">
        <f>+A42+1</f>
        <v>43081</v>
      </c>
    </row>
    <row r="47" spans="1:1" ht="15.75" thickBot="1">
      <c r="A47" s="326"/>
    </row>
    <row r="48" spans="1:1" ht="15.75" thickBot="1">
      <c r="A48" s="326"/>
    </row>
    <row r="49" spans="1:1" ht="15.75" thickBot="1">
      <c r="A49" s="326"/>
    </row>
    <row r="50" spans="1:1" ht="15.75" thickBot="1">
      <c r="A50" s="314">
        <f>+A46+1</f>
        <v>43082</v>
      </c>
    </row>
    <row r="51" spans="1:1" ht="15.75" thickBot="1">
      <c r="A51" s="326"/>
    </row>
    <row r="52" spans="1:1" ht="15.75" thickBot="1">
      <c r="A52" s="326"/>
    </row>
    <row r="53" spans="1:1" ht="15.75" thickBot="1">
      <c r="A53" s="326"/>
    </row>
    <row r="54" spans="1:1" ht="15.75" thickBot="1">
      <c r="A54" s="314">
        <f>+A50+1</f>
        <v>43083</v>
      </c>
    </row>
    <row r="55" spans="1:1" ht="15.75" thickBot="1">
      <c r="A55" s="326"/>
    </row>
    <row r="56" spans="1:1" ht="15.75" thickBot="1">
      <c r="A56" s="326"/>
    </row>
    <row r="57" spans="1:1" ht="15.75" thickBot="1">
      <c r="A57" s="326"/>
    </row>
    <row r="58" spans="1:1" ht="15.75" thickBot="1">
      <c r="A58" s="314">
        <f>+A54+1</f>
        <v>43084</v>
      </c>
    </row>
    <row r="59" spans="1:1" ht="15.75" thickBot="1">
      <c r="A59" s="326"/>
    </row>
    <row r="60" spans="1:1" ht="15.75" thickBot="1">
      <c r="A60" s="326"/>
    </row>
    <row r="61" spans="1:1" ht="15.75" thickBot="1">
      <c r="A61" s="326"/>
    </row>
    <row r="62" spans="1:1" ht="15.75" thickBot="1">
      <c r="A62" s="314">
        <f>+A58+1</f>
        <v>43085</v>
      </c>
    </row>
    <row r="63" spans="1:1" ht="15.75" thickBot="1">
      <c r="A63" s="326"/>
    </row>
    <row r="64" spans="1:1" ht="15.75" thickBot="1">
      <c r="A64" s="326"/>
    </row>
    <row r="65" spans="1:1" ht="15.75" thickBot="1">
      <c r="A65" s="326"/>
    </row>
    <row r="66" spans="1:1" ht="15.75" thickBot="1">
      <c r="A66" s="314">
        <f>+A62+1</f>
        <v>43086</v>
      </c>
    </row>
    <row r="67" spans="1:1" ht="15.75" thickBot="1">
      <c r="A67" s="326"/>
    </row>
    <row r="68" spans="1:1" ht="15.75" thickBot="1">
      <c r="A68" s="326"/>
    </row>
    <row r="69" spans="1:1" ht="15.75" thickBot="1">
      <c r="A69" s="326"/>
    </row>
    <row r="70" spans="1:1" ht="15.75" thickBot="1">
      <c r="A70" s="314">
        <f>+A66+1</f>
        <v>43087</v>
      </c>
    </row>
    <row r="71" spans="1:1" ht="15.75" thickBot="1">
      <c r="A71" s="326"/>
    </row>
    <row r="72" spans="1:1" ht="15.75" thickBot="1">
      <c r="A72" s="326"/>
    </row>
    <row r="73" spans="1:1" ht="15.75" thickBot="1">
      <c r="A73" s="326"/>
    </row>
    <row r="74" spans="1:1" ht="15.75" thickBot="1">
      <c r="A74" s="314">
        <f>+A70+1</f>
        <v>43088</v>
      </c>
    </row>
    <row r="75" spans="1:1" ht="15.75" thickBot="1">
      <c r="A75" s="326"/>
    </row>
    <row r="76" spans="1:1" ht="15.75" thickBot="1">
      <c r="A76" s="326"/>
    </row>
    <row r="77" spans="1:1" ht="15.75" thickBot="1">
      <c r="A77" s="326"/>
    </row>
    <row r="78" spans="1:1" ht="15.75" thickBot="1">
      <c r="A78" s="314">
        <f>+A74+1</f>
        <v>43089</v>
      </c>
    </row>
    <row r="79" spans="1:1" ht="15.75" thickBot="1">
      <c r="A79" s="326"/>
    </row>
    <row r="80" spans="1:1" ht="15.75" thickBot="1">
      <c r="A80" s="326"/>
    </row>
    <row r="81" spans="1:1" ht="15.75" thickBot="1">
      <c r="A81" s="326"/>
    </row>
    <row r="82" spans="1:1" ht="15.75" thickBot="1">
      <c r="A82" s="314">
        <f>+A78+1</f>
        <v>43090</v>
      </c>
    </row>
    <row r="83" spans="1:1" ht="15.75" thickBot="1">
      <c r="A83" s="326"/>
    </row>
    <row r="84" spans="1:1" ht="15.75" thickBot="1">
      <c r="A84" s="326"/>
    </row>
    <row r="85" spans="1:1" ht="15.75" thickBot="1">
      <c r="A85" s="326"/>
    </row>
    <row r="86" spans="1:1" ht="15.75" thickBot="1">
      <c r="A86" s="314">
        <f>+A82+1</f>
        <v>43091</v>
      </c>
    </row>
    <row r="87" spans="1:1" ht="15.75" thickBot="1">
      <c r="A87" s="326"/>
    </row>
    <row r="88" spans="1:1" ht="15.75" thickBot="1">
      <c r="A88" s="326"/>
    </row>
    <row r="89" spans="1:1" ht="15.75" thickBot="1">
      <c r="A89" s="326"/>
    </row>
    <row r="90" spans="1:1" ht="15.75" thickBot="1">
      <c r="A90" s="314">
        <f>+A86+1</f>
        <v>43092</v>
      </c>
    </row>
    <row r="91" spans="1:1" ht="15.75" thickBot="1">
      <c r="A91" s="326"/>
    </row>
    <row r="92" spans="1:1" ht="15.75" thickBot="1">
      <c r="A92" s="326"/>
    </row>
    <row r="93" spans="1:1" ht="15.75" thickBot="1">
      <c r="A93" s="326"/>
    </row>
    <row r="94" spans="1:1" ht="15.75" thickBot="1">
      <c r="A94" s="314">
        <f>+A90+1</f>
        <v>43093</v>
      </c>
    </row>
    <row r="95" spans="1:1" ht="15.75" thickBot="1">
      <c r="A95" s="326"/>
    </row>
    <row r="96" spans="1:1" ht="15.75" thickBot="1">
      <c r="A96" s="326"/>
    </row>
    <row r="97" spans="1:1" ht="15.75" thickBot="1">
      <c r="A97" s="326"/>
    </row>
    <row r="98" spans="1:1" ht="15.75" thickBot="1">
      <c r="A98" s="314">
        <f>+A94+1</f>
        <v>43094</v>
      </c>
    </row>
    <row r="99" spans="1:1" ht="15.75" thickBot="1">
      <c r="A99" s="326"/>
    </row>
    <row r="100" spans="1:1" ht="15.75" thickBot="1">
      <c r="A100" s="326"/>
    </row>
    <row r="101" spans="1:1" ht="15.75" thickBot="1">
      <c r="A101" s="326"/>
    </row>
    <row r="102" spans="1:1" ht="15.75" thickBot="1">
      <c r="A102" s="314">
        <f>+A98+1</f>
        <v>43095</v>
      </c>
    </row>
    <row r="103" spans="1:1" ht="15.75" thickBot="1">
      <c r="A103" s="326"/>
    </row>
    <row r="104" spans="1:1" ht="15.75" thickBot="1">
      <c r="A104" s="326"/>
    </row>
    <row r="105" spans="1:1" ht="15.75" thickBot="1">
      <c r="A105" s="326"/>
    </row>
    <row r="106" spans="1:1" ht="15.75" thickBot="1">
      <c r="A106" s="314">
        <f>+A102+1</f>
        <v>43096</v>
      </c>
    </row>
    <row r="107" spans="1:1" ht="15.75" thickBot="1">
      <c r="A107" s="326"/>
    </row>
    <row r="108" spans="1:1" ht="15.75" thickBot="1">
      <c r="A108" s="326"/>
    </row>
    <row r="109" spans="1:1" ht="15.75" thickBot="1">
      <c r="A109" s="326"/>
    </row>
    <row r="110" spans="1:1" ht="15.75" thickBot="1">
      <c r="A110" s="314">
        <f>+A106+1</f>
        <v>43097</v>
      </c>
    </row>
    <row r="111" spans="1:1" ht="15.75" thickBot="1">
      <c r="A111" s="326"/>
    </row>
    <row r="112" spans="1:1" ht="15.75" thickBot="1">
      <c r="A112" s="326"/>
    </row>
    <row r="113" spans="1:1" ht="15.75" thickBot="1">
      <c r="A113" s="326"/>
    </row>
    <row r="114" spans="1:1" ht="15.75" thickBot="1">
      <c r="A114" s="314">
        <f>+A110+1</f>
        <v>43098</v>
      </c>
    </row>
    <row r="115" spans="1:1" ht="15.75" thickBot="1">
      <c r="A115" s="326"/>
    </row>
    <row r="116" spans="1:1" ht="15.75" thickBot="1">
      <c r="A116" s="326"/>
    </row>
    <row r="117" spans="1:1" ht="15.75" thickBot="1">
      <c r="A117" s="326"/>
    </row>
    <row r="118" spans="1:1" ht="15.75" thickBot="1">
      <c r="A118" s="314">
        <f>+A114+1</f>
        <v>43099</v>
      </c>
    </row>
    <row r="119" spans="1:1" ht="15.75" thickBot="1">
      <c r="A119" s="326"/>
    </row>
    <row r="120" spans="1:1" ht="15.75" thickBot="1">
      <c r="A120" s="326"/>
    </row>
    <row r="121" spans="1:1" ht="15.75" thickBot="1">
      <c r="A121" s="326"/>
    </row>
    <row r="122" spans="1:1" ht="15.75" thickBot="1">
      <c r="A122" s="314">
        <f>+A118+1</f>
        <v>43100</v>
      </c>
    </row>
    <row r="123" spans="1:1" ht="15.75" thickBot="1">
      <c r="A123" s="326"/>
    </row>
    <row r="124" spans="1:1" ht="15.75" thickBot="1">
      <c r="A124" s="326"/>
    </row>
    <row r="125" spans="1:1" ht="15.75" thickBot="1">
      <c r="A125" s="326"/>
    </row>
    <row r="126" spans="1:1" ht="22.5">
      <c r="A126" s="254"/>
    </row>
    <row r="127" spans="1:1" ht="22.5">
      <c r="A127" s="254"/>
    </row>
  </sheetData>
  <mergeCells count="31">
    <mergeCell ref="A122:A125"/>
    <mergeCell ref="A98:A101"/>
    <mergeCell ref="A102:A105"/>
    <mergeCell ref="A106:A109"/>
    <mergeCell ref="A110:A113"/>
    <mergeCell ref="A114:A117"/>
    <mergeCell ref="A118:A121"/>
    <mergeCell ref="A94:A97"/>
    <mergeCell ref="A50:A53"/>
    <mergeCell ref="A54:A57"/>
    <mergeCell ref="A58:A61"/>
    <mergeCell ref="A62:A65"/>
    <mergeCell ref="A66:A69"/>
    <mergeCell ref="A70:A73"/>
    <mergeCell ref="A74:A77"/>
    <mergeCell ref="A78:A81"/>
    <mergeCell ref="A82:A85"/>
    <mergeCell ref="A86:A89"/>
    <mergeCell ref="A90:A93"/>
    <mergeCell ref="A46:A49"/>
    <mergeCell ref="A2:A5"/>
    <mergeCell ref="A6:A9"/>
    <mergeCell ref="A10:A13"/>
    <mergeCell ref="A14:A17"/>
    <mergeCell ref="A18:A21"/>
    <mergeCell ref="A22:A25"/>
    <mergeCell ref="A26:A29"/>
    <mergeCell ref="A30:A33"/>
    <mergeCell ref="A34:A37"/>
    <mergeCell ref="A38:A41"/>
    <mergeCell ref="A42:A45"/>
  </mergeCells>
  <conditionalFormatting sqref="A2:A127">
    <cfRule type="expression" dxfId="0" priority="1">
      <formula>A$2=TODAY()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DELOTAGE</vt:lpstr>
      <vt:lpstr>C FRIGO+DON</vt:lpstr>
      <vt:lpstr>Feuil2</vt:lpstr>
      <vt:lpstr>SO+CO+INV JOURNALIER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INVENTAIRE JOURNALIER NOV.</dc:title>
  <dc:creator/>
  <cp:lastModifiedBy/>
  <dcterms:created xsi:type="dcterms:W3CDTF">2006-09-12T15:06:44Z</dcterms:created>
  <dcterms:modified xsi:type="dcterms:W3CDTF">2017-12-20T13:16:27Z</dcterms:modified>
</cp:coreProperties>
</file>