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84" windowWidth="22116" windowHeight="8412"/>
  </bookViews>
  <sheets>
    <sheet name="Fichier de base" sheetId="2" r:id="rId1"/>
    <sheet name="TCD" sheetId="3" r:id="rId2"/>
    <sheet name="Feuil4" sheetId="4" r:id="rId3"/>
  </sheets>
  <externalReferences>
    <externalReference r:id="rId4"/>
  </externalReferences>
  <calcPr calcId="145621"/>
</workbook>
</file>

<file path=xl/calcChain.xml><?xml version="1.0" encoding="utf-8"?>
<calcChain xmlns="http://schemas.openxmlformats.org/spreadsheetml/2006/main">
  <c r="J177" i="2" l="1"/>
  <c r="Q98" i="2"/>
  <c r="A98" i="2"/>
  <c r="A99" i="2" s="1"/>
  <c r="A100" i="2" s="1"/>
  <c r="Q97" i="2"/>
  <c r="J91" i="2"/>
  <c r="Q14" i="2"/>
  <c r="Q13" i="2"/>
  <c r="Q12" i="2"/>
  <c r="A12" i="2"/>
  <c r="A13" i="2" s="1"/>
  <c r="A14" i="2" s="1"/>
  <c r="Q11" i="2"/>
  <c r="A16" i="2" l="1"/>
  <c r="A17" i="2" s="1"/>
  <c r="A18" i="2" s="1"/>
  <c r="A15" i="2"/>
  <c r="Q15" i="2"/>
  <c r="P11" i="2"/>
  <c r="A102" i="2"/>
  <c r="A103" i="2" s="1"/>
  <c r="A104" i="2" s="1"/>
  <c r="A101" i="2"/>
  <c r="P97" i="2"/>
  <c r="A106" i="2" l="1"/>
  <c r="A105" i="2"/>
  <c r="P12" i="2"/>
  <c r="Q99" i="2"/>
  <c r="P98" i="2"/>
  <c r="Q16" i="2"/>
  <c r="A20" i="2"/>
  <c r="A19" i="2"/>
  <c r="P13" i="2" l="1"/>
  <c r="A21" i="2"/>
  <c r="A22" i="2" s="1"/>
  <c r="A23" i="2" s="1"/>
  <c r="A24" i="2" s="1"/>
  <c r="P99" i="2"/>
  <c r="Q100" i="2"/>
  <c r="Q101" i="2"/>
  <c r="Q17" i="2"/>
  <c r="A107" i="2"/>
  <c r="A108" i="2" s="1"/>
  <c r="A109" i="2" s="1"/>
  <c r="A110" i="2" s="1"/>
  <c r="P20" i="2" l="1"/>
  <c r="F20" i="2"/>
  <c r="J20" i="2"/>
  <c r="J21" i="2" s="1"/>
  <c r="J22" i="2" s="1"/>
  <c r="J23" i="2" s="1"/>
  <c r="J24" i="2" s="1"/>
  <c r="Q18" i="2"/>
  <c r="A26" i="2"/>
  <c r="A27" i="2" s="1"/>
  <c r="A28" i="2" s="1"/>
  <c r="A29" i="2" s="1"/>
  <c r="A25" i="2"/>
  <c r="J106" i="2"/>
  <c r="J107" i="2" s="1"/>
  <c r="J108" i="2" s="1"/>
  <c r="J109" i="2" s="1"/>
  <c r="J110" i="2" s="1"/>
  <c r="G106" i="2"/>
  <c r="G107" i="2" s="1"/>
  <c r="G108" i="2" s="1"/>
  <c r="F106" i="2"/>
  <c r="P106" i="2"/>
  <c r="Q102" i="2"/>
  <c r="P15" i="2"/>
  <c r="P14" i="2"/>
  <c r="A111" i="2"/>
  <c r="A112" i="2"/>
  <c r="A113" i="2" s="1"/>
  <c r="A114" i="2" s="1"/>
  <c r="A115" i="2" s="1"/>
  <c r="P100" i="2"/>
  <c r="P101" i="2"/>
  <c r="H108" i="2" l="1"/>
  <c r="G109" i="2"/>
  <c r="A31" i="2"/>
  <c r="A30" i="2"/>
  <c r="P21" i="2"/>
  <c r="P102" i="2"/>
  <c r="J111" i="2"/>
  <c r="J112" i="2"/>
  <c r="J113" i="2" s="1"/>
  <c r="J114" i="2" s="1"/>
  <c r="J115" i="2" s="1"/>
  <c r="J116" i="2" s="1"/>
  <c r="Q19" i="2"/>
  <c r="Q20" i="2"/>
  <c r="F21" i="2"/>
  <c r="Q103" i="2"/>
  <c r="P107" i="2"/>
  <c r="A117" i="2"/>
  <c r="A116" i="2"/>
  <c r="P16" i="2"/>
  <c r="P17" i="2" s="1"/>
  <c r="Q106" i="2"/>
  <c r="F107" i="2"/>
  <c r="J26" i="2"/>
  <c r="J27" i="2" s="1"/>
  <c r="J28" i="2" s="1"/>
  <c r="J29" i="2" s="1"/>
  <c r="J30" i="2" s="1"/>
  <c r="J25" i="2"/>
  <c r="H22" i="2"/>
  <c r="H109" i="2" l="1"/>
  <c r="G110" i="2"/>
  <c r="F108" i="2"/>
  <c r="Q107" i="2"/>
  <c r="P103" i="2"/>
  <c r="H23" i="2"/>
  <c r="E117" i="2"/>
  <c r="A118" i="2"/>
  <c r="A119" i="2" s="1"/>
  <c r="A120" i="2" s="1"/>
  <c r="A121" i="2" s="1"/>
  <c r="Q104" i="2"/>
  <c r="A32" i="2"/>
  <c r="A33" i="2" s="1"/>
  <c r="A34" i="2" s="1"/>
  <c r="A35" i="2" s="1"/>
  <c r="F22" i="2"/>
  <c r="Q21" i="2"/>
  <c r="P18" i="2"/>
  <c r="P108" i="2"/>
  <c r="P22" i="2"/>
  <c r="P23" i="2" l="1"/>
  <c r="P31" i="2"/>
  <c r="F31" i="2"/>
  <c r="J31" i="2"/>
  <c r="J32" i="2" s="1"/>
  <c r="J33" i="2" s="1"/>
  <c r="J34" i="2" s="1"/>
  <c r="J35" i="2" s="1"/>
  <c r="A122" i="2"/>
  <c r="A123" i="2"/>
  <c r="A124" i="2" s="1"/>
  <c r="A125" i="2" s="1"/>
  <c r="A126" i="2" s="1"/>
  <c r="P104" i="2"/>
  <c r="P19" i="2"/>
  <c r="A37" i="2"/>
  <c r="A38" i="2" s="1"/>
  <c r="A39" i="2" s="1"/>
  <c r="A40" i="2" s="1"/>
  <c r="A36" i="2"/>
  <c r="E118" i="2"/>
  <c r="J117" i="2"/>
  <c r="J118" i="2" s="1"/>
  <c r="J119" i="2" s="1"/>
  <c r="J120" i="2" s="1"/>
  <c r="J121" i="2" s="1"/>
  <c r="P117" i="2"/>
  <c r="F117" i="2"/>
  <c r="G117" i="2"/>
  <c r="G118" i="2" s="1"/>
  <c r="G119" i="2" s="1"/>
  <c r="Q108" i="2"/>
  <c r="F109" i="2"/>
  <c r="G111" i="2"/>
  <c r="H111" i="2" s="1"/>
  <c r="G112" i="2"/>
  <c r="G113" i="2" s="1"/>
  <c r="G114" i="2" s="1"/>
  <c r="G115" i="2" s="1"/>
  <c r="G116" i="2" s="1"/>
  <c r="H110" i="2"/>
  <c r="P109" i="2"/>
  <c r="F23" i="2"/>
  <c r="Q22" i="2"/>
  <c r="Q105" i="2"/>
  <c r="H24" i="2"/>
  <c r="H25" i="2"/>
  <c r="J122" i="2" l="1"/>
  <c r="J123" i="2"/>
  <c r="J124" i="2" s="1"/>
  <c r="J125" i="2" s="1"/>
  <c r="J126" i="2" s="1"/>
  <c r="J127" i="2" s="1"/>
  <c r="A127" i="2"/>
  <c r="A128" i="2"/>
  <c r="Q31" i="2"/>
  <c r="F32" i="2"/>
  <c r="P111" i="2"/>
  <c r="P110" i="2"/>
  <c r="H119" i="2"/>
  <c r="G120" i="2"/>
  <c r="P118" i="2"/>
  <c r="E119" i="2"/>
  <c r="Q117" i="2"/>
  <c r="F118" i="2"/>
  <c r="P105" i="2"/>
  <c r="J37" i="2"/>
  <c r="J38" i="2" s="1"/>
  <c r="J39" i="2" s="1"/>
  <c r="J40" i="2" s="1"/>
  <c r="J41" i="2" s="1"/>
  <c r="J36" i="2"/>
  <c r="H33" i="2"/>
  <c r="Q23" i="2"/>
  <c r="F24" i="2"/>
  <c r="F110" i="2"/>
  <c r="Q109" i="2"/>
  <c r="A42" i="2"/>
  <c r="A41" i="2"/>
  <c r="P32" i="2"/>
  <c r="P25" i="2"/>
  <c r="P24" i="2"/>
  <c r="P112" i="2" l="1"/>
  <c r="F33" i="2"/>
  <c r="Q32" i="2"/>
  <c r="A43" i="2"/>
  <c r="A44" i="2" s="1"/>
  <c r="A45" i="2" s="1"/>
  <c r="A46" i="2" s="1"/>
  <c r="E128" i="2"/>
  <c r="A129" i="2"/>
  <c r="A130" i="2" s="1"/>
  <c r="A131" i="2" s="1"/>
  <c r="A132" i="2" s="1"/>
  <c r="H120" i="2"/>
  <c r="G121" i="2"/>
  <c r="P33" i="2"/>
  <c r="F111" i="2"/>
  <c r="Q111" i="2" s="1"/>
  <c r="F112" i="2"/>
  <c r="Q110" i="2"/>
  <c r="H34" i="2"/>
  <c r="P26" i="2"/>
  <c r="F26" i="2"/>
  <c r="Q24" i="2"/>
  <c r="F25" i="2"/>
  <c r="Q25" i="2" s="1"/>
  <c r="F119" i="2"/>
  <c r="Q118" i="2"/>
  <c r="E120" i="2"/>
  <c r="P119" i="2"/>
  <c r="P27" i="2" l="1"/>
  <c r="F113" i="2"/>
  <c r="Q112" i="2"/>
  <c r="P42" i="2"/>
  <c r="F42" i="2"/>
  <c r="J42" i="2"/>
  <c r="J43" i="2" s="1"/>
  <c r="J44" i="2" s="1"/>
  <c r="J45" i="2" s="1"/>
  <c r="J46" i="2" s="1"/>
  <c r="E121" i="2"/>
  <c r="P120" i="2"/>
  <c r="A48" i="2"/>
  <c r="A49" i="2" s="1"/>
  <c r="A50" i="2" s="1"/>
  <c r="A51" i="2" s="1"/>
  <c r="A47" i="2"/>
  <c r="P113" i="2"/>
  <c r="Q26" i="2"/>
  <c r="F27" i="2"/>
  <c r="H35" i="2"/>
  <c r="H36" i="2"/>
  <c r="P34" i="2"/>
  <c r="G122" i="2"/>
  <c r="H122" i="2" s="1"/>
  <c r="G123" i="2"/>
  <c r="G124" i="2" s="1"/>
  <c r="G125" i="2" s="1"/>
  <c r="G126" i="2" s="1"/>
  <c r="G127" i="2" s="1"/>
  <c r="H121" i="2"/>
  <c r="A133" i="2"/>
  <c r="A134" i="2"/>
  <c r="A135" i="2" s="1"/>
  <c r="A136" i="2" s="1"/>
  <c r="A137" i="2" s="1"/>
  <c r="Q119" i="2"/>
  <c r="F120" i="2"/>
  <c r="E129" i="2"/>
  <c r="J128" i="2"/>
  <c r="J129" i="2" s="1"/>
  <c r="J130" i="2" s="1"/>
  <c r="J131" i="2" s="1"/>
  <c r="J132" i="2" s="1"/>
  <c r="G128" i="2"/>
  <c r="G129" i="2" s="1"/>
  <c r="G130" i="2" s="1"/>
  <c r="F128" i="2"/>
  <c r="P128" i="2"/>
  <c r="F34" i="2"/>
  <c r="Q33" i="2"/>
  <c r="Q34" i="2" l="1"/>
  <c r="F35" i="2"/>
  <c r="J133" i="2"/>
  <c r="J134" i="2"/>
  <c r="J135" i="2" s="1"/>
  <c r="J136" i="2" s="1"/>
  <c r="J137" i="2" s="1"/>
  <c r="J138" i="2" s="1"/>
  <c r="F28" i="2"/>
  <c r="Q27" i="2"/>
  <c r="A53" i="2"/>
  <c r="A52" i="2"/>
  <c r="F129" i="2"/>
  <c r="Q128" i="2"/>
  <c r="F121" i="2"/>
  <c r="Q120" i="2"/>
  <c r="A139" i="2"/>
  <c r="A138" i="2"/>
  <c r="P114" i="2"/>
  <c r="J48" i="2"/>
  <c r="J49" i="2" s="1"/>
  <c r="J50" i="2" s="1"/>
  <c r="J51" i="2" s="1"/>
  <c r="J52" i="2" s="1"/>
  <c r="J47" i="2"/>
  <c r="H44" i="2"/>
  <c r="Q113" i="2"/>
  <c r="F114" i="2"/>
  <c r="Q42" i="2"/>
  <c r="F43" i="2"/>
  <c r="E130" i="2"/>
  <c r="P129" i="2"/>
  <c r="E123" i="2"/>
  <c r="P121" i="2"/>
  <c r="E122" i="2"/>
  <c r="P122" i="2" s="1"/>
  <c r="H130" i="2"/>
  <c r="G131" i="2"/>
  <c r="P36" i="2"/>
  <c r="P35" i="2"/>
  <c r="P43" i="2"/>
  <c r="P28" i="2"/>
  <c r="F115" i="2" l="1"/>
  <c r="Q114" i="2"/>
  <c r="A140" i="2"/>
  <c r="A141" i="2" s="1"/>
  <c r="A142" i="2" s="1"/>
  <c r="A143" i="2" s="1"/>
  <c r="E139" i="2"/>
  <c r="F130" i="2"/>
  <c r="Q129" i="2"/>
  <c r="F29" i="2"/>
  <c r="Q28" i="2"/>
  <c r="F37" i="2"/>
  <c r="Q35" i="2"/>
  <c r="F36" i="2"/>
  <c r="Q36" i="2" s="1"/>
  <c r="H131" i="2"/>
  <c r="G132" i="2"/>
  <c r="P130" i="2"/>
  <c r="E131" i="2"/>
  <c r="F44" i="2"/>
  <c r="Q43" i="2"/>
  <c r="P30" i="2"/>
  <c r="P29" i="2"/>
  <c r="P44" i="2"/>
  <c r="P37" i="2"/>
  <c r="E124" i="2"/>
  <c r="P123" i="2"/>
  <c r="H45" i="2"/>
  <c r="P116" i="2"/>
  <c r="P115" i="2"/>
  <c r="F122" i="2"/>
  <c r="Q122" i="2" s="1"/>
  <c r="F123" i="2"/>
  <c r="Q121" i="2"/>
  <c r="A54" i="2"/>
  <c r="A55" i="2" s="1"/>
  <c r="A56" i="2" s="1"/>
  <c r="A57" i="2" s="1"/>
  <c r="J53" i="2" l="1"/>
  <c r="J54" i="2" s="1"/>
  <c r="J55" i="2" s="1"/>
  <c r="J56" i="2" s="1"/>
  <c r="J57" i="2" s="1"/>
  <c r="P53" i="2"/>
  <c r="F53" i="2"/>
  <c r="H46" i="2"/>
  <c r="H47" i="2"/>
  <c r="P38" i="2"/>
  <c r="A59" i="2"/>
  <c r="A60" i="2" s="1"/>
  <c r="A61" i="2" s="1"/>
  <c r="A62" i="2" s="1"/>
  <c r="A58" i="2"/>
  <c r="P45" i="2"/>
  <c r="G134" i="2"/>
  <c r="G135" i="2" s="1"/>
  <c r="G136" i="2" s="1"/>
  <c r="G137" i="2" s="1"/>
  <c r="G138" i="2" s="1"/>
  <c r="G133" i="2"/>
  <c r="H133" i="2" s="1"/>
  <c r="H132" i="2"/>
  <c r="F38" i="2"/>
  <c r="Q37" i="2"/>
  <c r="F30" i="2"/>
  <c r="Q30" i="2" s="1"/>
  <c r="Q29" i="2"/>
  <c r="A145" i="2"/>
  <c r="A146" i="2" s="1"/>
  <c r="A147" i="2" s="1"/>
  <c r="A148" i="2" s="1"/>
  <c r="A144" i="2"/>
  <c r="P124" i="2"/>
  <c r="E125" i="2"/>
  <c r="F45" i="2"/>
  <c r="Q44" i="2"/>
  <c r="F124" i="2"/>
  <c r="Q123" i="2"/>
  <c r="E132" i="2"/>
  <c r="P131" i="2"/>
  <c r="F131" i="2"/>
  <c r="Q130" i="2"/>
  <c r="F116" i="2"/>
  <c r="Q116" i="2" s="1"/>
  <c r="Q115" i="2"/>
  <c r="G139" i="2"/>
  <c r="G140" i="2" s="1"/>
  <c r="G141" i="2" s="1"/>
  <c r="P139" i="2"/>
  <c r="E140" i="2"/>
  <c r="J139" i="2"/>
  <c r="J140" i="2" s="1"/>
  <c r="J141" i="2" s="1"/>
  <c r="J142" i="2" s="1"/>
  <c r="J143" i="2" s="1"/>
  <c r="F139" i="2"/>
  <c r="Q139" i="2" l="1"/>
  <c r="F140" i="2"/>
  <c r="G142" i="2"/>
  <c r="H141" i="2"/>
  <c r="Q131" i="2"/>
  <c r="F132" i="2"/>
  <c r="Q124" i="2"/>
  <c r="F125" i="2"/>
  <c r="Q45" i="2"/>
  <c r="F46" i="2"/>
  <c r="P47" i="2"/>
  <c r="P46" i="2"/>
  <c r="J145" i="2"/>
  <c r="J146" i="2" s="1"/>
  <c r="J147" i="2" s="1"/>
  <c r="J148" i="2" s="1"/>
  <c r="J149" i="2" s="1"/>
  <c r="J144" i="2"/>
  <c r="E126" i="2"/>
  <c r="P125" i="2"/>
  <c r="J59" i="2"/>
  <c r="J60" i="2" s="1"/>
  <c r="J61" i="2" s="1"/>
  <c r="J62" i="2" s="1"/>
  <c r="J63" i="2" s="1"/>
  <c r="J58" i="2"/>
  <c r="E141" i="2"/>
  <c r="P140" i="2"/>
  <c r="E134" i="2"/>
  <c r="E133" i="2"/>
  <c r="P133" i="2" s="1"/>
  <c r="P132" i="2"/>
  <c r="A150" i="2"/>
  <c r="A149" i="2"/>
  <c r="F39" i="2"/>
  <c r="Q38" i="2"/>
  <c r="P54" i="2"/>
  <c r="A64" i="2"/>
  <c r="A63" i="2"/>
  <c r="P39" i="2"/>
  <c r="Q53" i="2"/>
  <c r="F54" i="2"/>
  <c r="H55" i="2"/>
  <c r="F55" i="2" l="1"/>
  <c r="Q54" i="2"/>
  <c r="F40" i="2"/>
  <c r="Q39" i="2"/>
  <c r="P141" i="2"/>
  <c r="E142" i="2"/>
  <c r="F48" i="2"/>
  <c r="Q46" i="2"/>
  <c r="F47" i="2"/>
  <c r="Q47" i="2" s="1"/>
  <c r="F133" i="2"/>
  <c r="Q133" i="2" s="1"/>
  <c r="Q132" i="2"/>
  <c r="F134" i="2"/>
  <c r="F141" i="2"/>
  <c r="Q140" i="2"/>
  <c r="E135" i="2"/>
  <c r="P134" i="2"/>
  <c r="E127" i="2"/>
  <c r="P127" i="2" s="1"/>
  <c r="P126" i="2"/>
  <c r="P48" i="2"/>
  <c r="F126" i="2"/>
  <c r="Q125" i="2"/>
  <c r="A65" i="2"/>
  <c r="A66" i="2" s="1"/>
  <c r="A67" i="2" s="1"/>
  <c r="A68" i="2" s="1"/>
  <c r="H142" i="2"/>
  <c r="G143" i="2"/>
  <c r="H56" i="2"/>
  <c r="P41" i="2"/>
  <c r="P40" i="2"/>
  <c r="P55" i="2"/>
  <c r="A151" i="2"/>
  <c r="A152" i="2" s="1"/>
  <c r="A153" i="2" s="1"/>
  <c r="A154" i="2" s="1"/>
  <c r="E150" i="2"/>
  <c r="P150" i="2" l="1"/>
  <c r="F150" i="2"/>
  <c r="E151" i="2"/>
  <c r="J150" i="2"/>
  <c r="J151" i="2" s="1"/>
  <c r="J152" i="2" s="1"/>
  <c r="J153" i="2" s="1"/>
  <c r="J154" i="2" s="1"/>
  <c r="G150" i="2"/>
  <c r="G151" i="2" s="1"/>
  <c r="G152" i="2" s="1"/>
  <c r="G144" i="2"/>
  <c r="H144" i="2" s="1"/>
  <c r="G145" i="2"/>
  <c r="G146" i="2" s="1"/>
  <c r="G147" i="2" s="1"/>
  <c r="G148" i="2" s="1"/>
  <c r="G149" i="2" s="1"/>
  <c r="H143" i="2"/>
  <c r="A156" i="2"/>
  <c r="A157" i="2" s="1"/>
  <c r="A158" i="2" s="1"/>
  <c r="A159" i="2" s="1"/>
  <c r="A155" i="2"/>
  <c r="F127" i="2"/>
  <c r="Q127" i="2" s="1"/>
  <c r="Q126" i="2"/>
  <c r="P49" i="2"/>
  <c r="P135" i="2"/>
  <c r="E136" i="2"/>
  <c r="F142" i="2"/>
  <c r="Q141" i="2"/>
  <c r="F41" i="2"/>
  <c r="Q41" i="2" s="1"/>
  <c r="Q40" i="2"/>
  <c r="A69" i="2"/>
  <c r="A70" i="2"/>
  <c r="A71" i="2" s="1"/>
  <c r="A72" i="2" s="1"/>
  <c r="A73" i="2" s="1"/>
  <c r="F135" i="2"/>
  <c r="Q134" i="2"/>
  <c r="E143" i="2"/>
  <c r="P142" i="2"/>
  <c r="P56" i="2"/>
  <c r="H57" i="2"/>
  <c r="H58" i="2"/>
  <c r="J64" i="2"/>
  <c r="J65" i="2" s="1"/>
  <c r="J66" i="2" s="1"/>
  <c r="J67" i="2" s="1"/>
  <c r="J68" i="2" s="1"/>
  <c r="P64" i="2"/>
  <c r="F64" i="2"/>
  <c r="F49" i="2"/>
  <c r="Q48" i="2"/>
  <c r="F56" i="2"/>
  <c r="Q55" i="2"/>
  <c r="P65" i="2" l="1"/>
  <c r="P58" i="2"/>
  <c r="P57" i="2"/>
  <c r="A75" i="2"/>
  <c r="A74" i="2"/>
  <c r="J156" i="2"/>
  <c r="J157" i="2" s="1"/>
  <c r="J158" i="2" s="1"/>
  <c r="J159" i="2" s="1"/>
  <c r="J160" i="2" s="1"/>
  <c r="J155" i="2"/>
  <c r="F57" i="2"/>
  <c r="Q56" i="2"/>
  <c r="J70" i="2"/>
  <c r="J71" i="2" s="1"/>
  <c r="J72" i="2" s="1"/>
  <c r="J73" i="2" s="1"/>
  <c r="J74" i="2" s="1"/>
  <c r="J69" i="2"/>
  <c r="F136" i="2"/>
  <c r="Q135" i="2"/>
  <c r="Q142" i="2"/>
  <c r="F143" i="2"/>
  <c r="P50" i="2"/>
  <c r="A161" i="2"/>
  <c r="A160" i="2"/>
  <c r="E152" i="2"/>
  <c r="P151" i="2"/>
  <c r="F65" i="2"/>
  <c r="Q64" i="2"/>
  <c r="E137" i="2"/>
  <c r="P136" i="2"/>
  <c r="F151" i="2"/>
  <c r="Q150" i="2"/>
  <c r="F50" i="2"/>
  <c r="Q49" i="2"/>
  <c r="H66" i="2"/>
  <c r="E145" i="2"/>
  <c r="E144" i="2"/>
  <c r="P144" i="2" s="1"/>
  <c r="P143" i="2"/>
  <c r="H152" i="2"/>
  <c r="G153" i="2"/>
  <c r="F152" i="2" l="1"/>
  <c r="Q151" i="2"/>
  <c r="E138" i="2"/>
  <c r="P138" i="2" s="1"/>
  <c r="P137" i="2"/>
  <c r="Q65" i="2"/>
  <c r="F66" i="2"/>
  <c r="A162" i="2"/>
  <c r="A163" i="2" s="1"/>
  <c r="A164" i="2" s="1"/>
  <c r="A165" i="2" s="1"/>
  <c r="E161" i="2"/>
  <c r="F59" i="2"/>
  <c r="Q57" i="2"/>
  <c r="F58" i="2"/>
  <c r="Q58" i="2" s="1"/>
  <c r="A76" i="2"/>
  <c r="A77" i="2" s="1"/>
  <c r="A78" i="2" s="1"/>
  <c r="A79" i="2" s="1"/>
  <c r="P59" i="2"/>
  <c r="P52" i="2"/>
  <c r="P51" i="2"/>
  <c r="G154" i="2"/>
  <c r="H153" i="2"/>
  <c r="E146" i="2"/>
  <c r="P145" i="2"/>
  <c r="F51" i="2"/>
  <c r="Q50" i="2"/>
  <c r="E153" i="2"/>
  <c r="P152" i="2"/>
  <c r="F137" i="2"/>
  <c r="Q136" i="2"/>
  <c r="H67" i="2"/>
  <c r="F144" i="2"/>
  <c r="Q144" i="2" s="1"/>
  <c r="Q143" i="2"/>
  <c r="F145" i="2"/>
  <c r="P66" i="2"/>
  <c r="F138" i="2" l="1"/>
  <c r="Q138" i="2" s="1"/>
  <c r="Q137" i="2"/>
  <c r="F52" i="2"/>
  <c r="Q52" i="2" s="1"/>
  <c r="Q51" i="2"/>
  <c r="G155" i="2"/>
  <c r="H155" i="2" s="1"/>
  <c r="H154" i="2"/>
  <c r="G156" i="2"/>
  <c r="G157" i="2" s="1"/>
  <c r="G158" i="2" s="1"/>
  <c r="G159" i="2" s="1"/>
  <c r="G160" i="2" s="1"/>
  <c r="P161" i="2"/>
  <c r="F161" i="2"/>
  <c r="E162" i="2"/>
  <c r="J161" i="2"/>
  <c r="J162" i="2" s="1"/>
  <c r="J163" i="2" s="1"/>
  <c r="J164" i="2" s="1"/>
  <c r="J165" i="2" s="1"/>
  <c r="G161" i="2"/>
  <c r="G162" i="2" s="1"/>
  <c r="G163" i="2" s="1"/>
  <c r="A166" i="2"/>
  <c r="A167" i="2"/>
  <c r="A168" i="2" s="1"/>
  <c r="A169" i="2" s="1"/>
  <c r="A170" i="2" s="1"/>
  <c r="A80" i="2"/>
  <c r="A81" i="2"/>
  <c r="A82" i="2" s="1"/>
  <c r="A83" i="2" s="1"/>
  <c r="A84" i="2" s="1"/>
  <c r="F146" i="2"/>
  <c r="Q145" i="2"/>
  <c r="H69" i="2"/>
  <c r="H68" i="2"/>
  <c r="E154" i="2"/>
  <c r="P153" i="2"/>
  <c r="P146" i="2"/>
  <c r="E147" i="2"/>
  <c r="P60" i="2"/>
  <c r="F67" i="2"/>
  <c r="Q66" i="2"/>
  <c r="P67" i="2"/>
  <c r="P75" i="2"/>
  <c r="F75" i="2"/>
  <c r="J75" i="2"/>
  <c r="J76" i="2" s="1"/>
  <c r="J77" i="2" s="1"/>
  <c r="J78" i="2" s="1"/>
  <c r="J79" i="2" s="1"/>
  <c r="F60" i="2"/>
  <c r="Q59" i="2"/>
  <c r="F153" i="2"/>
  <c r="Q152" i="2"/>
  <c r="P61" i="2" l="1"/>
  <c r="P76" i="2"/>
  <c r="F68" i="2"/>
  <c r="Q67" i="2"/>
  <c r="E156" i="2"/>
  <c r="P154" i="2"/>
  <c r="E155" i="2"/>
  <c r="P155" i="2" s="1"/>
  <c r="A171" i="2"/>
  <c r="A172" i="2"/>
  <c r="P162" i="2"/>
  <c r="E163" i="2"/>
  <c r="Q60" i="2"/>
  <c r="F61" i="2"/>
  <c r="F76" i="2"/>
  <c r="Q75" i="2"/>
  <c r="P68" i="2"/>
  <c r="P69" i="2"/>
  <c r="Q146" i="2"/>
  <c r="F147" i="2"/>
  <c r="F162" i="2"/>
  <c r="Q161" i="2"/>
  <c r="H77" i="2"/>
  <c r="A86" i="2"/>
  <c r="A85" i="2"/>
  <c r="G164" i="2"/>
  <c r="H163" i="2"/>
  <c r="F154" i="2"/>
  <c r="Q153" i="2"/>
  <c r="J81" i="2"/>
  <c r="J82" i="2" s="1"/>
  <c r="J83" i="2" s="1"/>
  <c r="J84" i="2" s="1"/>
  <c r="J85" i="2" s="1"/>
  <c r="J80" i="2"/>
  <c r="P147" i="2"/>
  <c r="E148" i="2"/>
  <c r="J166" i="2"/>
  <c r="J167" i="2"/>
  <c r="J168" i="2" s="1"/>
  <c r="J169" i="2" s="1"/>
  <c r="J170" i="2" s="1"/>
  <c r="J171" i="2" s="1"/>
  <c r="E149" i="2" l="1"/>
  <c r="P149" i="2" s="1"/>
  <c r="P148" i="2"/>
  <c r="F77" i="2"/>
  <c r="Q76" i="2"/>
  <c r="H164" i="2"/>
  <c r="G165" i="2"/>
  <c r="F163" i="2"/>
  <c r="Q162" i="2"/>
  <c r="F62" i="2"/>
  <c r="Q61" i="2"/>
  <c r="E172" i="2"/>
  <c r="A173" i="2"/>
  <c r="A174" i="2" s="1"/>
  <c r="A175" i="2" s="1"/>
  <c r="A176" i="2" s="1"/>
  <c r="P156" i="2"/>
  <c r="E157" i="2"/>
  <c r="P77" i="2"/>
  <c r="H78" i="2"/>
  <c r="F148" i="2"/>
  <c r="Q147" i="2"/>
  <c r="P70" i="2"/>
  <c r="F156" i="2"/>
  <c r="Q154" i="2"/>
  <c r="F155" i="2"/>
  <c r="Q155" i="2" s="1"/>
  <c r="A87" i="2"/>
  <c r="A88" i="2" s="1"/>
  <c r="A89" i="2" s="1"/>
  <c r="A90" i="2" s="1"/>
  <c r="E86" i="2"/>
  <c r="P163" i="2"/>
  <c r="E164" i="2"/>
  <c r="F69" i="2"/>
  <c r="Q69" i="2" s="1"/>
  <c r="Q68" i="2"/>
  <c r="F70" i="2"/>
  <c r="P63" i="2"/>
  <c r="P62" i="2"/>
  <c r="P86" i="2" l="1"/>
  <c r="F86" i="2"/>
  <c r="E87" i="2"/>
  <c r="J86" i="2"/>
  <c r="F157" i="2"/>
  <c r="Q156" i="2"/>
  <c r="F149" i="2"/>
  <c r="Q149" i="2" s="1"/>
  <c r="Q148" i="2"/>
  <c r="P78" i="2"/>
  <c r="A91" i="2"/>
  <c r="A92" i="2"/>
  <c r="A93" i="2" s="1"/>
  <c r="A94" i="2" s="1"/>
  <c r="A95" i="2" s="1"/>
  <c r="A96" i="2" s="1"/>
  <c r="E158" i="2"/>
  <c r="P157" i="2"/>
  <c r="G167" i="2"/>
  <c r="G168" i="2" s="1"/>
  <c r="G169" i="2" s="1"/>
  <c r="G170" i="2" s="1"/>
  <c r="G171" i="2" s="1"/>
  <c r="H165" i="2"/>
  <c r="G166" i="2"/>
  <c r="H166" i="2" s="1"/>
  <c r="E165" i="2"/>
  <c r="P164" i="2"/>
  <c r="P71" i="2"/>
  <c r="H80" i="2"/>
  <c r="H79" i="2"/>
  <c r="F63" i="2"/>
  <c r="Q63" i="2" s="1"/>
  <c r="Q62" i="2"/>
  <c r="F78" i="2"/>
  <c r="Q77" i="2"/>
  <c r="F71" i="2"/>
  <c r="Q70" i="2"/>
  <c r="A177" i="2"/>
  <c r="A178" i="2"/>
  <c r="A179" i="2" s="1"/>
  <c r="A180" i="2" s="1"/>
  <c r="A181" i="2" s="1"/>
  <c r="A182" i="2" s="1"/>
  <c r="G172" i="2"/>
  <c r="G173" i="2" s="1"/>
  <c r="G174" i="2" s="1"/>
  <c r="P172" i="2"/>
  <c r="F172" i="2"/>
  <c r="J172" i="2"/>
  <c r="E173" i="2"/>
  <c r="F164" i="2"/>
  <c r="Q163" i="2"/>
  <c r="H88" i="2" l="1"/>
  <c r="Q172" i="2"/>
  <c r="F173" i="2"/>
  <c r="F79" i="2"/>
  <c r="Q78" i="2"/>
  <c r="Q164" i="2"/>
  <c r="F165" i="2"/>
  <c r="E166" i="2"/>
  <c r="P166" i="2" s="1"/>
  <c r="E167" i="2"/>
  <c r="P165" i="2"/>
  <c r="E88" i="2"/>
  <c r="P87" i="2"/>
  <c r="E174" i="2"/>
  <c r="P173" i="2"/>
  <c r="H174" i="2"/>
  <c r="G175" i="2"/>
  <c r="Q71" i="2"/>
  <c r="F72" i="2"/>
  <c r="P72" i="2"/>
  <c r="E159" i="2"/>
  <c r="P158" i="2"/>
  <c r="P79" i="2"/>
  <c r="P80" i="2"/>
  <c r="Q157" i="2"/>
  <c r="F158" i="2"/>
  <c r="F87" i="2"/>
  <c r="Q86" i="2"/>
  <c r="F166" i="2" l="1"/>
  <c r="Q166" i="2" s="1"/>
  <c r="F167" i="2"/>
  <c r="Q165" i="2"/>
  <c r="E160" i="2"/>
  <c r="P160" i="2" s="1"/>
  <c r="P159" i="2"/>
  <c r="F159" i="2"/>
  <c r="Q158" i="2"/>
  <c r="P81" i="2"/>
  <c r="P74" i="2"/>
  <c r="P73" i="2"/>
  <c r="P88" i="2"/>
  <c r="E89" i="2"/>
  <c r="F174" i="2"/>
  <c r="Q173" i="2"/>
  <c r="F73" i="2"/>
  <c r="Q72" i="2"/>
  <c r="E175" i="2"/>
  <c r="P174" i="2"/>
  <c r="E168" i="2"/>
  <c r="P167" i="2"/>
  <c r="F88" i="2"/>
  <c r="Q87" i="2"/>
  <c r="G176" i="2"/>
  <c r="H175" i="2"/>
  <c r="F80" i="2"/>
  <c r="Q80" i="2" s="1"/>
  <c r="F81" i="2"/>
  <c r="Q79" i="2"/>
  <c r="H89" i="2"/>
  <c r="G178" i="2" l="1"/>
  <c r="G179" i="2" s="1"/>
  <c r="G180" i="2" s="1"/>
  <c r="G181" i="2" s="1"/>
  <c r="G182" i="2" s="1"/>
  <c r="H176" i="2"/>
  <c r="G177" i="2"/>
  <c r="H177" i="2" s="1"/>
  <c r="P168" i="2"/>
  <c r="E169" i="2"/>
  <c r="F74" i="2"/>
  <c r="Q74" i="2" s="1"/>
  <c r="Q73" i="2"/>
  <c r="Q81" i="2"/>
  <c r="F82" i="2"/>
  <c r="H91" i="2"/>
  <c r="H90" i="2"/>
  <c r="F89" i="2"/>
  <c r="Q88" i="2"/>
  <c r="P175" i="2"/>
  <c r="E176" i="2"/>
  <c r="F175" i="2"/>
  <c r="Q174" i="2"/>
  <c r="F160" i="2"/>
  <c r="Q160" i="2" s="1"/>
  <c r="Q159" i="2"/>
  <c r="F168" i="2"/>
  <c r="Q167" i="2"/>
  <c r="E90" i="2"/>
  <c r="P89" i="2"/>
  <c r="P82" i="2"/>
  <c r="E177" i="2" l="1"/>
  <c r="P177" i="2" s="1"/>
  <c r="E178" i="2"/>
  <c r="P176" i="2"/>
  <c r="E92" i="2"/>
  <c r="P90" i="2"/>
  <c r="E91" i="2"/>
  <c r="P91" i="2" s="1"/>
  <c r="P83" i="2"/>
  <c r="F169" i="2"/>
  <c r="Q168" i="2"/>
  <c r="Q175" i="2"/>
  <c r="F176" i="2"/>
  <c r="F90" i="2"/>
  <c r="Q89" i="2"/>
  <c r="Q82" i="2"/>
  <c r="F83" i="2"/>
  <c r="P169" i="2"/>
  <c r="E170" i="2"/>
  <c r="E171" i="2" l="1"/>
  <c r="P171" i="2" s="1"/>
  <c r="P170" i="2"/>
  <c r="F84" i="2"/>
  <c r="Q83" i="2"/>
  <c r="F177" i="2"/>
  <c r="Q177" i="2" s="1"/>
  <c r="F178" i="2"/>
  <c r="Q176" i="2"/>
  <c r="E93" i="2"/>
  <c r="P92" i="2"/>
  <c r="P85" i="2"/>
  <c r="P84" i="2"/>
  <c r="E179" i="2"/>
  <c r="P178" i="2"/>
  <c r="F91" i="2"/>
  <c r="Q91" i="2" s="1"/>
  <c r="F92" i="2"/>
  <c r="Q90" i="2"/>
  <c r="F170" i="2"/>
  <c r="Q169" i="2"/>
  <c r="P179" i="2" l="1"/>
  <c r="E180" i="2"/>
  <c r="P93" i="2"/>
  <c r="E94" i="2"/>
  <c r="F93" i="2"/>
  <c r="Q92" i="2"/>
  <c r="F85" i="2"/>
  <c r="Q85" i="2" s="1"/>
  <c r="Q84" i="2"/>
  <c r="F179" i="2"/>
  <c r="Q178" i="2"/>
  <c r="F171" i="2"/>
  <c r="Q171" i="2" s="1"/>
  <c r="Q170" i="2"/>
  <c r="E95" i="2" l="1"/>
  <c r="P94" i="2"/>
  <c r="E181" i="2"/>
  <c r="P180" i="2"/>
  <c r="Q179" i="2"/>
  <c r="F180" i="2"/>
  <c r="Q93" i="2"/>
  <c r="F94" i="2"/>
  <c r="F95" i="2" l="1"/>
  <c r="Q94" i="2"/>
  <c r="E182" i="2"/>
  <c r="P182" i="2" s="1"/>
  <c r="P181" i="2"/>
  <c r="F181" i="2"/>
  <c r="Q180" i="2"/>
  <c r="E96" i="2"/>
  <c r="P96" i="2" s="1"/>
  <c r="P95" i="2"/>
  <c r="F182" i="2" l="1"/>
  <c r="Q182" i="2" s="1"/>
  <c r="Q181" i="2"/>
  <c r="F96" i="2"/>
  <c r="Q96" i="2" s="1"/>
  <c r="Q95" i="2"/>
  <c r="I42" i="2" l="1"/>
  <c r="I43" i="2" s="1"/>
  <c r="I44" i="2" s="1"/>
  <c r="I45" i="2" s="1"/>
  <c r="I46" i="2" s="1"/>
  <c r="I139" i="2"/>
  <c r="I140" i="2" s="1"/>
  <c r="I141" i="2" s="1"/>
  <c r="I142" i="2" s="1"/>
  <c r="I143" i="2" s="1"/>
  <c r="I117" i="2"/>
  <c r="I118" i="2" s="1"/>
  <c r="I119" i="2" s="1"/>
  <c r="I120" i="2" s="1"/>
  <c r="I121" i="2" s="1"/>
  <c r="I161" i="2"/>
  <c r="I162" i="2" s="1"/>
  <c r="I163" i="2" s="1"/>
  <c r="I164" i="2" s="1"/>
  <c r="I165" i="2" s="1"/>
  <c r="I86" i="2"/>
  <c r="I87" i="2" s="1"/>
  <c r="I88" i="2" s="1"/>
  <c r="I89" i="2" s="1"/>
  <c r="I90" i="2" s="1"/>
  <c r="I20" i="2"/>
  <c r="I21" i="2" s="1"/>
  <c r="I22" i="2" s="1"/>
  <c r="I23" i="2" s="1"/>
  <c r="I24" i="2" s="1"/>
  <c r="I75" i="2"/>
  <c r="I76" i="2" s="1"/>
  <c r="I77" i="2" s="1"/>
  <c r="I78" i="2" s="1"/>
  <c r="I79" i="2" s="1"/>
  <c r="I172" i="2"/>
  <c r="I173" i="2" s="1"/>
  <c r="I174" i="2" s="1"/>
  <c r="I175" i="2" s="1"/>
  <c r="I176" i="2" s="1"/>
  <c r="I31" i="2"/>
  <c r="I32" i="2" s="1"/>
  <c r="I33" i="2" s="1"/>
  <c r="I34" i="2" s="1"/>
  <c r="I35" i="2" s="1"/>
  <c r="I106" i="2"/>
  <c r="I107" i="2" s="1"/>
  <c r="I108" i="2" s="1"/>
  <c r="I109" i="2" s="1"/>
  <c r="I110" i="2" s="1"/>
  <c r="I53" i="2"/>
  <c r="I54" i="2" s="1"/>
  <c r="I55" i="2" s="1"/>
  <c r="I56" i="2" s="1"/>
  <c r="I57" i="2" s="1"/>
  <c r="I128" i="2"/>
  <c r="I129" i="2" s="1"/>
  <c r="I130" i="2" s="1"/>
  <c r="I131" i="2" s="1"/>
  <c r="I132" i="2" s="1"/>
  <c r="I64" i="2"/>
  <c r="I65" i="2" s="1"/>
  <c r="I66" i="2" s="1"/>
  <c r="I67" i="2" s="1"/>
  <c r="I68" i="2" s="1"/>
  <c r="I150" i="2"/>
  <c r="I151" i="2" s="1"/>
  <c r="I152" i="2" s="1"/>
  <c r="I153" i="2" s="1"/>
  <c r="I154" i="2" s="1"/>
  <c r="I11" i="2" l="1"/>
  <c r="I12" i="2" s="1"/>
  <c r="I13" i="2" s="1"/>
  <c r="I14" i="2" s="1"/>
  <c r="I15" i="2" s="1"/>
  <c r="I97" i="2"/>
  <c r="I98" i="2" s="1"/>
  <c r="I99" i="2" s="1"/>
  <c r="I100" i="2" s="1"/>
  <c r="I101" i="2" s="1"/>
  <c r="I69" i="2"/>
  <c r="I70" i="2"/>
  <c r="I71" i="2" s="1"/>
  <c r="I72" i="2" s="1"/>
  <c r="I73" i="2" s="1"/>
  <c r="I74" i="2" s="1"/>
  <c r="I155" i="2"/>
  <c r="I156" i="2"/>
  <c r="I157" i="2" s="1"/>
  <c r="I158" i="2" s="1"/>
  <c r="I159" i="2" s="1"/>
  <c r="I160" i="2" s="1"/>
  <c r="I133" i="2"/>
  <c r="I134" i="2"/>
  <c r="I135" i="2" s="1"/>
  <c r="I136" i="2" s="1"/>
  <c r="I137" i="2" s="1"/>
  <c r="I138" i="2" s="1"/>
  <c r="I58" i="2"/>
  <c r="I59" i="2"/>
  <c r="I60" i="2" s="1"/>
  <c r="I61" i="2" s="1"/>
  <c r="I62" i="2" s="1"/>
  <c r="I63" i="2" s="1"/>
  <c r="I36" i="2"/>
  <c r="I37" i="2"/>
  <c r="I38" i="2" s="1"/>
  <c r="I39" i="2" s="1"/>
  <c r="I40" i="2" s="1"/>
  <c r="I41" i="2" s="1"/>
  <c r="I80" i="2"/>
  <c r="I81" i="2"/>
  <c r="I82" i="2" s="1"/>
  <c r="I83" i="2" s="1"/>
  <c r="I84" i="2" s="1"/>
  <c r="I85" i="2" s="1"/>
  <c r="I166" i="2"/>
  <c r="I167" i="2"/>
  <c r="I168" i="2" s="1"/>
  <c r="I169" i="2" s="1"/>
  <c r="I170" i="2" s="1"/>
  <c r="I171" i="2" s="1"/>
  <c r="I123" i="2"/>
  <c r="I124" i="2" s="1"/>
  <c r="I125" i="2" s="1"/>
  <c r="I126" i="2" s="1"/>
  <c r="I127" i="2" s="1"/>
  <c r="I122" i="2"/>
  <c r="I112" i="2"/>
  <c r="I113" i="2" s="1"/>
  <c r="I114" i="2" s="1"/>
  <c r="I115" i="2" s="1"/>
  <c r="I116" i="2" s="1"/>
  <c r="I111" i="2"/>
  <c r="I178" i="2"/>
  <c r="I179" i="2" s="1"/>
  <c r="I180" i="2" s="1"/>
  <c r="I181" i="2" s="1"/>
  <c r="I182" i="2" s="1"/>
  <c r="I177" i="2"/>
  <c r="I26" i="2"/>
  <c r="I27" i="2" s="1"/>
  <c r="I28" i="2" s="1"/>
  <c r="I29" i="2" s="1"/>
  <c r="I30" i="2" s="1"/>
  <c r="I25" i="2"/>
  <c r="I47" i="2"/>
  <c r="I48" i="2"/>
  <c r="I49" i="2" s="1"/>
  <c r="I50" i="2" s="1"/>
  <c r="I51" i="2" s="1"/>
  <c r="I52" i="2" s="1"/>
  <c r="I16" i="2"/>
  <c r="I17" i="2" s="1"/>
  <c r="I18" i="2" s="1"/>
  <c r="I19" i="2" s="1"/>
  <c r="I92" i="2"/>
  <c r="I93" i="2" s="1"/>
  <c r="I94" i="2" s="1"/>
  <c r="I95" i="2" s="1"/>
  <c r="I96" i="2" s="1"/>
  <c r="I91" i="2"/>
  <c r="I144" i="2"/>
  <c r="I145" i="2"/>
  <c r="I146" i="2" s="1"/>
  <c r="I147" i="2" s="1"/>
  <c r="I148" i="2" s="1"/>
  <c r="I149" i="2" s="1"/>
  <c r="I102" i="2" l="1"/>
  <c r="I103" i="2" s="1"/>
  <c r="I104" i="2" s="1"/>
  <c r="I105" i="2" s="1"/>
</calcChain>
</file>

<file path=xl/sharedStrings.xml><?xml version="1.0" encoding="utf-8"?>
<sst xmlns="http://schemas.openxmlformats.org/spreadsheetml/2006/main" count="964" uniqueCount="63">
  <si>
    <t>LIB PDB</t>
  </si>
  <si>
    <t>N° LOT</t>
  </si>
  <si>
    <t>CODE PROMO</t>
  </si>
  <si>
    <t>LIB PROMO</t>
  </si>
  <si>
    <t>GAMME LOT</t>
  </si>
  <si>
    <t>Cadence lot</t>
  </si>
  <si>
    <t>REF PROMO ACTIF</t>
  </si>
  <si>
    <t>PCB</t>
  </si>
  <si>
    <t>LIGNES LOT</t>
  </si>
  <si>
    <t>TRI 1=&gt; lignes retenues</t>
  </si>
  <si>
    <t>TRI 2</t>
  </si>
  <si>
    <t>TRI 3</t>
  </si>
  <si>
    <t>TRI 4</t>
  </si>
  <si>
    <t>Code 1</t>
  </si>
  <si>
    <t>Lib 1</t>
  </si>
  <si>
    <t>CHAMPS</t>
  </si>
  <si>
    <t>Ne pas supp</t>
  </si>
  <si>
    <t>x</t>
  </si>
  <si>
    <t>Prévisions</t>
  </si>
  <si>
    <t>Stock sécu</t>
  </si>
  <si>
    <t/>
  </si>
  <si>
    <t>Prod usine</t>
  </si>
  <si>
    <t>Stock projeté</t>
  </si>
  <si>
    <t>Couverture</t>
  </si>
  <si>
    <t>Stock dispo pour lot</t>
  </si>
  <si>
    <t>CTDA</t>
  </si>
  <si>
    <t>Quantité dispo pour lot</t>
  </si>
  <si>
    <t>% Stock Sécu Restant</t>
  </si>
  <si>
    <t>Dispo pour montage</t>
  </si>
  <si>
    <t>FlowPack</t>
  </si>
  <si>
    <t>MAL</t>
  </si>
  <si>
    <t>MANUEL</t>
  </si>
  <si>
    <t>TABLE APPOINT</t>
  </si>
  <si>
    <t>Stock planifié</t>
  </si>
  <si>
    <t>Stock Cible</t>
  </si>
  <si>
    <t>Quantité à monter stock cible</t>
  </si>
  <si>
    <t>GAMMES A COMPLETER</t>
  </si>
  <si>
    <t>N° CODE</t>
  </si>
  <si>
    <t>CODE PDB</t>
  </si>
  <si>
    <t>LOT X2 SACHETS 310G</t>
  </si>
  <si>
    <t>A</t>
  </si>
  <si>
    <t>B</t>
  </si>
  <si>
    <t>XXX</t>
  </si>
  <si>
    <t>A1</t>
  </si>
  <si>
    <t>A2</t>
  </si>
  <si>
    <t>A3</t>
  </si>
  <si>
    <t>A4</t>
  </si>
  <si>
    <t>A5</t>
  </si>
  <si>
    <t>A6</t>
  </si>
  <si>
    <t>B1</t>
  </si>
  <si>
    <t>Atelier 1</t>
  </si>
  <si>
    <t>Atelier 3</t>
  </si>
  <si>
    <t>Atelier 2</t>
  </si>
  <si>
    <t>Atelier 4</t>
  </si>
  <si>
    <t>TCD</t>
  </si>
  <si>
    <t>Tableau</t>
  </si>
  <si>
    <t>Type lot</t>
  </si>
  <si>
    <t>Cadence</t>
  </si>
  <si>
    <t>Type conditionnemennt</t>
  </si>
  <si>
    <t>Date</t>
  </si>
  <si>
    <t>Quantité</t>
  </si>
  <si>
    <t>LOT X2 SACHETS 500G</t>
  </si>
  <si>
    <t>LOT X4 SACHETS 310G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</si>
</sst>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d/m;@"/>
    <numFmt numFmtId="165" formatCode="0.0"/>
    <numFmt numFmtId="166" formatCode="_-* #,##0.00\ _F_-;\-* #,##0.00\ _F_-;_-* &quot;-&quot;??\ _F_-;_-@_-"/>
    <numFmt numFmtId="167" formatCode="_-* #,##0.00\ [$€]_-;\-* #,##0.00\ [$€]_-;_-* &quot;-&quot;??\ [$€]_-;_-@_-"/>
    <numFmt numFmtId="168" formatCode="_(&quot;€&quot;* #,##0.00_);_(&quot;€&quot;* \(#,##0.00\);_(&quot;€&quot;* &quot;-&quot;??_);_(@_)"/>
    <numFmt numFmtId="169" formatCode="_(* #,##0.00_);_(* \(#,##0.00\);_(* &quot;-&quot;??_);_(@_)"/>
  </numFmts>
  <fonts count="4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8"/>
      <name val="Arial"/>
      <family val="2"/>
    </font>
    <font>
      <sz val="8"/>
      <color indexed="8"/>
      <name val="Arial"/>
      <family val="2"/>
    </font>
    <font>
      <b/>
      <sz val="8"/>
      <color indexed="8"/>
      <name val="Arial"/>
      <family val="2"/>
    </font>
    <font>
      <sz val="19"/>
      <name val="Arial"/>
      <family val="2"/>
    </font>
    <font>
      <sz val="8"/>
      <color indexed="14"/>
      <name val="Arial"/>
      <family val="2"/>
    </font>
    <font>
      <sz val="11"/>
      <color indexed="9"/>
      <name val="Calibri"/>
      <family val="2"/>
    </font>
    <font>
      <sz val="11"/>
      <color indexed="8"/>
      <name val="Calibri"/>
      <family val="2"/>
    </font>
    <font>
      <sz val="11"/>
      <color indexed="37"/>
      <name val="Calibri"/>
      <family val="2"/>
    </font>
    <font>
      <b/>
      <sz val="11"/>
      <color indexed="17"/>
      <name val="Calibri"/>
      <family val="2"/>
    </font>
    <font>
      <b/>
      <sz val="11"/>
      <color indexed="9"/>
      <name val="Calibri"/>
      <family val="2"/>
    </font>
    <font>
      <b/>
      <sz val="11"/>
      <color indexed="8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48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b/>
      <sz val="18"/>
      <color indexed="62"/>
      <name val="Cambria"/>
      <family val="2"/>
    </font>
    <font>
      <sz val="11"/>
      <color indexed="14"/>
      <name val="Calibri"/>
      <family val="2"/>
    </font>
    <font>
      <sz val="8"/>
      <color indexed="62"/>
      <name val="Arial"/>
      <family val="2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</fonts>
  <fills count="9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9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</patternFill>
    </fill>
    <fill>
      <patternFill patternType="solid">
        <fgColor indexed="48"/>
        <bgColor indexed="48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25"/>
        <bgColor indexed="25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7"/>
        <bgColor indexed="57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18"/>
        <bgColor indexed="18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3"/>
        <bgColor indexed="53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35"/>
        <bgColor indexed="3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5"/>
      </patternFill>
    </fill>
    <fill>
      <patternFill patternType="solid">
        <fgColor indexed="12"/>
      </patternFill>
    </fill>
    <fill>
      <patternFill patternType="solid">
        <fgColor indexed="10"/>
      </patternFill>
    </fill>
    <fill>
      <patternFill patternType="solid">
        <fgColor indexed="51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57"/>
      </patternFill>
    </fill>
    <fill>
      <patternFill patternType="solid">
        <fgColor indexed="50"/>
      </patternFill>
    </fill>
    <fill>
      <patternFill patternType="solid">
        <fgColor indexed="11"/>
      </patternFill>
    </fill>
    <fill>
      <patternFill patternType="lightUp">
        <fgColor indexed="48"/>
        <bgColor indexed="41"/>
      </patternFill>
    </fill>
    <fill>
      <patternFill patternType="solid">
        <fgColor indexed="54"/>
      </patternFill>
    </fill>
    <fill>
      <patternFill patternType="solid">
        <fgColor indexed="40"/>
      </patternFill>
    </fill>
    <fill>
      <patternFill patternType="solid">
        <fgColor indexed="41"/>
      </patternFill>
    </fill>
    <fill>
      <patternFill patternType="solid">
        <fgColor indexed="22"/>
      </patternFill>
    </fill>
    <fill>
      <patternFill patternType="solid">
        <fgColor indexed="23"/>
      </patternFill>
    </fill>
    <fill>
      <patternFill patternType="solid">
        <fgColor indexed="44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26"/>
        <bgColor indexed="64"/>
      </patternFill>
    </fill>
    <fill>
      <patternFill patternType="solid">
        <fgColor indexed="15"/>
      </patternFill>
    </fill>
    <fill>
      <patternFill patternType="solid">
        <fgColor indexed="20"/>
      </patternFill>
    </fill>
    <fill>
      <patternFill patternType="solid">
        <fgColor indexed="60"/>
      </patternFill>
    </fill>
    <fill>
      <patternFill patternType="solid">
        <fgColor theme="8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/>
        <bgColor theme="4"/>
      </patternFill>
    </fill>
  </fills>
  <borders count="3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8"/>
      </bottom>
      <diagonal/>
    </border>
    <border>
      <left/>
      <right/>
      <top/>
      <bottom style="thick">
        <color indexed="58"/>
      </bottom>
      <diagonal/>
    </border>
    <border>
      <left/>
      <right/>
      <top/>
      <bottom style="medium">
        <color indexed="58"/>
      </bottom>
      <diagonal/>
    </border>
    <border>
      <left/>
      <right/>
      <top/>
      <bottom style="double">
        <color indexed="1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58"/>
      </left>
      <right style="medium">
        <color indexed="58"/>
      </right>
      <top style="medium">
        <color indexed="58"/>
      </top>
      <bottom style="thin">
        <color indexed="58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48"/>
      </top>
      <bottom style="double">
        <color indexed="4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</borders>
  <cellStyleXfs count="483">
    <xf numFmtId="0" fontId="0" fillId="0" borderId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8" fillId="0" borderId="0"/>
    <xf numFmtId="4" fontId="19" fillId="33" borderId="10" applyNumberFormat="0" applyProtection="0">
      <alignment horizontal="left" vertical="center" indent="1"/>
    </xf>
    <xf numFmtId="0" fontId="18" fillId="0" borderId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9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0" fontId="1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0" fillId="0" borderId="0"/>
    <xf numFmtId="0" fontId="20" fillId="0" borderId="0"/>
    <xf numFmtId="0" fontId="20" fillId="0" borderId="0"/>
    <xf numFmtId="4" fontId="19" fillId="0" borderId="10" applyNumberFormat="0" applyProtection="0">
      <alignment horizontal="right" vertical="center"/>
    </xf>
    <xf numFmtId="4" fontId="19" fillId="40" borderId="10" applyNumberFormat="0" applyProtection="0">
      <alignment vertical="center"/>
    </xf>
    <xf numFmtId="0" fontId="18" fillId="0" borderId="0"/>
    <xf numFmtId="0" fontId="18" fillId="0" borderId="0"/>
    <xf numFmtId="0" fontId="26" fillId="41" borderId="0" applyNumberFormat="0" applyBorder="0" applyAlignment="0" applyProtection="0"/>
    <xf numFmtId="0" fontId="27" fillId="42" borderId="0" applyNumberFormat="0" applyBorder="0" applyAlignment="0" applyProtection="0"/>
    <xf numFmtId="0" fontId="27" fillId="43" borderId="0" applyNumberFormat="0" applyBorder="0" applyAlignment="0" applyProtection="0"/>
    <xf numFmtId="0" fontId="26" fillId="44" borderId="0" applyNumberFormat="0" applyBorder="0" applyAlignment="0" applyProtection="0"/>
    <xf numFmtId="0" fontId="26" fillId="45" borderId="0" applyNumberFormat="0" applyBorder="0" applyAlignment="0" applyProtection="0"/>
    <xf numFmtId="0" fontId="27" fillId="46" borderId="0" applyNumberFormat="0" applyBorder="0" applyAlignment="0" applyProtection="0"/>
    <xf numFmtId="0" fontId="27" fillId="47" borderId="0" applyNumberFormat="0" applyBorder="0" applyAlignment="0" applyProtection="0"/>
    <xf numFmtId="0" fontId="26" fillId="48" borderId="0" applyNumberFormat="0" applyBorder="0" applyAlignment="0" applyProtection="0"/>
    <xf numFmtId="0" fontId="26" fillId="49" borderId="0" applyNumberFormat="0" applyBorder="0" applyAlignment="0" applyProtection="0"/>
    <xf numFmtId="0" fontId="27" fillId="50" borderId="0" applyNumberFormat="0" applyBorder="0" applyAlignment="0" applyProtection="0"/>
    <xf numFmtId="0" fontId="27" fillId="51" borderId="0" applyNumberFormat="0" applyBorder="0" applyAlignment="0" applyProtection="0"/>
    <xf numFmtId="0" fontId="26" fillId="52" borderId="0" applyNumberFormat="0" applyBorder="0" applyAlignment="0" applyProtection="0"/>
    <xf numFmtId="0" fontId="26" fillId="53" borderId="0" applyNumberFormat="0" applyBorder="0" applyAlignment="0" applyProtection="0"/>
    <xf numFmtId="0" fontId="27" fillId="46" borderId="0" applyNumberFormat="0" applyBorder="0" applyAlignment="0" applyProtection="0"/>
    <xf numFmtId="0" fontId="27" fillId="54" borderId="0" applyNumberFormat="0" applyBorder="0" applyAlignment="0" applyProtection="0"/>
    <xf numFmtId="0" fontId="26" fillId="47" borderId="0" applyNumberFormat="0" applyBorder="0" applyAlignment="0" applyProtection="0"/>
    <xf numFmtId="0" fontId="26" fillId="44" borderId="0" applyNumberFormat="0" applyBorder="0" applyAlignment="0" applyProtection="0"/>
    <xf numFmtId="0" fontId="27" fillId="55" borderId="0" applyNumberFormat="0" applyBorder="0" applyAlignment="0" applyProtection="0"/>
    <xf numFmtId="0" fontId="27" fillId="56" borderId="0" applyNumberFormat="0" applyBorder="0" applyAlignment="0" applyProtection="0"/>
    <xf numFmtId="0" fontId="26" fillId="44" borderId="0" applyNumberFormat="0" applyBorder="0" applyAlignment="0" applyProtection="0"/>
    <xf numFmtId="0" fontId="26" fillId="57" borderId="0" applyNumberFormat="0" applyBorder="0" applyAlignment="0" applyProtection="0"/>
    <xf numFmtId="0" fontId="27" fillId="58" borderId="0" applyNumberFormat="0" applyBorder="0" applyAlignment="0" applyProtection="0"/>
    <xf numFmtId="0" fontId="27" fillId="59" borderId="0" applyNumberFormat="0" applyBorder="0" applyAlignment="0" applyProtection="0"/>
    <xf numFmtId="0" fontId="26" fillId="60" borderId="0" applyNumberFormat="0" applyBorder="0" applyAlignment="0" applyProtection="0"/>
    <xf numFmtId="0" fontId="28" fillId="58" borderId="0" applyNumberFormat="0" applyBorder="0" applyAlignment="0" applyProtection="0"/>
    <xf numFmtId="0" fontId="29" fillId="61" borderId="10" applyNumberFormat="0" applyAlignment="0" applyProtection="0"/>
    <xf numFmtId="0" fontId="30" fillId="53" borderId="13" applyNumberFormat="0" applyAlignment="0" applyProtection="0"/>
    <xf numFmtId="0" fontId="31" fillId="62" borderId="0" applyNumberFormat="0" applyBorder="0" applyAlignment="0" applyProtection="0"/>
    <xf numFmtId="0" fontId="31" fillId="63" borderId="0" applyNumberFormat="0" applyBorder="0" applyAlignment="0" applyProtection="0"/>
    <xf numFmtId="0" fontId="31" fillId="64" borderId="0" applyNumberFormat="0" applyBorder="0" applyAlignment="0" applyProtection="0"/>
    <xf numFmtId="0" fontId="27" fillId="51" borderId="0" applyNumberFormat="0" applyBorder="0" applyAlignment="0" applyProtection="0"/>
    <xf numFmtId="0" fontId="32" fillId="0" borderId="14" applyNumberFormat="0" applyFill="0" applyAlignment="0" applyProtection="0"/>
    <xf numFmtId="0" fontId="33" fillId="0" borderId="15" applyNumberFormat="0" applyFill="0" applyAlignment="0" applyProtection="0"/>
    <xf numFmtId="0" fontId="34" fillId="0" borderId="16" applyNumberFormat="0" applyFill="0" applyAlignment="0" applyProtection="0"/>
    <xf numFmtId="0" fontId="34" fillId="0" borderId="0" applyNumberFormat="0" applyFill="0" applyBorder="0" applyAlignment="0" applyProtection="0"/>
    <xf numFmtId="0" fontId="35" fillId="59" borderId="10" applyNumberFormat="0" applyAlignment="0" applyProtection="0"/>
    <xf numFmtId="0" fontId="36" fillId="0" borderId="17" applyNumberFormat="0" applyFill="0" applyAlignment="0" applyProtection="0"/>
    <xf numFmtId="0" fontId="36" fillId="59" borderId="0" applyNumberFormat="0" applyBorder="0" applyAlignment="0" applyProtection="0"/>
    <xf numFmtId="0" fontId="19" fillId="58" borderId="10" applyNumberFormat="0" applyFont="0" applyAlignment="0" applyProtection="0"/>
    <xf numFmtId="0" fontId="37" fillId="61" borderId="18" applyNumberFormat="0" applyAlignment="0" applyProtection="0"/>
    <xf numFmtId="4" fontId="40" fillId="37" borderId="10" applyNumberFormat="0" applyProtection="0">
      <alignment vertical="center"/>
    </xf>
    <xf numFmtId="4" fontId="19" fillId="37" borderId="10" applyNumberFormat="0" applyProtection="0">
      <alignment horizontal="left" vertical="center" indent="1"/>
    </xf>
    <xf numFmtId="0" fontId="23" fillId="40" borderId="19" applyNumberFormat="0" applyProtection="0">
      <alignment horizontal="left" vertical="top" indent="1"/>
    </xf>
    <xf numFmtId="4" fontId="19" fillId="33" borderId="10" applyNumberFormat="0" applyProtection="0">
      <alignment horizontal="left" vertical="center" indent="1"/>
    </xf>
    <xf numFmtId="4" fontId="19" fillId="65" borderId="10" applyNumberFormat="0" applyProtection="0">
      <alignment horizontal="right" vertical="center"/>
    </xf>
    <xf numFmtId="4" fontId="19" fillId="66" borderId="10" applyNumberFormat="0" applyProtection="0">
      <alignment horizontal="right" vertical="center"/>
    </xf>
    <xf numFmtId="4" fontId="19" fillId="67" borderId="12" applyNumberFormat="0" applyProtection="0">
      <alignment horizontal="right" vertical="center"/>
    </xf>
    <xf numFmtId="4" fontId="19" fillId="68" borderId="10" applyNumberFormat="0" applyProtection="0">
      <alignment horizontal="right" vertical="center"/>
    </xf>
    <xf numFmtId="4" fontId="19" fillId="69" borderId="10" applyNumberFormat="0" applyProtection="0">
      <alignment horizontal="right" vertical="center"/>
    </xf>
    <xf numFmtId="4" fontId="19" fillId="70" borderId="10" applyNumberFormat="0" applyProtection="0">
      <alignment horizontal="right" vertical="center"/>
    </xf>
    <xf numFmtId="4" fontId="19" fillId="71" borderId="10" applyNumberFormat="0" applyProtection="0">
      <alignment horizontal="right" vertical="center"/>
    </xf>
    <xf numFmtId="4" fontId="19" fillId="72" borderId="10" applyNumberFormat="0" applyProtection="0">
      <alignment horizontal="right" vertical="center"/>
    </xf>
    <xf numFmtId="4" fontId="19" fillId="73" borderId="10" applyNumberFormat="0" applyProtection="0">
      <alignment horizontal="right" vertical="center"/>
    </xf>
    <xf numFmtId="4" fontId="19" fillId="74" borderId="12" applyNumberFormat="0" applyProtection="0">
      <alignment horizontal="left" vertical="center" indent="1"/>
    </xf>
    <xf numFmtId="4" fontId="18" fillId="75" borderId="12" applyNumberFormat="0" applyProtection="0">
      <alignment horizontal="left" vertical="center" indent="1"/>
    </xf>
    <xf numFmtId="4" fontId="18" fillId="75" borderId="12" applyNumberFormat="0" applyProtection="0">
      <alignment horizontal="left" vertical="center" indent="1"/>
    </xf>
    <xf numFmtId="4" fontId="19" fillId="76" borderId="10" applyNumberFormat="0" applyProtection="0">
      <alignment horizontal="right" vertical="center"/>
    </xf>
    <xf numFmtId="4" fontId="19" fillId="77" borderId="12" applyNumberFormat="0" applyProtection="0">
      <alignment horizontal="left" vertical="center" indent="1"/>
    </xf>
    <xf numFmtId="4" fontId="19" fillId="76" borderId="12" applyNumberFormat="0" applyProtection="0">
      <alignment horizontal="left" vertical="center" indent="1"/>
    </xf>
    <xf numFmtId="0" fontId="19" fillId="78" borderId="10" applyNumberFormat="0" applyProtection="0">
      <alignment horizontal="left" vertical="center" indent="1"/>
    </xf>
    <xf numFmtId="0" fontId="19" fillId="75" borderId="19" applyNumberFormat="0" applyProtection="0">
      <alignment horizontal="left" vertical="top" indent="1"/>
    </xf>
    <xf numFmtId="0" fontId="19" fillId="79" borderId="10" applyNumberFormat="0" applyProtection="0">
      <alignment horizontal="left" vertical="center" indent="1"/>
    </xf>
    <xf numFmtId="0" fontId="19" fillId="76" borderId="19" applyNumberFormat="0" applyProtection="0">
      <alignment horizontal="left" vertical="top" indent="1"/>
    </xf>
    <xf numFmtId="0" fontId="19" fillId="80" borderId="10" applyNumberFormat="0" applyProtection="0">
      <alignment horizontal="left" vertical="center" indent="1"/>
    </xf>
    <xf numFmtId="0" fontId="19" fillId="80" borderId="19" applyNumberFormat="0" applyProtection="0">
      <alignment horizontal="left" vertical="top" indent="1"/>
    </xf>
    <xf numFmtId="0" fontId="19" fillId="77" borderId="10" applyNumberFormat="0" applyProtection="0">
      <alignment horizontal="left" vertical="center" indent="1"/>
    </xf>
    <xf numFmtId="0" fontId="19" fillId="77" borderId="19" applyNumberFormat="0" applyProtection="0">
      <alignment horizontal="left" vertical="top" indent="1"/>
    </xf>
    <xf numFmtId="0" fontId="19" fillId="81" borderId="20" applyNumberFormat="0">
      <protection locked="0"/>
    </xf>
    <xf numFmtId="0" fontId="21" fillId="75" borderId="21" applyBorder="0"/>
    <xf numFmtId="4" fontId="22" fillId="82" borderId="19" applyNumberFormat="0" applyProtection="0">
      <alignment vertical="center"/>
    </xf>
    <xf numFmtId="4" fontId="40" fillId="83" borderId="11" applyNumberFormat="0" applyProtection="0">
      <alignment vertical="center"/>
    </xf>
    <xf numFmtId="4" fontId="22" fillId="78" borderId="19" applyNumberFormat="0" applyProtection="0">
      <alignment horizontal="left" vertical="center" indent="1"/>
    </xf>
    <xf numFmtId="0" fontId="22" fillId="82" borderId="19" applyNumberFormat="0" applyProtection="0">
      <alignment horizontal="left" vertical="top" indent="1"/>
    </xf>
    <xf numFmtId="4" fontId="40" fillId="39" borderId="10" applyNumberFormat="0" applyProtection="0">
      <alignment horizontal="right" vertical="center"/>
    </xf>
    <xf numFmtId="0" fontId="22" fillId="76" borderId="19" applyNumberFormat="0" applyProtection="0">
      <alignment horizontal="left" vertical="top" indent="1"/>
    </xf>
    <xf numFmtId="4" fontId="24" fillId="84" borderId="12" applyNumberFormat="0" applyProtection="0">
      <alignment horizontal="left" vertical="center" indent="1"/>
    </xf>
    <xf numFmtId="0" fontId="19" fillId="85" borderId="11"/>
    <xf numFmtId="4" fontId="25" fillId="81" borderId="10" applyNumberFormat="0" applyProtection="0">
      <alignment horizontal="right" vertical="center"/>
    </xf>
    <xf numFmtId="0" fontId="38" fillId="0" borderId="0" applyNumberFormat="0" applyFill="0" applyBorder="0" applyAlignment="0" applyProtection="0"/>
    <xf numFmtId="0" fontId="31" fillId="0" borderId="22" applyNumberFormat="0" applyFill="0" applyAlignment="0" applyProtection="0"/>
    <xf numFmtId="0" fontId="39" fillId="0" borderId="0" applyNumberFormat="0" applyFill="0" applyBorder="0" applyAlignment="0" applyProtection="0"/>
    <xf numFmtId="0" fontId="27" fillId="51" borderId="0" applyNumberFormat="0" applyBorder="0" applyAlignment="0" applyProtection="0"/>
    <xf numFmtId="0" fontId="36" fillId="59" borderId="0" applyNumberFormat="0" applyBorder="0" applyAlignment="0" applyProtection="0"/>
    <xf numFmtId="4" fontId="19" fillId="40" borderId="10" applyNumberFormat="0" applyProtection="0">
      <alignment vertical="center"/>
    </xf>
    <xf numFmtId="4" fontId="19" fillId="37" borderId="10" applyNumberFormat="0" applyProtection="0">
      <alignment horizontal="left" vertical="center" indent="1"/>
    </xf>
    <xf numFmtId="4" fontId="19" fillId="33" borderId="10" applyNumberFormat="0" applyProtection="0">
      <alignment horizontal="left" vertical="center" indent="1"/>
    </xf>
    <xf numFmtId="4" fontId="19" fillId="65" borderId="10" applyNumberFormat="0" applyProtection="0">
      <alignment horizontal="right" vertical="center"/>
    </xf>
    <xf numFmtId="4" fontId="19" fillId="66" borderId="10" applyNumberFormat="0" applyProtection="0">
      <alignment horizontal="right" vertical="center"/>
    </xf>
    <xf numFmtId="4" fontId="19" fillId="67" borderId="12" applyNumberFormat="0" applyProtection="0">
      <alignment horizontal="right" vertical="center"/>
    </xf>
    <xf numFmtId="4" fontId="19" fillId="68" borderId="10" applyNumberFormat="0" applyProtection="0">
      <alignment horizontal="right" vertical="center"/>
    </xf>
    <xf numFmtId="4" fontId="19" fillId="69" borderId="10" applyNumberFormat="0" applyProtection="0">
      <alignment horizontal="right" vertical="center"/>
    </xf>
    <xf numFmtId="4" fontId="19" fillId="70" borderId="10" applyNumberFormat="0" applyProtection="0">
      <alignment horizontal="right" vertical="center"/>
    </xf>
    <xf numFmtId="4" fontId="19" fillId="71" borderId="10" applyNumberFormat="0" applyProtection="0">
      <alignment horizontal="right" vertical="center"/>
    </xf>
    <xf numFmtId="4" fontId="19" fillId="72" borderId="10" applyNumberFormat="0" applyProtection="0">
      <alignment horizontal="right" vertical="center"/>
    </xf>
    <xf numFmtId="4" fontId="19" fillId="73" borderId="10" applyNumberFormat="0" applyProtection="0">
      <alignment horizontal="right" vertical="center"/>
    </xf>
    <xf numFmtId="4" fontId="19" fillId="74" borderId="12" applyNumberFormat="0" applyProtection="0">
      <alignment horizontal="left" vertical="center" indent="1"/>
    </xf>
    <xf numFmtId="4" fontId="19" fillId="76" borderId="10" applyNumberFormat="0" applyProtection="0">
      <alignment horizontal="right" vertical="center"/>
    </xf>
    <xf numFmtId="4" fontId="19" fillId="77" borderId="12" applyNumberFormat="0" applyProtection="0">
      <alignment horizontal="left" vertical="center" indent="1"/>
    </xf>
    <xf numFmtId="4" fontId="19" fillId="76" borderId="12" applyNumberFormat="0" applyProtection="0">
      <alignment horizontal="left" vertical="center" indent="1"/>
    </xf>
    <xf numFmtId="0" fontId="19" fillId="78" borderId="10" applyNumberFormat="0" applyProtection="0">
      <alignment horizontal="left" vertical="center" indent="1"/>
    </xf>
    <xf numFmtId="0" fontId="19" fillId="79" borderId="10" applyNumberFormat="0" applyProtection="0">
      <alignment horizontal="left" vertical="center" indent="1"/>
    </xf>
    <xf numFmtId="0" fontId="19" fillId="80" borderId="10" applyNumberFormat="0" applyProtection="0">
      <alignment horizontal="left" vertical="center" indent="1"/>
    </xf>
    <xf numFmtId="0" fontId="19" fillId="77" borderId="10" applyNumberFormat="0" applyProtection="0">
      <alignment horizontal="left" vertical="center" indent="1"/>
    </xf>
    <xf numFmtId="4" fontId="19" fillId="0" borderId="10" applyNumberFormat="0" applyProtection="0">
      <alignment horizontal="right" vertical="center"/>
    </xf>
    <xf numFmtId="4" fontId="19" fillId="33" borderId="10" applyNumberFormat="0" applyProtection="0">
      <alignment horizontal="left" vertical="center" indent="1"/>
    </xf>
    <xf numFmtId="0" fontId="19" fillId="85" borderId="11"/>
    <xf numFmtId="169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4" fontId="19" fillId="0" borderId="10" applyNumberFormat="0" applyProtection="0">
      <alignment horizontal="right" vertical="center"/>
    </xf>
    <xf numFmtId="4" fontId="19" fillId="40" borderId="10" applyNumberFormat="0" applyProtection="0">
      <alignment vertical="center"/>
    </xf>
    <xf numFmtId="0" fontId="29" fillId="61" borderId="10" applyNumberFormat="0" applyAlignment="0" applyProtection="0"/>
    <xf numFmtId="0" fontId="35" fillId="59" borderId="10" applyNumberFormat="0" applyAlignment="0" applyProtection="0"/>
    <xf numFmtId="0" fontId="19" fillId="58" borderId="10" applyNumberFormat="0" applyFont="0" applyAlignment="0" applyProtection="0"/>
    <xf numFmtId="0" fontId="37" fillId="61" borderId="18" applyNumberFormat="0" applyAlignment="0" applyProtection="0"/>
    <xf numFmtId="4" fontId="40" fillId="37" borderId="10" applyNumberFormat="0" applyProtection="0">
      <alignment vertical="center"/>
    </xf>
    <xf numFmtId="4" fontId="19" fillId="37" borderId="10" applyNumberFormat="0" applyProtection="0">
      <alignment horizontal="left" vertical="center" indent="1"/>
    </xf>
    <xf numFmtId="0" fontId="23" fillId="40" borderId="19" applyNumberFormat="0" applyProtection="0">
      <alignment horizontal="left" vertical="top" indent="1"/>
    </xf>
    <xf numFmtId="4" fontId="19" fillId="33" borderId="10" applyNumberFormat="0" applyProtection="0">
      <alignment horizontal="left" vertical="center" indent="1"/>
    </xf>
    <xf numFmtId="4" fontId="19" fillId="65" borderId="10" applyNumberFormat="0" applyProtection="0">
      <alignment horizontal="right" vertical="center"/>
    </xf>
    <xf numFmtId="4" fontId="19" fillId="66" borderId="10" applyNumberFormat="0" applyProtection="0">
      <alignment horizontal="right" vertical="center"/>
    </xf>
    <xf numFmtId="4" fontId="19" fillId="67" borderId="12" applyNumberFormat="0" applyProtection="0">
      <alignment horizontal="right" vertical="center"/>
    </xf>
    <xf numFmtId="4" fontId="19" fillId="68" borderId="10" applyNumberFormat="0" applyProtection="0">
      <alignment horizontal="right" vertical="center"/>
    </xf>
    <xf numFmtId="4" fontId="19" fillId="69" borderId="10" applyNumberFormat="0" applyProtection="0">
      <alignment horizontal="right" vertical="center"/>
    </xf>
    <xf numFmtId="4" fontId="19" fillId="70" borderId="10" applyNumberFormat="0" applyProtection="0">
      <alignment horizontal="right" vertical="center"/>
    </xf>
    <xf numFmtId="4" fontId="19" fillId="71" borderId="10" applyNumberFormat="0" applyProtection="0">
      <alignment horizontal="right" vertical="center"/>
    </xf>
    <xf numFmtId="4" fontId="19" fillId="72" borderId="10" applyNumberFormat="0" applyProtection="0">
      <alignment horizontal="right" vertical="center"/>
    </xf>
    <xf numFmtId="4" fontId="19" fillId="73" borderId="10" applyNumberFormat="0" applyProtection="0">
      <alignment horizontal="right" vertical="center"/>
    </xf>
    <xf numFmtId="4" fontId="19" fillId="74" borderId="12" applyNumberFormat="0" applyProtection="0">
      <alignment horizontal="left" vertical="center" indent="1"/>
    </xf>
    <xf numFmtId="4" fontId="18" fillId="75" borderId="12" applyNumberFormat="0" applyProtection="0">
      <alignment horizontal="left" vertical="center" indent="1"/>
    </xf>
    <xf numFmtId="4" fontId="18" fillId="75" borderId="12" applyNumberFormat="0" applyProtection="0">
      <alignment horizontal="left" vertical="center" indent="1"/>
    </xf>
    <xf numFmtId="4" fontId="19" fillId="76" borderId="10" applyNumberFormat="0" applyProtection="0">
      <alignment horizontal="right" vertical="center"/>
    </xf>
    <xf numFmtId="4" fontId="19" fillId="77" borderId="12" applyNumberFormat="0" applyProtection="0">
      <alignment horizontal="left" vertical="center" indent="1"/>
    </xf>
    <xf numFmtId="4" fontId="19" fillId="76" borderId="12" applyNumberFormat="0" applyProtection="0">
      <alignment horizontal="left" vertical="center" indent="1"/>
    </xf>
    <xf numFmtId="0" fontId="19" fillId="78" borderId="10" applyNumberFormat="0" applyProtection="0">
      <alignment horizontal="left" vertical="center" indent="1"/>
    </xf>
    <xf numFmtId="0" fontId="19" fillId="75" borderId="19" applyNumberFormat="0" applyProtection="0">
      <alignment horizontal="left" vertical="top" indent="1"/>
    </xf>
    <xf numFmtId="0" fontId="19" fillId="79" borderId="10" applyNumberFormat="0" applyProtection="0">
      <alignment horizontal="left" vertical="center" indent="1"/>
    </xf>
    <xf numFmtId="0" fontId="19" fillId="76" borderId="19" applyNumberFormat="0" applyProtection="0">
      <alignment horizontal="left" vertical="top" indent="1"/>
    </xf>
    <xf numFmtId="0" fontId="19" fillId="80" borderId="10" applyNumberFormat="0" applyProtection="0">
      <alignment horizontal="left" vertical="center" indent="1"/>
    </xf>
    <xf numFmtId="0" fontId="19" fillId="80" borderId="19" applyNumberFormat="0" applyProtection="0">
      <alignment horizontal="left" vertical="top" indent="1"/>
    </xf>
    <xf numFmtId="0" fontId="19" fillId="77" borderId="10" applyNumberFormat="0" applyProtection="0">
      <alignment horizontal="left" vertical="center" indent="1"/>
    </xf>
    <xf numFmtId="0" fontId="19" fillId="77" borderId="19" applyNumberFormat="0" applyProtection="0">
      <alignment horizontal="left" vertical="top" indent="1"/>
    </xf>
    <xf numFmtId="0" fontId="21" fillId="75" borderId="21" applyBorder="0"/>
    <xf numFmtId="4" fontId="22" fillId="82" borderId="19" applyNumberFormat="0" applyProtection="0">
      <alignment vertical="center"/>
    </xf>
    <xf numFmtId="4" fontId="22" fillId="78" borderId="19" applyNumberFormat="0" applyProtection="0">
      <alignment horizontal="left" vertical="center" indent="1"/>
    </xf>
    <xf numFmtId="0" fontId="22" fillId="82" borderId="19" applyNumberFormat="0" applyProtection="0">
      <alignment horizontal="left" vertical="top" indent="1"/>
    </xf>
    <xf numFmtId="4" fontId="40" fillId="39" borderId="10" applyNumberFormat="0" applyProtection="0">
      <alignment horizontal="right" vertical="center"/>
    </xf>
    <xf numFmtId="4" fontId="19" fillId="33" borderId="10" applyNumberFormat="0" applyProtection="0">
      <alignment horizontal="left" vertical="center" indent="1"/>
    </xf>
    <xf numFmtId="0" fontId="22" fillId="76" borderId="19" applyNumberFormat="0" applyProtection="0">
      <alignment horizontal="left" vertical="top" indent="1"/>
    </xf>
    <xf numFmtId="4" fontId="24" fillId="84" borderId="12" applyNumberFormat="0" applyProtection="0">
      <alignment horizontal="left" vertical="center" indent="1"/>
    </xf>
    <xf numFmtId="4" fontId="25" fillId="81" borderId="10" applyNumberFormat="0" applyProtection="0">
      <alignment horizontal="right" vertical="center"/>
    </xf>
    <xf numFmtId="0" fontId="31" fillId="0" borderId="22" applyNumberFormat="0" applyFill="0" applyAlignment="0" applyProtection="0"/>
    <xf numFmtId="4" fontId="19" fillId="40" borderId="10" applyNumberFormat="0" applyProtection="0">
      <alignment vertical="center"/>
    </xf>
    <xf numFmtId="4" fontId="19" fillId="37" borderId="10" applyNumberFormat="0" applyProtection="0">
      <alignment horizontal="left" vertical="center" indent="1"/>
    </xf>
    <xf numFmtId="4" fontId="19" fillId="33" borderId="10" applyNumberFormat="0" applyProtection="0">
      <alignment horizontal="left" vertical="center" indent="1"/>
    </xf>
    <xf numFmtId="4" fontId="19" fillId="65" borderId="10" applyNumberFormat="0" applyProtection="0">
      <alignment horizontal="right" vertical="center"/>
    </xf>
    <xf numFmtId="4" fontId="19" fillId="66" borderId="10" applyNumberFormat="0" applyProtection="0">
      <alignment horizontal="right" vertical="center"/>
    </xf>
    <xf numFmtId="4" fontId="19" fillId="67" borderId="12" applyNumberFormat="0" applyProtection="0">
      <alignment horizontal="right" vertical="center"/>
    </xf>
    <xf numFmtId="4" fontId="19" fillId="68" borderId="10" applyNumberFormat="0" applyProtection="0">
      <alignment horizontal="right" vertical="center"/>
    </xf>
    <xf numFmtId="4" fontId="19" fillId="69" borderId="10" applyNumberFormat="0" applyProtection="0">
      <alignment horizontal="right" vertical="center"/>
    </xf>
    <xf numFmtId="4" fontId="19" fillId="70" borderId="10" applyNumberFormat="0" applyProtection="0">
      <alignment horizontal="right" vertical="center"/>
    </xf>
    <xf numFmtId="4" fontId="19" fillId="71" borderId="10" applyNumberFormat="0" applyProtection="0">
      <alignment horizontal="right" vertical="center"/>
    </xf>
    <xf numFmtId="4" fontId="19" fillId="72" borderId="10" applyNumberFormat="0" applyProtection="0">
      <alignment horizontal="right" vertical="center"/>
    </xf>
    <xf numFmtId="4" fontId="19" fillId="73" borderId="10" applyNumberFormat="0" applyProtection="0">
      <alignment horizontal="right" vertical="center"/>
    </xf>
    <xf numFmtId="4" fontId="19" fillId="74" borderId="12" applyNumberFormat="0" applyProtection="0">
      <alignment horizontal="left" vertical="center" indent="1"/>
    </xf>
    <xf numFmtId="4" fontId="19" fillId="76" borderId="10" applyNumberFormat="0" applyProtection="0">
      <alignment horizontal="right" vertical="center"/>
    </xf>
    <xf numFmtId="4" fontId="19" fillId="77" borderId="12" applyNumberFormat="0" applyProtection="0">
      <alignment horizontal="left" vertical="center" indent="1"/>
    </xf>
    <xf numFmtId="4" fontId="19" fillId="76" borderId="12" applyNumberFormat="0" applyProtection="0">
      <alignment horizontal="left" vertical="center" indent="1"/>
    </xf>
    <xf numFmtId="0" fontId="19" fillId="78" borderId="10" applyNumberFormat="0" applyProtection="0">
      <alignment horizontal="left" vertical="center" indent="1"/>
    </xf>
    <xf numFmtId="0" fontId="19" fillId="79" borderId="10" applyNumberFormat="0" applyProtection="0">
      <alignment horizontal="left" vertical="center" indent="1"/>
    </xf>
    <xf numFmtId="0" fontId="19" fillId="80" borderId="10" applyNumberFormat="0" applyProtection="0">
      <alignment horizontal="left" vertical="center" indent="1"/>
    </xf>
    <xf numFmtId="0" fontId="19" fillId="77" borderId="10" applyNumberFormat="0" applyProtection="0">
      <alignment horizontal="left" vertical="center" indent="1"/>
    </xf>
    <xf numFmtId="4" fontId="19" fillId="0" borderId="10" applyNumberFormat="0" applyProtection="0">
      <alignment horizontal="right" vertical="center"/>
    </xf>
    <xf numFmtId="4" fontId="19" fillId="33" borderId="10" applyNumberFormat="0" applyProtection="0">
      <alignment horizontal="left" vertical="center" indent="1"/>
    </xf>
    <xf numFmtId="0" fontId="1" fillId="0" borderId="0"/>
    <xf numFmtId="9" fontId="1" fillId="0" borderId="0" applyFont="0" applyFill="0" applyBorder="0" applyAlignment="0" applyProtection="0"/>
    <xf numFmtId="4" fontId="19" fillId="68" borderId="10" applyNumberFormat="0" applyProtection="0">
      <alignment horizontal="right" vertical="center"/>
    </xf>
    <xf numFmtId="4" fontId="22" fillId="78" borderId="19" applyNumberFormat="0" applyProtection="0">
      <alignment horizontal="left" vertical="center" indent="1"/>
    </xf>
    <xf numFmtId="0" fontId="19" fillId="77" borderId="19" applyNumberFormat="0" applyProtection="0">
      <alignment horizontal="left" vertical="top" indent="1"/>
    </xf>
    <xf numFmtId="0" fontId="19" fillId="77" borderId="10" applyNumberFormat="0" applyProtection="0">
      <alignment horizontal="left" vertical="center" indent="1"/>
    </xf>
    <xf numFmtId="0" fontId="19" fillId="80" borderId="19" applyNumberFormat="0" applyProtection="0">
      <alignment horizontal="left" vertical="top" indent="1"/>
    </xf>
    <xf numFmtId="0" fontId="19" fillId="80" borderId="10" applyNumberFormat="0" applyProtection="0">
      <alignment horizontal="left" vertical="center" indent="1"/>
    </xf>
    <xf numFmtId="0" fontId="19" fillId="76" borderId="19" applyNumberFormat="0" applyProtection="0">
      <alignment horizontal="left" vertical="top" indent="1"/>
    </xf>
    <xf numFmtId="0" fontId="19" fillId="79" borderId="10" applyNumberFormat="0" applyProtection="0">
      <alignment horizontal="left" vertical="center" indent="1"/>
    </xf>
    <xf numFmtId="0" fontId="19" fillId="75" borderId="19" applyNumberFormat="0" applyProtection="0">
      <alignment horizontal="left" vertical="top" indent="1"/>
    </xf>
    <xf numFmtId="4" fontId="19" fillId="76" borderId="12" applyNumberFormat="0" applyProtection="0">
      <alignment horizontal="left" vertical="center" indent="1"/>
    </xf>
    <xf numFmtId="0" fontId="23" fillId="40" borderId="19" applyNumberFormat="0" applyProtection="0">
      <alignment horizontal="left" vertical="top" indent="1"/>
    </xf>
    <xf numFmtId="4" fontId="19" fillId="37" borderId="10" applyNumberFormat="0" applyProtection="0">
      <alignment horizontal="left" vertical="center" indent="1"/>
    </xf>
    <xf numFmtId="4" fontId="40" fillId="37" borderId="10" applyNumberFormat="0" applyProtection="0">
      <alignment vertical="center"/>
    </xf>
    <xf numFmtId="0" fontId="37" fillId="61" borderId="18" applyNumberFormat="0" applyAlignment="0" applyProtection="0"/>
    <xf numFmtId="0" fontId="19" fillId="58" borderId="10" applyNumberFormat="0" applyFont="0" applyAlignment="0" applyProtection="0"/>
    <xf numFmtId="0" fontId="35" fillId="59" borderId="10" applyNumberFormat="0" applyAlignment="0" applyProtection="0"/>
    <xf numFmtId="4" fontId="19" fillId="40" borderId="10" applyNumberFormat="0" applyProtection="0">
      <alignment vertical="center"/>
    </xf>
    <xf numFmtId="0" fontId="29" fillId="61" borderId="10" applyNumberFormat="0" applyAlignment="0" applyProtection="0"/>
    <xf numFmtId="0" fontId="18" fillId="0" borderId="0"/>
    <xf numFmtId="4" fontId="19" fillId="73" borderId="10" applyNumberFormat="0" applyProtection="0">
      <alignment horizontal="right" vertical="center"/>
    </xf>
    <xf numFmtId="4" fontId="19" fillId="72" borderId="10" applyNumberFormat="0" applyProtection="0">
      <alignment horizontal="right" vertical="center"/>
    </xf>
    <xf numFmtId="4" fontId="19" fillId="70" borderId="10" applyNumberFormat="0" applyProtection="0">
      <alignment horizontal="right" vertical="center"/>
    </xf>
    <xf numFmtId="4" fontId="19" fillId="68" borderId="10" applyNumberFormat="0" applyProtection="0">
      <alignment horizontal="right" vertical="center"/>
    </xf>
    <xf numFmtId="4" fontId="19" fillId="66" borderId="10" applyNumberFormat="0" applyProtection="0">
      <alignment horizontal="right" vertical="center"/>
    </xf>
    <xf numFmtId="4" fontId="19" fillId="33" borderId="10" applyNumberFormat="0" applyProtection="0">
      <alignment horizontal="left" vertical="center" indent="1"/>
    </xf>
    <xf numFmtId="0" fontId="23" fillId="40" borderId="19" applyNumberFormat="0" applyProtection="0">
      <alignment horizontal="left" vertical="top" indent="1"/>
    </xf>
    <xf numFmtId="4" fontId="19" fillId="37" borderId="10" applyNumberFormat="0" applyProtection="0">
      <alignment horizontal="left" vertical="center" indent="1"/>
    </xf>
    <xf numFmtId="4" fontId="40" fillId="37" borderId="10" applyNumberFormat="0" applyProtection="0">
      <alignment vertical="center"/>
    </xf>
    <xf numFmtId="0" fontId="19" fillId="58" borderId="10" applyNumberFormat="0" applyFont="0" applyAlignment="0" applyProtection="0"/>
    <xf numFmtId="0" fontId="35" fillId="59" borderId="10" applyNumberFormat="0" applyAlignment="0" applyProtection="0"/>
    <xf numFmtId="0" fontId="29" fillId="61" borderId="10" applyNumberFormat="0" applyAlignment="0" applyProtection="0"/>
    <xf numFmtId="4" fontId="19" fillId="40" borderId="10" applyNumberFormat="0" applyProtection="0">
      <alignment vertical="center"/>
    </xf>
    <xf numFmtId="4" fontId="19" fillId="0" borderId="10" applyNumberFormat="0" applyProtection="0">
      <alignment horizontal="right" vertical="center"/>
    </xf>
    <xf numFmtId="4" fontId="19" fillId="33" borderId="10" applyNumberFormat="0" applyProtection="0">
      <alignment horizontal="left" vertical="center" indent="1"/>
    </xf>
    <xf numFmtId="0" fontId="19" fillId="77" borderId="10" applyNumberFormat="0" applyProtection="0">
      <alignment horizontal="left" vertical="center" indent="1"/>
    </xf>
    <xf numFmtId="0" fontId="19" fillId="79" borderId="10" applyNumberFormat="0" applyProtection="0">
      <alignment horizontal="left" vertical="center" indent="1"/>
    </xf>
    <xf numFmtId="4" fontId="19" fillId="76" borderId="12" applyNumberFormat="0" applyProtection="0">
      <alignment horizontal="left" vertical="center" indent="1"/>
    </xf>
    <xf numFmtId="4" fontId="19" fillId="76" borderId="10" applyNumberFormat="0" applyProtection="0">
      <alignment horizontal="right" vertical="center"/>
    </xf>
    <xf numFmtId="4" fontId="19" fillId="73" borderId="10" applyNumberFormat="0" applyProtection="0">
      <alignment horizontal="right" vertical="center"/>
    </xf>
    <xf numFmtId="4" fontId="19" fillId="71" borderId="10" applyNumberFormat="0" applyProtection="0">
      <alignment horizontal="right" vertical="center"/>
    </xf>
    <xf numFmtId="166" fontId="18" fillId="0" borderId="0" applyFont="0" applyFill="0" applyBorder="0" applyAlignment="0" applyProtection="0"/>
    <xf numFmtId="4" fontId="19" fillId="67" borderId="12" applyNumberFormat="0" applyProtection="0">
      <alignment horizontal="right" vertical="center"/>
    </xf>
    <xf numFmtId="4" fontId="19" fillId="65" borderId="10" applyNumberFormat="0" applyProtection="0">
      <alignment horizontal="right" vertical="center"/>
    </xf>
    <xf numFmtId="4" fontId="19" fillId="33" borderId="10" applyNumberFormat="0" applyProtection="0">
      <alignment horizontal="left" vertical="center" indent="1"/>
    </xf>
    <xf numFmtId="4" fontId="19" fillId="37" borderId="10" applyNumberFormat="0" applyProtection="0">
      <alignment horizontal="left" vertical="center" indent="1"/>
    </xf>
    <xf numFmtId="4" fontId="19" fillId="40" borderId="10" applyNumberFormat="0" applyProtection="0">
      <alignment vertical="center"/>
    </xf>
    <xf numFmtId="0" fontId="31" fillId="0" borderId="22" applyNumberFormat="0" applyFill="0" applyAlignment="0" applyProtection="0"/>
    <xf numFmtId="4" fontId="25" fillId="81" borderId="10" applyNumberFormat="0" applyProtection="0">
      <alignment horizontal="right" vertical="center"/>
    </xf>
    <xf numFmtId="4" fontId="24" fillId="84" borderId="12" applyNumberFormat="0" applyProtection="0">
      <alignment horizontal="left" vertical="center" indent="1"/>
    </xf>
    <xf numFmtId="0" fontId="22" fillId="76" borderId="19" applyNumberFormat="0" applyProtection="0">
      <alignment horizontal="left" vertical="top" indent="1"/>
    </xf>
    <xf numFmtId="4" fontId="40" fillId="39" borderId="10" applyNumberFormat="0" applyProtection="0">
      <alignment horizontal="right" vertical="center"/>
    </xf>
    <xf numFmtId="0" fontId="18" fillId="0" borderId="0"/>
    <xf numFmtId="4" fontId="19" fillId="77" borderId="12" applyNumberFormat="0" applyProtection="0">
      <alignment horizontal="left" vertical="center" indent="1"/>
    </xf>
    <xf numFmtId="4" fontId="19" fillId="76" borderId="10" applyNumberFormat="0" applyProtection="0">
      <alignment horizontal="right" vertical="center"/>
    </xf>
    <xf numFmtId="4" fontId="18" fillId="75" borderId="12" applyNumberFormat="0" applyProtection="0">
      <alignment horizontal="left" vertical="center" indent="1"/>
    </xf>
    <xf numFmtId="4" fontId="19" fillId="71" borderId="10" applyNumberFormat="0" applyProtection="0">
      <alignment horizontal="right" vertical="center"/>
    </xf>
    <xf numFmtId="4" fontId="19" fillId="70" borderId="10" applyNumberFormat="0" applyProtection="0">
      <alignment horizontal="right" vertical="center"/>
    </xf>
    <xf numFmtId="4" fontId="19" fillId="69" borderId="10" applyNumberFormat="0" applyProtection="0">
      <alignment horizontal="right" vertical="center"/>
    </xf>
    <xf numFmtId="4" fontId="19" fillId="68" borderId="10" applyNumberFormat="0" applyProtection="0">
      <alignment horizontal="right" vertical="center"/>
    </xf>
    <xf numFmtId="4" fontId="19" fillId="67" borderId="12" applyNumberFormat="0" applyProtection="0">
      <alignment horizontal="right" vertical="center"/>
    </xf>
    <xf numFmtId="4" fontId="19" fillId="66" borderId="10" applyNumberFormat="0" applyProtection="0">
      <alignment horizontal="right" vertical="center"/>
    </xf>
    <xf numFmtId="4" fontId="19" fillId="65" borderId="10" applyNumberFormat="0" applyProtection="0">
      <alignment horizontal="right" vertical="center"/>
    </xf>
    <xf numFmtId="4" fontId="19" fillId="33" borderId="10" applyNumberFormat="0" applyProtection="0">
      <alignment horizontal="left" vertical="center" indent="1"/>
    </xf>
    <xf numFmtId="0" fontId="19" fillId="78" borderId="10" applyNumberFormat="0" applyProtection="0">
      <alignment horizontal="left" vertical="center" indent="1"/>
    </xf>
    <xf numFmtId="4" fontId="19" fillId="71" borderId="10" applyNumberFormat="0" applyProtection="0">
      <alignment horizontal="right" vertical="center"/>
    </xf>
    <xf numFmtId="4" fontId="19" fillId="69" borderId="10" applyNumberFormat="0" applyProtection="0">
      <alignment horizontal="right" vertical="center"/>
    </xf>
    <xf numFmtId="4" fontId="19" fillId="67" borderId="12" applyNumberFormat="0" applyProtection="0">
      <alignment horizontal="right" vertical="center"/>
    </xf>
    <xf numFmtId="4" fontId="19" fillId="65" borderId="10" applyNumberFormat="0" applyProtection="0">
      <alignment horizontal="right" vertical="center"/>
    </xf>
    <xf numFmtId="0" fontId="37" fillId="61" borderId="18" applyNumberFormat="0" applyAlignment="0" applyProtection="0"/>
    <xf numFmtId="4" fontId="19" fillId="0" borderId="10" applyNumberFormat="0" applyProtection="0">
      <alignment horizontal="right" vertical="center"/>
    </xf>
    <xf numFmtId="0" fontId="19" fillId="80" borderId="10" applyNumberFormat="0" applyProtection="0">
      <alignment horizontal="left" vertical="center" indent="1"/>
    </xf>
    <xf numFmtId="0" fontId="19" fillId="78" borderId="10" applyNumberFormat="0" applyProtection="0">
      <alignment horizontal="left" vertical="center" indent="1"/>
    </xf>
    <xf numFmtId="4" fontId="19" fillId="77" borderId="12" applyNumberFormat="0" applyProtection="0">
      <alignment horizontal="left" vertical="center" indent="1"/>
    </xf>
    <xf numFmtId="4" fontId="19" fillId="74" borderId="12" applyNumberFormat="0" applyProtection="0">
      <alignment horizontal="left" vertical="center" indent="1"/>
    </xf>
    <xf numFmtId="4" fontId="19" fillId="72" borderId="10" applyNumberFormat="0" applyProtection="0">
      <alignment horizontal="right" vertical="center"/>
    </xf>
    <xf numFmtId="4" fontId="19" fillId="70" borderId="10" applyNumberFormat="0" applyProtection="0">
      <alignment horizontal="right" vertical="center"/>
    </xf>
    <xf numFmtId="4" fontId="19" fillId="66" borderId="10" applyNumberFormat="0" applyProtection="0">
      <alignment horizontal="right" vertical="center"/>
    </xf>
    <xf numFmtId="0" fontId="22" fillId="82" borderId="19" applyNumberFormat="0" applyProtection="0">
      <alignment horizontal="left" vertical="top" indent="1"/>
    </xf>
    <xf numFmtId="4" fontId="18" fillId="75" borderId="12" applyNumberFormat="0" applyProtection="0">
      <alignment horizontal="left" vertical="center" indent="1"/>
    </xf>
    <xf numFmtId="4" fontId="19" fillId="74" borderId="12" applyNumberFormat="0" applyProtection="0">
      <alignment horizontal="left" vertical="center" indent="1"/>
    </xf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4" fontId="19" fillId="73" borderId="10" applyNumberFormat="0" applyProtection="0">
      <alignment horizontal="right" vertical="center"/>
    </xf>
    <xf numFmtId="4" fontId="19" fillId="72" borderId="10" applyNumberFormat="0" applyProtection="0">
      <alignment horizontal="right" vertical="center"/>
    </xf>
    <xf numFmtId="4" fontId="19" fillId="69" borderId="10" applyNumberFormat="0" applyProtection="0">
      <alignment horizontal="right" vertical="center"/>
    </xf>
    <xf numFmtId="4" fontId="19" fillId="72" borderId="10" applyNumberFormat="0" applyProtection="0">
      <alignment horizontal="right" vertical="center"/>
    </xf>
    <xf numFmtId="4" fontId="19" fillId="71" borderId="10" applyNumberFormat="0" applyProtection="0">
      <alignment horizontal="right" vertical="center"/>
    </xf>
    <xf numFmtId="4" fontId="19" fillId="70" borderId="10" applyNumberFormat="0" applyProtection="0">
      <alignment horizontal="right" vertical="center"/>
    </xf>
    <xf numFmtId="4" fontId="19" fillId="65" borderId="10" applyNumberFormat="0" applyProtection="0">
      <alignment horizontal="right" vertical="center"/>
    </xf>
    <xf numFmtId="4" fontId="19" fillId="68" borderId="10" applyNumberFormat="0" applyProtection="0">
      <alignment horizontal="right" vertical="center"/>
    </xf>
    <xf numFmtId="4" fontId="19" fillId="67" borderId="12" applyNumberFormat="0" applyProtection="0">
      <alignment horizontal="right" vertical="center"/>
    </xf>
    <xf numFmtId="4" fontId="19" fillId="66" borderId="10" applyNumberFormat="0" applyProtection="0">
      <alignment horizontal="right" vertical="center"/>
    </xf>
    <xf numFmtId="0" fontId="31" fillId="0" borderId="22" applyNumberFormat="0" applyFill="0" applyAlignment="0" applyProtection="0"/>
    <xf numFmtId="4" fontId="19" fillId="33" borderId="10" applyNumberFormat="0" applyProtection="0">
      <alignment horizontal="left" vertical="center" indent="1"/>
    </xf>
    <xf numFmtId="4" fontId="19" fillId="37" borderId="10" applyNumberFormat="0" applyProtection="0">
      <alignment horizontal="left" vertical="center" indent="1"/>
    </xf>
    <xf numFmtId="4" fontId="19" fillId="40" borderId="10" applyNumberFormat="0" applyProtection="0">
      <alignment vertical="center"/>
    </xf>
    <xf numFmtId="4" fontId="19" fillId="33" borderId="10" applyNumberFormat="0" applyProtection="0">
      <alignment horizontal="left" vertical="center" indent="1"/>
    </xf>
    <xf numFmtId="4" fontId="25" fillId="81" borderId="10" applyNumberFormat="0" applyProtection="0">
      <alignment horizontal="right" vertical="center"/>
    </xf>
    <xf numFmtId="4" fontId="24" fillId="84" borderId="12" applyNumberFormat="0" applyProtection="0">
      <alignment horizontal="left" vertical="center" indent="1"/>
    </xf>
    <xf numFmtId="0" fontId="22" fillId="76" borderId="19" applyNumberFormat="0" applyProtection="0">
      <alignment horizontal="left" vertical="top" indent="1"/>
    </xf>
    <xf numFmtId="4" fontId="22" fillId="82" borderId="19" applyNumberFormat="0" applyProtection="0">
      <alignment vertical="center"/>
    </xf>
    <xf numFmtId="4" fontId="40" fillId="39" borderId="10" applyNumberFormat="0" applyProtection="0">
      <alignment horizontal="right" vertical="center"/>
    </xf>
    <xf numFmtId="0" fontId="22" fillId="82" borderId="19" applyNumberFormat="0" applyProtection="0">
      <alignment horizontal="left" vertical="top" indent="1"/>
    </xf>
    <xf numFmtId="4" fontId="22" fillId="78" borderId="19" applyNumberFormat="0" applyProtection="0">
      <alignment horizontal="left" vertical="center" indent="1"/>
    </xf>
    <xf numFmtId="0" fontId="19" fillId="80" borderId="19" applyNumberFormat="0" applyProtection="0">
      <alignment horizontal="left" vertical="top" indent="1"/>
    </xf>
    <xf numFmtId="0" fontId="21" fillId="75" borderId="21" applyBorder="0"/>
    <xf numFmtId="0" fontId="19" fillId="77" borderId="19" applyNumberFormat="0" applyProtection="0">
      <alignment horizontal="left" vertical="top" indent="1"/>
    </xf>
    <xf numFmtId="0" fontId="19" fillId="77" borderId="10" applyNumberFormat="0" applyProtection="0">
      <alignment horizontal="left" vertical="center" indent="1"/>
    </xf>
    <xf numFmtId="4" fontId="19" fillId="69" borderId="10" applyNumberFormat="0" applyProtection="0">
      <alignment horizontal="right" vertical="center"/>
    </xf>
    <xf numFmtId="0" fontId="19" fillId="76" borderId="19" applyNumberFormat="0" applyProtection="0">
      <alignment horizontal="left" vertical="top" indent="1"/>
    </xf>
    <xf numFmtId="4" fontId="19" fillId="77" borderId="12" applyNumberFormat="0" applyProtection="0">
      <alignment horizontal="left" vertical="center" indent="1"/>
    </xf>
    <xf numFmtId="4" fontId="19" fillId="76" borderId="10" applyNumberFormat="0" applyProtection="0">
      <alignment horizontal="right" vertical="center"/>
    </xf>
    <xf numFmtId="4" fontId="18" fillId="75" borderId="12" applyNumberFormat="0" applyProtection="0">
      <alignment horizontal="left" vertical="center" indent="1"/>
    </xf>
    <xf numFmtId="4" fontId="18" fillId="75" borderId="12" applyNumberFormat="0" applyProtection="0">
      <alignment horizontal="left" vertical="center" indent="1"/>
    </xf>
    <xf numFmtId="0" fontId="19" fillId="75" borderId="19" applyNumberFormat="0" applyProtection="0">
      <alignment horizontal="left" vertical="top" indent="1"/>
    </xf>
    <xf numFmtId="4" fontId="22" fillId="82" borderId="19" applyNumberFormat="0" applyProtection="0">
      <alignment vertical="center"/>
    </xf>
    <xf numFmtId="0" fontId="19" fillId="78" borderId="10" applyNumberFormat="0" applyProtection="0">
      <alignment horizontal="left" vertical="center" indent="1"/>
    </xf>
    <xf numFmtId="0" fontId="19" fillId="80" borderId="10" applyNumberFormat="0" applyProtection="0">
      <alignment horizontal="left" vertical="center" indent="1"/>
    </xf>
    <xf numFmtId="0" fontId="21" fillId="75" borderId="21" applyBorder="0"/>
    <xf numFmtId="4" fontId="19" fillId="0" borderId="10" applyNumberFormat="0" applyProtection="0">
      <alignment horizontal="right" vertical="center"/>
    </xf>
    <xf numFmtId="4" fontId="19" fillId="33" borderId="10" applyNumberFormat="0" applyProtection="0">
      <alignment horizontal="left" vertical="center" indent="1"/>
    </xf>
    <xf numFmtId="0" fontId="19" fillId="79" borderId="10" applyNumberFormat="0" applyProtection="0">
      <alignment horizontal="left" vertical="center" indent="1"/>
    </xf>
    <xf numFmtId="4" fontId="19" fillId="74" borderId="12" applyNumberFormat="0" applyProtection="0">
      <alignment horizontal="left" vertical="center" indent="1"/>
    </xf>
    <xf numFmtId="4" fontId="19" fillId="76" borderId="12" applyNumberFormat="0" applyProtection="0">
      <alignment horizontal="left" vertical="center" indent="1"/>
    </xf>
    <xf numFmtId="0" fontId="37" fillId="61" borderId="18" applyNumberFormat="0" applyAlignment="0" applyProtection="0"/>
    <xf numFmtId="0" fontId="37" fillId="61" borderId="18" applyNumberFormat="0" applyAlignment="0" applyProtection="0"/>
    <xf numFmtId="0" fontId="19" fillId="86" borderId="0"/>
    <xf numFmtId="0" fontId="26" fillId="41" borderId="0" applyNumberFormat="0" applyBorder="0" applyAlignment="0" applyProtection="0"/>
    <xf numFmtId="0" fontId="26" fillId="45" borderId="0" applyNumberFormat="0" applyBorder="0" applyAlignment="0" applyProtection="0"/>
    <xf numFmtId="0" fontId="26" fillId="49" borderId="0" applyNumberFormat="0" applyBorder="0" applyAlignment="0" applyProtection="0"/>
    <xf numFmtId="0" fontId="26" fillId="53" borderId="0" applyNumberFormat="0" applyBorder="0" applyAlignment="0" applyProtection="0"/>
    <xf numFmtId="0" fontId="26" fillId="44" borderId="0" applyNumberFormat="0" applyBorder="0" applyAlignment="0" applyProtection="0"/>
    <xf numFmtId="0" fontId="26" fillId="57" borderId="0" applyNumberFormat="0" applyBorder="0" applyAlignment="0" applyProtection="0"/>
    <xf numFmtId="4" fontId="19" fillId="73" borderId="10" applyNumberFormat="0" applyProtection="0">
      <alignment horizontal="right" vertical="center"/>
    </xf>
    <xf numFmtId="4" fontId="19" fillId="74" borderId="12" applyNumberFormat="0" applyProtection="0">
      <alignment horizontal="left" vertical="center" indent="1"/>
    </xf>
    <xf numFmtId="4" fontId="19" fillId="76" borderId="10" applyNumberFormat="0" applyProtection="0">
      <alignment horizontal="right" vertical="center"/>
    </xf>
    <xf numFmtId="4" fontId="19" fillId="77" borderId="12" applyNumberFormat="0" applyProtection="0">
      <alignment horizontal="left" vertical="center" indent="1"/>
    </xf>
    <xf numFmtId="4" fontId="19" fillId="76" borderId="12" applyNumberFormat="0" applyProtection="0">
      <alignment horizontal="left" vertical="center" indent="1"/>
    </xf>
    <xf numFmtId="0" fontId="19" fillId="78" borderId="10" applyNumberFormat="0" applyProtection="0">
      <alignment horizontal="left" vertical="center" indent="1"/>
    </xf>
    <xf numFmtId="0" fontId="19" fillId="79" borderId="10" applyNumberFormat="0" applyProtection="0">
      <alignment horizontal="left" vertical="center" indent="1"/>
    </xf>
    <xf numFmtId="0" fontId="19" fillId="80" borderId="10" applyNumberFormat="0" applyProtection="0">
      <alignment horizontal="left" vertical="center" indent="1"/>
    </xf>
    <xf numFmtId="0" fontId="19" fillId="77" borderId="10" applyNumberFormat="0" applyProtection="0">
      <alignment horizontal="left" vertical="center" indent="1"/>
    </xf>
    <xf numFmtId="4" fontId="19" fillId="0" borderId="10" applyNumberFormat="0" applyProtection="0">
      <alignment horizontal="right" vertical="center"/>
    </xf>
    <xf numFmtId="4" fontId="19" fillId="33" borderId="10" applyNumberFormat="0" applyProtection="0">
      <alignment horizontal="left" vertical="center" indent="1"/>
    </xf>
    <xf numFmtId="0" fontId="37" fillId="61" borderId="18" applyNumberFormat="0" applyAlignment="0" applyProtection="0"/>
    <xf numFmtId="0" fontId="37" fillId="61" borderId="18" applyNumberFormat="0" applyAlignment="0" applyProtection="0"/>
    <xf numFmtId="0" fontId="26" fillId="45" borderId="0" applyNumberFormat="0" applyBorder="0" applyAlignment="0" applyProtection="0"/>
    <xf numFmtId="0" fontId="26" fillId="57" borderId="0" applyNumberFormat="0" applyBorder="0" applyAlignment="0" applyProtection="0"/>
    <xf numFmtId="0" fontId="26" fillId="45" borderId="0" applyNumberFormat="0" applyBorder="0" applyAlignment="0" applyProtection="0"/>
    <xf numFmtId="0" fontId="26" fillId="44" borderId="0" applyNumberFormat="0" applyBorder="0" applyAlignment="0" applyProtection="0"/>
    <xf numFmtId="0" fontId="26" fillId="49" borderId="0" applyNumberFormat="0" applyBorder="0" applyAlignment="0" applyProtection="0"/>
    <xf numFmtId="0" fontId="26" fillId="53" borderId="0" applyNumberFormat="0" applyBorder="0" applyAlignment="0" applyProtection="0"/>
    <xf numFmtId="0" fontId="26" fillId="44" borderId="0" applyNumberFormat="0" applyBorder="0" applyAlignment="0" applyProtection="0"/>
    <xf numFmtId="0" fontId="26" fillId="57" borderId="0" applyNumberFormat="0" applyBorder="0" applyAlignment="0" applyProtection="0"/>
    <xf numFmtId="0" fontId="26" fillId="41" borderId="0" applyNumberFormat="0" applyBorder="0" applyAlignment="0" applyProtection="0"/>
    <xf numFmtId="0" fontId="19" fillId="86" borderId="0"/>
    <xf numFmtId="0" fontId="26" fillId="49" borderId="0" applyNumberFormat="0" applyBorder="0" applyAlignment="0" applyProtection="0"/>
    <xf numFmtId="0" fontId="26" fillId="41" borderId="0" applyNumberFormat="0" applyBorder="0" applyAlignment="0" applyProtection="0"/>
    <xf numFmtId="0" fontId="26" fillId="53" borderId="0" applyNumberFormat="0" applyBorder="0" applyAlignment="0" applyProtection="0"/>
  </cellStyleXfs>
  <cellXfs count="81">
    <xf numFmtId="0" fontId="0" fillId="0" borderId="0" xfId="0"/>
    <xf numFmtId="0" fontId="13" fillId="93" borderId="32" xfId="0" applyFont="1" applyFill="1" applyBorder="1"/>
    <xf numFmtId="0" fontId="13" fillId="93" borderId="31" xfId="0" applyFont="1" applyFill="1" applyBorder="1"/>
    <xf numFmtId="0" fontId="13" fillId="93" borderId="33" xfId="0" applyFont="1" applyFill="1" applyBorder="1"/>
    <xf numFmtId="0" fontId="0" fillId="0" borderId="0" xfId="0"/>
    <xf numFmtId="0" fontId="16" fillId="0" borderId="0" xfId="0" applyFont="1"/>
    <xf numFmtId="0" fontId="41" fillId="0" borderId="23" xfId="0" applyFont="1" applyBorder="1"/>
    <xf numFmtId="0" fontId="41" fillId="0" borderId="23" xfId="0" applyFont="1" applyBorder="1" applyAlignment="1">
      <alignment horizontal="center"/>
    </xf>
    <xf numFmtId="0" fontId="41" fillId="0" borderId="23" xfId="0" applyFont="1" applyFill="1" applyBorder="1"/>
    <xf numFmtId="0" fontId="41" fillId="34" borderId="24" xfId="0" applyFont="1" applyFill="1" applyBorder="1"/>
    <xf numFmtId="0" fontId="44" fillId="34" borderId="25" xfId="0" applyFont="1" applyFill="1" applyBorder="1"/>
    <xf numFmtId="0" fontId="44" fillId="34" borderId="25" xfId="0" applyFont="1" applyFill="1" applyBorder="1" applyAlignment="1">
      <alignment horizontal="center"/>
    </xf>
    <xf numFmtId="0" fontId="45" fillId="34" borderId="25" xfId="0" applyFont="1" applyFill="1" applyBorder="1"/>
    <xf numFmtId="0" fontId="44" fillId="88" borderId="26" xfId="0" applyFont="1" applyFill="1" applyBorder="1"/>
    <xf numFmtId="0" fontId="44" fillId="88" borderId="11" xfId="0" applyFont="1" applyFill="1" applyBorder="1"/>
    <xf numFmtId="0" fontId="44" fillId="88" borderId="11" xfId="0" applyFont="1" applyFill="1" applyBorder="1" applyAlignment="1">
      <alignment horizontal="center"/>
    </xf>
    <xf numFmtId="0" fontId="41" fillId="88" borderId="11" xfId="0" applyFont="1" applyFill="1" applyBorder="1"/>
    <xf numFmtId="0" fontId="44" fillId="89" borderId="26" xfId="0" applyFont="1" applyFill="1" applyBorder="1"/>
    <xf numFmtId="0" fontId="44" fillId="89" borderId="11" xfId="0" applyFont="1" applyFill="1" applyBorder="1"/>
    <xf numFmtId="0" fontId="44" fillId="89" borderId="11" xfId="0" applyFont="1" applyFill="1" applyBorder="1" applyAlignment="1">
      <alignment horizontal="center"/>
    </xf>
    <xf numFmtId="0" fontId="41" fillId="89" borderId="11" xfId="0" applyFont="1" applyFill="1" applyBorder="1"/>
    <xf numFmtId="1" fontId="44" fillId="89" borderId="11" xfId="0" applyNumberFormat="1" applyFont="1" applyFill="1" applyBorder="1"/>
    <xf numFmtId="0" fontId="44" fillId="87" borderId="26" xfId="0" applyFont="1" applyFill="1" applyBorder="1"/>
    <xf numFmtId="0" fontId="44" fillId="87" borderId="11" xfId="0" applyFont="1" applyFill="1" applyBorder="1"/>
    <xf numFmtId="0" fontId="44" fillId="87" borderId="11" xfId="0" applyFont="1" applyFill="1" applyBorder="1" applyAlignment="1">
      <alignment horizontal="center"/>
    </xf>
    <xf numFmtId="0" fontId="41" fillId="87" borderId="11" xfId="0" applyFont="1" applyFill="1" applyBorder="1"/>
    <xf numFmtId="0" fontId="44" fillId="90" borderId="26" xfId="0" applyFont="1" applyFill="1" applyBorder="1"/>
    <xf numFmtId="0" fontId="44" fillId="90" borderId="11" xfId="0" applyFont="1" applyFill="1" applyBorder="1"/>
    <xf numFmtId="0" fontId="44" fillId="90" borderId="11" xfId="0" applyFont="1" applyFill="1" applyBorder="1" applyAlignment="1">
      <alignment horizontal="center"/>
    </xf>
    <xf numFmtId="0" fontId="41" fillId="90" borderId="11" xfId="0" applyFont="1" applyFill="1" applyBorder="1"/>
    <xf numFmtId="0" fontId="42" fillId="90" borderId="11" xfId="0" applyFont="1" applyFill="1" applyBorder="1"/>
    <xf numFmtId="165" fontId="44" fillId="90" borderId="11" xfId="0" applyNumberFormat="1" applyFont="1" applyFill="1" applyBorder="1"/>
    <xf numFmtId="0" fontId="44" fillId="35" borderId="26" xfId="0" applyFont="1" applyFill="1" applyBorder="1"/>
    <xf numFmtId="0" fontId="44" fillId="35" borderId="11" xfId="0" applyFont="1" applyFill="1" applyBorder="1"/>
    <xf numFmtId="0" fontId="44" fillId="35" borderId="11" xfId="0" applyFont="1" applyFill="1" applyBorder="1" applyAlignment="1">
      <alignment horizontal="center"/>
    </xf>
    <xf numFmtId="0" fontId="41" fillId="35" borderId="11" xfId="0" applyFont="1" applyFill="1" applyBorder="1"/>
    <xf numFmtId="0" fontId="44" fillId="91" borderId="26" xfId="0" applyFont="1" applyFill="1" applyBorder="1"/>
    <xf numFmtId="0" fontId="44" fillId="91" borderId="11" xfId="0" applyFont="1" applyFill="1" applyBorder="1"/>
    <xf numFmtId="0" fontId="44" fillId="91" borderId="11" xfId="0" applyFont="1" applyFill="1" applyBorder="1" applyAlignment="1">
      <alignment horizontal="center"/>
    </xf>
    <xf numFmtId="0" fontId="41" fillId="91" borderId="11" xfId="0" applyFont="1" applyFill="1" applyBorder="1"/>
    <xf numFmtId="0" fontId="46" fillId="91" borderId="11" xfId="0" applyFont="1" applyFill="1" applyBorder="1"/>
    <xf numFmtId="0" fontId="44" fillId="92" borderId="26" xfId="0" applyFont="1" applyFill="1" applyBorder="1"/>
    <xf numFmtId="0" fontId="44" fillId="92" borderId="11" xfId="0" applyFont="1" applyFill="1" applyBorder="1"/>
    <xf numFmtId="0" fontId="44" fillId="92" borderId="11" xfId="0" applyFont="1" applyFill="1" applyBorder="1" applyAlignment="1">
      <alignment horizontal="center"/>
    </xf>
    <xf numFmtId="0" fontId="41" fillId="92" borderId="11" xfId="0" applyFont="1" applyFill="1" applyBorder="1"/>
    <xf numFmtId="0" fontId="44" fillId="88" borderId="27" xfId="0" applyFont="1" applyFill="1" applyBorder="1"/>
    <xf numFmtId="0" fontId="44" fillId="88" borderId="28" xfId="0" applyFont="1" applyFill="1" applyBorder="1"/>
    <xf numFmtId="0" fontId="44" fillId="88" borderId="28" xfId="0" applyFont="1" applyFill="1" applyBorder="1" applyAlignment="1">
      <alignment horizontal="center"/>
    </xf>
    <xf numFmtId="0" fontId="41" fillId="88" borderId="28" xfId="0" applyFont="1" applyFill="1" applyBorder="1"/>
    <xf numFmtId="0" fontId="41" fillId="88" borderId="28" xfId="0" applyFont="1" applyFill="1" applyBorder="1" applyAlignment="1">
      <alignment horizontal="left"/>
    </xf>
    <xf numFmtId="0" fontId="44" fillId="34" borderId="24" xfId="0" applyFont="1" applyFill="1" applyBorder="1"/>
    <xf numFmtId="0" fontId="41" fillId="34" borderId="25" xfId="0" applyFont="1" applyFill="1" applyBorder="1"/>
    <xf numFmtId="1" fontId="44" fillId="92" borderId="11" xfId="0" applyNumberFormat="1" applyFont="1" applyFill="1" applyBorder="1"/>
    <xf numFmtId="0" fontId="44" fillId="0" borderId="26" xfId="0" applyFont="1" applyBorder="1"/>
    <xf numFmtId="0" fontId="44" fillId="0" borderId="11" xfId="0" applyFont="1" applyBorder="1"/>
    <xf numFmtId="0" fontId="44" fillId="0" borderId="11" xfId="0" applyFont="1" applyFill="1" applyBorder="1"/>
    <xf numFmtId="0" fontId="44" fillId="0" borderId="11" xfId="0" applyFont="1" applyFill="1" applyBorder="1" applyAlignment="1">
      <alignment horizontal="center"/>
    </xf>
    <xf numFmtId="0" fontId="41" fillId="0" borderId="11" xfId="0" applyFont="1" applyFill="1" applyBorder="1"/>
    <xf numFmtId="0" fontId="44" fillId="34" borderId="26" xfId="0" applyFont="1" applyFill="1" applyBorder="1"/>
    <xf numFmtId="0" fontId="44" fillId="34" borderId="11" xfId="0" applyFont="1" applyFill="1" applyBorder="1"/>
    <xf numFmtId="0" fontId="44" fillId="34" borderId="11" xfId="0" applyFont="1" applyFill="1" applyBorder="1" applyAlignment="1">
      <alignment horizontal="center"/>
    </xf>
    <xf numFmtId="0" fontId="41" fillId="34" borderId="11" xfId="0" applyFont="1" applyFill="1" applyBorder="1"/>
    <xf numFmtId="0" fontId="44" fillId="36" borderId="26" xfId="0" applyFont="1" applyFill="1" applyBorder="1"/>
    <xf numFmtId="0" fontId="44" fillId="36" borderId="11" xfId="0" applyFont="1" applyFill="1" applyBorder="1"/>
    <xf numFmtId="0" fontId="44" fillId="36" borderId="11" xfId="0" applyFont="1" applyFill="1" applyBorder="1" applyAlignment="1">
      <alignment horizontal="center"/>
    </xf>
    <xf numFmtId="0" fontId="41" fillId="36" borderId="11" xfId="0" applyFont="1" applyFill="1" applyBorder="1"/>
    <xf numFmtId="0" fontId="44" fillId="38" borderId="27" xfId="0" applyFont="1" applyFill="1" applyBorder="1"/>
    <xf numFmtId="0" fontId="44" fillId="38" borderId="28" xfId="0" applyFont="1" applyFill="1" applyBorder="1"/>
    <xf numFmtId="0" fontId="44" fillId="38" borderId="28" xfId="0" applyFont="1" applyFill="1" applyBorder="1" applyAlignment="1">
      <alignment horizontal="center"/>
    </xf>
    <xf numFmtId="0" fontId="41" fillId="38" borderId="28" xfId="0" applyFont="1" applyFill="1" applyBorder="1"/>
    <xf numFmtId="0" fontId="43" fillId="38" borderId="28" xfId="0" applyFont="1" applyFill="1" applyBorder="1"/>
    <xf numFmtId="0" fontId="44" fillId="38" borderId="30" xfId="0" applyFont="1" applyFill="1" applyBorder="1"/>
    <xf numFmtId="0" fontId="44" fillId="38" borderId="30" xfId="0" applyFont="1" applyFill="1" applyBorder="1" applyAlignment="1">
      <alignment horizontal="center"/>
    </xf>
    <xf numFmtId="0" fontId="41" fillId="38" borderId="30" xfId="0" applyFont="1" applyFill="1" applyBorder="1"/>
    <xf numFmtId="0" fontId="43" fillId="38" borderId="30" xfId="0" applyFont="1" applyFill="1" applyBorder="1"/>
    <xf numFmtId="0" fontId="44" fillId="34" borderId="29" xfId="0" applyFont="1" applyFill="1" applyBorder="1"/>
    <xf numFmtId="0" fontId="44" fillId="34" borderId="29" xfId="0" applyFont="1" applyFill="1" applyBorder="1" applyAlignment="1">
      <alignment horizontal="center"/>
    </xf>
    <xf numFmtId="0" fontId="45" fillId="34" borderId="29" xfId="0" applyFont="1" applyFill="1" applyBorder="1"/>
    <xf numFmtId="164" fontId="41" fillId="0" borderId="23" xfId="0" applyNumberFormat="1" applyFont="1" applyFill="1" applyBorder="1" applyAlignment="1">
      <alignment horizontal="center"/>
    </xf>
    <xf numFmtId="9" fontId="44" fillId="88" borderId="28" xfId="1" applyFont="1" applyFill="1" applyBorder="1"/>
    <xf numFmtId="1" fontId="44" fillId="88" borderId="11" xfId="0" applyNumberFormat="1" applyFont="1" applyFill="1" applyBorder="1"/>
  </cellXfs>
  <cellStyles count="483">
    <cellStyle name="20 % - Accent1" xfId="20" builtinId="30" customBuiltin="1"/>
    <cellStyle name="20 % - Accent2" xfId="24" builtinId="34" customBuiltin="1"/>
    <cellStyle name="20 % - Accent3" xfId="28" builtinId="38" customBuiltin="1"/>
    <cellStyle name="20 % - Accent4" xfId="32" builtinId="42" customBuiltin="1"/>
    <cellStyle name="20 % - Accent5" xfId="36" builtinId="46" customBuiltin="1"/>
    <cellStyle name="20 % - Accent6" xfId="40" builtinId="50" customBuiltin="1"/>
    <cellStyle name="40 % - Accent1" xfId="21" builtinId="31" customBuiltin="1"/>
    <cellStyle name="40 % - Accent2" xfId="25" builtinId="35" customBuiltin="1"/>
    <cellStyle name="40 % - Accent3" xfId="29" builtinId="39" customBuiltin="1"/>
    <cellStyle name="40 % - Accent4" xfId="33" builtinId="43" customBuiltin="1"/>
    <cellStyle name="40 % - Accent5" xfId="37" builtinId="47" customBuiltin="1"/>
    <cellStyle name="40 % - Accent6" xfId="41" builtinId="51" customBuiltin="1"/>
    <cellStyle name="60 % - Accent1" xfId="22" builtinId="32" customBuiltin="1"/>
    <cellStyle name="60 % - Accent2" xfId="26" builtinId="36" customBuiltin="1"/>
    <cellStyle name="60 % - Accent3" xfId="30" builtinId="40" customBuiltin="1"/>
    <cellStyle name="60 % - Accent4" xfId="34" builtinId="44" customBuiltin="1"/>
    <cellStyle name="60 % - Accent5" xfId="38" builtinId="48" customBuiltin="1"/>
    <cellStyle name="60 % - Accent6" xfId="42" builtinId="52" customBuiltin="1"/>
    <cellStyle name="Accent1" xfId="19" builtinId="29" customBuiltin="1"/>
    <cellStyle name="Accent1 - 20%" xfId="144"/>
    <cellStyle name="Accent1 - 40%" xfId="145"/>
    <cellStyle name="Accent1 - 60%" xfId="146"/>
    <cellStyle name="Accent1 2" xfId="143"/>
    <cellStyle name="Accent1 3" xfId="451"/>
    <cellStyle name="Accent1 4" xfId="481"/>
    <cellStyle name="Accent1 5" xfId="478"/>
    <cellStyle name="Accent2" xfId="23" builtinId="33" customBuiltin="1"/>
    <cellStyle name="Accent2 - 20%" xfId="148"/>
    <cellStyle name="Accent2 - 40%" xfId="149"/>
    <cellStyle name="Accent2 - 60%" xfId="150"/>
    <cellStyle name="Accent2 2" xfId="147"/>
    <cellStyle name="Accent2 3" xfId="452"/>
    <cellStyle name="Accent2 4" xfId="470"/>
    <cellStyle name="Accent2 5" xfId="472"/>
    <cellStyle name="Accent3" xfId="27" builtinId="37" customBuiltin="1"/>
    <cellStyle name="Accent3 - 20%" xfId="152"/>
    <cellStyle name="Accent3 - 40%" xfId="153"/>
    <cellStyle name="Accent3 - 60%" xfId="154"/>
    <cellStyle name="Accent3 2" xfId="151"/>
    <cellStyle name="Accent3 3" xfId="453"/>
    <cellStyle name="Accent3 4" xfId="480"/>
    <cellStyle name="Accent3 5" xfId="474"/>
    <cellStyle name="Accent4" xfId="31" builtinId="41" customBuiltin="1"/>
    <cellStyle name="Accent4 - 20%" xfId="156"/>
    <cellStyle name="Accent4 - 40%" xfId="157"/>
    <cellStyle name="Accent4 - 60%" xfId="158"/>
    <cellStyle name="Accent4 2" xfId="155"/>
    <cellStyle name="Accent4 3" xfId="454"/>
    <cellStyle name="Accent4 4" xfId="482"/>
    <cellStyle name="Accent4 5" xfId="475"/>
    <cellStyle name="Accent5" xfId="35" builtinId="45" customBuiltin="1"/>
    <cellStyle name="Accent5 - 20%" xfId="160"/>
    <cellStyle name="Accent5 - 40%" xfId="161"/>
    <cellStyle name="Accent5 - 60%" xfId="162"/>
    <cellStyle name="Accent5 2" xfId="159"/>
    <cellStyle name="Accent5 3" xfId="455"/>
    <cellStyle name="Accent5 4" xfId="473"/>
    <cellStyle name="Accent5 5" xfId="476"/>
    <cellStyle name="Accent6" xfId="39" builtinId="49" customBuiltin="1"/>
    <cellStyle name="Accent6 - 20%" xfId="164"/>
    <cellStyle name="Accent6 - 40%" xfId="165"/>
    <cellStyle name="Accent6 - 60%" xfId="166"/>
    <cellStyle name="Accent6 2" xfId="163"/>
    <cellStyle name="Accent6 3" xfId="456"/>
    <cellStyle name="Accent6 4" xfId="477"/>
    <cellStyle name="Accent6 5" xfId="471"/>
    <cellStyle name="Avertissement" xfId="15" builtinId="11" customBuiltin="1"/>
    <cellStyle name="Avertissement 2" xfId="223"/>
    <cellStyle name="Calcul" xfId="12" builtinId="22" customBuiltin="1"/>
    <cellStyle name="Calcul 2" xfId="168"/>
    <cellStyle name="Calcul 2 2" xfId="253"/>
    <cellStyle name="Calcul 2 2 2" xfId="348"/>
    <cellStyle name="Calcul 2 3" xfId="335"/>
    <cellStyle name="Cellule liée" xfId="13" builtinId="24" customBuiltin="1"/>
    <cellStyle name="Cellule liée 2" xfId="179"/>
    <cellStyle name="Commentaire" xfId="16" builtinId="10" customBuiltin="1"/>
    <cellStyle name="Commentaire 2" xfId="181"/>
    <cellStyle name="Commentaire 2 2" xfId="255"/>
    <cellStyle name="Commentaire 2 2 2" xfId="346"/>
    <cellStyle name="Commentaire 2 3" xfId="332"/>
    <cellStyle name="Emphasis 1" xfId="170"/>
    <cellStyle name="Emphasis 2" xfId="171"/>
    <cellStyle name="Emphasis 3" xfId="172"/>
    <cellStyle name="Entrée" xfId="10" builtinId="20" customBuiltin="1"/>
    <cellStyle name="Entrée 2" xfId="178"/>
    <cellStyle name="Entrée 2 2" xfId="254"/>
    <cellStyle name="Entrée 2 2 2" xfId="347"/>
    <cellStyle name="Entrée 2 3" xfId="333"/>
    <cellStyle name="Euro" xfId="47"/>
    <cellStyle name="Euro 10" xfId="48"/>
    <cellStyle name="Euro 10 2" xfId="99"/>
    <cellStyle name="Euro 11" xfId="49"/>
    <cellStyle name="Euro 11 2" xfId="100"/>
    <cellStyle name="Euro 12" xfId="50"/>
    <cellStyle name="Euro 12 2" xfId="101"/>
    <cellStyle name="Euro 13" xfId="51"/>
    <cellStyle name="Euro 13 2" xfId="102"/>
    <cellStyle name="Euro 2" xfId="52"/>
    <cellStyle name="Euro 2 10" xfId="53"/>
    <cellStyle name="Euro 2 11" xfId="54"/>
    <cellStyle name="Euro 2 12" xfId="55"/>
    <cellStyle name="Euro 2 13" xfId="103"/>
    <cellStyle name="Euro 2 2" xfId="56"/>
    <cellStyle name="Euro 2 3" xfId="57"/>
    <cellStyle name="Euro 2 4" xfId="58"/>
    <cellStyle name="Euro 2 5" xfId="59"/>
    <cellStyle name="Euro 2 6" xfId="60"/>
    <cellStyle name="Euro 2 7" xfId="61"/>
    <cellStyle name="Euro 2 8" xfId="62"/>
    <cellStyle name="Euro 2 9" xfId="63"/>
    <cellStyle name="Euro 3" xfId="64"/>
    <cellStyle name="Euro 3 2" xfId="104"/>
    <cellStyle name="Euro 4" xfId="65"/>
    <cellStyle name="Euro 4 2" xfId="105"/>
    <cellStyle name="Euro 5" xfId="66"/>
    <cellStyle name="Euro 5 2" xfId="106"/>
    <cellStyle name="Euro 6" xfId="67"/>
    <cellStyle name="Euro 6 2" xfId="107"/>
    <cellStyle name="Euro 7" xfId="68"/>
    <cellStyle name="Euro 7 2" xfId="108"/>
    <cellStyle name="Euro 8" xfId="69"/>
    <cellStyle name="Euro 8 2" xfId="109"/>
    <cellStyle name="Euro 9" xfId="70"/>
    <cellStyle name="Euro 9 2" xfId="110"/>
    <cellStyle name="Insatisfaisant" xfId="8" builtinId="27" customBuiltin="1"/>
    <cellStyle name="Insatisfaisant 2" xfId="167"/>
    <cellStyle name="Milliers 10" xfId="72"/>
    <cellStyle name="Milliers 10 2" xfId="111"/>
    <cellStyle name="Milliers 2" xfId="73"/>
    <cellStyle name="Milliers 2 10" xfId="74"/>
    <cellStyle name="Milliers 2 11" xfId="75"/>
    <cellStyle name="Milliers 2 12" xfId="76"/>
    <cellStyle name="Milliers 2 13" xfId="112"/>
    <cellStyle name="Milliers 2 2" xfId="77"/>
    <cellStyle name="Milliers 2 3" xfId="78"/>
    <cellStyle name="Milliers 2 4" xfId="79"/>
    <cellStyle name="Milliers 2 5" xfId="80"/>
    <cellStyle name="Milliers 2 6" xfId="81"/>
    <cellStyle name="Milliers 2 7" xfId="82"/>
    <cellStyle name="Milliers 2 8" xfId="83"/>
    <cellStyle name="Milliers 2 9" xfId="84"/>
    <cellStyle name="Milliers 3" xfId="249"/>
    <cellStyle name="Milliers 4" xfId="358"/>
    <cellStyle name="Milliers 5" xfId="85"/>
    <cellStyle name="Milliers 5 2" xfId="113"/>
    <cellStyle name="Milliers 6" xfId="71"/>
    <cellStyle name="Monétaire 2" xfId="250"/>
    <cellStyle name="Neutre" xfId="9" builtinId="28" customBuiltin="1"/>
    <cellStyle name="Neutre 2" xfId="180"/>
    <cellStyle name="Neutre 2 2" xfId="225"/>
    <cellStyle name="Normal" xfId="0" builtinId="0"/>
    <cellStyle name="Normal 10" xfId="115"/>
    <cellStyle name="Normal 11" xfId="116"/>
    <cellStyle name="Normal 12" xfId="117"/>
    <cellStyle name="Normal 13" xfId="118"/>
    <cellStyle name="Normal 14" xfId="119"/>
    <cellStyle name="Normal 15" xfId="120"/>
    <cellStyle name="Normal 16" xfId="316"/>
    <cellStyle name="Normal 16 2" xfId="336"/>
    <cellStyle name="Normal 17" xfId="450"/>
    <cellStyle name="Normal 18" xfId="46"/>
    <cellStyle name="Normal 19" xfId="121"/>
    <cellStyle name="Normal 2" xfId="43"/>
    <cellStyle name="Normal 2 2" xfId="86"/>
    <cellStyle name="Normal 2 2 10" xfId="87"/>
    <cellStyle name="Normal 2 2 11" xfId="88"/>
    <cellStyle name="Normal 2 2 12" xfId="89"/>
    <cellStyle name="Normal 2 2 13" xfId="114"/>
    <cellStyle name="Normal 2 2 14" xfId="122"/>
    <cellStyle name="Normal 2 2 15" xfId="141"/>
    <cellStyle name="Normal 2 2 16" xfId="142"/>
    <cellStyle name="Normal 2 2 17" xfId="369"/>
    <cellStyle name="Normal 2 2 2" xfId="90"/>
    <cellStyle name="Normal 2 2 3" xfId="91"/>
    <cellStyle name="Normal 2 2 4" xfId="92"/>
    <cellStyle name="Normal 2 2 5" xfId="93"/>
    <cellStyle name="Normal 2 2 6" xfId="94"/>
    <cellStyle name="Normal 2 2 7" xfId="95"/>
    <cellStyle name="Normal 2 2 8" xfId="96"/>
    <cellStyle name="Normal 2 2 9" xfId="97"/>
    <cellStyle name="Normal 2 3" xfId="123"/>
    <cellStyle name="Normal 2 3 2" xfId="398"/>
    <cellStyle name="Normal 2 4" xfId="124"/>
    <cellStyle name="Normal 2 4 2" xfId="399"/>
    <cellStyle name="Normal 2 5" xfId="125"/>
    <cellStyle name="Normal 2 5 2" xfId="400"/>
    <cellStyle name="Normal 2 6" xfId="126"/>
    <cellStyle name="Normal 2 6 2" xfId="401"/>
    <cellStyle name="Normal 20" xfId="127"/>
    <cellStyle name="Normal 21" xfId="128"/>
    <cellStyle name="Normal 22" xfId="129"/>
    <cellStyle name="Normal 23" xfId="479"/>
    <cellStyle name="Normal 24" xfId="130"/>
    <cellStyle name="Normal 3" xfId="44"/>
    <cellStyle name="Normal 3 2" xfId="132"/>
    <cellStyle name="Normal 3 2 2" xfId="402"/>
    <cellStyle name="Normal 3 3" xfId="131"/>
    <cellStyle name="Normal 4" xfId="133"/>
    <cellStyle name="Normal 4 2" xfId="403"/>
    <cellStyle name="Normal 5" xfId="134"/>
    <cellStyle name="Normal 5 2" xfId="404"/>
    <cellStyle name="Normal 6" xfId="135"/>
    <cellStyle name="Normal 6 2" xfId="405"/>
    <cellStyle name="Normal 7" xfId="136"/>
    <cellStyle name="Normal 8" xfId="137"/>
    <cellStyle name="Normal 9" xfId="138"/>
    <cellStyle name="Pourcentage" xfId="1" builtinId="5"/>
    <cellStyle name="Pourcentage 2" xfId="317"/>
    <cellStyle name="Pourcentage 3" xfId="98"/>
    <cellStyle name="SAPBEXaggData" xfId="140"/>
    <cellStyle name="SAPBEXaggData 2" xfId="226"/>
    <cellStyle name="SAPBEXaggData 2 2" xfId="294"/>
    <cellStyle name="SAPBEXaggData 2 2 2" xfId="419"/>
    <cellStyle name="SAPBEXaggData 2 3" xfId="363"/>
    <cellStyle name="SAPBEXaggData 3" xfId="252"/>
    <cellStyle name="SAPBEXaggData 3 2" xfId="349"/>
    <cellStyle name="SAPBEXaggData 4" xfId="334"/>
    <cellStyle name="SAPBEXaggDataEmph" xfId="183"/>
    <cellStyle name="SAPBEXaggDataEmph 2" xfId="257"/>
    <cellStyle name="SAPBEXaggDataEmph 2 2" xfId="345"/>
    <cellStyle name="SAPBEXaggDataEmph 3" xfId="330"/>
    <cellStyle name="SAPBEXaggItem" xfId="184"/>
    <cellStyle name="SAPBEXaggItem 2" xfId="227"/>
    <cellStyle name="SAPBEXaggItem 2 2" xfId="295"/>
    <cellStyle name="SAPBEXaggItem 2 2 2" xfId="418"/>
    <cellStyle name="SAPBEXaggItem 2 3" xfId="362"/>
    <cellStyle name="SAPBEXaggItem 3" xfId="258"/>
    <cellStyle name="SAPBEXaggItem 3 2" xfId="344"/>
    <cellStyle name="SAPBEXaggItem 4" xfId="329"/>
    <cellStyle name="SAPBEXaggItemX" xfId="185"/>
    <cellStyle name="SAPBEXaggItemX 2" xfId="259"/>
    <cellStyle name="SAPBEXaggItemX 2 2" xfId="343"/>
    <cellStyle name="SAPBEXaggItemX 3" xfId="328"/>
    <cellStyle name="SAPBEXchaText" xfId="186"/>
    <cellStyle name="SAPBEXchaText 2" xfId="228"/>
    <cellStyle name="SAPBEXchaText 2 2" xfId="296"/>
    <cellStyle name="SAPBEXchaText 2 2 2" xfId="417"/>
    <cellStyle name="SAPBEXchaText 2 3" xfId="361"/>
    <cellStyle name="SAPBEXchaText 3" xfId="260"/>
    <cellStyle name="SAPBEXchaText 3 2" xfId="342"/>
    <cellStyle name="SAPBEXchaText 4" xfId="380"/>
    <cellStyle name="SAPBEXexcBad7" xfId="187"/>
    <cellStyle name="SAPBEXexcBad7 2" xfId="229"/>
    <cellStyle name="SAPBEXexcBad7 2 2" xfId="297"/>
    <cellStyle name="SAPBEXexcBad7 2 2 2" xfId="412"/>
    <cellStyle name="SAPBEXexcBad7 2 3" xfId="360"/>
    <cellStyle name="SAPBEXexcBad7 3" xfId="261"/>
    <cellStyle name="SAPBEXexcBad7 3 2" xfId="385"/>
    <cellStyle name="SAPBEXexcBad7 4" xfId="379"/>
    <cellStyle name="SAPBEXexcBad8" xfId="188"/>
    <cellStyle name="SAPBEXexcBad8 2" xfId="230"/>
    <cellStyle name="SAPBEXexcBad8 2 2" xfId="298"/>
    <cellStyle name="SAPBEXexcBad8 2 2 2" xfId="415"/>
    <cellStyle name="SAPBEXexcBad8 2 3" xfId="394"/>
    <cellStyle name="SAPBEXexcBad8 3" xfId="262"/>
    <cellStyle name="SAPBEXexcBad8 3 2" xfId="341"/>
    <cellStyle name="SAPBEXexcBad8 4" xfId="378"/>
    <cellStyle name="SAPBEXexcBad9" xfId="189"/>
    <cellStyle name="SAPBEXexcBad9 2" xfId="231"/>
    <cellStyle name="SAPBEXexcBad9 2 2" xfId="299"/>
    <cellStyle name="SAPBEXexcBad9 2 2 2" xfId="414"/>
    <cellStyle name="SAPBEXexcBad9 2 3" xfId="359"/>
    <cellStyle name="SAPBEXexcBad9 3" xfId="263"/>
    <cellStyle name="SAPBEXexcBad9 3 2" xfId="384"/>
    <cellStyle name="SAPBEXexcBad9 4" xfId="377"/>
    <cellStyle name="SAPBEXexcCritical4" xfId="190"/>
    <cellStyle name="SAPBEXexcCritical4 2" xfId="232"/>
    <cellStyle name="SAPBEXexcCritical4 2 2" xfId="300"/>
    <cellStyle name="SAPBEXexcCritical4 2 2 2" xfId="413"/>
    <cellStyle name="SAPBEXexcCritical4 2 3" xfId="318"/>
    <cellStyle name="SAPBEXexcCritical4 3" xfId="264"/>
    <cellStyle name="SAPBEXexcCritical4 3 2" xfId="340"/>
    <cellStyle name="SAPBEXexcCritical4 4" xfId="376"/>
    <cellStyle name="SAPBEXexcCritical5" xfId="191"/>
    <cellStyle name="SAPBEXexcCritical5 2" xfId="233"/>
    <cellStyle name="SAPBEXexcCritical5 2 2" xfId="301"/>
    <cellStyle name="SAPBEXexcCritical5 2 2 2" xfId="408"/>
    <cellStyle name="SAPBEXexcCritical5 2 3" xfId="432"/>
    <cellStyle name="SAPBEXexcCritical5 3" xfId="265"/>
    <cellStyle name="SAPBEXexcCritical5 3 2" xfId="383"/>
    <cellStyle name="SAPBEXexcCritical5 4" xfId="375"/>
    <cellStyle name="SAPBEXexcCritical6" xfId="192"/>
    <cellStyle name="SAPBEXexcCritical6 2" xfId="234"/>
    <cellStyle name="SAPBEXexcCritical6 2 2" xfId="302"/>
    <cellStyle name="SAPBEXexcCritical6 2 2 2" xfId="411"/>
    <cellStyle name="SAPBEXexcCritical6 2 3" xfId="393"/>
    <cellStyle name="SAPBEXexcCritical6 3" xfId="266"/>
    <cellStyle name="SAPBEXexcCritical6 3 2" xfId="339"/>
    <cellStyle name="SAPBEXexcCritical6 4" xfId="374"/>
    <cellStyle name="SAPBEXexcGood1" xfId="193"/>
    <cellStyle name="SAPBEXexcGood1 2" xfId="235"/>
    <cellStyle name="SAPBEXexcGood1 2 2" xfId="303"/>
    <cellStyle name="SAPBEXexcGood1 2 2 2" xfId="410"/>
    <cellStyle name="SAPBEXexcGood1 2 3" xfId="357"/>
    <cellStyle name="SAPBEXexcGood1 3" xfId="267"/>
    <cellStyle name="SAPBEXexcGood1 3 2" xfId="382"/>
    <cellStyle name="SAPBEXexcGood1 4" xfId="373"/>
    <cellStyle name="SAPBEXexcGood2" xfId="194"/>
    <cellStyle name="SAPBEXexcGood2 2" xfId="236"/>
    <cellStyle name="SAPBEXexcGood2 2 2" xfId="304"/>
    <cellStyle name="SAPBEXexcGood2 2 2 2" xfId="409"/>
    <cellStyle name="SAPBEXexcGood2 2 3" xfId="392"/>
    <cellStyle name="SAPBEXexcGood2 3" xfId="268"/>
    <cellStyle name="SAPBEXexcGood2 3 2" xfId="338"/>
    <cellStyle name="SAPBEXexcGood2 4" xfId="407"/>
    <cellStyle name="SAPBEXexcGood3" xfId="195"/>
    <cellStyle name="SAPBEXexcGood3 2" xfId="237"/>
    <cellStyle name="SAPBEXexcGood3 2 2" xfId="305"/>
    <cellStyle name="SAPBEXexcGood3 2 2 2" xfId="457"/>
    <cellStyle name="SAPBEXexcGood3 2 3" xfId="356"/>
    <cellStyle name="SAPBEXexcGood3 3" xfId="269"/>
    <cellStyle name="SAPBEXexcGood3 3 2" xfId="337"/>
    <cellStyle name="SAPBEXexcGood3 4" xfId="406"/>
    <cellStyle name="SAPBEXfilterDrill" xfId="196"/>
    <cellStyle name="SAPBEXfilterDrill 2" xfId="238"/>
    <cellStyle name="SAPBEXfilterDrill 2 2" xfId="306"/>
    <cellStyle name="SAPBEXfilterDrill 2 2 2" xfId="458"/>
    <cellStyle name="SAPBEXfilterDrill 2 3" xfId="391"/>
    <cellStyle name="SAPBEXfilterDrill 3" xfId="270"/>
    <cellStyle name="SAPBEXfilterDrill 3 2" xfId="446"/>
    <cellStyle name="SAPBEXfilterDrill 4" xfId="397"/>
    <cellStyle name="SAPBEXfilterItem" xfId="197"/>
    <cellStyle name="SAPBEXfilterItem 2" xfId="271"/>
    <cellStyle name="SAPBEXfilterItem 2 2" xfId="437"/>
    <cellStyle name="SAPBEXfilterItem 3" xfId="396"/>
    <cellStyle name="SAPBEXfilterText" xfId="198"/>
    <cellStyle name="SAPBEXfilterText 2" xfId="272"/>
    <cellStyle name="SAPBEXfilterText 2 2" xfId="436"/>
    <cellStyle name="SAPBEXfilterText 3" xfId="372"/>
    <cellStyle name="SAPBEXformats" xfId="199"/>
    <cellStyle name="SAPBEXformats 2" xfId="239"/>
    <cellStyle name="SAPBEXformats 2 2" xfId="307"/>
    <cellStyle name="SAPBEXformats 2 2 2" xfId="459"/>
    <cellStyle name="SAPBEXformats 2 3" xfId="355"/>
    <cellStyle name="SAPBEXformats 3" xfId="273"/>
    <cellStyle name="SAPBEXformats 3 2" xfId="435"/>
    <cellStyle name="SAPBEXformats 4" xfId="371"/>
    <cellStyle name="SAPBEXheaderItem" xfId="200"/>
    <cellStyle name="SAPBEXheaderItem 2" xfId="240"/>
    <cellStyle name="SAPBEXheaderItem 2 2" xfId="308"/>
    <cellStyle name="SAPBEXheaderItem 2 2 2" xfId="460"/>
    <cellStyle name="SAPBEXheaderItem 2 3" xfId="390"/>
    <cellStyle name="SAPBEXheaderItem 3" xfId="274"/>
    <cellStyle name="SAPBEXheaderItem 3 2" xfId="434"/>
    <cellStyle name="SAPBEXheaderItem 4" xfId="370"/>
    <cellStyle name="SAPBEXheaderText" xfId="201"/>
    <cellStyle name="SAPBEXheaderText 2" xfId="241"/>
    <cellStyle name="SAPBEXheaderText 2 2" xfId="309"/>
    <cellStyle name="SAPBEXheaderText 2 2 2" xfId="461"/>
    <cellStyle name="SAPBEXheaderText 2 3" xfId="354"/>
    <cellStyle name="SAPBEXheaderText 3" xfId="275"/>
    <cellStyle name="SAPBEXheaderText 3 2" xfId="447"/>
    <cellStyle name="SAPBEXheaderText 4" xfId="327"/>
    <cellStyle name="SAPBEXHLevel0" xfId="202"/>
    <cellStyle name="SAPBEXHLevel0 2" xfId="242"/>
    <cellStyle name="SAPBEXHLevel0 2 2" xfId="310"/>
    <cellStyle name="SAPBEXHLevel0 2 2 2" xfId="462"/>
    <cellStyle name="SAPBEXHLevel0 2 3" xfId="389"/>
    <cellStyle name="SAPBEXHLevel0 3" xfId="276"/>
    <cellStyle name="SAPBEXHLevel0 3 2" xfId="440"/>
    <cellStyle name="SAPBEXHLevel0 4" xfId="381"/>
    <cellStyle name="SAPBEXHLevel0X" xfId="203"/>
    <cellStyle name="SAPBEXHLevel0X 2" xfId="277"/>
    <cellStyle name="SAPBEXHLevel0X 2 2" xfId="438"/>
    <cellStyle name="SAPBEXHLevel0X 3" xfId="326"/>
    <cellStyle name="SAPBEXHLevel1" xfId="204"/>
    <cellStyle name="SAPBEXHLevel1 2" xfId="243"/>
    <cellStyle name="SAPBEXHLevel1 2 2" xfId="311"/>
    <cellStyle name="SAPBEXHLevel1 2 2 2" xfId="463"/>
    <cellStyle name="SAPBEXHLevel1 2 3" xfId="353"/>
    <cellStyle name="SAPBEXHLevel1 3" xfId="278"/>
    <cellStyle name="SAPBEXHLevel1 3 2" xfId="445"/>
    <cellStyle name="SAPBEXHLevel1 4" xfId="325"/>
    <cellStyle name="SAPBEXHLevel1X" xfId="205"/>
    <cellStyle name="SAPBEXHLevel1X 2" xfId="279"/>
    <cellStyle name="SAPBEXHLevel1X 2 2" xfId="433"/>
    <cellStyle name="SAPBEXHLevel1X 3" xfId="324"/>
    <cellStyle name="SAPBEXHLevel2" xfId="206"/>
    <cellStyle name="SAPBEXHLevel2 2" xfId="244"/>
    <cellStyle name="SAPBEXHLevel2 2 2" xfId="312"/>
    <cellStyle name="SAPBEXHLevel2 2 2 2" xfId="464"/>
    <cellStyle name="SAPBEXHLevel2 2 3" xfId="388"/>
    <cellStyle name="SAPBEXHLevel2 3" xfId="280"/>
    <cellStyle name="SAPBEXHLevel2 3 2" xfId="441"/>
    <cellStyle name="SAPBEXHLevel2 4" xfId="323"/>
    <cellStyle name="SAPBEXHLevel2X" xfId="207"/>
    <cellStyle name="SAPBEXHLevel2X 2" xfId="281"/>
    <cellStyle name="SAPBEXHLevel2X 2 2" xfId="428"/>
    <cellStyle name="SAPBEXHLevel2X 3" xfId="322"/>
    <cellStyle name="SAPBEXHLevel3" xfId="208"/>
    <cellStyle name="SAPBEXHLevel3 2" xfId="245"/>
    <cellStyle name="SAPBEXHLevel3 2 2" xfId="313"/>
    <cellStyle name="SAPBEXHLevel3 2 2 2" xfId="465"/>
    <cellStyle name="SAPBEXHLevel3 2 3" xfId="352"/>
    <cellStyle name="SAPBEXHLevel3 3" xfId="282"/>
    <cellStyle name="SAPBEXHLevel3 3 2" xfId="431"/>
    <cellStyle name="SAPBEXHLevel3 4" xfId="321"/>
    <cellStyle name="SAPBEXHLevel3X" xfId="209"/>
    <cellStyle name="SAPBEXHLevel3X 2" xfId="283"/>
    <cellStyle name="SAPBEXHLevel3X 2 2" xfId="430"/>
    <cellStyle name="SAPBEXHLevel3X 3" xfId="320"/>
    <cellStyle name="SAPBEXinputData" xfId="210"/>
    <cellStyle name="SAPBEXItemHeader" xfId="211"/>
    <cellStyle name="SAPBEXItemHeader 2" xfId="284"/>
    <cellStyle name="SAPBEXItemHeader 2 2" xfId="429"/>
    <cellStyle name="SAPBEXItemHeader 3" xfId="442"/>
    <cellStyle name="SAPBEXresData" xfId="212"/>
    <cellStyle name="SAPBEXresData 2" xfId="285"/>
    <cellStyle name="SAPBEXresData 2 2" xfId="424"/>
    <cellStyle name="SAPBEXresData 3" xfId="439"/>
    <cellStyle name="SAPBEXresDataEmph" xfId="213"/>
    <cellStyle name="SAPBEXresItem" xfId="214"/>
    <cellStyle name="SAPBEXresItem 2" xfId="286"/>
    <cellStyle name="SAPBEXresItem 2 2" xfId="427"/>
    <cellStyle name="SAPBEXresItem 3" xfId="319"/>
    <cellStyle name="SAPBEXresItemX" xfId="215"/>
    <cellStyle name="SAPBEXresItemX 2" xfId="287"/>
    <cellStyle name="SAPBEXresItemX 2 2" xfId="426"/>
    <cellStyle name="SAPBEXresItemX 3" xfId="395"/>
    <cellStyle name="SAPBEXstdData" xfId="139"/>
    <cellStyle name="SAPBEXstdData 2" xfId="246"/>
    <cellStyle name="SAPBEXstdData 2 2" xfId="314"/>
    <cellStyle name="SAPBEXstdData 2 2 2" xfId="466"/>
    <cellStyle name="SAPBEXstdData 2 3" xfId="387"/>
    <cellStyle name="SAPBEXstdData 3" xfId="251"/>
    <cellStyle name="SAPBEXstdData 3 2" xfId="350"/>
    <cellStyle name="SAPBEXstdData 4" xfId="443"/>
    <cellStyle name="SAPBEXstdDataEmph" xfId="216"/>
    <cellStyle name="SAPBEXstdDataEmph 2" xfId="288"/>
    <cellStyle name="SAPBEXstdDataEmph 2 2" xfId="425"/>
    <cellStyle name="SAPBEXstdDataEmph 3" xfId="368"/>
    <cellStyle name="SAPBEXstdItem" xfId="45"/>
    <cellStyle name="SAPBEXstdItem 2" xfId="247"/>
    <cellStyle name="SAPBEXstdItem 2 2" xfId="315"/>
    <cellStyle name="SAPBEXstdItem 2 2 2" xfId="467"/>
    <cellStyle name="SAPBEXstdItem 2 3" xfId="351"/>
    <cellStyle name="SAPBEXstdItem 3" xfId="289"/>
    <cellStyle name="SAPBEXstdItem 3 2" xfId="420"/>
    <cellStyle name="SAPBEXstdItem 4" xfId="444"/>
    <cellStyle name="SAPBEXstdItemX" xfId="217"/>
    <cellStyle name="SAPBEXstdItemX 2" xfId="290"/>
    <cellStyle name="SAPBEXstdItemX 2 2" xfId="423"/>
    <cellStyle name="SAPBEXstdItemX 3" xfId="367"/>
    <cellStyle name="SAPBEXtitle" xfId="218"/>
    <cellStyle name="SAPBEXtitle 2" xfId="291"/>
    <cellStyle name="SAPBEXtitle 2 2" xfId="422"/>
    <cellStyle name="SAPBEXtitle 3" xfId="366"/>
    <cellStyle name="SAPBEXunassignedItem" xfId="219"/>
    <cellStyle name="SAPBEXunassignedItem 2" xfId="248"/>
    <cellStyle name="SAPBEXundefined" xfId="220"/>
    <cellStyle name="SAPBEXundefined 2" xfId="292"/>
    <cellStyle name="SAPBEXundefined 2 2" xfId="421"/>
    <cellStyle name="SAPBEXundefined 3" xfId="365"/>
    <cellStyle name="Satisfaisant" xfId="7" builtinId="26" customBuiltin="1"/>
    <cellStyle name="Satisfaisant 2" xfId="173"/>
    <cellStyle name="Satisfaisant 2 2" xfId="224"/>
    <cellStyle name="Sheet Title" xfId="221"/>
    <cellStyle name="Sortie" xfId="11" builtinId="21" customBuiltin="1"/>
    <cellStyle name="Sortie 2" xfId="182"/>
    <cellStyle name="Sortie 2 2" xfId="256"/>
    <cellStyle name="Sortie 2 2 2" xfId="448"/>
    <cellStyle name="Sortie 2 2 2 2" xfId="449"/>
    <cellStyle name="Sortie 2 2 2 2 2" xfId="469"/>
    <cellStyle name="Sortie 2 2 2 3" xfId="468"/>
    <cellStyle name="Sortie 2 2 3" xfId="386"/>
    <cellStyle name="Sortie 2 3" xfId="331"/>
    <cellStyle name="Texte explicatif" xfId="17" builtinId="53" customBuiltin="1"/>
    <cellStyle name="Titre" xfId="2" builtinId="15" customBuiltin="1"/>
    <cellStyle name="Titre 1" xfId="3" builtinId="16" customBuiltin="1"/>
    <cellStyle name="Titre 1 2" xfId="174"/>
    <cellStyle name="Titre 2" xfId="4" builtinId="17" customBuiltin="1"/>
    <cellStyle name="Titre 2 2" xfId="175"/>
    <cellStyle name="Titre 3" xfId="5" builtinId="18" customBuiltin="1"/>
    <cellStyle name="Titre 3 2" xfId="176"/>
    <cellStyle name="Titre 4" xfId="6" builtinId="19" customBuiltin="1"/>
    <cellStyle name="Titre 4 2" xfId="177"/>
    <cellStyle name="Total" xfId="18" builtinId="25" customBuiltin="1"/>
    <cellStyle name="Total 2" xfId="222"/>
    <cellStyle name="Total 2 2" xfId="293"/>
    <cellStyle name="Total 2 2 2" xfId="416"/>
    <cellStyle name="Total 2 3" xfId="364"/>
    <cellStyle name="Vérification" xfId="14" builtinId="23" customBuiltin="1"/>
    <cellStyle name="Vérification 2" xfId="16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gestion%20des%20lots/Planning%20lot%202401201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F Article Jour"/>
      <sheetName val="&gt;"/>
      <sheetName val="Nouvo PDP"/>
      <sheetName val="BOM"/>
      <sheetName val="&gt;&gt;"/>
      <sheetName val="gammes"/>
      <sheetName val="TABLE BOM"/>
      <sheetName val="Vérif BOM&amp;GAMMES"/>
      <sheetName val="&gt;&gt;&gt;"/>
      <sheetName val="Calcul charge"/>
      <sheetName val="Feuil2"/>
    </sheetNames>
    <sheetDataSet>
      <sheetData sheetId="0"/>
      <sheetData sheetId="1"/>
      <sheetData sheetId="2"/>
      <sheetData sheetId="3"/>
      <sheetData sheetId="4"/>
      <sheetData sheetId="5">
        <row r="1">
          <cell r="A1" t="str">
            <v>type lot</v>
          </cell>
          <cell r="B1" t="str">
            <v>FLOWPACK</v>
          </cell>
          <cell r="C1" t="str">
            <v>MAL</v>
          </cell>
          <cell r="D1" t="str">
            <v>Manuel</v>
          </cell>
          <cell r="E1" t="str">
            <v>TABLE APPOINT</v>
          </cell>
        </row>
        <row r="2">
          <cell r="A2" t="str">
            <v>LOT X2 BARQUETTES</v>
          </cell>
          <cell r="C2">
            <v>219</v>
          </cell>
          <cell r="D2">
            <v>245</v>
          </cell>
          <cell r="E2">
            <v>165</v>
          </cell>
        </row>
        <row r="3">
          <cell r="A3" t="str">
            <v>LOT X2 SACHETS 310G</v>
          </cell>
          <cell r="B3">
            <v>260</v>
          </cell>
          <cell r="D3">
            <v>152</v>
          </cell>
          <cell r="E3">
            <v>130</v>
          </cell>
        </row>
        <row r="4">
          <cell r="A4" t="str">
            <v>LOT X2 SACHETS 505G</v>
          </cell>
          <cell r="B4">
            <v>186</v>
          </cell>
          <cell r="D4">
            <v>132</v>
          </cell>
          <cell r="E4">
            <v>110</v>
          </cell>
        </row>
        <row r="5">
          <cell r="A5" t="str">
            <v>LOT X2 SACHETS 705G</v>
          </cell>
          <cell r="B5">
            <v>119</v>
          </cell>
          <cell r="D5">
            <v>132</v>
          </cell>
          <cell r="E5">
            <v>110</v>
          </cell>
        </row>
        <row r="6">
          <cell r="A6" t="str">
            <v>LOT X2 BOXS</v>
          </cell>
          <cell r="D6">
            <v>101</v>
          </cell>
          <cell r="E6">
            <v>101</v>
          </cell>
        </row>
        <row r="7">
          <cell r="A7" t="str">
            <v>LOT X2 QUENELLES</v>
          </cell>
          <cell r="D7">
            <v>150</v>
          </cell>
          <cell r="E7">
            <v>120</v>
          </cell>
        </row>
        <row r="8">
          <cell r="A8" t="str">
            <v>LOT X2 BQ FORMAT ECO SS CHGT CARTON</v>
          </cell>
          <cell r="D8">
            <v>162</v>
          </cell>
          <cell r="E8">
            <v>120</v>
          </cell>
        </row>
        <row r="9">
          <cell r="A9" t="str">
            <v>LOT X2 CROUSTI TAP</v>
          </cell>
          <cell r="D9">
            <v>125</v>
          </cell>
          <cell r="E9">
            <v>105</v>
          </cell>
        </row>
        <row r="10">
          <cell r="A10" t="str">
            <v>LOT X2 BQ FORMAT ECO AVEC CHGT CARTON</v>
          </cell>
          <cell r="D10">
            <v>51</v>
          </cell>
          <cell r="E10">
            <v>45</v>
          </cell>
        </row>
        <row r="11">
          <cell r="A11" t="str">
            <v>LOT X2 GIRASOLE</v>
          </cell>
          <cell r="D11">
            <v>180</v>
          </cell>
          <cell r="E11">
            <v>160</v>
          </cell>
        </row>
        <row r="12">
          <cell r="A12" t="str">
            <v>LOT X3 BARQUETTES AVEC CHGT CARTON</v>
          </cell>
          <cell r="D12">
            <v>90</v>
          </cell>
          <cell r="E12">
            <v>80</v>
          </cell>
        </row>
        <row r="13">
          <cell r="A13" t="str">
            <v>LOT X3 BARQUETTES SANS CHGT CARTON</v>
          </cell>
          <cell r="D13">
            <v>179</v>
          </cell>
          <cell r="E13">
            <v>150</v>
          </cell>
        </row>
        <row r="14">
          <cell r="A14" t="str">
            <v>LOT X3 SACHETS 310G</v>
          </cell>
          <cell r="B14">
            <v>186</v>
          </cell>
          <cell r="D14">
            <v>118</v>
          </cell>
          <cell r="E14">
            <v>100</v>
          </cell>
        </row>
        <row r="15">
          <cell r="A15" t="str">
            <v>LOT X3 SACHETS 505G</v>
          </cell>
          <cell r="B15">
            <v>186</v>
          </cell>
          <cell r="D15">
            <v>118</v>
          </cell>
          <cell r="E15">
            <v>100</v>
          </cell>
        </row>
        <row r="16">
          <cell r="A16" t="str">
            <v>Stickage TAP/RAP</v>
          </cell>
          <cell r="D16">
            <v>259</v>
          </cell>
          <cell r="E16">
            <v>200</v>
          </cell>
        </row>
        <row r="17">
          <cell r="A17" t="str">
            <v>LOT X3 QUENELLES</v>
          </cell>
          <cell r="D17">
            <v>120</v>
          </cell>
          <cell r="E17">
            <v>100</v>
          </cell>
        </row>
        <row r="18">
          <cell r="A18" t="str">
            <v>LOT X3 GIRASOLE</v>
          </cell>
          <cell r="D18">
            <v>120</v>
          </cell>
          <cell r="E18">
            <v>100</v>
          </cell>
        </row>
        <row r="19">
          <cell r="A19" t="str">
            <v>LOT X3 GIRASOLE + MISE EN PAV</v>
          </cell>
          <cell r="D19">
            <v>42</v>
          </cell>
          <cell r="E19">
            <v>35</v>
          </cell>
        </row>
        <row r="20">
          <cell r="A20" t="str">
            <v>LIDL PAV BOXS X6</v>
          </cell>
          <cell r="D20">
            <v>300</v>
          </cell>
          <cell r="E20">
            <v>200</v>
          </cell>
        </row>
        <row r="21">
          <cell r="A21" t="str">
            <v>LIDL PAV + COIFFE SACHET X6</v>
          </cell>
          <cell r="D21">
            <v>350</v>
          </cell>
          <cell r="E21">
            <v>230</v>
          </cell>
        </row>
        <row r="22">
          <cell r="A22" t="str">
            <v>LIDL PAV LOT 2 BARQUETTES</v>
          </cell>
          <cell r="D22">
            <v>126</v>
          </cell>
          <cell r="E22">
            <v>90</v>
          </cell>
        </row>
        <row r="23">
          <cell r="A23" t="str">
            <v>LIDL PAV LOT 3 BARQUETTES</v>
          </cell>
          <cell r="D23">
            <v>65</v>
          </cell>
          <cell r="E23">
            <v>50</v>
          </cell>
        </row>
        <row r="24">
          <cell r="A24" t="str">
            <v>GIRASOLI</v>
          </cell>
        </row>
        <row r="25">
          <cell r="A25" t="str">
            <v>LOT LIDL X2 BIO 310G</v>
          </cell>
          <cell r="B25">
            <v>130</v>
          </cell>
          <cell r="E25">
            <v>200</v>
          </cell>
        </row>
        <row r="26">
          <cell r="A26" t="str">
            <v>LOT X2 Box basse</v>
          </cell>
          <cell r="D26">
            <v>143</v>
          </cell>
          <cell r="E26">
            <v>110</v>
          </cell>
        </row>
        <row r="27">
          <cell r="A27" t="str">
            <v>NonSuivi</v>
          </cell>
        </row>
        <row r="28">
          <cell r="A28" t="str">
            <v>Lidl PAV + COIFFE BQT X8</v>
          </cell>
        </row>
        <row r="29">
          <cell r="A29" t="str">
            <v>LOT X2 SACHETS Canada</v>
          </cell>
          <cell r="B29">
            <v>260</v>
          </cell>
        </row>
        <row r="30">
          <cell r="A30" t="str">
            <v>LOT X2 BARQUETTES format eco</v>
          </cell>
          <cell r="D30">
            <v>51</v>
          </cell>
        </row>
      </sheetData>
      <sheetData sheetId="6">
        <row r="1">
          <cell r="D1" t="str">
            <v>Lot</v>
          </cell>
          <cell r="E1" t="str">
            <v>Lib composant</v>
          </cell>
          <cell r="F1" t="str">
            <v>Lib Lot</v>
          </cell>
          <cell r="G1" t="str">
            <v>PCB</v>
          </cell>
          <cell r="H1" t="str">
            <v>Gammes</v>
          </cell>
        </row>
        <row r="2">
          <cell r="B2" t="str">
            <v>101</v>
          </cell>
          <cell r="C2" t="str">
            <v>A01G</v>
          </cell>
          <cell r="D2" t="str">
            <v>A02D</v>
          </cell>
          <cell r="E2" t="str">
            <v>TAGLIATELLE 350 G  LUST  X8</v>
          </cell>
          <cell r="F2" t="str">
            <v>LT 2 TAG.350G PX CHOC LUST X4</v>
          </cell>
          <cell r="G2">
            <v>2</v>
          </cell>
          <cell r="H2" t="str">
            <v>LOT X2 BARQUETTES</v>
          </cell>
        </row>
        <row r="3">
          <cell r="B3" t="str">
            <v>102</v>
          </cell>
          <cell r="C3" t="str">
            <v>A01G</v>
          </cell>
          <cell r="D3" t="str">
            <v>A03D</v>
          </cell>
          <cell r="E3" t="str">
            <v>TAGLIATELLE 350 G  LUST  X8</v>
          </cell>
          <cell r="F3" t="str">
            <v>LT 2 TAG +1BQ GRAT 350G LUSTX4</v>
          </cell>
          <cell r="G3">
            <v>3</v>
          </cell>
          <cell r="H3" t="str">
            <v>LOT X3 BARQUETTES AVEC CHGT CARTON</v>
          </cell>
        </row>
        <row r="4">
          <cell r="B4" t="str">
            <v>103</v>
          </cell>
          <cell r="C4" t="str">
            <v>A01G</v>
          </cell>
          <cell r="D4" t="str">
            <v>A1BD</v>
          </cell>
          <cell r="E4" t="str">
            <v>TAGLIATELLE 350 G  LUST  X8</v>
          </cell>
          <cell r="F4" t="str">
            <v>LT 2 TAG 350G LUST X4</v>
          </cell>
          <cell r="G4">
            <v>2</v>
          </cell>
          <cell r="H4" t="str">
            <v>LOT X2 BARQUETTES</v>
          </cell>
        </row>
        <row r="5">
          <cell r="B5" t="str">
            <v>201</v>
          </cell>
          <cell r="C5" t="str">
            <v>A1WZ</v>
          </cell>
          <cell r="D5" t="str">
            <v>A1XD</v>
          </cell>
          <cell r="E5" t="str">
            <v>TAGLIAT 350G +10%GR USINEX8</v>
          </cell>
          <cell r="F5" t="str">
            <v>LOT 2 TAG 350 + 10%GR LUST X4</v>
          </cell>
          <cell r="G5">
            <v>2</v>
          </cell>
          <cell r="H5" t="str">
            <v>LOT X2 BARQUETTES</v>
          </cell>
        </row>
        <row r="6">
          <cell r="B6" t="str">
            <v>301</v>
          </cell>
          <cell r="C6" t="str">
            <v>A22G</v>
          </cell>
          <cell r="D6" t="str">
            <v>A9GD</v>
          </cell>
          <cell r="E6" t="str">
            <v>TAGLIAT 400G PR LOT LUST X8</v>
          </cell>
          <cell r="F6" t="str">
            <v>LT 2 TAG 400G.(100G GRAT)LUX4</v>
          </cell>
          <cell r="G6">
            <v>2</v>
          </cell>
          <cell r="H6" t="str">
            <v>LOT X2 BARQUETTES</v>
          </cell>
        </row>
        <row r="7">
          <cell r="B7" t="str">
            <v>401</v>
          </cell>
          <cell r="C7" t="str">
            <v>A29G</v>
          </cell>
          <cell r="D7" t="str">
            <v>A2AD</v>
          </cell>
          <cell r="E7" t="str">
            <v>TAGLIAT LARGE 350 GR LUSTX8</v>
          </cell>
          <cell r="F7" t="str">
            <v>LT2 TAG LARGE 1A1GR 350G LUSX4</v>
          </cell>
          <cell r="G7">
            <v>2</v>
          </cell>
          <cell r="H7" t="str">
            <v>LOT X2 BARQUETTES</v>
          </cell>
        </row>
        <row r="8">
          <cell r="B8" t="str">
            <v>501</v>
          </cell>
          <cell r="C8" t="str">
            <v>A33F</v>
          </cell>
          <cell r="D8" t="str">
            <v>A3AC</v>
          </cell>
          <cell r="E8" t="str">
            <v>TAGLIATELLES BIO 255G  PRESX6</v>
          </cell>
          <cell r="F8" t="str">
            <v>LT2 TAG BIO 255 1A2E70 PRESX3</v>
          </cell>
          <cell r="G8">
            <v>2</v>
          </cell>
          <cell r="H8" t="str">
            <v>LOT LIDL X2 BIO 310G</v>
          </cell>
        </row>
        <row r="9">
          <cell r="B9" t="str">
            <v>601</v>
          </cell>
          <cell r="C9" t="str">
            <v>A41G</v>
          </cell>
          <cell r="D9" t="str">
            <v>A42D</v>
          </cell>
          <cell r="E9" t="str">
            <v>FETTUCINI 350 G LUST.    X8</v>
          </cell>
          <cell r="F9" t="str">
            <v>LT 2 FETTUC 350G P CHOC LUSTX4</v>
          </cell>
          <cell r="G9">
            <v>2</v>
          </cell>
          <cell r="H9" t="str">
            <v>LOT X2 BARQUETTES</v>
          </cell>
        </row>
        <row r="10">
          <cell r="B10" t="str">
            <v>602</v>
          </cell>
          <cell r="C10" t="str">
            <v>A41G</v>
          </cell>
          <cell r="D10" t="str">
            <v>A4DD</v>
          </cell>
          <cell r="E10" t="str">
            <v>FETTUCINI 350 G LUST.    X8</v>
          </cell>
          <cell r="F10" t="str">
            <v>LT 2 FET +1BQ GRAT 350G.LUSTX4</v>
          </cell>
          <cell r="G10">
            <v>3</v>
          </cell>
          <cell r="H10" t="str">
            <v>LOT X3 BARQUETTES AVEC CHGT CARTON</v>
          </cell>
        </row>
        <row r="11">
          <cell r="B11" t="str">
            <v>603</v>
          </cell>
          <cell r="C11" t="str">
            <v>A41G</v>
          </cell>
          <cell r="D11" t="str">
            <v>A4FD</v>
          </cell>
          <cell r="E11" t="str">
            <v>FETTUCINI 350 G LUST.    X8</v>
          </cell>
          <cell r="F11" t="str">
            <v>LT 2 FETTUCINI 350G LUSTX4</v>
          </cell>
          <cell r="G11">
            <v>2</v>
          </cell>
          <cell r="H11" t="str">
            <v>LOT X2 BARQUETTES</v>
          </cell>
        </row>
        <row r="12">
          <cell r="B12" t="str">
            <v>604</v>
          </cell>
          <cell r="C12" t="str">
            <v>A41G</v>
          </cell>
          <cell r="D12" t="str">
            <v>A4LD</v>
          </cell>
          <cell r="E12" t="str">
            <v>FETTUCINI 350 G LUST.    X8</v>
          </cell>
          <cell r="F12" t="str">
            <v>LT2  FETTU 1ACH2E80% LU 350GX4</v>
          </cell>
          <cell r="G12">
            <v>2</v>
          </cell>
          <cell r="H12" t="str">
            <v>LOT X2 BARQUETTES</v>
          </cell>
        </row>
        <row r="13">
          <cell r="B13" t="str">
            <v>701</v>
          </cell>
          <cell r="C13" t="str">
            <v>A4WZ</v>
          </cell>
          <cell r="D13" t="str">
            <v>A4XD</v>
          </cell>
          <cell r="E13" t="str">
            <v>FETTUCINE 350G +10%GR USINEX8</v>
          </cell>
          <cell r="F13" t="str">
            <v>LOT 2 FETT 350 + 10%GR LUST X4</v>
          </cell>
          <cell r="G13">
            <v>2</v>
          </cell>
          <cell r="H13" t="str">
            <v>LOT X2 BARQUETTES</v>
          </cell>
        </row>
        <row r="14">
          <cell r="B14" t="str">
            <v>801</v>
          </cell>
          <cell r="C14" t="str">
            <v>A67G</v>
          </cell>
          <cell r="D14" t="str">
            <v>A6AD</v>
          </cell>
          <cell r="E14" t="str">
            <v>TAGLIAT BASILIC 300G LUST X8</v>
          </cell>
          <cell r="F14" t="str">
            <v>LT 2 TAG BAS 300G P CH LUST X4</v>
          </cell>
          <cell r="G14">
            <v>2</v>
          </cell>
          <cell r="H14" t="str">
            <v>LOT X2 BARQUETTES</v>
          </cell>
        </row>
        <row r="15">
          <cell r="B15" t="str">
            <v>802</v>
          </cell>
          <cell r="C15" t="str">
            <v>A67G</v>
          </cell>
          <cell r="D15" t="str">
            <v>A6BD</v>
          </cell>
          <cell r="E15" t="str">
            <v>TAGLIAT BASILIC 300G LUST X8</v>
          </cell>
          <cell r="F15" t="str">
            <v>LT 2 TAG BASILIC 300G LUST X4</v>
          </cell>
          <cell r="G15">
            <v>2</v>
          </cell>
          <cell r="H15" t="str">
            <v>LOT X2 BARQUETTES</v>
          </cell>
        </row>
        <row r="16">
          <cell r="B16" t="str">
            <v>803</v>
          </cell>
          <cell r="C16" t="str">
            <v>A67G</v>
          </cell>
          <cell r="D16" t="str">
            <v>A6CD</v>
          </cell>
          <cell r="E16" t="str">
            <v>TAGLIAT BASILIC 300G LUST X8</v>
          </cell>
          <cell r="F16" t="str">
            <v>LT2 TAG BAS 1ACH2E80% LU 300X4</v>
          </cell>
          <cell r="G16">
            <v>2</v>
          </cell>
          <cell r="H16" t="str">
            <v>LOT X2 BARQUETTES</v>
          </cell>
        </row>
        <row r="17">
          <cell r="B17" t="str">
            <v>804</v>
          </cell>
          <cell r="C17" t="str">
            <v>A67G</v>
          </cell>
          <cell r="D17" t="str">
            <v>A6DD</v>
          </cell>
          <cell r="E17" t="str">
            <v>TAGLIAT BASILIC 300G LUST X8</v>
          </cell>
          <cell r="F17" t="str">
            <v>L 2 TAG BAS+1BQ GR300G LUSTX4</v>
          </cell>
          <cell r="G17">
            <v>3</v>
          </cell>
          <cell r="H17" t="str">
            <v>LOT X3 BARQUETTES AVEC CHGT CARTON</v>
          </cell>
        </row>
        <row r="18">
          <cell r="B18" t="str">
            <v>901</v>
          </cell>
          <cell r="C18" t="str">
            <v>A6KZ</v>
          </cell>
          <cell r="D18" t="str">
            <v>A6LD</v>
          </cell>
          <cell r="E18" t="str">
            <v>TAGLIAT BAS 300G+10%GR USINEX8</v>
          </cell>
          <cell r="F18" t="str">
            <v>LT 2 TAG BAS 300G+10%GR LUSTX4</v>
          </cell>
          <cell r="G18">
            <v>2</v>
          </cell>
          <cell r="H18" t="str">
            <v>LOT X2 BARQUETTES</v>
          </cell>
        </row>
        <row r="19">
          <cell r="B19" t="str">
            <v>1001</v>
          </cell>
          <cell r="C19" t="str">
            <v>A6VG</v>
          </cell>
          <cell r="D19" t="str">
            <v>A6WD</v>
          </cell>
          <cell r="E19" t="str">
            <v>TAGLIAT BASILIC 350G LUSTX8</v>
          </cell>
          <cell r="F19" t="str">
            <v>2 TAG BAS 350(100G GRAT)LUSTX4</v>
          </cell>
          <cell r="G19">
            <v>2</v>
          </cell>
          <cell r="H19" t="str">
            <v>LOT X2 BARQUETTES</v>
          </cell>
        </row>
        <row r="20">
          <cell r="B20" t="str">
            <v>1101</v>
          </cell>
          <cell r="C20" t="str">
            <v>A91F</v>
          </cell>
          <cell r="D20" t="str">
            <v>A9JB</v>
          </cell>
          <cell r="E20" t="str">
            <v>TAG 355G USINE LUS X6</v>
          </cell>
          <cell r="F20" t="str">
            <v>LT 2 TAG +1BQ GR 355G LU PRESX2</v>
          </cell>
          <cell r="G20">
            <v>3</v>
          </cell>
          <cell r="H20" t="str">
            <v>LIDL PAV LOT 3 BARQUETTES</v>
          </cell>
        </row>
        <row r="21">
          <cell r="B21" t="str">
            <v>1201</v>
          </cell>
          <cell r="C21" t="str">
            <v>A91G</v>
          </cell>
          <cell r="D21" t="str">
            <v>A92D</v>
          </cell>
          <cell r="E21" t="str">
            <v>TAGLIATELLE 355 GR LUST X8</v>
          </cell>
          <cell r="F21" t="str">
            <v>LT 2 TAG 355 G PX CHOC LUST X4</v>
          </cell>
          <cell r="G21">
            <v>2</v>
          </cell>
          <cell r="H21" t="str">
            <v>LOT X2 BARQUETTES</v>
          </cell>
        </row>
        <row r="22">
          <cell r="B22" t="str">
            <v>1202</v>
          </cell>
          <cell r="C22" t="str">
            <v>A91G</v>
          </cell>
          <cell r="D22" t="str">
            <v>A93D</v>
          </cell>
          <cell r="E22" t="str">
            <v>TAGLIATELLE 355 GR LUST X8</v>
          </cell>
          <cell r="F22" t="str">
            <v>LT 2 TAG +1BQ GRAT 355G LUSTX4</v>
          </cell>
          <cell r="G22">
            <v>3</v>
          </cell>
          <cell r="H22" t="str">
            <v>LOT X3 BARQUETTES AVEC CHGT CARTON</v>
          </cell>
        </row>
        <row r="23">
          <cell r="B23" t="str">
            <v>1203</v>
          </cell>
          <cell r="C23" t="str">
            <v>A91G</v>
          </cell>
          <cell r="D23" t="str">
            <v>A96D</v>
          </cell>
          <cell r="E23" t="str">
            <v>TAGLIATELLE 355 GR LUST X8</v>
          </cell>
          <cell r="F23" t="str">
            <v>LT 2 TAGLIAT 355 GR LUST X4</v>
          </cell>
          <cell r="G23">
            <v>2</v>
          </cell>
          <cell r="H23" t="str">
            <v>LOT X2 BARQUETTES</v>
          </cell>
        </row>
        <row r="24">
          <cell r="B24" t="str">
            <v>1204</v>
          </cell>
          <cell r="C24" t="str">
            <v>A91G</v>
          </cell>
          <cell r="D24" t="str">
            <v>A9LD</v>
          </cell>
          <cell r="E24" t="str">
            <v>TAGLIATELLE 355 GR LUST X8</v>
          </cell>
          <cell r="F24" t="str">
            <v>LT 2 TAG 1ACH 2E80% LUS 355GX4</v>
          </cell>
          <cell r="G24">
            <v>2</v>
          </cell>
          <cell r="H24" t="str">
            <v>LOT X2 BARQUETTES</v>
          </cell>
        </row>
        <row r="25">
          <cell r="B25" t="str">
            <v>1301</v>
          </cell>
          <cell r="C25" t="str">
            <v>A94Z</v>
          </cell>
          <cell r="D25" t="str">
            <v>A95D</v>
          </cell>
          <cell r="E25" t="str">
            <v>TAGLIAT 355G +10%GR USINE X8</v>
          </cell>
          <cell r="F25" t="str">
            <v>LOT 2 TAG 355G+ 10%GR LUST X4</v>
          </cell>
          <cell r="G25">
            <v>2</v>
          </cell>
          <cell r="H25" t="str">
            <v>LOT X2 BARQUETTES</v>
          </cell>
        </row>
        <row r="26">
          <cell r="B26" t="str">
            <v>1401</v>
          </cell>
          <cell r="C26" t="str">
            <v>A9CG</v>
          </cell>
          <cell r="D26" t="str">
            <v>A9HD</v>
          </cell>
          <cell r="E26" t="str">
            <v>FETTUCINE 400G PR LOT LUST.X8</v>
          </cell>
          <cell r="F26" t="str">
            <v>LT 2 FET 400G (100G GRAT)LU.X4</v>
          </cell>
          <cell r="G26">
            <v>2</v>
          </cell>
          <cell r="H26" t="str">
            <v>LOT X2 BARQUETTES</v>
          </cell>
        </row>
        <row r="27">
          <cell r="B27" t="str">
            <v>1501</v>
          </cell>
          <cell r="C27" t="str">
            <v>A9ZD</v>
          </cell>
          <cell r="D27" t="str">
            <v>A9XB</v>
          </cell>
          <cell r="E27" t="str">
            <v>TAGLIAT 355G+15%GR LUST PRESX4</v>
          </cell>
          <cell r="F27" t="str">
            <v>LT 2 TAG 355G +15%GR PRESENTX2</v>
          </cell>
          <cell r="G27">
            <v>2</v>
          </cell>
          <cell r="H27" t="str">
            <v>LOT X2 BARQUETTES</v>
          </cell>
        </row>
        <row r="28">
          <cell r="B28" t="str">
            <v>1601</v>
          </cell>
          <cell r="C28" t="str">
            <v>B06G</v>
          </cell>
          <cell r="D28" t="str">
            <v>B0BD</v>
          </cell>
          <cell r="E28" t="str">
            <v>RAV BOEUF BOLOGN 300G LUST X8</v>
          </cell>
          <cell r="F28" t="str">
            <v>LT 2 R BF BOLO 300 PXCH LUSTX4</v>
          </cell>
          <cell r="G28">
            <v>2</v>
          </cell>
          <cell r="H28" t="str">
            <v>LOT X2 BARQUETTES</v>
          </cell>
        </row>
        <row r="29">
          <cell r="B29" t="str">
            <v>1602</v>
          </cell>
          <cell r="C29" t="str">
            <v>B06G</v>
          </cell>
          <cell r="D29" t="str">
            <v>B0CD</v>
          </cell>
          <cell r="E29" t="str">
            <v>RAV BOEUF BOLOGN 300G LUST X8</v>
          </cell>
          <cell r="F29" t="str">
            <v>R BF BOLO 300 1ACH 1GRA LUSTX4</v>
          </cell>
          <cell r="G29">
            <v>2</v>
          </cell>
          <cell r="H29" t="str">
            <v>LOT X2 BARQUETTES</v>
          </cell>
        </row>
        <row r="30">
          <cell r="B30" t="str">
            <v>1603</v>
          </cell>
          <cell r="C30" t="str">
            <v>B06G</v>
          </cell>
          <cell r="D30" t="str">
            <v>B0PD</v>
          </cell>
          <cell r="E30" t="str">
            <v>RAV BOEUF BOLOGN 300G LUST X8</v>
          </cell>
          <cell r="F30" t="str">
            <v>L 2 R BF BOLO 300+1BQ GR LUSX4</v>
          </cell>
          <cell r="G30">
            <v>3</v>
          </cell>
          <cell r="H30" t="str">
            <v>LOT X3 BARQUETTES AVEC CHGT CARTON</v>
          </cell>
        </row>
        <row r="31">
          <cell r="B31" t="str">
            <v>1604</v>
          </cell>
          <cell r="C31" t="str">
            <v>B06G</v>
          </cell>
          <cell r="D31" t="str">
            <v>B0UD</v>
          </cell>
          <cell r="E31" t="str">
            <v>RAV BOEUF BOLOGN 300G LUST X8</v>
          </cell>
          <cell r="F31" t="str">
            <v>LT 2 RAV BF BOLO 300GR LUST X4</v>
          </cell>
          <cell r="G31">
            <v>2</v>
          </cell>
          <cell r="H31" t="str">
            <v>LOT X2 BARQUETTES</v>
          </cell>
        </row>
        <row r="32">
          <cell r="B32" t="str">
            <v>1701</v>
          </cell>
          <cell r="C32" t="str">
            <v>B0LZ</v>
          </cell>
          <cell r="D32" t="str">
            <v>B0ND</v>
          </cell>
          <cell r="E32" t="str">
            <v>RAV BF BOLO 300G+10%GR USINEX8</v>
          </cell>
          <cell r="F32" t="str">
            <v>L 2 RV F BOLO 300+10%GR LUSTX4</v>
          </cell>
          <cell r="G32">
            <v>2</v>
          </cell>
          <cell r="H32" t="str">
            <v>LOT X2 BARQUETTES</v>
          </cell>
        </row>
        <row r="33">
          <cell r="B33" t="str">
            <v>1801</v>
          </cell>
          <cell r="C33" t="str">
            <v>B21F</v>
          </cell>
          <cell r="D33" t="str">
            <v>B2BD</v>
          </cell>
          <cell r="E33" t="str">
            <v>RVLE POELER AIL FRO FH.280LUX6</v>
          </cell>
          <cell r="F33" t="str">
            <v>LT 2 RAP AIL FR FH 280 PXCH X4</v>
          </cell>
          <cell r="G33">
            <v>2</v>
          </cell>
          <cell r="H33" t="str">
            <v>LOT X2 CROUSTI TAP</v>
          </cell>
        </row>
        <row r="34">
          <cell r="B34" t="str">
            <v>1802</v>
          </cell>
          <cell r="C34" t="str">
            <v>B21F</v>
          </cell>
          <cell r="D34" t="str">
            <v>B2CD</v>
          </cell>
          <cell r="E34" t="str">
            <v>RVLE POELER AIL FRO FH.280LUX6</v>
          </cell>
          <cell r="F34" t="str">
            <v>LT 2 RAP AIL FR FH 280G LUSTX4</v>
          </cell>
          <cell r="G34">
            <v>2</v>
          </cell>
          <cell r="H34" t="str">
            <v>LOT X2 CROUSTI TAP</v>
          </cell>
        </row>
        <row r="35">
          <cell r="B35" t="str">
            <v>1901</v>
          </cell>
          <cell r="C35" t="str">
            <v>B26F</v>
          </cell>
          <cell r="D35" t="str">
            <v>B2UD</v>
          </cell>
          <cell r="E35" t="str">
            <v>RAP FROMAGE 280 GR LUST X6</v>
          </cell>
          <cell r="F35" t="str">
            <v>LT 2 RAP 280 PX CHOC LUST X4</v>
          </cell>
          <cell r="G35">
            <v>2</v>
          </cell>
          <cell r="H35" t="str">
            <v>LOT X2 CROUSTI TAP</v>
          </cell>
        </row>
        <row r="36">
          <cell r="B36" t="str">
            <v>1902</v>
          </cell>
          <cell r="C36" t="str">
            <v>B26F</v>
          </cell>
          <cell r="D36" t="str">
            <v>B2VD</v>
          </cell>
          <cell r="E36" t="str">
            <v>RAP FROMAGE 280 GR LUST X6</v>
          </cell>
          <cell r="F36" t="str">
            <v>LT 2 RAP 280 GR LUST X4</v>
          </cell>
          <cell r="G36">
            <v>2</v>
          </cell>
          <cell r="H36" t="str">
            <v>LOT X2 CROUSTI TAP</v>
          </cell>
        </row>
        <row r="37">
          <cell r="B37" t="str">
            <v>2001</v>
          </cell>
          <cell r="C37" t="str">
            <v>B2YZ</v>
          </cell>
          <cell r="D37" t="str">
            <v>B2ZD</v>
          </cell>
          <cell r="E37" t="str">
            <v>RAP CHEVRE 280G +10%USINEX6</v>
          </cell>
          <cell r="F37" t="str">
            <v>2 RAP CHEVRE 280G +10% LUSTX4</v>
          </cell>
          <cell r="G37">
            <v>2</v>
          </cell>
          <cell r="H37" t="str">
            <v>LOT X2 CROUSTI TAP</v>
          </cell>
        </row>
        <row r="38">
          <cell r="B38" t="str">
            <v>2101</v>
          </cell>
          <cell r="C38" t="str">
            <v>B31G</v>
          </cell>
          <cell r="D38" t="str">
            <v>B33D</v>
          </cell>
          <cell r="E38" t="str">
            <v>RAVIOLI BOEUF 300 GR LUST X8</v>
          </cell>
          <cell r="F38" t="str">
            <v>LT 2 R BF 300G+1BQGR LUST X4</v>
          </cell>
          <cell r="G38">
            <v>3</v>
          </cell>
          <cell r="H38" t="str">
            <v>LOT X3 BARQUETTES AVEC CHGT CARTON</v>
          </cell>
        </row>
        <row r="39">
          <cell r="B39" t="str">
            <v>2102</v>
          </cell>
          <cell r="C39" t="str">
            <v>B31G</v>
          </cell>
          <cell r="D39" t="str">
            <v>B3FD</v>
          </cell>
          <cell r="E39" t="str">
            <v>RAVIOLI BOEUF 300 GR LUST X8</v>
          </cell>
          <cell r="F39" t="str">
            <v>LT2 RAV BOEUF 1A1GR 300G LUSX4</v>
          </cell>
          <cell r="G39">
            <v>2</v>
          </cell>
          <cell r="H39" t="str">
            <v>LOT X2 BARQUETTES</v>
          </cell>
        </row>
        <row r="40">
          <cell r="B40" t="str">
            <v>2103</v>
          </cell>
          <cell r="C40" t="str">
            <v>B31G</v>
          </cell>
          <cell r="D40" t="str">
            <v>B3TD</v>
          </cell>
          <cell r="E40" t="str">
            <v>RAVIOLI BOEUF 300 GR LUST X8</v>
          </cell>
          <cell r="F40" t="str">
            <v>LT 2 RAV BOEUF 300G LUST X4</v>
          </cell>
          <cell r="G40">
            <v>2</v>
          </cell>
          <cell r="H40" t="str">
            <v>LOT X2 BARQUETTES</v>
          </cell>
        </row>
        <row r="41">
          <cell r="B41" t="str">
            <v>2201</v>
          </cell>
          <cell r="C41" t="str">
            <v>B51G</v>
          </cell>
          <cell r="D41" t="str">
            <v>B5DD</v>
          </cell>
          <cell r="E41" t="str">
            <v>RAVIOLI JAMBON 300 G LUST X8</v>
          </cell>
          <cell r="F41" t="str">
            <v>LT 2 RAV JAMBON 1A1GR 300G X4</v>
          </cell>
          <cell r="G41">
            <v>2</v>
          </cell>
          <cell r="H41" t="str">
            <v>LOT X2 BARQUETTES</v>
          </cell>
        </row>
        <row r="42">
          <cell r="B42" t="str">
            <v>2202</v>
          </cell>
          <cell r="C42" t="str">
            <v>B51G</v>
          </cell>
          <cell r="D42" t="str">
            <v>B5ND</v>
          </cell>
          <cell r="E42" t="str">
            <v>RAVIOLI JAMBON 300 G LUST X8</v>
          </cell>
          <cell r="F42" t="str">
            <v>LT 2 RAV JAMBON LUST X4</v>
          </cell>
          <cell r="G42">
            <v>2</v>
          </cell>
          <cell r="H42" t="str">
            <v>LOT X2 BARQUETTES</v>
          </cell>
        </row>
        <row r="43">
          <cell r="B43" t="str">
            <v>2301</v>
          </cell>
          <cell r="C43" t="str">
            <v>B61G</v>
          </cell>
          <cell r="D43" t="str">
            <v>B63D</v>
          </cell>
          <cell r="E43" t="str">
            <v>TORTELLINI BOEUF 300 G LUST X8  42%FARCE</v>
          </cell>
          <cell r="F43" t="str">
            <v>LT 2 TORT BF 300G+1BQGR LUSTX4</v>
          </cell>
          <cell r="G43">
            <v>3</v>
          </cell>
          <cell r="H43" t="str">
            <v>LOT X3 BARQUETTES AVEC CHGT CARTON</v>
          </cell>
        </row>
        <row r="44">
          <cell r="B44" t="str">
            <v>2401</v>
          </cell>
          <cell r="C44" t="str">
            <v>B75F</v>
          </cell>
          <cell r="D44" t="str">
            <v>B7QB</v>
          </cell>
          <cell r="E44" t="str">
            <v>TOR PARM BASILIC 250  USINE X6</v>
          </cell>
          <cell r="F44" t="str">
            <v>LT2 TOR PAR BA 250+1G LU PRESX2</v>
          </cell>
          <cell r="G44">
            <v>3</v>
          </cell>
          <cell r="H44" t="str">
            <v>LIDL PAV LOT 3 BARQUETTES</v>
          </cell>
        </row>
        <row r="45">
          <cell r="B45" t="str">
            <v>2501</v>
          </cell>
          <cell r="C45" t="str">
            <v>B75G</v>
          </cell>
          <cell r="D45" t="str">
            <v>B7DD</v>
          </cell>
          <cell r="E45" t="str">
            <v>TOR.PARM.BASILIC 250G LUST X8</v>
          </cell>
          <cell r="F45" t="str">
            <v>T PBAS 250G 1ACH 1GRAT LUSTX4</v>
          </cell>
          <cell r="G45">
            <v>2</v>
          </cell>
          <cell r="H45" t="str">
            <v>LOT X2 BARQUETTES</v>
          </cell>
        </row>
        <row r="46">
          <cell r="B46" t="str">
            <v>2502</v>
          </cell>
          <cell r="C46" t="str">
            <v>B75G</v>
          </cell>
          <cell r="D46" t="str">
            <v>B7ED</v>
          </cell>
          <cell r="E46" t="str">
            <v>TOR.PARM.BASILIC 250G LUST X8</v>
          </cell>
          <cell r="F46" t="str">
            <v>LT 2 T PBAS 250G PX CHOC LUSX4</v>
          </cell>
          <cell r="G46">
            <v>2</v>
          </cell>
          <cell r="H46" t="str">
            <v>LOT X2 BARQUETTES</v>
          </cell>
        </row>
        <row r="47">
          <cell r="B47" t="str">
            <v>2503</v>
          </cell>
          <cell r="C47" t="str">
            <v>B75G</v>
          </cell>
          <cell r="D47" t="str">
            <v>B7QD</v>
          </cell>
          <cell r="E47" t="str">
            <v>TOR.PARM.BASILIC 250G LUST X8</v>
          </cell>
          <cell r="F47" t="str">
            <v>L 2 T PA BAS 250+1BQ GR LUSTX4</v>
          </cell>
          <cell r="G47">
            <v>3</v>
          </cell>
          <cell r="H47" t="str">
            <v>LOT X3 BARQUETTES AVEC CHGT CARTON</v>
          </cell>
        </row>
        <row r="48">
          <cell r="B48" t="str">
            <v>2504</v>
          </cell>
          <cell r="C48" t="str">
            <v>B75G</v>
          </cell>
          <cell r="D48" t="str">
            <v>B7UD</v>
          </cell>
          <cell r="E48" t="str">
            <v>TOR.PARM.BASILIC 250G LUST X8</v>
          </cell>
          <cell r="F48" t="str">
            <v>LT 2 TORT PARM BAS 250G LUSTX4</v>
          </cell>
          <cell r="G48">
            <v>2</v>
          </cell>
          <cell r="H48" t="str">
            <v>LOT X2 BARQUETTES</v>
          </cell>
        </row>
        <row r="49">
          <cell r="B49" t="str">
            <v>2601</v>
          </cell>
          <cell r="C49" t="str">
            <v>B7HG</v>
          </cell>
          <cell r="D49" t="str">
            <v>B7QD</v>
          </cell>
          <cell r="E49" t="str">
            <v>TOR PARM BAS 250 PR PROMO LUX8</v>
          </cell>
          <cell r="F49" t="str">
            <v>L 2 T PA BAS 250+1BQ GR LUSTX4</v>
          </cell>
          <cell r="G49">
            <v>3</v>
          </cell>
          <cell r="H49" t="str">
            <v>LOT X3 BARQUETTES AVEC CHGT CARTON</v>
          </cell>
        </row>
        <row r="50">
          <cell r="B50" t="str">
            <v>2701</v>
          </cell>
          <cell r="C50" t="str">
            <v>B7KZ</v>
          </cell>
          <cell r="D50" t="str">
            <v>B7LD</v>
          </cell>
          <cell r="E50" t="str">
            <v>TOR PARM BAS 250+10%GR USINEX8</v>
          </cell>
          <cell r="F50" t="str">
            <v>LT 2 T PBAS 250G +10%GRA LUSX4</v>
          </cell>
          <cell r="G50">
            <v>2</v>
          </cell>
          <cell r="H50" t="str">
            <v>LOT X2 BARQUETTES</v>
          </cell>
        </row>
        <row r="51">
          <cell r="B51" t="str">
            <v>2801</v>
          </cell>
          <cell r="C51" t="str">
            <v>B86G</v>
          </cell>
          <cell r="D51" t="str">
            <v>B87D</v>
          </cell>
          <cell r="E51" t="str">
            <v>RAV JBON EMMENTAL 300G LUST X8</v>
          </cell>
          <cell r="F51" t="str">
            <v>LT 2 R JBN EMM 300PCHOC LUSTX4</v>
          </cell>
          <cell r="G51">
            <v>2</v>
          </cell>
          <cell r="H51" t="str">
            <v>LOT X2 BARQUETTES</v>
          </cell>
        </row>
        <row r="52">
          <cell r="B52" t="str">
            <v>2802</v>
          </cell>
          <cell r="C52" t="str">
            <v>B86G</v>
          </cell>
          <cell r="D52" t="str">
            <v>B8ED</v>
          </cell>
          <cell r="E52" t="str">
            <v>RAV JBON EMMENTAL 300G LUST X8</v>
          </cell>
          <cell r="F52" t="str">
            <v>R JB EMM 300 1ACH 1GRAT LUSTX4</v>
          </cell>
          <cell r="G52">
            <v>2</v>
          </cell>
          <cell r="H52" t="str">
            <v>LOT X2 BARQUETTES</v>
          </cell>
        </row>
        <row r="53">
          <cell r="B53" t="str">
            <v>2803</v>
          </cell>
          <cell r="C53" t="str">
            <v>B86G</v>
          </cell>
          <cell r="D53" t="str">
            <v>B8QD</v>
          </cell>
          <cell r="E53" t="str">
            <v>RAV JBON EMMENTAL 300G LUST X8</v>
          </cell>
          <cell r="F53" t="str">
            <v>LT 2 R JB EMM 300+1BQGR LUSTX4</v>
          </cell>
          <cell r="G53">
            <v>3</v>
          </cell>
          <cell r="H53" t="str">
            <v>LOT X3 BARQUETTES AVEC CHGT CARTON</v>
          </cell>
        </row>
        <row r="54">
          <cell r="B54" t="str">
            <v>2804</v>
          </cell>
          <cell r="C54" t="str">
            <v>B86G</v>
          </cell>
          <cell r="D54" t="str">
            <v>B8UD</v>
          </cell>
          <cell r="E54" t="str">
            <v>RAV JBON EMMENTAL 300G LUST X8</v>
          </cell>
          <cell r="F54" t="str">
            <v>LT 2 RAV JBN EMMENT 300 LUSTX4</v>
          </cell>
          <cell r="G54">
            <v>2</v>
          </cell>
          <cell r="H54" t="str">
            <v>LOT X2 BARQUETTES</v>
          </cell>
        </row>
        <row r="55">
          <cell r="B55" t="str">
            <v>2901</v>
          </cell>
          <cell r="C55" t="str">
            <v>B8BZ</v>
          </cell>
          <cell r="D55" t="str">
            <v>B8CD</v>
          </cell>
          <cell r="E55" t="str">
            <v>RV JBN EMMEN 300G+10%G USINEX8</v>
          </cell>
          <cell r="F55" t="str">
            <v>LT 2 R JB EMM300G+10%GR LUSTX4</v>
          </cell>
          <cell r="G55">
            <v>2</v>
          </cell>
          <cell r="H55" t="str">
            <v>LOT X2 BARQUETTES</v>
          </cell>
        </row>
        <row r="56">
          <cell r="B56" t="str">
            <v>3001</v>
          </cell>
          <cell r="C56" t="str">
            <v>C03G</v>
          </cell>
          <cell r="D56" t="str">
            <v>C0LD</v>
          </cell>
          <cell r="E56" t="str">
            <v>DL CEPES PARMESAN 250GR LUSTX8</v>
          </cell>
          <cell r="F56" t="str">
            <v>LT2 DL CEPES 1ACH=1GR LU 250X4</v>
          </cell>
          <cell r="G56">
            <v>2</v>
          </cell>
          <cell r="H56" t="str">
            <v>LOT X2 BARQUETTES</v>
          </cell>
        </row>
        <row r="57">
          <cell r="B57" t="str">
            <v>3002</v>
          </cell>
          <cell r="C57" t="str">
            <v>C03G</v>
          </cell>
          <cell r="D57" t="str">
            <v>C0ND</v>
          </cell>
          <cell r="E57" t="str">
            <v>DL CEPES PARMESAN 250GR LUSTX8</v>
          </cell>
          <cell r="F57" t="str">
            <v>LT 2 DL CEPES 250+1BQGR LUSX4</v>
          </cell>
          <cell r="G57">
            <v>3</v>
          </cell>
          <cell r="H57" t="str">
            <v>LOT X2 BARQUETTES</v>
          </cell>
        </row>
        <row r="58">
          <cell r="B58" t="str">
            <v>3101</v>
          </cell>
          <cell r="C58" t="str">
            <v>C0JZ</v>
          </cell>
          <cell r="D58" t="str">
            <v>C0KD</v>
          </cell>
          <cell r="E58" t="str">
            <v>DL CEPES BQ 250G+10%GR USINEX8</v>
          </cell>
          <cell r="F58" t="str">
            <v>LT 2 DL CEPES BQ 250+10%G X4</v>
          </cell>
          <cell r="G58">
            <v>2</v>
          </cell>
          <cell r="H58" t="str">
            <v>LOT X2 BARQUETTES</v>
          </cell>
        </row>
        <row r="59">
          <cell r="B59" t="str">
            <v>3201</v>
          </cell>
          <cell r="C59" t="str">
            <v>C29G</v>
          </cell>
          <cell r="D59" t="str">
            <v>CD9D</v>
          </cell>
          <cell r="E59" t="str">
            <v>TORT POULET CREME 250G LUST X8</v>
          </cell>
          <cell r="F59" t="str">
            <v>LT 2 TOR POULET 250BQ PX CH X4</v>
          </cell>
          <cell r="G59">
            <v>2</v>
          </cell>
          <cell r="H59" t="str">
            <v>LOT X2 BARQUETTES</v>
          </cell>
        </row>
        <row r="60">
          <cell r="B60" t="str">
            <v>3202</v>
          </cell>
          <cell r="C60" t="str">
            <v>C29G</v>
          </cell>
          <cell r="D60" t="str">
            <v>CDAD</v>
          </cell>
          <cell r="E60" t="str">
            <v>TORT POULET CREME 250G LUST X8</v>
          </cell>
          <cell r="F60" t="str">
            <v>LT 2 TORT POULET 250 BQ LUSTX4</v>
          </cell>
          <cell r="G60">
            <v>2</v>
          </cell>
          <cell r="H60" t="str">
            <v>LOT X2 BARQUETTES</v>
          </cell>
        </row>
        <row r="61">
          <cell r="B61" t="str">
            <v>3203</v>
          </cell>
          <cell r="C61" t="str">
            <v>C29G</v>
          </cell>
          <cell r="D61" t="str">
            <v>CDDD</v>
          </cell>
          <cell r="E61" t="str">
            <v>TORT POULET CREME 250G LUST X8</v>
          </cell>
          <cell r="F61" t="str">
            <v>L 2TOR POULET 250BQ 1AC 1GR X4</v>
          </cell>
          <cell r="G61">
            <v>2</v>
          </cell>
          <cell r="H61" t="str">
            <v>LOT X2 BARQUETTES</v>
          </cell>
        </row>
        <row r="62">
          <cell r="B62" t="str">
            <v>3204</v>
          </cell>
          <cell r="C62" t="str">
            <v>C29G</v>
          </cell>
          <cell r="D62" t="str">
            <v>CDED</v>
          </cell>
          <cell r="E62" t="str">
            <v>TORT POULET CREME 250G LUST X8</v>
          </cell>
          <cell r="F62" t="str">
            <v>L 2 TOR POULET+1 BQ GR 250LUX4</v>
          </cell>
          <cell r="G62">
            <v>3</v>
          </cell>
          <cell r="H62" t="str">
            <v>LOT X3 BARQUETTES AVEC CHGT CARTON</v>
          </cell>
        </row>
        <row r="63">
          <cell r="B63" t="str">
            <v>3301</v>
          </cell>
          <cell r="C63" t="str">
            <v>C2AG</v>
          </cell>
          <cell r="D63" t="str">
            <v>CDDD</v>
          </cell>
          <cell r="E63" t="str">
            <v>TOR POULET NON STICKE 250 LUSX8</v>
          </cell>
          <cell r="F63" t="str">
            <v>L 2TOR POULET 250BQ 1AC 1GR X4</v>
          </cell>
          <cell r="G63">
            <v>2</v>
          </cell>
          <cell r="H63" t="str">
            <v>LOT X2 BARQUETTES</v>
          </cell>
        </row>
        <row r="64">
          <cell r="B64" t="str">
            <v>3302</v>
          </cell>
          <cell r="C64" t="str">
            <v>C2AG</v>
          </cell>
          <cell r="D64" t="str">
            <v>CDED</v>
          </cell>
          <cell r="E64" t="str">
            <v>TOR POULET NON STICKE 250 LUSX8</v>
          </cell>
          <cell r="F64" t="str">
            <v>L 2 TOR POULET+1 BQ GR 250LUX4</v>
          </cell>
          <cell r="G64">
            <v>3</v>
          </cell>
          <cell r="H64" t="str">
            <v>LOT X3 BARQUETTES AVEC CHGT CARTON</v>
          </cell>
        </row>
        <row r="65">
          <cell r="B65" t="str">
            <v>3401</v>
          </cell>
          <cell r="C65" t="str">
            <v>C35G</v>
          </cell>
          <cell r="D65" t="str">
            <v>C3ED</v>
          </cell>
          <cell r="E65" t="str">
            <v>TORT JB CRU PARMES 250 LUST X8</v>
          </cell>
          <cell r="F65" t="str">
            <v>LT 2 T JB CRU 250PXCHOC LUSTX4</v>
          </cell>
          <cell r="G65">
            <v>2</v>
          </cell>
          <cell r="H65" t="str">
            <v>LOT X2 BARQUETTES</v>
          </cell>
        </row>
        <row r="66">
          <cell r="B66" t="str">
            <v>3402</v>
          </cell>
          <cell r="C66" t="str">
            <v>C35G</v>
          </cell>
          <cell r="D66" t="str">
            <v>C3KD</v>
          </cell>
          <cell r="E66" t="str">
            <v>TORT JB CRU PARMES 250 LUST X8</v>
          </cell>
          <cell r="F66" t="str">
            <v>T JB CRU 250G 1 ACH 1 GR.LUSX4</v>
          </cell>
          <cell r="G66">
            <v>2</v>
          </cell>
          <cell r="H66" t="str">
            <v>LOT X2 BARQUETTES</v>
          </cell>
        </row>
        <row r="67">
          <cell r="B67" t="str">
            <v>3403</v>
          </cell>
          <cell r="C67" t="str">
            <v>C35G</v>
          </cell>
          <cell r="D67" t="str">
            <v>C3QD</v>
          </cell>
          <cell r="E67" t="str">
            <v>TORT JB CRU PARMES 250 LUST X8</v>
          </cell>
          <cell r="F67" t="str">
            <v>L 2 T JB CRU 250+1BQ GR LUSTX4</v>
          </cell>
          <cell r="G67">
            <v>3</v>
          </cell>
          <cell r="H67" t="str">
            <v>LOT X3 BARQUETTES AVEC CHGT CARTON</v>
          </cell>
        </row>
        <row r="68">
          <cell r="B68" t="str">
            <v>3404</v>
          </cell>
          <cell r="C68" t="str">
            <v>C35G</v>
          </cell>
          <cell r="D68" t="str">
            <v>C3UD</v>
          </cell>
          <cell r="E68" t="str">
            <v>TORT JB CRU PARMES 250 LUST X8</v>
          </cell>
          <cell r="F68" t="str">
            <v>LT 2 TORT JBN CRU 250G LUSTX4</v>
          </cell>
          <cell r="G68">
            <v>2</v>
          </cell>
          <cell r="H68" t="str">
            <v>LOT X2 BARQUETTES</v>
          </cell>
        </row>
        <row r="69">
          <cell r="B69" t="str">
            <v>3501</v>
          </cell>
          <cell r="C69" t="str">
            <v>C3HG</v>
          </cell>
          <cell r="D69" t="str">
            <v>C3KD</v>
          </cell>
          <cell r="E69" t="str">
            <v>TORT JB CRU 250 PR PROMO LUSX8</v>
          </cell>
          <cell r="F69" t="str">
            <v>T JB CRU 250G 1 ACH 1 GR.LUSX4</v>
          </cell>
          <cell r="G69">
            <v>2</v>
          </cell>
          <cell r="H69" t="str">
            <v>LOT X2 BARQUETTES</v>
          </cell>
        </row>
        <row r="70">
          <cell r="B70" t="str">
            <v>3601</v>
          </cell>
          <cell r="C70" t="str">
            <v>C3JZ</v>
          </cell>
          <cell r="D70" t="str">
            <v>C3LD</v>
          </cell>
          <cell r="E70" t="str">
            <v>TOR JB CRU PAR 250+10%G USINX8</v>
          </cell>
          <cell r="F70" t="str">
            <v>LT 2 T JB CRU 250+10%GR LUSTX4</v>
          </cell>
          <cell r="G70">
            <v>2</v>
          </cell>
          <cell r="H70" t="str">
            <v>LOT X2 BARQUETTES</v>
          </cell>
        </row>
        <row r="71">
          <cell r="B71" t="str">
            <v>3701</v>
          </cell>
          <cell r="C71" t="str">
            <v>C41G</v>
          </cell>
          <cell r="D71" t="str">
            <v>C42D</v>
          </cell>
          <cell r="E71" t="str">
            <v>RAVIOLI 4 FROMAGES 300G LU X8</v>
          </cell>
          <cell r="F71" t="str">
            <v>LT 2 R 4 FROM 300 PX CH LUSTX4</v>
          </cell>
          <cell r="G71">
            <v>2</v>
          </cell>
          <cell r="H71" t="str">
            <v>LOT X2 BARQUETTES</v>
          </cell>
        </row>
        <row r="72">
          <cell r="B72" t="str">
            <v>3702</v>
          </cell>
          <cell r="C72" t="str">
            <v>C41G</v>
          </cell>
          <cell r="D72" t="str">
            <v>C4ED</v>
          </cell>
          <cell r="E72" t="str">
            <v>RAVIOLI 4 FROMAGES 300G LU X8</v>
          </cell>
          <cell r="F72" t="str">
            <v>R 4 FROM 300G 1ACH 1GRA LUSTX4</v>
          </cell>
          <cell r="G72">
            <v>2</v>
          </cell>
          <cell r="H72" t="str">
            <v>LOT X2 BARQUETTES</v>
          </cell>
        </row>
        <row r="73">
          <cell r="B73" t="str">
            <v>3703</v>
          </cell>
          <cell r="C73" t="str">
            <v>C41G</v>
          </cell>
          <cell r="D73" t="str">
            <v>C4QD</v>
          </cell>
          <cell r="E73" t="str">
            <v>RAVIOLI 4 FROMAGES 300G LU X8</v>
          </cell>
          <cell r="F73" t="str">
            <v>LT 2 R 4 FROM 300+1BQGR LUSTX4</v>
          </cell>
          <cell r="G73">
            <v>3</v>
          </cell>
          <cell r="H73" t="str">
            <v>LOT X3 BARQUETTES AVEC CHGT CARTON</v>
          </cell>
        </row>
        <row r="74">
          <cell r="B74" t="str">
            <v>3704</v>
          </cell>
          <cell r="C74" t="str">
            <v>C41G</v>
          </cell>
          <cell r="D74" t="str">
            <v>C4UD</v>
          </cell>
          <cell r="E74" t="str">
            <v>RAVIOLI 4 FROMAGES 300G LU X8</v>
          </cell>
          <cell r="F74" t="str">
            <v>LT 2 RAV 4 FROM 300GR LUST X4</v>
          </cell>
          <cell r="G74">
            <v>2</v>
          </cell>
          <cell r="H74" t="str">
            <v>LOT X2 BARQUETTES</v>
          </cell>
        </row>
        <row r="75">
          <cell r="B75" t="str">
            <v>3801</v>
          </cell>
          <cell r="C75" t="str">
            <v>C43F</v>
          </cell>
          <cell r="D75" t="str">
            <v>C4VB</v>
          </cell>
          <cell r="E75" t="str">
            <v>RAV 4 FROM USINE 340G LUS X6</v>
          </cell>
          <cell r="F75" t="str">
            <v>LT2 RAV 4F +1 GR 340 LU PRESX2</v>
          </cell>
          <cell r="G75">
            <v>3</v>
          </cell>
          <cell r="H75" t="str">
            <v>LOT X3 BARQUETTES AVEC CHGT CARTON</v>
          </cell>
        </row>
        <row r="76">
          <cell r="B76" t="str">
            <v>3901</v>
          </cell>
          <cell r="C76" t="str">
            <v>C44Z</v>
          </cell>
          <cell r="D76" t="str">
            <v>C4DD</v>
          </cell>
          <cell r="E76" t="str">
            <v>RAV 4 FROM 300G +10%GR USINEX8</v>
          </cell>
          <cell r="F76" t="str">
            <v>LT 2 R 4 FROM 300+10%GR.LUSTX4</v>
          </cell>
          <cell r="G76">
            <v>2</v>
          </cell>
          <cell r="H76" t="str">
            <v>LOT X2 BARQUETTES</v>
          </cell>
        </row>
        <row r="77">
          <cell r="B77" t="str">
            <v>4001</v>
          </cell>
          <cell r="C77" t="str">
            <v>C53G</v>
          </cell>
          <cell r="D77" t="str">
            <v>C54D</v>
          </cell>
          <cell r="E77" t="str">
            <v>DEMI LUNE TOM/BAS 300G.LUST X8</v>
          </cell>
          <cell r="F77" t="str">
            <v>LT 2 DL TOM/BA 300PX CH LUSTX4</v>
          </cell>
          <cell r="G77">
            <v>2</v>
          </cell>
          <cell r="H77" t="str">
            <v>LOT X2 BARQUETTES</v>
          </cell>
        </row>
        <row r="78">
          <cell r="B78" t="str">
            <v>4002</v>
          </cell>
          <cell r="C78" t="str">
            <v>C53G</v>
          </cell>
          <cell r="D78" t="str">
            <v>C5GD</v>
          </cell>
          <cell r="E78" t="str">
            <v>DEMI LUNE TOM/BAS 300G.LUST X8</v>
          </cell>
          <cell r="F78" t="str">
            <v>DL TOM/BA 300 1ACH 1GRAT LUSX4</v>
          </cell>
          <cell r="G78">
            <v>2</v>
          </cell>
          <cell r="H78" t="str">
            <v>LOT X2 BARQUETTES</v>
          </cell>
        </row>
        <row r="79">
          <cell r="B79" t="str">
            <v>4003</v>
          </cell>
          <cell r="C79" t="str">
            <v>C53G</v>
          </cell>
          <cell r="D79" t="str">
            <v>C5LD</v>
          </cell>
          <cell r="E79" t="str">
            <v>DEMI LUNE TOM/BAS 300G.LUST X8</v>
          </cell>
          <cell r="F79" t="str">
            <v>LT 2 DL TOM/BAS 300G LUST X4</v>
          </cell>
          <cell r="G79">
            <v>2</v>
          </cell>
          <cell r="H79" t="str">
            <v>LOT X2 BARQUETTES</v>
          </cell>
        </row>
        <row r="80">
          <cell r="B80" t="str">
            <v>4004</v>
          </cell>
          <cell r="C80" t="str">
            <v>C53G</v>
          </cell>
          <cell r="D80" t="str">
            <v>C5QD</v>
          </cell>
          <cell r="E80" t="str">
            <v>DEMI LUNE TOM/BAS 300G.LUST X8</v>
          </cell>
          <cell r="F80" t="str">
            <v>LT 2 DL T BAS 300+1BQGR LUSTX4</v>
          </cell>
          <cell r="G80">
            <v>3</v>
          </cell>
          <cell r="H80" t="str">
            <v>LOT X3 BARQUETTES AVEC CHGT CARTON</v>
          </cell>
        </row>
        <row r="81">
          <cell r="B81" t="str">
            <v>4005</v>
          </cell>
          <cell r="C81" t="str">
            <v>C53G</v>
          </cell>
          <cell r="D81" t="str">
            <v>C5TD</v>
          </cell>
          <cell r="E81" t="str">
            <v>DEMI LUNE TOM/BAS 300G.LUST X8</v>
          </cell>
          <cell r="F81" t="str">
            <v>DL TO/BA 300 1ACH 2ea50% LUSX4</v>
          </cell>
          <cell r="G81">
            <v>2</v>
          </cell>
          <cell r="H81" t="str">
            <v>LOT X2 BARQUETTES</v>
          </cell>
        </row>
        <row r="82">
          <cell r="B82" t="str">
            <v>4101</v>
          </cell>
          <cell r="C82" t="str">
            <v>C55Z</v>
          </cell>
          <cell r="D82" t="str">
            <v>C5KD</v>
          </cell>
          <cell r="E82" t="str">
            <v>DL TOM/BAS 300G +10%GR USINEX8</v>
          </cell>
          <cell r="F82" t="str">
            <v>LT 2 DL T/BAS 300+10%GR LUSTX4</v>
          </cell>
          <cell r="G82">
            <v>2</v>
          </cell>
          <cell r="H82" t="str">
            <v>LOT X2 BARQUETTES</v>
          </cell>
        </row>
        <row r="83">
          <cell r="B83" t="str">
            <v>4201</v>
          </cell>
          <cell r="C83" t="str">
            <v>C5HG</v>
          </cell>
          <cell r="D83" t="str">
            <v>C5GD</v>
          </cell>
          <cell r="E83" t="str">
            <v>DL TOM/BAS 300 PR PROMO LUSTX8</v>
          </cell>
          <cell r="F83" t="str">
            <v>DL TOM/BA 300 1ACH 1GRAT LUSX4</v>
          </cell>
          <cell r="G83">
            <v>2</v>
          </cell>
          <cell r="H83" t="str">
            <v>LOT X2 BARQUETTES</v>
          </cell>
        </row>
        <row r="84">
          <cell r="B84" t="str">
            <v>4202</v>
          </cell>
          <cell r="C84" t="str">
            <v>C5HG</v>
          </cell>
          <cell r="D84" t="str">
            <v>C5TD</v>
          </cell>
          <cell r="E84" t="str">
            <v>DL TOM/BAS 300 PR PROMO LUSTX8</v>
          </cell>
          <cell r="F84" t="str">
            <v>DL TO/BA 300 1ACH 2ea50% LUSX4</v>
          </cell>
          <cell r="G84">
            <v>2</v>
          </cell>
          <cell r="H84" t="str">
            <v>LOT X2 BARQUETTES</v>
          </cell>
        </row>
        <row r="85">
          <cell r="B85" t="str">
            <v>4301</v>
          </cell>
          <cell r="C85" t="str">
            <v>C62F</v>
          </cell>
          <cell r="D85" t="str">
            <v>C6XB</v>
          </cell>
          <cell r="E85" t="str">
            <v>DEMI LUNE RIC/EPI 250G LUST X6</v>
          </cell>
          <cell r="F85" t="str">
            <v>LT2 DL R/EP 250+1B G LU PRESX2</v>
          </cell>
          <cell r="G85">
            <v>3</v>
          </cell>
          <cell r="H85" t="str">
            <v>LOT X3 BARQUETTES SANS CHGT CARTON</v>
          </cell>
        </row>
        <row r="86">
          <cell r="B86" t="str">
            <v>4401</v>
          </cell>
          <cell r="C86" t="str">
            <v>C62G</v>
          </cell>
          <cell r="D86" t="str">
            <v>C64D</v>
          </cell>
          <cell r="E86" t="str">
            <v>DEMI LUNE RIC/EPI 250G LUST X8</v>
          </cell>
          <cell r="F86" t="str">
            <v>DL RIC/EP 250 1 ACH 1 GR LUSX4</v>
          </cell>
          <cell r="G86">
            <v>2</v>
          </cell>
          <cell r="H86" t="str">
            <v>LOT X2 BARQUETTES</v>
          </cell>
        </row>
        <row r="87">
          <cell r="B87" t="str">
            <v>4402</v>
          </cell>
          <cell r="C87" t="str">
            <v>C62G</v>
          </cell>
          <cell r="D87" t="str">
            <v>C6QD</v>
          </cell>
          <cell r="E87" t="str">
            <v>DEMI LUNE RIC/EPI 250G LUST X8</v>
          </cell>
          <cell r="F87" t="str">
            <v>LT 2 DL RIC/EP 250PCHOC LUSTX4</v>
          </cell>
          <cell r="G87">
            <v>2</v>
          </cell>
          <cell r="H87" t="str">
            <v>LOT X2 BARQUETTES</v>
          </cell>
        </row>
        <row r="88">
          <cell r="B88" t="str">
            <v>4403</v>
          </cell>
          <cell r="C88" t="str">
            <v>C62G</v>
          </cell>
          <cell r="D88" t="str">
            <v>C6WD</v>
          </cell>
          <cell r="E88" t="str">
            <v>DEMI LUNE RIC/EPI 250G LUST X8</v>
          </cell>
          <cell r="F88" t="str">
            <v>LT 2 DL RIC/EPIN 250 GR LUSTX4</v>
          </cell>
          <cell r="G88">
            <v>2</v>
          </cell>
          <cell r="H88" t="str">
            <v>LOT X2 BARQUETTES</v>
          </cell>
        </row>
        <row r="89">
          <cell r="B89" t="str">
            <v>4404</v>
          </cell>
          <cell r="C89" t="str">
            <v>C62G</v>
          </cell>
          <cell r="D89" t="str">
            <v>C6XD</v>
          </cell>
          <cell r="E89" t="str">
            <v>DEMI LUNE RIC/EPI 250G LUST X8</v>
          </cell>
          <cell r="F89" t="str">
            <v>LT 2 DL R EPI 250+1BQGR LUSTX4</v>
          </cell>
          <cell r="G89">
            <v>3</v>
          </cell>
          <cell r="H89" t="str">
            <v>LOT X3 BARQUETTES AVEC CHGT CARTON</v>
          </cell>
        </row>
        <row r="90">
          <cell r="B90" t="str">
            <v>4501</v>
          </cell>
          <cell r="C90" t="str">
            <v>C63G</v>
          </cell>
          <cell r="D90" t="str">
            <v>C65D</v>
          </cell>
          <cell r="E90" t="str">
            <v>DEMI LUNE AUB/MOZ 250G LUST X8</v>
          </cell>
          <cell r="F90" t="str">
            <v>DL AUB/MOZ 250 1ACH 1GRA LUX4</v>
          </cell>
          <cell r="G90">
            <v>2</v>
          </cell>
          <cell r="H90" t="str">
            <v>LOT X2 BARQUETTES</v>
          </cell>
        </row>
        <row r="91">
          <cell r="B91" t="str">
            <v>4502</v>
          </cell>
          <cell r="C91" t="str">
            <v>C63G</v>
          </cell>
          <cell r="D91" t="str">
            <v>C6DD</v>
          </cell>
          <cell r="E91" t="str">
            <v>DEMI LUNE AUB/MOZ 250G LUST X8</v>
          </cell>
          <cell r="F91" t="str">
            <v>LT 2 DL AUB/MOZZA 250G LUST X4</v>
          </cell>
          <cell r="G91">
            <v>2</v>
          </cell>
          <cell r="H91" t="str">
            <v>LOT X2 BARQUETTES</v>
          </cell>
        </row>
        <row r="92">
          <cell r="B92" t="str">
            <v>4503</v>
          </cell>
          <cell r="C92" t="str">
            <v>C63G</v>
          </cell>
          <cell r="D92" t="str">
            <v>C6ED</v>
          </cell>
          <cell r="E92" t="str">
            <v>DEMI LUNE AUB/MOZ 250G LUST X8</v>
          </cell>
          <cell r="F92" t="str">
            <v>LT 2 DL AUB/MOZ 250 PCH.LUSTX4</v>
          </cell>
          <cell r="G92">
            <v>2</v>
          </cell>
          <cell r="H92" t="str">
            <v>LOT X2 BARQUETTES</v>
          </cell>
        </row>
        <row r="93">
          <cell r="B93" t="str">
            <v>4504</v>
          </cell>
          <cell r="C93" t="str">
            <v>C63G</v>
          </cell>
          <cell r="D93" t="str">
            <v>C6VD</v>
          </cell>
          <cell r="E93" t="str">
            <v>DEMI LUNE AUB/MOZ 250G LUST X8</v>
          </cell>
          <cell r="F93" t="str">
            <v>LT2 DL AUB/MOZ250+1BQ GR LUSX4</v>
          </cell>
          <cell r="G93">
            <v>3</v>
          </cell>
          <cell r="H93" t="str">
            <v>LOT X3 BARQUETTES AVEC CHGT CARTON</v>
          </cell>
        </row>
        <row r="94">
          <cell r="B94" t="str">
            <v>4601</v>
          </cell>
          <cell r="C94" t="str">
            <v>C6AZ</v>
          </cell>
          <cell r="D94" t="str">
            <v>C66D</v>
          </cell>
          <cell r="E94" t="str">
            <v>DL AUB/MOZ 250GR+10%GR USINEX8</v>
          </cell>
          <cell r="F94" t="str">
            <v>L 2 DL AUB/MOZ 250+10%GR LUSX4</v>
          </cell>
          <cell r="G94">
            <v>2</v>
          </cell>
          <cell r="H94" t="str">
            <v>LOT X2 BARQUETTES</v>
          </cell>
        </row>
        <row r="95">
          <cell r="B95" t="str">
            <v>4701</v>
          </cell>
          <cell r="C95" t="str">
            <v>C6TZ</v>
          </cell>
          <cell r="D95" t="str">
            <v>C67D</v>
          </cell>
          <cell r="E95" t="str">
            <v>DL RIC/EP 250G+10%GRAT USINEX8</v>
          </cell>
          <cell r="F95" t="str">
            <v>L 2 DL RIC/EP 250G+10%GR LUSX4</v>
          </cell>
          <cell r="G95">
            <v>2</v>
          </cell>
          <cell r="H95" t="str">
            <v>LOT X2 BARQUETTES</v>
          </cell>
        </row>
        <row r="96">
          <cell r="B96" t="str">
            <v>4801</v>
          </cell>
          <cell r="C96" t="str">
            <v>C6YG</v>
          </cell>
          <cell r="D96" t="str">
            <v>C64D</v>
          </cell>
          <cell r="E96" t="str">
            <v>DL RIC/EPI 250 PR PROMO LUSTX8</v>
          </cell>
          <cell r="F96" t="str">
            <v>DL RIC/EP 250 1 ACH 1 GR LUSX4</v>
          </cell>
          <cell r="G96">
            <v>2</v>
          </cell>
          <cell r="H96" t="str">
            <v>LOT X2 BARQUETTES</v>
          </cell>
        </row>
        <row r="97">
          <cell r="B97" t="str">
            <v>4802</v>
          </cell>
          <cell r="C97" t="str">
            <v>C6YG</v>
          </cell>
          <cell r="D97" t="str">
            <v>C6XD</v>
          </cell>
          <cell r="E97" t="str">
            <v>DL RIC/EPI 250 PR PROMO LUSTX8</v>
          </cell>
          <cell r="F97" t="str">
            <v>LT 2 DL R EPI 250+1BQGR LUSTX4</v>
          </cell>
          <cell r="G97">
            <v>3</v>
          </cell>
          <cell r="H97" t="str">
            <v>LOT X3 BARQUETTES AVEC CHGT CARTON</v>
          </cell>
        </row>
        <row r="98">
          <cell r="B98" t="str">
            <v>4901</v>
          </cell>
          <cell r="C98" t="str">
            <v>C6ZG</v>
          </cell>
          <cell r="D98" t="str">
            <v>C65D</v>
          </cell>
          <cell r="E98" t="str">
            <v>DL AUB/MOZ 250 PR PROMO LUSTX8</v>
          </cell>
          <cell r="F98" t="str">
            <v>DL AUB/MOZ 250 1ACH 1GRA LUX4</v>
          </cell>
          <cell r="G98">
            <v>2</v>
          </cell>
          <cell r="H98" t="str">
            <v>LOT X2 BARQUETTES</v>
          </cell>
        </row>
        <row r="99">
          <cell r="B99" t="str">
            <v>4902</v>
          </cell>
          <cell r="C99" t="str">
            <v>C6ZG</v>
          </cell>
          <cell r="D99" t="str">
            <v>C6VD</v>
          </cell>
          <cell r="E99" t="str">
            <v>DL AUB/MOZ 250 PR PROMO LUSTX8</v>
          </cell>
          <cell r="F99" t="str">
            <v>LT2 DL AUB/MOZ250+1BQ GR LUSX4</v>
          </cell>
          <cell r="G99">
            <v>3</v>
          </cell>
          <cell r="H99" t="str">
            <v>LOT X2 BARQUETTES</v>
          </cell>
        </row>
        <row r="100">
          <cell r="B100" t="str">
            <v>5001</v>
          </cell>
          <cell r="C100" t="str">
            <v>C84G</v>
          </cell>
          <cell r="D100" t="str">
            <v>C8AD</v>
          </cell>
          <cell r="E100" t="str">
            <v>DEMI-LUNE FETA OLIVE 250 LUSX8</v>
          </cell>
          <cell r="F100" t="str">
            <v>LT 2+1GR DL FETA OLIVE  250 LUSTX4</v>
          </cell>
          <cell r="G100">
            <v>3</v>
          </cell>
          <cell r="H100" t="str">
            <v>LOT X3 BARQUETTES AVEC CHGT CARTON</v>
          </cell>
        </row>
        <row r="101">
          <cell r="B101" t="str">
            <v>5002</v>
          </cell>
          <cell r="C101" t="str">
            <v>C84G</v>
          </cell>
          <cell r="D101" t="str">
            <v>C8CD</v>
          </cell>
          <cell r="E101" t="str">
            <v>DEMI-LUNE FETA OLIVE 250 LUSX8</v>
          </cell>
          <cell r="F101" t="str">
            <v>LT 2 DL FETA OLIVE 1A1GR 250X4</v>
          </cell>
          <cell r="G101">
            <v>2</v>
          </cell>
          <cell r="H101" t="str">
            <v>LOT X2 BARQUETTES</v>
          </cell>
        </row>
        <row r="102">
          <cell r="B102" t="str">
            <v>5101</v>
          </cell>
          <cell r="C102" t="str">
            <v>C87G</v>
          </cell>
          <cell r="D102" t="str">
            <v>C8TD</v>
          </cell>
          <cell r="E102" t="str">
            <v>TOR CHEVRE JB FUM250G LUSTX8</v>
          </cell>
          <cell r="F102" t="str">
            <v>LT 2 TORTEL CHEVRE 250G LUSTX4</v>
          </cell>
          <cell r="G102">
            <v>2</v>
          </cell>
          <cell r="H102" t="str">
            <v>LOT X2 BARQUETTES</v>
          </cell>
        </row>
        <row r="103">
          <cell r="B103" t="str">
            <v>5102</v>
          </cell>
          <cell r="C103" t="str">
            <v>C87G</v>
          </cell>
          <cell r="D103" t="str">
            <v>C8VD</v>
          </cell>
          <cell r="E103" t="str">
            <v>TOR CHEVRE JB FUM250G LUSTX8</v>
          </cell>
          <cell r="F103" t="str">
            <v>LT 2 TOR CHEVRE 250BQ PX CH X4</v>
          </cell>
          <cell r="G103">
            <v>2</v>
          </cell>
          <cell r="H103" t="str">
            <v>LOT X2 BARQUETTES</v>
          </cell>
        </row>
        <row r="104">
          <cell r="B104" t="str">
            <v>5103</v>
          </cell>
          <cell r="C104" t="str">
            <v>C87G</v>
          </cell>
          <cell r="D104" t="str">
            <v>C8YD</v>
          </cell>
          <cell r="E104" t="str">
            <v>TOR CHEVRE JB FUM250G LUSTX8</v>
          </cell>
          <cell r="F104" t="str">
            <v>L 2TOR CHEVRE 250BQ 1AC 1GR X4</v>
          </cell>
          <cell r="G104">
            <v>2</v>
          </cell>
          <cell r="H104" t="str">
            <v>LOT X2 BARQUETTES</v>
          </cell>
        </row>
        <row r="105">
          <cell r="B105" t="str">
            <v>5104</v>
          </cell>
          <cell r="C105" t="str">
            <v>C87G</v>
          </cell>
          <cell r="D105" t="str">
            <v>C8ZD</v>
          </cell>
          <cell r="E105" t="str">
            <v>TOR CHEVRE JB FUM250G LUSTX8</v>
          </cell>
          <cell r="F105" t="str">
            <v>L 2 TOR CHEVRE+1 BQ GR 250LUX4</v>
          </cell>
          <cell r="G105">
            <v>3</v>
          </cell>
          <cell r="H105" t="str">
            <v>LOT X3 BARQUETTES AVEC CHGT CARTON</v>
          </cell>
        </row>
        <row r="106">
          <cell r="B106" t="str">
            <v>5201</v>
          </cell>
          <cell r="C106" t="str">
            <v>C89G</v>
          </cell>
          <cell r="D106" t="str">
            <v>C8BD</v>
          </cell>
          <cell r="E106" t="str">
            <v>DEMI-LUNE CHEVRE 250G LUSTX8</v>
          </cell>
          <cell r="F106" t="str">
            <v>LT 2+1GR DL CHEVRE 250 LUST X4</v>
          </cell>
          <cell r="G106">
            <v>3</v>
          </cell>
          <cell r="H106" t="str">
            <v>LOT X3 BARQUETTES AVEC CHGT CARTON</v>
          </cell>
        </row>
        <row r="107">
          <cell r="B107" t="str">
            <v>5202</v>
          </cell>
          <cell r="C107" t="str">
            <v>C89G</v>
          </cell>
          <cell r="D107" t="str">
            <v>C8DD</v>
          </cell>
          <cell r="E107" t="str">
            <v>DEMI-LUNE CHEVRE 250G LUSTX8</v>
          </cell>
          <cell r="F107" t="str">
            <v>LT 2 DL CHEVRE MIEL 1A1G 250X4</v>
          </cell>
          <cell r="G107">
            <v>2</v>
          </cell>
          <cell r="H107" t="str">
            <v>LOT X2 BARQUETTES</v>
          </cell>
        </row>
        <row r="108">
          <cell r="B108" t="str">
            <v>5301</v>
          </cell>
          <cell r="C108" t="str">
            <v>C8HG</v>
          </cell>
          <cell r="D108" t="str">
            <v>C8YD</v>
          </cell>
          <cell r="E108" t="str">
            <v>TOR CHEVRE NON STICKE 250 LUSX8</v>
          </cell>
          <cell r="F108" t="str">
            <v>L 2TOR CHEVRE 250BQ 1AC 1GR X4</v>
          </cell>
          <cell r="G108">
            <v>2</v>
          </cell>
          <cell r="H108" t="str">
            <v>LOT X2 BARQUETTES</v>
          </cell>
        </row>
        <row r="109">
          <cell r="B109" t="str">
            <v>5302</v>
          </cell>
          <cell r="C109" t="str">
            <v>C8HG</v>
          </cell>
          <cell r="D109" t="str">
            <v>C8ZD</v>
          </cell>
          <cell r="E109" t="str">
            <v>TOR CHEVRE NON STICKE 250 LUSX8</v>
          </cell>
          <cell r="F109" t="str">
            <v>L 2 TOR CHEVRE+1 BQ GR 250LUX4</v>
          </cell>
          <cell r="G109">
            <v>3</v>
          </cell>
          <cell r="H109" t="str">
            <v>LOT X3 BARQUETTES AVEC CHGT CARTON</v>
          </cell>
        </row>
        <row r="110">
          <cell r="B110" t="str">
            <v>5401</v>
          </cell>
          <cell r="C110" t="str">
            <v>C8WZ</v>
          </cell>
          <cell r="D110" t="str">
            <v>C8XD</v>
          </cell>
          <cell r="E110" t="str">
            <v>T CHEVRE BQ 250G+10%GR USINEX8</v>
          </cell>
          <cell r="F110" t="str">
            <v>LT 2 TOR CHEVRE BQ 250+10%G X4</v>
          </cell>
          <cell r="G110">
            <v>2</v>
          </cell>
          <cell r="H110" t="str">
            <v>LOT X2 BARQUETTES</v>
          </cell>
        </row>
        <row r="111">
          <cell r="B111" t="str">
            <v>5501</v>
          </cell>
          <cell r="C111" t="str">
            <v>C92G</v>
          </cell>
          <cell r="D111" t="str">
            <v>C9ED</v>
          </cell>
          <cell r="E111" t="str">
            <v>DEMI LUNE PESTO 250 G LUST X8</v>
          </cell>
          <cell r="F111" t="str">
            <v>LT 2 DL PESTO 250+1BQGR LUSX4</v>
          </cell>
          <cell r="G111">
            <v>3</v>
          </cell>
          <cell r="H111" t="str">
            <v>LOT X3 BARQUETTES SANS CHGT CARTON</v>
          </cell>
        </row>
        <row r="112">
          <cell r="B112" t="str">
            <v>5502</v>
          </cell>
          <cell r="C112" t="str">
            <v>C92G</v>
          </cell>
          <cell r="D112" t="str">
            <v>C9HD</v>
          </cell>
          <cell r="E112" t="str">
            <v>DEMI LUNE PESTO 250 G LUST X8</v>
          </cell>
          <cell r="F112" t="str">
            <v>LT 2 DL PESTO 250G LUSTX4</v>
          </cell>
          <cell r="G112">
            <v>2</v>
          </cell>
          <cell r="H112" t="str">
            <v>LOT X2 BARQUETTES</v>
          </cell>
        </row>
        <row r="113">
          <cell r="B113" t="str">
            <v>5503</v>
          </cell>
          <cell r="C113" t="str">
            <v>C92G</v>
          </cell>
          <cell r="D113" t="str">
            <v>C9LD</v>
          </cell>
          <cell r="E113" t="str">
            <v>DEMI LUNE PESTO 250 G LUST X8</v>
          </cell>
          <cell r="F113" t="str">
            <v>LT2 DL PESTO 1ACH=1GR LU 250X4</v>
          </cell>
          <cell r="G113">
            <v>2</v>
          </cell>
          <cell r="H113" t="str">
            <v>LOT X2 BARQUETTES</v>
          </cell>
        </row>
        <row r="114">
          <cell r="B114" t="str">
            <v>5601</v>
          </cell>
          <cell r="C114" t="str">
            <v>C9JZ</v>
          </cell>
          <cell r="D114" t="str">
            <v>C9KD</v>
          </cell>
          <cell r="E114" t="str">
            <v>DL PESTO BQ 250G+10%GR USINEX8</v>
          </cell>
          <cell r="F114" t="str">
            <v>LT 2 DL PESTO BQ 250+10%G X4</v>
          </cell>
          <cell r="G114">
            <v>2</v>
          </cell>
          <cell r="H114" t="str">
            <v>LOT X2 BARQUETTES</v>
          </cell>
        </row>
        <row r="115">
          <cell r="B115" t="str">
            <v>5701</v>
          </cell>
          <cell r="C115" t="str">
            <v>CDBZ</v>
          </cell>
          <cell r="D115" t="str">
            <v>CDCD</v>
          </cell>
          <cell r="E115" t="str">
            <v>T POULET BQ 250G+10%G USINE X8</v>
          </cell>
          <cell r="F115" t="str">
            <v>LT 2 TOR POULET BQ 250+10%G X4</v>
          </cell>
          <cell r="G115">
            <v>2</v>
          </cell>
          <cell r="H115" t="str">
            <v>LOT X2 BARQUETTES</v>
          </cell>
        </row>
        <row r="116">
          <cell r="B116" t="str">
            <v>5801</v>
          </cell>
          <cell r="C116" t="str">
            <v>D06G</v>
          </cell>
          <cell r="D116" t="str">
            <v>D0AD</v>
          </cell>
          <cell r="E116" t="str">
            <v>RAV RACLETTE 280G LUST X8</v>
          </cell>
          <cell r="F116" t="str">
            <v>LT 2 R RACLETTE 280+1BQGR LUX4</v>
          </cell>
          <cell r="G116">
            <v>3</v>
          </cell>
          <cell r="H116" t="str">
            <v>LOT X3 BARQUETTES AVEC CHGT CARTON</v>
          </cell>
        </row>
        <row r="117">
          <cell r="B117" t="str">
            <v>5901</v>
          </cell>
          <cell r="C117" t="str">
            <v>D40G</v>
          </cell>
          <cell r="D117" t="str">
            <v>D4GD</v>
          </cell>
          <cell r="E117" t="str">
            <v>MINI GN A POELER 300 GR LUSTX8</v>
          </cell>
          <cell r="F117" t="str">
            <v>LT2 MINI GAP 300G PX CH LUSTX4</v>
          </cell>
          <cell r="G117">
            <v>2</v>
          </cell>
          <cell r="H117" t="str">
            <v>LOT X2 SACHETS 310G</v>
          </cell>
        </row>
        <row r="118">
          <cell r="B118" t="str">
            <v>5902</v>
          </cell>
          <cell r="C118" t="str">
            <v>D40G</v>
          </cell>
          <cell r="D118" t="str">
            <v>D4HD</v>
          </cell>
          <cell r="E118" t="str">
            <v>MINI GN A POELER 300 GR LUSTX8</v>
          </cell>
          <cell r="F118" t="str">
            <v>LT2 MINI GAP 300 GR LUSTX4</v>
          </cell>
          <cell r="G118">
            <v>2</v>
          </cell>
          <cell r="H118" t="str">
            <v>LOT X2 SACHETS 310G</v>
          </cell>
        </row>
        <row r="119">
          <cell r="B119" t="str">
            <v>5903</v>
          </cell>
          <cell r="C119" t="str">
            <v>D40G</v>
          </cell>
          <cell r="D119" t="str">
            <v>D4JD</v>
          </cell>
          <cell r="E119" t="str">
            <v>MINI GN A POELER 300 GR LUSTX8</v>
          </cell>
          <cell r="F119" t="str">
            <v>MINI GAP 300 1ACH 2ea70% LUSX4</v>
          </cell>
          <cell r="G119">
            <v>2</v>
          </cell>
          <cell r="H119" t="str">
            <v>LOT X2 SACHETS 310G</v>
          </cell>
        </row>
        <row r="120">
          <cell r="B120" t="str">
            <v>5904</v>
          </cell>
          <cell r="C120" t="str">
            <v>D40G</v>
          </cell>
          <cell r="D120" t="str">
            <v>D4KD</v>
          </cell>
          <cell r="E120" t="str">
            <v>MINI GN A POELER 300 GR LUSTX8</v>
          </cell>
          <cell r="F120" t="str">
            <v>MINI GAP 300 1ACH 2ea80% LUSX4</v>
          </cell>
          <cell r="G120">
            <v>2</v>
          </cell>
          <cell r="H120" t="str">
            <v>LOT X2 SACHETS 310G</v>
          </cell>
        </row>
        <row r="121">
          <cell r="B121" t="str">
            <v>5905</v>
          </cell>
          <cell r="C121" t="str">
            <v>D40G</v>
          </cell>
          <cell r="D121" t="str">
            <v>D4LD</v>
          </cell>
          <cell r="E121" t="str">
            <v>MINI GN A POELER 300 GR LUSTX8</v>
          </cell>
          <cell r="F121" t="str">
            <v>MINI GAP 300G 1ACH 1GRA LUSX4</v>
          </cell>
          <cell r="G121">
            <v>2</v>
          </cell>
          <cell r="H121" t="str">
            <v>LOT X2 SACHETS 310G</v>
          </cell>
        </row>
        <row r="122">
          <cell r="B122" t="str">
            <v>5906</v>
          </cell>
          <cell r="C122" t="str">
            <v>D40G</v>
          </cell>
          <cell r="D122" t="str">
            <v>D4QC</v>
          </cell>
          <cell r="E122" t="str">
            <v>MINI GN A POELER 300 GR LUSTX8</v>
          </cell>
          <cell r="F122" t="str">
            <v>LT2 MINI GAP 300G +1 GRA LUX3</v>
          </cell>
          <cell r="G122">
            <v>3</v>
          </cell>
          <cell r="H122" t="str">
            <v>LOT X3 SACHETS 310G</v>
          </cell>
        </row>
        <row r="123">
          <cell r="B123" t="str">
            <v>6001</v>
          </cell>
          <cell r="C123" t="str">
            <v>D4DZ</v>
          </cell>
          <cell r="D123" t="str">
            <v>D4ED</v>
          </cell>
          <cell r="E123" t="str">
            <v>MINI GAP 300G+10%G USINEX8</v>
          </cell>
          <cell r="F123" t="str">
            <v>LT2 MINI GAP 300G+10%GR LUSTX4</v>
          </cell>
          <cell r="G123">
            <v>2</v>
          </cell>
          <cell r="H123" t="str">
            <v>LOT X2 SACHETS 310G</v>
          </cell>
        </row>
        <row r="124">
          <cell r="B124" t="str">
            <v>6101</v>
          </cell>
          <cell r="C124" t="str">
            <v>D5AZ</v>
          </cell>
          <cell r="D124" t="str">
            <v>D5HB</v>
          </cell>
          <cell r="E124" t="str">
            <v>TAGLIAT 600G+20%G USINE LUSTX3</v>
          </cell>
          <cell r="F124" t="str">
            <v>LT 2 TAGLI 600G+20%GRA LUSTX2</v>
          </cell>
          <cell r="G124">
            <v>2</v>
          </cell>
          <cell r="H124" t="str">
            <v>LOT X2 BARQUETTES format eco</v>
          </cell>
        </row>
        <row r="125">
          <cell r="B125" t="str">
            <v>6201</v>
          </cell>
          <cell r="C125" t="str">
            <v>D5LZ</v>
          </cell>
          <cell r="D125" t="str">
            <v>D5MB</v>
          </cell>
          <cell r="E125" t="str">
            <v>RV MAX BF BOLO500+20% USINEX4</v>
          </cell>
          <cell r="F125" t="str">
            <v>2RAV MAX BF BOLO 500+20% LUSX2</v>
          </cell>
          <cell r="G125">
            <v>2</v>
          </cell>
          <cell r="H125" t="str">
            <v>LOT X2 BARQUETTES</v>
          </cell>
        </row>
        <row r="126">
          <cell r="B126" t="str">
            <v>6301</v>
          </cell>
          <cell r="C126" t="str">
            <v>D5NZ</v>
          </cell>
          <cell r="D126" t="str">
            <v>D5UB</v>
          </cell>
          <cell r="E126" t="str">
            <v>RAV BF BOLO 500G+30% USINE LUSX3</v>
          </cell>
          <cell r="F126" t="str">
            <v>LT 2 RAV BF BOL 500+30%G LUSX2</v>
          </cell>
          <cell r="G126">
            <v>2</v>
          </cell>
          <cell r="H126" t="str">
            <v>LOT X2 BARQUETTES</v>
          </cell>
        </row>
        <row r="127">
          <cell r="B127" t="str">
            <v>6401</v>
          </cell>
          <cell r="C127" t="str">
            <v>D5PZ</v>
          </cell>
          <cell r="D127" t="str">
            <v>D5QB</v>
          </cell>
          <cell r="E127" t="str">
            <v>RV MAX JB EMM 500+20%G USINEX4</v>
          </cell>
          <cell r="F127" t="str">
            <v>2RV MAX JBN EMM 500+20% LUSTX2</v>
          </cell>
          <cell r="G127">
            <v>2</v>
          </cell>
          <cell r="H127" t="str">
            <v>LOT X2 BARQUETTES</v>
          </cell>
        </row>
        <row r="128">
          <cell r="B128" t="str">
            <v>6501</v>
          </cell>
          <cell r="C128" t="str">
            <v>D5RZ</v>
          </cell>
          <cell r="D128" t="str">
            <v>D5VB</v>
          </cell>
          <cell r="E128" t="str">
            <v>RAV JB EMM 500G +30% USINE LUSX3</v>
          </cell>
          <cell r="F128" t="str">
            <v>LT 2 RAV JB EM 500+30%G LUSX2</v>
          </cell>
          <cell r="G128">
            <v>2</v>
          </cell>
          <cell r="H128" t="str">
            <v>LOT X2 BARQUETTES</v>
          </cell>
        </row>
        <row r="129">
          <cell r="B129" t="str">
            <v>6601</v>
          </cell>
          <cell r="C129" t="str">
            <v>D5SZ</v>
          </cell>
          <cell r="D129" t="str">
            <v>D5TB</v>
          </cell>
          <cell r="E129" t="str">
            <v>TAGLIATEL 600G+30% USINE LUSX3</v>
          </cell>
          <cell r="F129" t="str">
            <v>LT 2 TAGLI 600G+30%GRA LUSTX2</v>
          </cell>
          <cell r="G129">
            <v>2</v>
          </cell>
          <cell r="H129" t="str">
            <v>LOT X2 BARQUETTES format eco</v>
          </cell>
        </row>
        <row r="130">
          <cell r="B130" t="str">
            <v>6701</v>
          </cell>
          <cell r="C130" t="str">
            <v>D61G</v>
          </cell>
          <cell r="D130" t="str">
            <v>D6FD</v>
          </cell>
          <cell r="E130" t="str">
            <v>GAP EXTRA MOZZ TOM 280G LUSTX8</v>
          </cell>
          <cell r="F130" t="str">
            <v>LT 2 GAP MOZ TOM 1A 2E50% 280 X4</v>
          </cell>
          <cell r="G130">
            <v>2</v>
          </cell>
          <cell r="H130" t="str">
            <v>LOT X2 SACHETS 310G</v>
          </cell>
        </row>
        <row r="131">
          <cell r="B131" t="str">
            <v>6702</v>
          </cell>
          <cell r="C131" t="str">
            <v>D61G</v>
          </cell>
          <cell r="D131" t="str">
            <v>D6KD</v>
          </cell>
          <cell r="E131" t="str">
            <v>GAP EXTRA MOZZ TOM 280G LUSTX8</v>
          </cell>
          <cell r="F131" t="str">
            <v>GAP MOZ TOM 280 1A 2ea70% LUX4</v>
          </cell>
          <cell r="G131">
            <v>2</v>
          </cell>
          <cell r="H131" t="str">
            <v>LOT X2 SACHETS 310G</v>
          </cell>
        </row>
        <row r="132">
          <cell r="B132" t="str">
            <v>6703</v>
          </cell>
          <cell r="C132" t="str">
            <v>D61G</v>
          </cell>
          <cell r="D132" t="str">
            <v>D6RD</v>
          </cell>
          <cell r="E132" t="str">
            <v>GAP EXTRA MOZZ TOM 280G LUSTX8</v>
          </cell>
          <cell r="F132" t="str">
            <v>LT2 GAP EX MO 1ACH1GR LU 280X4</v>
          </cell>
          <cell r="G132">
            <v>2</v>
          </cell>
          <cell r="H132" t="str">
            <v>LOT X2 SACHETS 310G</v>
          </cell>
        </row>
        <row r="133">
          <cell r="B133" t="str">
            <v>6704</v>
          </cell>
          <cell r="C133" t="str">
            <v>D61G</v>
          </cell>
          <cell r="D133" t="str">
            <v>DA2D</v>
          </cell>
          <cell r="E133" t="str">
            <v>GAP EXTRA MOZZ TOM 280G LUSTX8</v>
          </cell>
          <cell r="F133" t="str">
            <v>LT 2 GAP EXT MOZ TOM 280 LUX4</v>
          </cell>
          <cell r="G133">
            <v>2</v>
          </cell>
          <cell r="H133" t="str">
            <v>LOT X2 SACHETS 310G</v>
          </cell>
        </row>
        <row r="134">
          <cell r="B134" t="str">
            <v>6801</v>
          </cell>
          <cell r="C134" t="str">
            <v>D61J</v>
          </cell>
          <cell r="D134" t="str">
            <v>DA1C</v>
          </cell>
          <cell r="E134" t="str">
            <v>GAP EXT MOZZ TOM PR PROM 280X9</v>
          </cell>
          <cell r="F134" t="str">
            <v>LT2+1 GAP EXT MOZ TO 280 LUX3</v>
          </cell>
          <cell r="G134">
            <v>3</v>
          </cell>
          <cell r="H134" t="str">
            <v>LOT X3 SACHETS 310G</v>
          </cell>
        </row>
        <row r="135">
          <cell r="B135" t="str">
            <v>6901</v>
          </cell>
          <cell r="C135" t="str">
            <v>D62F</v>
          </cell>
          <cell r="D135" t="str">
            <v>D6AE</v>
          </cell>
          <cell r="E135" t="str">
            <v>GAP EXT FR JBN 280 LU PRES USIX6</v>
          </cell>
          <cell r="F135" t="str">
            <v>LT2 GAP EXJF 1A2E70 280 PRESX3</v>
          </cell>
          <cell r="G135">
            <v>2</v>
          </cell>
          <cell r="H135" t="str">
            <v>LOT X2 SACHETS 310G</v>
          </cell>
        </row>
        <row r="136">
          <cell r="B136" t="str">
            <v>7001</v>
          </cell>
          <cell r="C136" t="str">
            <v>D62G</v>
          </cell>
          <cell r="D136" t="str">
            <v>D6AD</v>
          </cell>
          <cell r="E136" t="str">
            <v>GAP EXTRA FROM JBN 280G LUSTX8</v>
          </cell>
          <cell r="F136" t="str">
            <v>GAP JB FROM 280 1A 2EME A70% LUX4</v>
          </cell>
          <cell r="G136">
            <v>2</v>
          </cell>
          <cell r="H136" t="str">
            <v>LOT X2 SACHETS 310G</v>
          </cell>
        </row>
        <row r="137">
          <cell r="B137" t="str">
            <v>7002</v>
          </cell>
          <cell r="C137" t="str">
            <v>D62G</v>
          </cell>
          <cell r="D137" t="str">
            <v>D6GD</v>
          </cell>
          <cell r="E137" t="str">
            <v>GAP EXTRA FROM JBN 280G LUSTX8</v>
          </cell>
          <cell r="F137" t="str">
            <v>LT 2 GAP EXTRA FROM JAM 280GX4</v>
          </cell>
          <cell r="G137">
            <v>2</v>
          </cell>
          <cell r="H137" t="str">
            <v>LOT X2 SACHETS 310G</v>
          </cell>
        </row>
        <row r="138">
          <cell r="B138" t="str">
            <v>7003</v>
          </cell>
          <cell r="C138" t="str">
            <v>D62G</v>
          </cell>
          <cell r="D138" t="str">
            <v>D6TD</v>
          </cell>
          <cell r="E138" t="str">
            <v>GAP EXTRA FROM JBN 280G LUSTX8</v>
          </cell>
          <cell r="F138" t="str">
            <v>LT 2 2ea50% GAP EXT FR JB280X4</v>
          </cell>
          <cell r="G138">
            <v>2</v>
          </cell>
          <cell r="H138" t="str">
            <v>LOT X2 SACHETS 310G</v>
          </cell>
        </row>
        <row r="139">
          <cell r="B139" t="str">
            <v>7004</v>
          </cell>
          <cell r="C139" t="str">
            <v>D62G</v>
          </cell>
          <cell r="D139" t="str">
            <v>D6UD</v>
          </cell>
          <cell r="E139" t="str">
            <v>GAP EXTRA FROM JBN 280G LUSTX8</v>
          </cell>
          <cell r="F139" t="str">
            <v>LT2 GAP FR JB 1ACH1GR LU 280X4</v>
          </cell>
          <cell r="G139">
            <v>2</v>
          </cell>
          <cell r="H139" t="str">
            <v>LOT X2 SACHETS 310G</v>
          </cell>
        </row>
        <row r="140">
          <cell r="B140" t="str">
            <v>7101</v>
          </cell>
          <cell r="C140" t="str">
            <v>D62J</v>
          </cell>
          <cell r="D140" t="str">
            <v>D6HC</v>
          </cell>
          <cell r="E140" t="str">
            <v>GAP EXT FROM JAM PR PROM 280X9</v>
          </cell>
          <cell r="F140" t="str">
            <v>LT 2+1 GR GAP FROM JAM 280 LX3</v>
          </cell>
          <cell r="G140">
            <v>3</v>
          </cell>
          <cell r="H140" t="str">
            <v>LOT X3 SACHETS 310G</v>
          </cell>
        </row>
        <row r="141">
          <cell r="B141" t="str">
            <v>7201</v>
          </cell>
          <cell r="C141" t="str">
            <v>D62Z</v>
          </cell>
          <cell r="D141" t="str">
            <v>D6AE</v>
          </cell>
          <cell r="E141" t="str">
            <v>GAP EXT FR JBN 280 LU USINE X6</v>
          </cell>
          <cell r="F141" t="str">
            <v>LT2 GAP EXJF 1A2E70 280 PRESX3</v>
          </cell>
          <cell r="G141">
            <v>2</v>
          </cell>
          <cell r="H141" t="str">
            <v>LOT X2 SACHETS 310G</v>
          </cell>
        </row>
        <row r="142">
          <cell r="B142" t="str">
            <v>7301</v>
          </cell>
          <cell r="C142" t="str">
            <v>D63G</v>
          </cell>
          <cell r="D142" t="str">
            <v>D6VD</v>
          </cell>
          <cell r="E142" t="str">
            <v>GAP EXT CHEDDAR BACON 280G X8</v>
          </cell>
          <cell r="F142" t="str">
            <v>LT2 GAP BA CH 1ACH1GR LU 280X4</v>
          </cell>
          <cell r="G142">
            <v>2</v>
          </cell>
          <cell r="H142" t="str">
            <v>LOT X2 SACHETS 310G</v>
          </cell>
        </row>
        <row r="143">
          <cell r="B143" t="str">
            <v>7302</v>
          </cell>
          <cell r="C143" t="str">
            <v>D63G</v>
          </cell>
          <cell r="D143" t="str">
            <v>D6WD</v>
          </cell>
          <cell r="E143" t="str">
            <v>GAP EXT CHEDDAR BACON 280G X8</v>
          </cell>
          <cell r="F143" t="str">
            <v>LT2 GAP BA CH 1AC2E70 LU 280X4</v>
          </cell>
          <cell r="G143">
            <v>2</v>
          </cell>
          <cell r="H143" t="str">
            <v>LOT X2 SACHETS 310G</v>
          </cell>
        </row>
        <row r="144">
          <cell r="B144" t="str">
            <v>7303</v>
          </cell>
          <cell r="C144" t="str">
            <v>D63G</v>
          </cell>
          <cell r="D144" t="str">
            <v>DA3D</v>
          </cell>
          <cell r="E144" t="str">
            <v>GAP EXT CHEDDAR BACON 280G X8</v>
          </cell>
          <cell r="F144" t="str">
            <v>LT 2 GAP EXTRA BACON 280X4</v>
          </cell>
          <cell r="G144">
            <v>2</v>
          </cell>
          <cell r="H144" t="str">
            <v>LOT X2 SACHETS 310G</v>
          </cell>
        </row>
        <row r="145">
          <cell r="B145" t="str">
            <v>7304</v>
          </cell>
          <cell r="C145" t="str">
            <v>D63G</v>
          </cell>
          <cell r="D145" t="str">
            <v>DA4D</v>
          </cell>
          <cell r="E145" t="str">
            <v>GAP EXT CHEDDAR BACON 280G X8</v>
          </cell>
          <cell r="F145" t="str">
            <v>LT 2 GAP EXT BACON 2E50% 280X4</v>
          </cell>
          <cell r="G145">
            <v>2</v>
          </cell>
          <cell r="H145" t="str">
            <v>LOT X2 SACHETS 310G</v>
          </cell>
        </row>
        <row r="146">
          <cell r="B146" t="str">
            <v>7305</v>
          </cell>
          <cell r="C146" t="str">
            <v>D63G</v>
          </cell>
          <cell r="D146" t="str">
            <v>DA5D</v>
          </cell>
          <cell r="E146" t="str">
            <v>GAP EXT CHEDDAR BACON 280G X8</v>
          </cell>
          <cell r="F146" t="str">
            <v>LT 2 GAP EXT BACON +1GRA 280X3</v>
          </cell>
          <cell r="G146">
            <v>3</v>
          </cell>
          <cell r="H146" t="str">
            <v>LOT X3 SACHETS 310G</v>
          </cell>
        </row>
        <row r="147">
          <cell r="B147" t="str">
            <v>7401</v>
          </cell>
          <cell r="C147" t="str">
            <v>D76J</v>
          </cell>
          <cell r="D147" t="str">
            <v>D70C</v>
          </cell>
          <cell r="E147" t="str">
            <v>GNOCCHI A POELER 300G LUST X9</v>
          </cell>
          <cell r="F147" t="str">
            <v>2 GAP NAT300G +1SAC GRA LUSTX3</v>
          </cell>
          <cell r="G147">
            <v>3</v>
          </cell>
          <cell r="H147" t="str">
            <v>LOT X3 SACHETS 310G</v>
          </cell>
        </row>
        <row r="148">
          <cell r="B148" t="str">
            <v>7402</v>
          </cell>
          <cell r="C148" t="str">
            <v>D76J</v>
          </cell>
          <cell r="D148" t="str">
            <v>D78D</v>
          </cell>
          <cell r="E148" t="str">
            <v>GNOCCHI A POELER 300G LUST X9</v>
          </cell>
          <cell r="F148" t="str">
            <v>LT 2 GAP 300G 1ACH2E50% X4</v>
          </cell>
          <cell r="G148">
            <v>2</v>
          </cell>
          <cell r="H148" t="str">
            <v>LOT X2 SACHETS 310G</v>
          </cell>
        </row>
        <row r="149">
          <cell r="B149" t="str">
            <v>7501</v>
          </cell>
          <cell r="C149" t="str">
            <v>D7DZ</v>
          </cell>
          <cell r="D149" t="str">
            <v>D7ED</v>
          </cell>
          <cell r="E149" t="str">
            <v>GAP FROMAGE 300G+10%GR USINEX8</v>
          </cell>
          <cell r="F149" t="str">
            <v>LT 2 GAP FROM 300+10%G LUSTX4</v>
          </cell>
          <cell r="G149">
            <v>2</v>
          </cell>
          <cell r="H149" t="str">
            <v>LOT X2 SACHETS 310G</v>
          </cell>
        </row>
        <row r="150">
          <cell r="B150" t="str">
            <v>7601</v>
          </cell>
          <cell r="C150" t="str">
            <v>D7FZ</v>
          </cell>
          <cell r="D150" t="str">
            <v>D7GC</v>
          </cell>
          <cell r="E150" t="str">
            <v>GAP EXT FROM 500G +30% USINE LUSX6</v>
          </cell>
          <cell r="F150" t="str">
            <v>LT 2 GAP EXT FR 500+30%G LUSX3</v>
          </cell>
          <cell r="G150">
            <v>2</v>
          </cell>
          <cell r="H150" t="str">
            <v>LOT X2 SACHETS 505G</v>
          </cell>
        </row>
        <row r="151">
          <cell r="B151" t="str">
            <v>7701</v>
          </cell>
          <cell r="C151" t="str">
            <v>D7IH</v>
          </cell>
          <cell r="D151" t="str">
            <v>D72D</v>
          </cell>
          <cell r="E151" t="str">
            <v>GAP EXTRA FROMAGE 280 LUST X8</v>
          </cell>
          <cell r="F151" t="str">
            <v>LOT 2 GAP EXTRA FROM 280 LUSX4</v>
          </cell>
          <cell r="G151">
            <v>2</v>
          </cell>
          <cell r="H151" t="str">
            <v>LOT X2 SACHETS 310G</v>
          </cell>
        </row>
        <row r="152">
          <cell r="B152" t="str">
            <v>7702</v>
          </cell>
          <cell r="C152" t="str">
            <v>D7IH</v>
          </cell>
          <cell r="D152" t="str">
            <v>D74D</v>
          </cell>
          <cell r="E152" t="str">
            <v>GAP EXTRA FROMAGE 280 LUST X8</v>
          </cell>
          <cell r="F152" t="str">
            <v>LT 2 GAP EXT FRO 1ACH 2E50% 280X4</v>
          </cell>
          <cell r="G152">
            <v>2</v>
          </cell>
          <cell r="H152" t="str">
            <v>LOT X2 SACHETS 310G</v>
          </cell>
        </row>
        <row r="153">
          <cell r="B153" t="str">
            <v>7703</v>
          </cell>
          <cell r="C153" t="str">
            <v>D7IH</v>
          </cell>
          <cell r="D153" t="str">
            <v>D7JD</v>
          </cell>
          <cell r="E153" t="str">
            <v>GAP EXTRA FROMAGE 280 LUST X8</v>
          </cell>
          <cell r="F153" t="str">
            <v>GAP EX FROM 280 1A 2EM A70% LUX4</v>
          </cell>
          <cell r="G153">
            <v>2</v>
          </cell>
          <cell r="H153" t="str">
            <v>LOT X2 SACHETS 310G</v>
          </cell>
        </row>
        <row r="154">
          <cell r="B154" t="str">
            <v>7704</v>
          </cell>
          <cell r="C154" t="str">
            <v>D7IH</v>
          </cell>
          <cell r="D154" t="str">
            <v>D7TD</v>
          </cell>
          <cell r="E154" t="str">
            <v>GAP EXTRA FROMAGE 280 LUST X8</v>
          </cell>
          <cell r="F154" t="str">
            <v>LT2 GAP EX FR 1ACH1GR LU 280X4</v>
          </cell>
          <cell r="G154">
            <v>2</v>
          </cell>
          <cell r="H154" t="str">
            <v>LOT X2 SACHETS 310G</v>
          </cell>
        </row>
        <row r="155">
          <cell r="B155" t="str">
            <v>7801</v>
          </cell>
          <cell r="C155" t="str">
            <v>D7IJ</v>
          </cell>
          <cell r="D155" t="str">
            <v>D73C</v>
          </cell>
          <cell r="E155" t="str">
            <v>GAP EXT FROM PR PROMO 280G X9</v>
          </cell>
          <cell r="F155" t="str">
            <v>LT 2+1 GR GAP EXT FROM 280G X3</v>
          </cell>
          <cell r="G155">
            <v>3</v>
          </cell>
          <cell r="H155" t="str">
            <v>LOT X3 SACHETS 310G</v>
          </cell>
        </row>
        <row r="156">
          <cell r="B156" t="str">
            <v>7901</v>
          </cell>
          <cell r="C156" t="str">
            <v>D7KH</v>
          </cell>
          <cell r="D156" t="str">
            <v>D6BD</v>
          </cell>
          <cell r="E156" t="str">
            <v>GNO A POELER FROM 300 LUST X8</v>
          </cell>
          <cell r="F156" t="str">
            <v>GAP FROM 300 1ACH 2ea70% LUSx4</v>
          </cell>
          <cell r="G156">
            <v>2</v>
          </cell>
          <cell r="H156" t="str">
            <v>LOT X2 SACHETS 310G</v>
          </cell>
        </row>
        <row r="157">
          <cell r="B157" t="str">
            <v>7902</v>
          </cell>
          <cell r="C157" t="str">
            <v>D7KH</v>
          </cell>
          <cell r="D157" t="str">
            <v>D6DD</v>
          </cell>
          <cell r="E157" t="str">
            <v>GNO A POELER FROM 300 LUST X8</v>
          </cell>
          <cell r="F157" t="str">
            <v>GAP FROM 300 1ACH 2ea80% LUSx4</v>
          </cell>
          <cell r="G157">
            <v>2</v>
          </cell>
          <cell r="H157" t="str">
            <v>LOT X2 SACHETS 310G</v>
          </cell>
        </row>
        <row r="158">
          <cell r="B158" t="str">
            <v>7903</v>
          </cell>
          <cell r="C158" t="str">
            <v>D7KH</v>
          </cell>
          <cell r="D158" t="str">
            <v>D6ND</v>
          </cell>
          <cell r="E158" t="str">
            <v>GNO A POELER FROM 300 LUST X8</v>
          </cell>
          <cell r="F158" t="str">
            <v>LT 2 GAP FROMAGE 300 LUST X4</v>
          </cell>
          <cell r="G158">
            <v>2</v>
          </cell>
          <cell r="H158" t="str">
            <v>LOT X2 SACHETS 310G</v>
          </cell>
        </row>
        <row r="159">
          <cell r="B159" t="str">
            <v>7904</v>
          </cell>
          <cell r="C159" t="str">
            <v>D7KH</v>
          </cell>
          <cell r="D159" t="str">
            <v>D6QD</v>
          </cell>
          <cell r="E159" t="str">
            <v>GNO A POELER FROM 300 LUST X8</v>
          </cell>
          <cell r="F159" t="str">
            <v>GAP FROM 300G 1ACH 1GRA LUSx4</v>
          </cell>
          <cell r="G159">
            <v>2</v>
          </cell>
          <cell r="H159" t="str">
            <v>LOT X2 SACHETS 310G</v>
          </cell>
        </row>
        <row r="160">
          <cell r="B160" t="str">
            <v>7905</v>
          </cell>
          <cell r="C160" t="str">
            <v>D7KH</v>
          </cell>
          <cell r="D160" t="str">
            <v>D71C</v>
          </cell>
          <cell r="E160" t="str">
            <v>GNO A POELER FROM 300 LUST X8</v>
          </cell>
          <cell r="F160" t="str">
            <v>2 GAP FROM 300+1SAC GRA LUSTX3</v>
          </cell>
          <cell r="G160">
            <v>3</v>
          </cell>
          <cell r="H160" t="str">
            <v>LOT X3 SACHETS 310G</v>
          </cell>
        </row>
        <row r="161">
          <cell r="B161" t="str">
            <v>7906</v>
          </cell>
          <cell r="C161" t="str">
            <v>D7KH</v>
          </cell>
          <cell r="D161" t="str">
            <v>D7UE</v>
          </cell>
          <cell r="E161" t="str">
            <v>GNO A POELER FROM 300 LUST X8</v>
          </cell>
          <cell r="F161" t="str">
            <v>LT 2 GAP FROM 300 PCHOC LUSTX4</v>
          </cell>
          <cell r="G161">
            <v>2</v>
          </cell>
          <cell r="H161" t="str">
            <v>LOT X2 SACHETS 310G</v>
          </cell>
        </row>
        <row r="162">
          <cell r="B162" t="str">
            <v>8001</v>
          </cell>
          <cell r="C162" t="str">
            <v>D81G</v>
          </cell>
          <cell r="D162" t="str">
            <v>D82D</v>
          </cell>
          <cell r="E162" t="str">
            <v>GNOCCHI 380 GR LUST     X8</v>
          </cell>
          <cell r="F162" t="str">
            <v>LT 2 GNOCCHI 380 P CHOC LUSTX4</v>
          </cell>
          <cell r="G162">
            <v>2</v>
          </cell>
          <cell r="H162" t="str">
            <v>LOT X2 BARQUETTES</v>
          </cell>
        </row>
        <row r="163">
          <cell r="B163" t="str">
            <v>8002</v>
          </cell>
          <cell r="C163" t="str">
            <v>D81G</v>
          </cell>
          <cell r="D163" t="str">
            <v>D8QD</v>
          </cell>
          <cell r="E163" t="str">
            <v>GNOCCHI 380 GR LUST     X8</v>
          </cell>
          <cell r="F163" t="str">
            <v>GNOCCHI 380 1ACH 2ea80% LUSx4</v>
          </cell>
          <cell r="G163">
            <v>2</v>
          </cell>
          <cell r="H163" t="str">
            <v>LOT X2 BARQUETTES</v>
          </cell>
        </row>
        <row r="164">
          <cell r="B164" t="str">
            <v>8003</v>
          </cell>
          <cell r="C164" t="str">
            <v>D81G</v>
          </cell>
          <cell r="D164" t="str">
            <v>D8XD</v>
          </cell>
          <cell r="E164" t="str">
            <v>GNOCCHI 380 GR LUST     X8</v>
          </cell>
          <cell r="F164" t="str">
            <v>GNOCCHI 380 1ACH 2ea70% LUSx4</v>
          </cell>
          <cell r="G164">
            <v>2</v>
          </cell>
          <cell r="H164" t="str">
            <v>LOT X2 BARQUETTES</v>
          </cell>
        </row>
        <row r="165">
          <cell r="B165" t="str">
            <v>8004</v>
          </cell>
          <cell r="C165" t="str">
            <v>D81G</v>
          </cell>
          <cell r="D165" t="str">
            <v>D8YD</v>
          </cell>
          <cell r="E165" t="str">
            <v>GNOCCHI 380 GR LUST     X8</v>
          </cell>
          <cell r="F165" t="str">
            <v>LT 2 GNOCCHI 380 GR  LUST X4</v>
          </cell>
          <cell r="G165">
            <v>2</v>
          </cell>
          <cell r="H165" t="str">
            <v>LOT X2 BARQUETTES</v>
          </cell>
        </row>
        <row r="166">
          <cell r="B166" t="str">
            <v>8005</v>
          </cell>
          <cell r="C166" t="str">
            <v>D81G</v>
          </cell>
          <cell r="D166" t="str">
            <v>D8ZD</v>
          </cell>
          <cell r="E166" t="str">
            <v>GNOCCHI 380 GR LUST     X8</v>
          </cell>
          <cell r="F166" t="str">
            <v>GNOCCHI 380G 1ACH 1GRA LUSx4</v>
          </cell>
          <cell r="G166">
            <v>2</v>
          </cell>
          <cell r="H166" t="str">
            <v>LOT X2 BARQUETTES</v>
          </cell>
        </row>
        <row r="167">
          <cell r="B167" t="str">
            <v>8101</v>
          </cell>
          <cell r="C167" t="str">
            <v>D81I</v>
          </cell>
          <cell r="D167" t="str">
            <v>D83D</v>
          </cell>
          <cell r="E167" t="str">
            <v>GNOCCHI 380GLUST USINE X12</v>
          </cell>
          <cell r="F167" t="str">
            <v>LT 2 GNOC 380G+1BQ GRAT LUSTX4</v>
          </cell>
          <cell r="G167">
            <v>3</v>
          </cell>
          <cell r="H167" t="str">
            <v>LOT X3 BARQUETTES SANS CHGT CARTON</v>
          </cell>
        </row>
        <row r="168">
          <cell r="B168" t="str">
            <v>8201</v>
          </cell>
          <cell r="C168" t="str">
            <v>D8LZ</v>
          </cell>
          <cell r="D168" t="str">
            <v>D8ND</v>
          </cell>
          <cell r="E168" t="str">
            <v>GNOCCHI 380G +10% GRAT USINEX8</v>
          </cell>
          <cell r="F168" t="str">
            <v>LOT 2 GNO 380+10% GRAT LUST X4</v>
          </cell>
          <cell r="G168">
            <v>2</v>
          </cell>
          <cell r="H168" t="str">
            <v>LOT X2 BARQUETTES</v>
          </cell>
        </row>
        <row r="169">
          <cell r="B169" t="str">
            <v>8301</v>
          </cell>
          <cell r="C169" t="str">
            <v>D8VG</v>
          </cell>
          <cell r="D169" t="str">
            <v>D8WD</v>
          </cell>
          <cell r="E169" t="str">
            <v>GNOCCHI 430 GR LUST X8</v>
          </cell>
          <cell r="F169" t="str">
            <v>LT 2 GNO 430G (100G GRAT)LUSX4</v>
          </cell>
          <cell r="G169">
            <v>2</v>
          </cell>
          <cell r="H169" t="str">
            <v>LOT X2 BARQUETTES</v>
          </cell>
        </row>
        <row r="170">
          <cell r="B170" t="str">
            <v>8401</v>
          </cell>
          <cell r="C170" t="str">
            <v>D90D</v>
          </cell>
          <cell r="D170" t="str">
            <v>D9QB</v>
          </cell>
          <cell r="E170" t="str">
            <v>GNOCCHI 650 G.LUST       X4</v>
          </cell>
          <cell r="F170" t="str">
            <v>LT 2 GNOCCHI 1A1GR 650G X2</v>
          </cell>
          <cell r="G170">
            <v>2</v>
          </cell>
          <cell r="H170" t="str">
            <v>LOT X2 BARQUETTES</v>
          </cell>
        </row>
        <row r="171">
          <cell r="B171" t="str">
            <v>8402</v>
          </cell>
          <cell r="C171" t="str">
            <v>D90D</v>
          </cell>
          <cell r="D171" t="str">
            <v>D9UB</v>
          </cell>
          <cell r="E171" t="str">
            <v>GNOCCHI 650 G.LUST       X4</v>
          </cell>
          <cell r="F171" t="str">
            <v>GNOCCHI 650 1ACH 2ea70% LUSx2</v>
          </cell>
          <cell r="G171">
            <v>2</v>
          </cell>
          <cell r="H171" t="str">
            <v>LOT X2 BARQUETTES</v>
          </cell>
        </row>
        <row r="172">
          <cell r="B172" t="str">
            <v>8501</v>
          </cell>
          <cell r="C172" t="str">
            <v>D9RZ</v>
          </cell>
          <cell r="D172" t="str">
            <v>D9SB</v>
          </cell>
          <cell r="E172" t="str">
            <v>GNOCCHI 650G +20%G USINE LUSX4</v>
          </cell>
          <cell r="F172" t="str">
            <v>LT 2 GNOCCHI 650G+20%GR LUSTX2</v>
          </cell>
          <cell r="G172">
            <v>2</v>
          </cell>
          <cell r="H172" t="str">
            <v>LOT X2 BARQUETTES format eco</v>
          </cell>
        </row>
        <row r="173">
          <cell r="B173" t="str">
            <v>8601</v>
          </cell>
          <cell r="C173" t="str">
            <v>D9VY</v>
          </cell>
          <cell r="D173" t="str">
            <v>D9WB</v>
          </cell>
          <cell r="E173" t="str">
            <v>GNOCCHI 650G +30%USINE LUSTX4</v>
          </cell>
          <cell r="F173" t="str">
            <v>LT 2 GNOCCHI 650G+30%GR LUSTX2</v>
          </cell>
          <cell r="G173">
            <v>2</v>
          </cell>
          <cell r="H173" t="str">
            <v>LOT X2 BARQUETTES</v>
          </cell>
        </row>
        <row r="174">
          <cell r="B174" t="str">
            <v>8701</v>
          </cell>
          <cell r="C174" t="str">
            <v>DZEH</v>
          </cell>
          <cell r="D174" t="str">
            <v>DZFD</v>
          </cell>
          <cell r="E174" t="str">
            <v>GAP EXTRA FROMAGE OLI 400G X8</v>
          </cell>
          <cell r="F174" t="str">
            <v>LT 2 GAP EXTRA FRO OLI 400G X4</v>
          </cell>
          <cell r="G174">
            <v>2</v>
          </cell>
          <cell r="H174" t="str">
            <v>LOT X2 SACHETS Canada</v>
          </cell>
        </row>
        <row r="175">
          <cell r="B175" t="str">
            <v>8801</v>
          </cell>
          <cell r="C175" t="str">
            <v>E01H</v>
          </cell>
          <cell r="D175" t="str">
            <v>E02E</v>
          </cell>
          <cell r="E175" t="str">
            <v>QUEN NAT 6X40G LUST X10</v>
          </cell>
          <cell r="F175" t="str">
            <v>LT 2 QU NAT 6X40G PX CH LUSTX5</v>
          </cell>
          <cell r="G175">
            <v>2</v>
          </cell>
          <cell r="H175" t="str">
            <v>LOT X2 QUENELLES</v>
          </cell>
        </row>
        <row r="176">
          <cell r="B176" t="str">
            <v>8802</v>
          </cell>
          <cell r="C176" t="str">
            <v>E01H</v>
          </cell>
          <cell r="D176" t="str">
            <v>E03D</v>
          </cell>
          <cell r="E176" t="str">
            <v>QUEN NAT 6X40G LUST X10</v>
          </cell>
          <cell r="F176" t="str">
            <v>LT 3 QUE NAT 6X40G LUSTU  X3</v>
          </cell>
          <cell r="G176">
            <v>3</v>
          </cell>
          <cell r="H176" t="str">
            <v>LOT X3 QUENELLES</v>
          </cell>
        </row>
        <row r="177">
          <cell r="B177" t="str">
            <v>8803</v>
          </cell>
          <cell r="C177" t="str">
            <v>E01H</v>
          </cell>
          <cell r="D177" t="str">
            <v>E05E</v>
          </cell>
          <cell r="E177" t="str">
            <v>QUEN NAT 6X40G LUST X10</v>
          </cell>
          <cell r="F177" t="str">
            <v>LOT 2 QUEN NATURE 6X40G LUSTX5</v>
          </cell>
          <cell r="G177">
            <v>2</v>
          </cell>
          <cell r="H177" t="str">
            <v>LOT X2 QUENELLES</v>
          </cell>
        </row>
        <row r="178">
          <cell r="B178" t="str">
            <v>8804</v>
          </cell>
          <cell r="C178" t="str">
            <v>E01H</v>
          </cell>
          <cell r="D178" t="str">
            <v>E0AC</v>
          </cell>
          <cell r="E178" t="str">
            <v>QUEN NAT 6X40G LUST X10</v>
          </cell>
          <cell r="F178" t="str">
            <v>L 2 Q NAT 6X40G+1SAC GRA LUSX3</v>
          </cell>
          <cell r="G178">
            <v>3</v>
          </cell>
          <cell r="H178" t="str">
            <v>LOT X3 QUENELLES</v>
          </cell>
        </row>
        <row r="179">
          <cell r="B179" t="str">
            <v>8901</v>
          </cell>
          <cell r="C179" t="str">
            <v>E06E</v>
          </cell>
          <cell r="D179" t="str">
            <v>E0EE</v>
          </cell>
          <cell r="E179" t="str">
            <v>QUEN NATURE 10 X 40G LUST X5</v>
          </cell>
          <cell r="F179" t="str">
            <v>LT 2 QUEN NAT 10X40G LUST X5</v>
          </cell>
          <cell r="G179">
            <v>2</v>
          </cell>
          <cell r="H179" t="str">
            <v>LOT X2 QUENELLES</v>
          </cell>
        </row>
        <row r="180">
          <cell r="B180" t="str">
            <v>9001</v>
          </cell>
          <cell r="C180" t="str">
            <v>E06H</v>
          </cell>
          <cell r="D180" t="str">
            <v>E07F</v>
          </cell>
          <cell r="E180" t="str">
            <v>QUEN NATURE 10 X 40G LUST X10</v>
          </cell>
          <cell r="F180" t="str">
            <v>LT 2 QU NAT 10X40G PX CH LUSX5</v>
          </cell>
          <cell r="G180">
            <v>2</v>
          </cell>
          <cell r="H180" t="str">
            <v>LOT X2 QUENELLES</v>
          </cell>
        </row>
        <row r="181">
          <cell r="B181" t="str">
            <v>9101</v>
          </cell>
          <cell r="C181" t="str">
            <v>E21H</v>
          </cell>
          <cell r="D181" t="str">
            <v>E22E</v>
          </cell>
          <cell r="E181" t="str">
            <v>QUEN BROCHET 6X 40G LUSTU X10</v>
          </cell>
          <cell r="F181" t="str">
            <v>LT 2 QU BROC 6X40 PX CH LUSTX5</v>
          </cell>
          <cell r="G181">
            <v>2</v>
          </cell>
          <cell r="H181" t="str">
            <v>LOT X2 QUENELLES</v>
          </cell>
        </row>
        <row r="182">
          <cell r="B182" t="str">
            <v>9102</v>
          </cell>
          <cell r="C182" t="str">
            <v>E21H</v>
          </cell>
          <cell r="D182" t="str">
            <v>E23D</v>
          </cell>
          <cell r="E182" t="str">
            <v>QUEN BROCHET 6X 40G LUSTU X10</v>
          </cell>
          <cell r="F182" t="str">
            <v>LT 3 QUE BROCHET 6X40G LUSTX3</v>
          </cell>
          <cell r="G182">
            <v>3</v>
          </cell>
          <cell r="H182" t="str">
            <v>LOT X3 QUENELLES</v>
          </cell>
        </row>
        <row r="183">
          <cell r="B183" t="str">
            <v>9103</v>
          </cell>
          <cell r="C183" t="str">
            <v>E21H</v>
          </cell>
          <cell r="D183" t="str">
            <v>E25E</v>
          </cell>
          <cell r="E183" t="str">
            <v>QUEN BROCHET 6X 40G LUSTU X10</v>
          </cell>
          <cell r="F183" t="str">
            <v>LT 2 QUEN BROCHET 6X40G LUSTX5</v>
          </cell>
          <cell r="G183">
            <v>2</v>
          </cell>
          <cell r="H183" t="str">
            <v>LOT X2 QUENELLES</v>
          </cell>
        </row>
        <row r="184">
          <cell r="B184" t="str">
            <v>9104</v>
          </cell>
          <cell r="C184" t="str">
            <v>E21H</v>
          </cell>
          <cell r="D184" t="str">
            <v>E2BC</v>
          </cell>
          <cell r="E184" t="str">
            <v>QUEN BROCHET 6X 40G LUSTU X10</v>
          </cell>
          <cell r="F184" t="str">
            <v>L 2 Q BRO 6X40G+1SAC GRALUSTX3</v>
          </cell>
          <cell r="G184">
            <v>3</v>
          </cell>
          <cell r="H184" t="str">
            <v>LOT X3 QUENELLES</v>
          </cell>
        </row>
        <row r="185">
          <cell r="B185" t="str">
            <v>9201</v>
          </cell>
          <cell r="C185" t="str">
            <v>E64F</v>
          </cell>
          <cell r="D185" t="str">
            <v>E6AE</v>
          </cell>
          <cell r="E185" t="str">
            <v>QUEN A POELER NAT 250G LUSTX6</v>
          </cell>
          <cell r="F185" t="str">
            <v>LT 2 Q A POELNAT 250PXCH LUSX4</v>
          </cell>
          <cell r="G185">
            <v>2</v>
          </cell>
          <cell r="H185" t="str">
            <v>LOT X2 SACHETS 310G</v>
          </cell>
        </row>
        <row r="186">
          <cell r="B186" t="str">
            <v>9202</v>
          </cell>
          <cell r="C186" t="str">
            <v>E64F</v>
          </cell>
          <cell r="D186" t="str">
            <v>E6CE</v>
          </cell>
          <cell r="E186" t="str">
            <v>QUEN A POELER NAT 250G LUSTX6</v>
          </cell>
          <cell r="F186" t="str">
            <v>LT 2 Q A POEL NAT 250G LUSTX4</v>
          </cell>
          <cell r="G186">
            <v>2</v>
          </cell>
          <cell r="H186" t="str">
            <v>LOT X2 SACHETS 310G</v>
          </cell>
        </row>
        <row r="187">
          <cell r="B187" t="str">
            <v>9301</v>
          </cell>
          <cell r="C187" t="str">
            <v>E6KY</v>
          </cell>
          <cell r="D187" t="str">
            <v>E6LC</v>
          </cell>
          <cell r="E187" t="str">
            <v>MQAP 250+10%GR NON STICKE X6</v>
          </cell>
          <cell r="F187" t="str">
            <v>LOT 2 MQAP 250 + 10%GR LUST X3</v>
          </cell>
          <cell r="G187">
            <v>2</v>
          </cell>
          <cell r="H187" t="str">
            <v>LOT X2 QUENELLES</v>
          </cell>
        </row>
        <row r="188">
          <cell r="B188" t="str">
            <v>9401</v>
          </cell>
          <cell r="C188" t="str">
            <v>F21F</v>
          </cell>
          <cell r="D188" t="str">
            <v>F2CD</v>
          </cell>
          <cell r="E188" t="str">
            <v>NOIS NAT A POELER 300G LUSTX6</v>
          </cell>
          <cell r="F188" t="str">
            <v>LT 2 NOIS NAT 300 GR LUST X4</v>
          </cell>
          <cell r="G188">
            <v>2</v>
          </cell>
          <cell r="H188" t="str">
            <v>LOT X2 SACHETS 310G</v>
          </cell>
        </row>
        <row r="189">
          <cell r="B189" t="str">
            <v>9402</v>
          </cell>
          <cell r="C189" t="str">
            <v>F21F</v>
          </cell>
          <cell r="D189" t="str">
            <v>F2WD</v>
          </cell>
          <cell r="E189" t="str">
            <v>NOIS NAT A POELER 300G LUSTX6</v>
          </cell>
          <cell r="F189" t="str">
            <v>LT 2 NOIS NAT 300 PX CHOC LUX4</v>
          </cell>
          <cell r="G189">
            <v>2</v>
          </cell>
          <cell r="H189" t="str">
            <v>LOT X2 SACHETS 310G</v>
          </cell>
        </row>
        <row r="190">
          <cell r="B190" t="str">
            <v>9403</v>
          </cell>
          <cell r="C190" t="str">
            <v>F21F</v>
          </cell>
          <cell r="D190" t="str">
            <v>F2ZB</v>
          </cell>
          <cell r="E190" t="str">
            <v>NOIS NAT A POELER 300G LUSTX6</v>
          </cell>
          <cell r="F190" t="str">
            <v>LT2 NOIS NAT 300+1SAC GR LUSX2</v>
          </cell>
          <cell r="G190">
            <v>3</v>
          </cell>
          <cell r="H190" t="str">
            <v>LOT X3 SACHETS 310G</v>
          </cell>
        </row>
        <row r="191">
          <cell r="B191" t="str">
            <v>9501</v>
          </cell>
          <cell r="C191" t="str">
            <v>F23Z</v>
          </cell>
          <cell r="D191" t="str">
            <v>F2MC</v>
          </cell>
          <cell r="E191" t="str">
            <v>NAP 500G X6 NON STICKE BARRE</v>
          </cell>
          <cell r="F191" t="str">
            <v>LT 2 NOISETTES 500G LUST X3</v>
          </cell>
          <cell r="G191">
            <v>2</v>
          </cell>
          <cell r="H191" t="str">
            <v>LOT X2 SACHETS 505G</v>
          </cell>
        </row>
        <row r="192">
          <cell r="B192" t="str">
            <v>9502</v>
          </cell>
          <cell r="C192" t="str">
            <v>F23Z</v>
          </cell>
          <cell r="D192" t="str">
            <v>F2NC</v>
          </cell>
          <cell r="E192" t="str">
            <v>NAP 500G X6 NON STICKE BARRE</v>
          </cell>
          <cell r="F192" t="str">
            <v>LT 2 NOIS 500G PX CHOC LUST X3</v>
          </cell>
          <cell r="G192">
            <v>2</v>
          </cell>
          <cell r="H192" t="str">
            <v>LOT X2 SACHETS 505G</v>
          </cell>
        </row>
        <row r="193">
          <cell r="B193" t="str">
            <v>9601</v>
          </cell>
          <cell r="C193" t="str">
            <v>F2JZ</v>
          </cell>
          <cell r="D193" t="str">
            <v>F2EC</v>
          </cell>
          <cell r="E193" t="str">
            <v>NOISETTE 500G+20%GR USINEX6</v>
          </cell>
          <cell r="F193" t="str">
            <v>LT 2 NOIS 500G+20%GR LUSTX3</v>
          </cell>
          <cell r="G193">
            <v>2</v>
          </cell>
          <cell r="H193" t="str">
            <v>LOT X2 SACHETS 505G</v>
          </cell>
        </row>
        <row r="194">
          <cell r="B194" t="str">
            <v>9701</v>
          </cell>
          <cell r="C194" t="str">
            <v>F2KZ</v>
          </cell>
          <cell r="D194" t="str">
            <v>F2LD</v>
          </cell>
          <cell r="E194" t="str">
            <v>NOISET NAT 300+10%GR USINEX8</v>
          </cell>
          <cell r="F194" t="str">
            <v>LT 2 NOIS NAT 300+10%GR LUSX4</v>
          </cell>
          <cell r="G194">
            <v>2</v>
          </cell>
          <cell r="H194" t="str">
            <v>LOT X2 SACHETS 310G</v>
          </cell>
        </row>
        <row r="195">
          <cell r="B195" t="str">
            <v>9801</v>
          </cell>
          <cell r="C195" t="str">
            <v>F2PZ</v>
          </cell>
          <cell r="D195" t="str">
            <v>F2QB</v>
          </cell>
          <cell r="E195" t="str">
            <v>NAP 500G +30% USINE LUSTX6</v>
          </cell>
          <cell r="F195" t="str">
            <v>LT 2 NAP 500+30%GR LUSX3</v>
          </cell>
          <cell r="G195">
            <v>2</v>
          </cell>
          <cell r="H195" t="str">
            <v>LOT X2 SACHETS 705G</v>
          </cell>
        </row>
        <row r="196">
          <cell r="B196" t="str">
            <v>9901</v>
          </cell>
          <cell r="C196" t="str">
            <v>G8QD</v>
          </cell>
          <cell r="D196" t="str">
            <v>G8SB</v>
          </cell>
          <cell r="E196" t="str">
            <v>BX GNOCCHI TOM MOZZA 300 LUSX4</v>
          </cell>
          <cell r="F196" t="str">
            <v>2BX GNO TOM/MOZ 300G 1A2E70 X2</v>
          </cell>
          <cell r="G196">
            <v>2</v>
          </cell>
          <cell r="H196" t="str">
            <v>LOT X2 Box basse</v>
          </cell>
        </row>
        <row r="197">
          <cell r="B197" t="str">
            <v>10001</v>
          </cell>
          <cell r="C197" t="str">
            <v>G8RD</v>
          </cell>
          <cell r="D197" t="str">
            <v>G8TB</v>
          </cell>
          <cell r="E197" t="str">
            <v>BX GNO LARDONS CREME 300 LUX4</v>
          </cell>
          <cell r="F197" t="str">
            <v>2BX GNO LARDON 300G 1A 2E70 X2</v>
          </cell>
          <cell r="G197">
            <v>2</v>
          </cell>
          <cell r="H197" t="str">
            <v>LOT X2 Box basse</v>
          </cell>
        </row>
        <row r="198">
          <cell r="B198" t="str">
            <v>10101</v>
          </cell>
          <cell r="C198" t="str">
            <v>H21D</v>
          </cell>
          <cell r="D198" t="str">
            <v>HD1B</v>
          </cell>
          <cell r="E198" t="str">
            <v>BOX TORTEL 4 FROM 360G LUSTX4</v>
          </cell>
          <cell r="F198" t="str">
            <v>2BX TOR 4 FROM 360 1ACH 1GR X2</v>
          </cell>
          <cell r="G198">
            <v>2</v>
          </cell>
          <cell r="H198" t="str">
            <v>LOT X2 BOXS</v>
          </cell>
        </row>
        <row r="199">
          <cell r="B199" t="str">
            <v>10102</v>
          </cell>
          <cell r="C199" t="str">
            <v>H21D</v>
          </cell>
          <cell r="D199" t="str">
            <v>HD5B</v>
          </cell>
          <cell r="E199" t="str">
            <v>BOX TORTEL 4 FROM 360G LUSTX4</v>
          </cell>
          <cell r="F199" t="str">
            <v>2BX T 4FR 360 1ACH 2e a 50%LX2</v>
          </cell>
          <cell r="G199">
            <v>2</v>
          </cell>
          <cell r="H199" t="str">
            <v>LOT X2 BOXS</v>
          </cell>
        </row>
        <row r="200">
          <cell r="B200" t="str">
            <v>10201</v>
          </cell>
          <cell r="C200" t="str">
            <v>H21Z</v>
          </cell>
          <cell r="D200" t="str">
            <v>HD1B</v>
          </cell>
          <cell r="E200" t="str">
            <v>BOX TORT 4 FROM 360 PR PROMOX4</v>
          </cell>
          <cell r="F200" t="str">
            <v>2BX TOR 4 FROM 360 1ACH 1GR X2</v>
          </cell>
          <cell r="G200">
            <v>2</v>
          </cell>
          <cell r="H200" t="str">
            <v>LOT X2 BOXS</v>
          </cell>
        </row>
        <row r="201">
          <cell r="B201" t="str">
            <v>10202</v>
          </cell>
          <cell r="C201" t="str">
            <v>H21Z</v>
          </cell>
          <cell r="D201" t="str">
            <v>HD5B</v>
          </cell>
          <cell r="E201" t="str">
            <v>BOX TORT 4 FROM 360 PR PROMOX4</v>
          </cell>
          <cell r="F201" t="str">
            <v>2BX T 4FR 360 1ACH 2e a 50%LX2</v>
          </cell>
          <cell r="G201">
            <v>2</v>
          </cell>
          <cell r="H201" t="str">
            <v>LOT X2 BOXS</v>
          </cell>
        </row>
        <row r="202">
          <cell r="B202" t="str">
            <v>10301</v>
          </cell>
          <cell r="C202" t="str">
            <v>H22D</v>
          </cell>
          <cell r="D202" t="str">
            <v>HD2B</v>
          </cell>
          <cell r="E202" t="str">
            <v>BOX TORTI CARBONARA 360G LUSX4</v>
          </cell>
          <cell r="F202" t="str">
            <v>2BX TOR CARBO 360 1ACH 1GR LX2</v>
          </cell>
          <cell r="G202">
            <v>2</v>
          </cell>
          <cell r="H202" t="str">
            <v>LOT X2 BOXS</v>
          </cell>
        </row>
        <row r="203">
          <cell r="B203" t="str">
            <v>10302</v>
          </cell>
          <cell r="C203" t="str">
            <v>H22D</v>
          </cell>
          <cell r="D203" t="str">
            <v>HD6B</v>
          </cell>
          <cell r="E203" t="str">
            <v>BOX TORTI CARBONARA 360G LUSX4</v>
          </cell>
          <cell r="F203" t="str">
            <v>2BX TOR CARB 360 1AC 2e a50%X2</v>
          </cell>
          <cell r="G203">
            <v>2</v>
          </cell>
          <cell r="H203" t="str">
            <v>LOT X2 BOXS</v>
          </cell>
        </row>
        <row r="204">
          <cell r="B204" t="str">
            <v>10401</v>
          </cell>
          <cell r="C204" t="str">
            <v>H22Z</v>
          </cell>
          <cell r="D204" t="str">
            <v>HD2B</v>
          </cell>
          <cell r="E204" t="str">
            <v>BOX TORTI CARBO 360 PR PROMOX4</v>
          </cell>
          <cell r="F204" t="str">
            <v>2BX TOR CARBO 360 1ACH 1GR LX2</v>
          </cell>
          <cell r="G204">
            <v>2</v>
          </cell>
          <cell r="H204" t="str">
            <v>LOT X2 BOXS</v>
          </cell>
        </row>
        <row r="205">
          <cell r="B205" t="str">
            <v>10501</v>
          </cell>
          <cell r="C205" t="str">
            <v>H23D</v>
          </cell>
          <cell r="D205" t="str">
            <v>HD3B</v>
          </cell>
          <cell r="E205" t="str">
            <v>BOX SERP TOM MOZZA 360G LUSTX4</v>
          </cell>
          <cell r="F205" t="str">
            <v>2BX SERP T/MOZ 360 1AC 1GR LX2</v>
          </cell>
          <cell r="G205">
            <v>2</v>
          </cell>
          <cell r="H205" t="str">
            <v>LOT X2 BOXS</v>
          </cell>
        </row>
        <row r="206">
          <cell r="B206" t="str">
            <v>10502</v>
          </cell>
          <cell r="C206" t="str">
            <v>H23D</v>
          </cell>
          <cell r="D206" t="str">
            <v>HD7B</v>
          </cell>
          <cell r="E206" t="str">
            <v>BOX SERP TOM MOZZA 360G LUSTX4</v>
          </cell>
          <cell r="F206" t="str">
            <v>2BX SER T/MOZ 360 1AC 2ea50%X2</v>
          </cell>
          <cell r="G206">
            <v>2</v>
          </cell>
          <cell r="H206" t="str">
            <v>LOT X2 BOXS</v>
          </cell>
        </row>
        <row r="207">
          <cell r="B207" t="str">
            <v>10601</v>
          </cell>
          <cell r="C207" t="str">
            <v>H23Z</v>
          </cell>
          <cell r="D207" t="str">
            <v>HD3B</v>
          </cell>
          <cell r="E207" t="str">
            <v>BX SERP TOM MOZ 360PR PROMO X4</v>
          </cell>
          <cell r="F207" t="str">
            <v>2BX SERP T/MOZ 360 1AC 1GR LX2</v>
          </cell>
          <cell r="G207">
            <v>2</v>
          </cell>
          <cell r="H207" t="str">
            <v>LOT X2 BOXS</v>
          </cell>
        </row>
        <row r="208">
          <cell r="B208" t="str">
            <v>10701</v>
          </cell>
          <cell r="C208" t="str">
            <v>H24D</v>
          </cell>
          <cell r="D208" t="str">
            <v>HD4B</v>
          </cell>
          <cell r="E208" t="str">
            <v>BOX FUSILI BOLO 360G LUST X4</v>
          </cell>
          <cell r="F208" t="str">
            <v>2BX FUS BOLO 360 1ACH 1GRA LX2</v>
          </cell>
          <cell r="G208">
            <v>2</v>
          </cell>
          <cell r="H208" t="str">
            <v>LOT X2 BOXS</v>
          </cell>
        </row>
        <row r="209">
          <cell r="B209" t="str">
            <v>10702</v>
          </cell>
          <cell r="C209" t="str">
            <v>H24D</v>
          </cell>
          <cell r="D209" t="str">
            <v>HD8B</v>
          </cell>
          <cell r="E209" t="str">
            <v>BOX FUSILI BOLO 360G LUST X4</v>
          </cell>
          <cell r="F209" t="str">
            <v>2BX FUS BOLO 360 1ACH 2ea50%X2</v>
          </cell>
          <cell r="G209">
            <v>2</v>
          </cell>
          <cell r="H209" t="str">
            <v>LOT X2 BOXS</v>
          </cell>
        </row>
        <row r="210">
          <cell r="B210" t="str">
            <v>10801</v>
          </cell>
          <cell r="C210" t="str">
            <v>H24Z</v>
          </cell>
          <cell r="D210" t="str">
            <v>HD4B</v>
          </cell>
          <cell r="E210" t="str">
            <v>BOX FUSILLI BOLO 360PR PROMOX4</v>
          </cell>
          <cell r="F210" t="str">
            <v>2BX FUS BOLO 360 1ACH 1GRA LX2</v>
          </cell>
          <cell r="G210">
            <v>2</v>
          </cell>
          <cell r="H210" t="str">
            <v>LOT X2 BOXS</v>
          </cell>
        </row>
        <row r="211">
          <cell r="B211" t="str">
            <v>10802</v>
          </cell>
          <cell r="C211" t="str">
            <v>H24Z</v>
          </cell>
          <cell r="D211" t="str">
            <v>HD8B</v>
          </cell>
          <cell r="E211" t="str">
            <v>BOX FUSILLI BOLO 360PR PROMOX4</v>
          </cell>
          <cell r="F211" t="str">
            <v>2BX FUS BOLO 360 1ACH 2ea50%X2</v>
          </cell>
          <cell r="G211">
            <v>2</v>
          </cell>
          <cell r="H211" t="str">
            <v>LOT X2 BOXS</v>
          </cell>
        </row>
        <row r="212">
          <cell r="B212" t="str">
            <v>10901</v>
          </cell>
          <cell r="C212" t="str">
            <v>H27D</v>
          </cell>
          <cell r="D212" t="str">
            <v>HE3B</v>
          </cell>
          <cell r="E212" t="str">
            <v>BOX FUS BOLO POULET 360G LUSX4</v>
          </cell>
          <cell r="F212" t="str">
            <v>2 BX BOLO PLT 360 1ACH 1GR LX2</v>
          </cell>
          <cell r="G212">
            <v>2</v>
          </cell>
          <cell r="H212" t="str">
            <v>LOT X2 BOXS</v>
          </cell>
        </row>
        <row r="213">
          <cell r="B213" t="str">
            <v>10902</v>
          </cell>
          <cell r="C213" t="str">
            <v>H27D</v>
          </cell>
          <cell r="D213" t="str">
            <v>HE6B</v>
          </cell>
          <cell r="E213" t="str">
            <v>BOX FUS BOLO POULET 360G LUSX4</v>
          </cell>
          <cell r="F213" t="str">
            <v>2BX BOLO PLT 360 1AC 2e a50%X2</v>
          </cell>
          <cell r="G213">
            <v>2</v>
          </cell>
          <cell r="H213" t="str">
            <v>LOT X2 BOXS</v>
          </cell>
        </row>
        <row r="214">
          <cell r="B214" t="str">
            <v>11001</v>
          </cell>
          <cell r="C214" t="str">
            <v>H28D</v>
          </cell>
          <cell r="D214" t="str">
            <v>HE1B</v>
          </cell>
          <cell r="E214" t="str">
            <v>BOX FUS BOLO BALLS 360G LUSTX4</v>
          </cell>
          <cell r="F214" t="str">
            <v>2BX BBALLS 360G 1ACH 1GR LUSX2</v>
          </cell>
          <cell r="G214">
            <v>2</v>
          </cell>
          <cell r="H214" t="str">
            <v>LOT X2 BOXS</v>
          </cell>
        </row>
        <row r="215">
          <cell r="B215" t="str">
            <v>11002</v>
          </cell>
          <cell r="C215" t="str">
            <v>H28D</v>
          </cell>
          <cell r="D215" t="str">
            <v>HE4B</v>
          </cell>
          <cell r="E215" t="str">
            <v>BOX FUS BOLO BALLS 360G LUSTX4</v>
          </cell>
          <cell r="F215" t="str">
            <v>2BX BBALLS 360 1ACH 2e a 50%X2</v>
          </cell>
          <cell r="G215">
            <v>2</v>
          </cell>
          <cell r="H215" t="str">
            <v>LOT X2 BOXS</v>
          </cell>
        </row>
        <row r="216">
          <cell r="B216" t="str">
            <v>11101</v>
          </cell>
          <cell r="C216" t="str">
            <v>H29D</v>
          </cell>
          <cell r="D216" t="str">
            <v>HE7B</v>
          </cell>
          <cell r="E216" t="str">
            <v>BOX PENNE SAUMON 360G LUSTX4</v>
          </cell>
          <cell r="F216" t="str">
            <v>2BX PENNE SAUM 360 1ACH 1GR X2</v>
          </cell>
          <cell r="G216">
            <v>2</v>
          </cell>
          <cell r="H216" t="str">
            <v>LOT X2 BOXS</v>
          </cell>
        </row>
        <row r="217">
          <cell r="B217" t="str">
            <v>11102</v>
          </cell>
          <cell r="C217" t="str">
            <v>H29D</v>
          </cell>
          <cell r="D217" t="str">
            <v>HE8B</v>
          </cell>
          <cell r="E217" t="str">
            <v>BOX PENNE SAUMON 360G LUSTX4</v>
          </cell>
          <cell r="F217" t="str">
            <v>2BX PENNE SAUM 360 2e a 50% X2</v>
          </cell>
          <cell r="G217">
            <v>2</v>
          </cell>
          <cell r="H217" t="str">
            <v>LOT X2 BOXS</v>
          </cell>
        </row>
        <row r="218">
          <cell r="B218" t="str">
            <v>11201</v>
          </cell>
          <cell r="C218" t="str">
            <v>H32D</v>
          </cell>
          <cell r="D218" t="str">
            <v>HD9B</v>
          </cell>
          <cell r="E218" t="str">
            <v>BOX FUSILI JBN FROM 360G LUSTX4</v>
          </cell>
          <cell r="F218" t="str">
            <v>2BX FUS JBN FR 360 1ACH 1GR X2</v>
          </cell>
          <cell r="G218">
            <v>2</v>
          </cell>
          <cell r="H218" t="str">
            <v>LOT X2 BOXS</v>
          </cell>
        </row>
        <row r="219">
          <cell r="B219" t="str">
            <v>11202</v>
          </cell>
          <cell r="C219" t="str">
            <v>H32D</v>
          </cell>
          <cell r="D219" t="str">
            <v>HDAB</v>
          </cell>
          <cell r="E219" t="str">
            <v>BOX FUSILI JBN FROM 360G LUSTX4</v>
          </cell>
          <cell r="F219" t="str">
            <v>2BX FUS JB FR 360 1AC 2ea50%X2</v>
          </cell>
          <cell r="G219">
            <v>2</v>
          </cell>
          <cell r="H219" t="str">
            <v>LOT X2 BOXS</v>
          </cell>
        </row>
        <row r="220">
          <cell r="B220" t="str">
            <v>11301</v>
          </cell>
          <cell r="C220" t="str">
            <v>H32Z</v>
          </cell>
          <cell r="D220" t="str">
            <v>HD9B</v>
          </cell>
          <cell r="E220" t="str">
            <v>BX FUSILI JBN FROM 360PR PROMOX4</v>
          </cell>
          <cell r="F220" t="str">
            <v>2BX FUS JBN FR 360 1ACH 1GR X2</v>
          </cell>
          <cell r="G220">
            <v>2</v>
          </cell>
          <cell r="H220" t="str">
            <v>LOT X2 BOXS</v>
          </cell>
        </row>
        <row r="221">
          <cell r="B221" t="str">
            <v>11401</v>
          </cell>
          <cell r="C221" t="str">
            <v>H33D</v>
          </cell>
          <cell r="D221" t="str">
            <v>HEFB</v>
          </cell>
          <cell r="E221" t="str">
            <v>BX BANZAI POULET THAI 360 LUSX4</v>
          </cell>
          <cell r="F221" t="str">
            <v>2BX BZ NOODLE PO TH 360 1+1GX2</v>
          </cell>
          <cell r="G221">
            <v>2</v>
          </cell>
          <cell r="H221" t="str">
            <v>LOT X2 BOXS</v>
          </cell>
        </row>
        <row r="222">
          <cell r="B222" t="str">
            <v>11402</v>
          </cell>
          <cell r="C222" t="str">
            <v>H33D</v>
          </cell>
          <cell r="D222" t="str">
            <v>HEGB</v>
          </cell>
          <cell r="E222" t="str">
            <v>BX BANZAI POULET THAI 360 LUSX4</v>
          </cell>
          <cell r="F222" t="str">
            <v>2BX BZ NOOD PO TH 360 1A2E50X2</v>
          </cell>
          <cell r="G222">
            <v>2</v>
          </cell>
          <cell r="H222" t="str">
            <v>LOT X2 BOXS</v>
          </cell>
        </row>
        <row r="223">
          <cell r="B223" t="str">
            <v>11501</v>
          </cell>
          <cell r="C223" t="str">
            <v>H34D</v>
          </cell>
          <cell r="D223" t="str">
            <v>HEDB</v>
          </cell>
          <cell r="E223" t="str">
            <v>BX BZ NOODLE POUL CUR 360 LUX4</v>
          </cell>
          <cell r="F223" t="str">
            <v>2BX BZ NOODLE PO CU 360 1+1GX2</v>
          </cell>
          <cell r="G223">
            <v>2</v>
          </cell>
          <cell r="H223" t="str">
            <v>LOT X2 BOXS</v>
          </cell>
        </row>
        <row r="224">
          <cell r="B224" t="str">
            <v>11502</v>
          </cell>
          <cell r="C224" t="str">
            <v>H34D</v>
          </cell>
          <cell r="D224" t="str">
            <v>HEEB</v>
          </cell>
          <cell r="E224" t="str">
            <v>BX BZ NOODLE POUL CUR 360 LUX4</v>
          </cell>
          <cell r="F224" t="str">
            <v>2BX BZ NOOD PO CU 360 1A2E50X2</v>
          </cell>
          <cell r="G224">
            <v>2</v>
          </cell>
          <cell r="H224" t="str">
            <v>LOT X2 BOXS</v>
          </cell>
        </row>
        <row r="225">
          <cell r="B225" t="str">
            <v>11601</v>
          </cell>
          <cell r="C225" t="str">
            <v>H35D</v>
          </cell>
          <cell r="D225" t="str">
            <v>HC4B</v>
          </cell>
          <cell r="E225" t="str">
            <v>BOX SERP FONDUE 360G LUSTX4</v>
          </cell>
          <cell r="F225" t="str">
            <v>2BX SERP FONDUE 360 1A 2E50%X2</v>
          </cell>
          <cell r="G225">
            <v>2</v>
          </cell>
          <cell r="H225" t="str">
            <v>LOT X2 BOXS</v>
          </cell>
        </row>
        <row r="226">
          <cell r="B226" t="str">
            <v>11602</v>
          </cell>
          <cell r="C226" t="str">
            <v>H35D</v>
          </cell>
          <cell r="D226" t="str">
            <v>HZCF</v>
          </cell>
          <cell r="E226" t="str">
            <v>BOX SERP FONDUE 360G LUSTX4</v>
          </cell>
          <cell r="F226" t="str">
            <v>BOX 2FON 2RAC 2TA 360 LU PRESX6</v>
          </cell>
          <cell r="G226">
            <v>2</v>
          </cell>
          <cell r="H226" t="str">
            <v>LIDL PAV BOXS X6</v>
          </cell>
        </row>
        <row r="227">
          <cell r="B227" t="str">
            <v>11701</v>
          </cell>
          <cell r="C227" t="str">
            <v>H37D</v>
          </cell>
          <cell r="D227" t="str">
            <v>HC8B</v>
          </cell>
          <cell r="E227" t="str">
            <v>BOX SERP TARTIFLET 360G LUSTX4</v>
          </cell>
          <cell r="F227" t="str">
            <v>2BX SERP TARTIF 360 1ACH 1GRX2</v>
          </cell>
          <cell r="G227">
            <v>2</v>
          </cell>
          <cell r="H227" t="str">
            <v>LOT X2 BOXS</v>
          </cell>
        </row>
        <row r="228">
          <cell r="B228" t="str">
            <v>11702</v>
          </cell>
          <cell r="C228" t="str">
            <v>H37D</v>
          </cell>
          <cell r="D228" t="str">
            <v>HC9B</v>
          </cell>
          <cell r="E228" t="str">
            <v>BOX SERP TARTIFLET 360G LUSTX4</v>
          </cell>
          <cell r="F228" t="str">
            <v>2BX SERP TARTIF 360 1A 2E50%X2</v>
          </cell>
          <cell r="G228">
            <v>2</v>
          </cell>
          <cell r="H228" t="str">
            <v>LOT X2 BOXS</v>
          </cell>
        </row>
        <row r="229">
          <cell r="B229" t="str">
            <v>11703</v>
          </cell>
          <cell r="C229" t="str">
            <v>H37D</v>
          </cell>
          <cell r="D229" t="str">
            <v>HZCF</v>
          </cell>
          <cell r="E229" t="str">
            <v>BOX SERP TARTIFLET 360G LUSTX4</v>
          </cell>
          <cell r="F229" t="str">
            <v>BOX 2FON 2RAC 2TA 360 LU PRESX6</v>
          </cell>
          <cell r="G229">
            <v>2</v>
          </cell>
          <cell r="H229" t="str">
            <v>LIDL PAV BOXS X6</v>
          </cell>
        </row>
        <row r="230">
          <cell r="B230" t="str">
            <v>11801</v>
          </cell>
          <cell r="C230" t="str">
            <v>H38D</v>
          </cell>
          <cell r="D230" t="str">
            <v>HC6B</v>
          </cell>
          <cell r="E230" t="str">
            <v>BOX SERP RACLETTE 360G LUSTX4</v>
          </cell>
          <cell r="F230" t="str">
            <v>2BX SER RACLET 360 1ACH 1GR X2</v>
          </cell>
          <cell r="G230">
            <v>2</v>
          </cell>
          <cell r="H230" t="str">
            <v>LOT X2 BOXS</v>
          </cell>
        </row>
        <row r="231">
          <cell r="B231" t="str">
            <v>11802</v>
          </cell>
          <cell r="C231" t="str">
            <v>H38D</v>
          </cell>
          <cell r="D231" t="str">
            <v>HC7B</v>
          </cell>
          <cell r="E231" t="str">
            <v>BOX SERP RACLETTE 360G LUSTX4</v>
          </cell>
          <cell r="F231" t="str">
            <v>2BX SER RACLET 360 2e a 50% X2</v>
          </cell>
          <cell r="G231">
            <v>2</v>
          </cell>
          <cell r="H231" t="str">
            <v>LOT X2 BOXS</v>
          </cell>
        </row>
        <row r="232">
          <cell r="B232" t="str">
            <v>11803</v>
          </cell>
          <cell r="C232" t="str">
            <v>H38D</v>
          </cell>
          <cell r="D232" t="str">
            <v>HZCF</v>
          </cell>
          <cell r="E232" t="str">
            <v>BOX SERP RACLETTE 360G LUSTX4</v>
          </cell>
          <cell r="F232" t="str">
            <v>BOX 2FON 2RAC 2TA 360 LU PRESX6</v>
          </cell>
          <cell r="G232">
            <v>2</v>
          </cell>
          <cell r="H232" t="str">
            <v>LIDL PAV BOXS X6</v>
          </cell>
        </row>
        <row r="233">
          <cell r="B233" t="str">
            <v>11901</v>
          </cell>
          <cell r="C233" t="str">
            <v>H53D</v>
          </cell>
          <cell r="D233" t="str">
            <v>HE9B</v>
          </cell>
          <cell r="E233" t="str">
            <v>BOX TORTELLINI JBN LUS 360G X4.</v>
          </cell>
          <cell r="F233" t="str">
            <v>2BX TORTELLINI JB 360 1+1GRX2</v>
          </cell>
          <cell r="G233">
            <v>2</v>
          </cell>
          <cell r="H233" t="str">
            <v>LOT X2 BOXS</v>
          </cell>
        </row>
        <row r="234">
          <cell r="B234" t="str">
            <v>11902</v>
          </cell>
          <cell r="C234" t="str">
            <v>H53D</v>
          </cell>
          <cell r="D234" t="str">
            <v>HEAB</v>
          </cell>
          <cell r="E234" t="str">
            <v>BOX TORTELLINI JBN LUS 360G X4.</v>
          </cell>
          <cell r="F234" t="str">
            <v>2BX TORTELLINI JB 360 1A2E50X2</v>
          </cell>
          <cell r="G234">
            <v>2</v>
          </cell>
          <cell r="H234" t="str">
            <v>LOT X2 BOXS</v>
          </cell>
        </row>
        <row r="235">
          <cell r="B235" t="str">
            <v>12001</v>
          </cell>
          <cell r="C235" t="str">
            <v>H54D</v>
          </cell>
          <cell r="D235" t="str">
            <v>HEBB</v>
          </cell>
          <cell r="E235" t="str">
            <v>BX TORTELLINI POULET LUS 360X4</v>
          </cell>
          <cell r="F235" t="str">
            <v>2BX TORTELLINI PO 360 1+1GRX2</v>
          </cell>
          <cell r="G235">
            <v>2</v>
          </cell>
          <cell r="H235" t="str">
            <v>LOT X2 BOXS</v>
          </cell>
        </row>
        <row r="236">
          <cell r="B236" t="str">
            <v>12002</v>
          </cell>
          <cell r="C236" t="str">
            <v>H54D</v>
          </cell>
          <cell r="D236" t="str">
            <v>HECB</v>
          </cell>
          <cell r="E236" t="str">
            <v>BX TORTELLINI POULET LUS 360X4</v>
          </cell>
          <cell r="F236" t="str">
            <v>2BX TORTELLINI PO 360 1A2E50X2</v>
          </cell>
          <cell r="G236">
            <v>2</v>
          </cell>
          <cell r="H236" t="str">
            <v>LOT X2 BOXS</v>
          </cell>
        </row>
        <row r="237">
          <cell r="B237" t="str">
            <v>12101</v>
          </cell>
          <cell r="C237" t="str">
            <v>H72D</v>
          </cell>
          <cell r="D237" t="str">
            <v>HEJB</v>
          </cell>
          <cell r="E237" t="str">
            <v>BOX PEN CARBO SA EMM 360 LUSX4</v>
          </cell>
          <cell r="F237" t="str">
            <v>2BX PEN CARB SA EMM 360 1+1GX2</v>
          </cell>
          <cell r="G237">
            <v>2</v>
          </cell>
          <cell r="H237" t="str">
            <v>LOT X2 BOXS</v>
          </cell>
        </row>
        <row r="238">
          <cell r="B238" t="str">
            <v>12201</v>
          </cell>
          <cell r="C238" t="str">
            <v>H73D</v>
          </cell>
          <cell r="D238" t="str">
            <v>HEHB</v>
          </cell>
          <cell r="E238" t="str">
            <v>BOX PEN BOLO SA EMM 360G LUSX4</v>
          </cell>
          <cell r="F238" t="str">
            <v>2BX PEN BOLO SA EMM 360 1+1GX2</v>
          </cell>
          <cell r="G238">
            <v>2</v>
          </cell>
          <cell r="H238" t="str">
            <v>LOT X2 BOXS</v>
          </cell>
        </row>
        <row r="239">
          <cell r="B239" t="str">
            <v>12301</v>
          </cell>
          <cell r="C239" t="str">
            <v>J01F</v>
          </cell>
          <cell r="D239" t="str">
            <v>J0AC</v>
          </cell>
          <cell r="E239" t="str">
            <v>GIRASOLI AUBERGINE 250G LUSx6</v>
          </cell>
          <cell r="F239" t="str">
            <v>LT2 GIR AUB 1ACH2E70% LU 250X3</v>
          </cell>
          <cell r="G239">
            <v>2</v>
          </cell>
          <cell r="H239" t="str">
            <v>LOT X2 GIRASOLE</v>
          </cell>
        </row>
        <row r="240">
          <cell r="B240" t="str">
            <v>12302</v>
          </cell>
          <cell r="C240" t="str">
            <v>J01F</v>
          </cell>
          <cell r="D240" t="str">
            <v>J0FC</v>
          </cell>
          <cell r="E240" t="str">
            <v>GIRASOLI AUBERGINE 250G LUSx6</v>
          </cell>
          <cell r="F240" t="str">
            <v>LT 2 GIR AUB 1ACH=1GR LU 250X3</v>
          </cell>
          <cell r="G240">
            <v>2</v>
          </cell>
          <cell r="H240" t="str">
            <v>LOT X2 GIRASOLE</v>
          </cell>
        </row>
        <row r="241">
          <cell r="B241" t="str">
            <v>12303</v>
          </cell>
          <cell r="C241" t="str">
            <v>J01F</v>
          </cell>
          <cell r="D241" t="str">
            <v>J0PB</v>
          </cell>
          <cell r="E241" t="str">
            <v>GIRASOLI AUBERGINE 250G LUSx6</v>
          </cell>
          <cell r="F241" t="str">
            <v>LT 2+1GR GIRASOLI AUBERG LUX2</v>
          </cell>
          <cell r="G241">
            <v>3</v>
          </cell>
          <cell r="H241" t="str">
            <v>LOT X3 GIRASOLE</v>
          </cell>
        </row>
        <row r="242">
          <cell r="B242" t="str">
            <v>12401</v>
          </cell>
          <cell r="C242" t="str">
            <v>J02F</v>
          </cell>
          <cell r="D242" t="str">
            <v>J0BC</v>
          </cell>
          <cell r="E242" t="str">
            <v>GIRASOLI GORGONZOLA 250G LUSX6</v>
          </cell>
          <cell r="F242" t="str">
            <v>LT2 GIR GOR 1ACH2E70% LU 250X3</v>
          </cell>
          <cell r="G242">
            <v>2</v>
          </cell>
          <cell r="H242" t="str">
            <v>LOT X2 GIRASOLE</v>
          </cell>
        </row>
        <row r="243">
          <cell r="B243" t="str">
            <v>12402</v>
          </cell>
          <cell r="C243" t="str">
            <v>J02F</v>
          </cell>
          <cell r="D243" t="str">
            <v>J0GC</v>
          </cell>
          <cell r="E243" t="str">
            <v>GIRASOLI GORGONZOLA 250G LUSX6</v>
          </cell>
          <cell r="F243" t="str">
            <v>LT2 GIR GOR 1ACH=1GRA LU 250X3</v>
          </cell>
          <cell r="G243">
            <v>2</v>
          </cell>
          <cell r="H243" t="str">
            <v>LOT X2 GIRASOLE</v>
          </cell>
        </row>
        <row r="244">
          <cell r="B244" t="str">
            <v>12501</v>
          </cell>
          <cell r="C244" t="str">
            <v>J03F</v>
          </cell>
          <cell r="D244" t="str">
            <v>J0CC</v>
          </cell>
          <cell r="E244" t="str">
            <v>GIRASOLI CEPES 250G LUSX6</v>
          </cell>
          <cell r="F244" t="str">
            <v>LT2 GIR CEP 1ACH2E70% LU 250X3</v>
          </cell>
          <cell r="G244">
            <v>2</v>
          </cell>
          <cell r="H244" t="str">
            <v>LOT X2 GIRASOLE</v>
          </cell>
        </row>
        <row r="245">
          <cell r="B245" t="str">
            <v>12502</v>
          </cell>
          <cell r="C245" t="str">
            <v>J03F</v>
          </cell>
          <cell r="D245" t="str">
            <v>J0HC</v>
          </cell>
          <cell r="E245" t="str">
            <v>GIRASOLI CEPES 250G LUSX6</v>
          </cell>
          <cell r="F245" t="str">
            <v>LT2 GIR CEP 1ACH=1GRA LU 250X3</v>
          </cell>
          <cell r="G245">
            <v>2</v>
          </cell>
          <cell r="H245" t="str">
            <v>LOT X2 GIRASOLE</v>
          </cell>
        </row>
        <row r="246">
          <cell r="B246" t="str">
            <v>12503</v>
          </cell>
          <cell r="C246" t="str">
            <v>J03F</v>
          </cell>
          <cell r="D246" t="str">
            <v>J0NB</v>
          </cell>
          <cell r="E246" t="str">
            <v>GIRASOLI CEPES 250G LUSX6</v>
          </cell>
          <cell r="F246" t="str">
            <v>LT3 GIR CEPES 250 LU PRESX2</v>
          </cell>
          <cell r="G246">
            <v>3</v>
          </cell>
          <cell r="H246" t="str">
            <v>LOT X3 GIRASOLE</v>
          </cell>
        </row>
        <row r="247">
          <cell r="B247" t="str">
            <v>12504</v>
          </cell>
          <cell r="C247" t="str">
            <v>J03F</v>
          </cell>
          <cell r="D247" t="str">
            <v>J0QB</v>
          </cell>
          <cell r="E247" t="str">
            <v>GIRASOLI CEPES 250G LUSX6</v>
          </cell>
          <cell r="F247" t="str">
            <v>LT 2+1GR GIRASOLI GORG LUX2</v>
          </cell>
          <cell r="G247">
            <v>3</v>
          </cell>
          <cell r="H247" t="str">
            <v>LOT X3 GIRASOLE</v>
          </cell>
        </row>
        <row r="248">
          <cell r="B248" t="str">
            <v>12505</v>
          </cell>
          <cell r="C248" t="str">
            <v>J03F</v>
          </cell>
          <cell r="D248" t="str">
            <v>J0RB</v>
          </cell>
          <cell r="E248" t="str">
            <v>GIRASOLI CEPES 250G LUSX6</v>
          </cell>
          <cell r="F248" t="str">
            <v>LT 2+1GR GIRASOLI CEPES LUSX2</v>
          </cell>
          <cell r="G248">
            <v>3</v>
          </cell>
          <cell r="H248" t="str">
            <v>LOT X3 GIRASOLE</v>
          </cell>
        </row>
        <row r="249">
          <cell r="B249" t="str">
            <v>12601</v>
          </cell>
          <cell r="C249" t="str">
            <v>J04F</v>
          </cell>
          <cell r="D249" t="str">
            <v>J0DC</v>
          </cell>
          <cell r="E249" t="str">
            <v>GIRASOLI LEG GRILLE 250G LUSX6</v>
          </cell>
          <cell r="F249" t="str">
            <v>LT2 GIR LEG 1ACH2E70% LU 250X3</v>
          </cell>
          <cell r="G249">
            <v>2</v>
          </cell>
          <cell r="H249" t="str">
            <v>LOT X2 GIRASOLE</v>
          </cell>
        </row>
        <row r="250">
          <cell r="B250" t="str">
            <v>12602</v>
          </cell>
          <cell r="C250" t="str">
            <v>J04F</v>
          </cell>
          <cell r="D250" t="str">
            <v>J0JC</v>
          </cell>
          <cell r="E250" t="str">
            <v>GIRASOLI LEG GRILLE 250G LUSX6</v>
          </cell>
          <cell r="F250" t="str">
            <v>LT2 GIR LEG 1ACH=1GRA LU 250X3</v>
          </cell>
          <cell r="G250">
            <v>2</v>
          </cell>
          <cell r="H250" t="str">
            <v>LOT X2 GIRASOLE</v>
          </cell>
        </row>
        <row r="251">
          <cell r="B251" t="str">
            <v>12603</v>
          </cell>
          <cell r="C251" t="str">
            <v>J04F</v>
          </cell>
          <cell r="D251" t="str">
            <v>J0MB</v>
          </cell>
          <cell r="E251" t="str">
            <v>GIRASOLI LEG GRILLE 250G LUSX6</v>
          </cell>
          <cell r="F251" t="str">
            <v>LT3 GIR LEG GRIL 250 LU PRESX2</v>
          </cell>
          <cell r="G251">
            <v>3</v>
          </cell>
          <cell r="H251" t="str">
            <v>LOT X3 GIRASOLE + MISE EN PAV</v>
          </cell>
        </row>
        <row r="252">
          <cell r="B252" t="str">
            <v>12604</v>
          </cell>
          <cell r="C252" t="str">
            <v>J04F</v>
          </cell>
          <cell r="D252" t="str">
            <v>J0SB</v>
          </cell>
          <cell r="E252" t="str">
            <v>GIRASOLI LEG GRILLE 250G LUSX6</v>
          </cell>
          <cell r="F252" t="str">
            <v>LT 2+1GR GIRASOLI LEG GR LUX2</v>
          </cell>
          <cell r="G252">
            <v>3</v>
          </cell>
          <cell r="H252" t="str">
            <v>LOT X3 GIRASOLE</v>
          </cell>
        </row>
        <row r="253">
          <cell r="B253" t="str">
            <v>12701</v>
          </cell>
          <cell r="C253" t="str">
            <v>J05F</v>
          </cell>
          <cell r="D253" t="str">
            <v>J0EC</v>
          </cell>
          <cell r="E253" t="str">
            <v>GIRASOLI JBN SPECK 250G LUSX6</v>
          </cell>
          <cell r="F253" t="str">
            <v>LT2 GIR JB S 1AC2E70% LU 250X3</v>
          </cell>
          <cell r="G253">
            <v>2</v>
          </cell>
          <cell r="H253" t="str">
            <v>LOT X2 GIRASOLE</v>
          </cell>
        </row>
        <row r="254">
          <cell r="B254" t="str">
            <v>12702</v>
          </cell>
          <cell r="C254" t="str">
            <v>J05F</v>
          </cell>
          <cell r="D254" t="str">
            <v>J0LB</v>
          </cell>
          <cell r="E254" t="str">
            <v>GIRASOLI JBN SPECK 250G LUSX6</v>
          </cell>
          <cell r="F254" t="str">
            <v>LT3 GIR SPECK 250 LU PRESX2</v>
          </cell>
          <cell r="G254">
            <v>3</v>
          </cell>
          <cell r="H254" t="str">
            <v>LOT X3 GIRASOLE + MISE EN PAV</v>
          </cell>
        </row>
        <row r="255">
          <cell r="B255" t="str">
            <v>12703</v>
          </cell>
          <cell r="C255" t="str">
            <v>J05F</v>
          </cell>
          <cell r="D255" t="str">
            <v>J0TB</v>
          </cell>
          <cell r="E255" t="str">
            <v>GIRASOLI JBN SPECK 250G LUSX6</v>
          </cell>
          <cell r="F255" t="str">
            <v>LT 2+1GR GIRASOLI JB SP LUX2</v>
          </cell>
          <cell r="G255">
            <v>3</v>
          </cell>
          <cell r="H255" t="str">
            <v>LOT X3 GIRASOLE</v>
          </cell>
        </row>
        <row r="256">
          <cell r="B256" t="str">
            <v>12801</v>
          </cell>
          <cell r="C256" t="str">
            <v>J07F</v>
          </cell>
          <cell r="D256" t="str">
            <v>J0XC</v>
          </cell>
          <cell r="E256" t="str">
            <v>GIRASOLI PESTO BASILIC 250G X6</v>
          </cell>
          <cell r="F256" t="str">
            <v>LT2 GIR PES 1ACH2E70% LU 250X3</v>
          </cell>
          <cell r="G256">
            <v>2</v>
          </cell>
          <cell r="H256" t="str">
            <v>LOT X2 GIRASOLE</v>
          </cell>
        </row>
        <row r="257">
          <cell r="B257" t="str">
            <v>12802</v>
          </cell>
          <cell r="C257" t="str">
            <v>J07F</v>
          </cell>
          <cell r="D257" t="str">
            <v>J0YB</v>
          </cell>
          <cell r="E257" t="str">
            <v>GIRASOLI PESTO BASILIC 250G X6</v>
          </cell>
          <cell r="F257" t="str">
            <v>LT 3 GIR PES 2+1GRA LU 250X2</v>
          </cell>
          <cell r="G257">
            <v>3</v>
          </cell>
          <cell r="H257" t="str">
            <v>LOT X3 GIRASOLE</v>
          </cell>
        </row>
        <row r="258">
          <cell r="B258" t="str">
            <v>12803</v>
          </cell>
          <cell r="C258" t="str">
            <v>J07F</v>
          </cell>
          <cell r="D258" t="str">
            <v>J0ZC</v>
          </cell>
          <cell r="E258" t="str">
            <v>GIRASOLI PESTO BASILIC 250G X6</v>
          </cell>
          <cell r="F258" t="str">
            <v>LT2 GIR PES 1ACH=1GRT LU 250X3</v>
          </cell>
          <cell r="G258">
            <v>2</v>
          </cell>
          <cell r="H258" t="str">
            <v>LOT X2 BARQUETTES</v>
          </cell>
        </row>
        <row r="259">
          <cell r="B259" t="str">
            <v>12901</v>
          </cell>
          <cell r="C259" t="str">
            <v>J08F</v>
          </cell>
          <cell r="D259" t="str">
            <v>J0UC</v>
          </cell>
          <cell r="E259" t="str">
            <v>GIRASOLI POULET GIROLLE 250GX6</v>
          </cell>
          <cell r="F259" t="str">
            <v>LT2 GIR POU 1ACH2E70% LU 250X3</v>
          </cell>
          <cell r="G259">
            <v>2</v>
          </cell>
          <cell r="H259" t="str">
            <v>LOT X2 GIRASOLE</v>
          </cell>
        </row>
        <row r="260">
          <cell r="B260" t="str">
            <v>12902</v>
          </cell>
          <cell r="C260" t="str">
            <v>J08F</v>
          </cell>
          <cell r="D260" t="str">
            <v>J0VB</v>
          </cell>
          <cell r="E260" t="str">
            <v>GIRASOLI POULET GIROLLE 250GX6</v>
          </cell>
          <cell r="F260" t="str">
            <v>LT 3 GIR POU 2+1GRA LU 250X2</v>
          </cell>
          <cell r="G260">
            <v>3</v>
          </cell>
          <cell r="H260" t="str">
            <v>LOT X3 GIRASOLE</v>
          </cell>
        </row>
        <row r="261">
          <cell r="B261" t="str">
            <v>12903</v>
          </cell>
          <cell r="C261" t="str">
            <v>J08F</v>
          </cell>
          <cell r="D261" t="str">
            <v>J0WC</v>
          </cell>
          <cell r="E261" t="str">
            <v>GIRASOLI POULET GIROLLE 250GX6</v>
          </cell>
          <cell r="F261" t="str">
            <v>LT2 GIR POU 1ACH=1GRT LU 250X3</v>
          </cell>
          <cell r="G261">
            <v>2</v>
          </cell>
          <cell r="H261" t="str">
            <v>LOT X2 BARQUETTES</v>
          </cell>
        </row>
        <row r="262">
          <cell r="B262" t="str">
            <v>13001</v>
          </cell>
          <cell r="C262" t="str">
            <v>J31G</v>
          </cell>
          <cell r="D262" t="str">
            <v>J3CD</v>
          </cell>
          <cell r="E262" t="str">
            <v>GNOC A POELER 310 GR USINEX8</v>
          </cell>
          <cell r="F262" t="str">
            <v>LT 2 GAP NATURE 310 GR LUSTX4</v>
          </cell>
          <cell r="G262">
            <v>2</v>
          </cell>
          <cell r="H262" t="str">
            <v>LOT X2 SACHETS 310G</v>
          </cell>
        </row>
        <row r="263">
          <cell r="B263" t="str">
            <v>13002</v>
          </cell>
          <cell r="C263" t="str">
            <v>J31G</v>
          </cell>
          <cell r="D263" t="str">
            <v>J3ED</v>
          </cell>
          <cell r="E263" t="str">
            <v>GNOC A POELER 310 GR USINEX8</v>
          </cell>
          <cell r="F263" t="str">
            <v>GAP 310 1ACH 2ea70% LUSx4</v>
          </cell>
          <cell r="G263">
            <v>2</v>
          </cell>
          <cell r="H263" t="str">
            <v>LOT X2 SACHETS 310G</v>
          </cell>
        </row>
        <row r="264">
          <cell r="B264" t="str">
            <v>13003</v>
          </cell>
          <cell r="C264" t="str">
            <v>J31G</v>
          </cell>
          <cell r="D264" t="str">
            <v>J3HD</v>
          </cell>
          <cell r="E264" t="str">
            <v>GNOC A POELER 310 GR USINEX8</v>
          </cell>
          <cell r="F264" t="str">
            <v>GAP 310 1ACH 2ea80% LUSx4</v>
          </cell>
          <cell r="G264">
            <v>2</v>
          </cell>
          <cell r="H264" t="str">
            <v>LOT X2 SACHETS 310G</v>
          </cell>
        </row>
        <row r="265">
          <cell r="B265" t="str">
            <v>13004</v>
          </cell>
          <cell r="C265" t="str">
            <v>J31G</v>
          </cell>
          <cell r="D265" t="str">
            <v>J3JD</v>
          </cell>
          <cell r="E265" t="str">
            <v>GNOC A POELER 310 GR USINEX8</v>
          </cell>
          <cell r="F265" t="str">
            <v>GAP 310G 1ACH 1GRA LUSx4</v>
          </cell>
          <cell r="G265">
            <v>2</v>
          </cell>
          <cell r="H265" t="str">
            <v>LOT X2 SACHETS 310G</v>
          </cell>
        </row>
        <row r="266">
          <cell r="B266" t="str">
            <v>13101</v>
          </cell>
          <cell r="C266" t="str">
            <v>J31H</v>
          </cell>
          <cell r="D266" t="str">
            <v>J3DC</v>
          </cell>
          <cell r="E266" t="str">
            <v>GNOCCHI A POELER 310G LUSTX9</v>
          </cell>
          <cell r="F266" t="str">
            <v>2 GAP NAT310G +1SAC GRA LUSTX3</v>
          </cell>
          <cell r="G266">
            <v>3</v>
          </cell>
          <cell r="H266" t="str">
            <v>LOT X3 SACHETS 310G</v>
          </cell>
        </row>
        <row r="267">
          <cell r="B267" t="str">
            <v>13201</v>
          </cell>
          <cell r="C267" t="str">
            <v>J3AY</v>
          </cell>
          <cell r="D267" t="str">
            <v>J3BD</v>
          </cell>
          <cell r="E267" t="str">
            <v>GAP 310+10%G US GEN NON BARRX8</v>
          </cell>
          <cell r="F267" t="str">
            <v>LT 2 GN POEL 310 +10%GR LUSTX4</v>
          </cell>
          <cell r="G267">
            <v>2</v>
          </cell>
          <cell r="H267" t="str">
            <v>LOT X2 SACHETS 310G</v>
          </cell>
        </row>
        <row r="268">
          <cell r="B268" t="str">
            <v>13301</v>
          </cell>
          <cell r="C268" t="str">
            <v>J51F</v>
          </cell>
          <cell r="D268" t="str">
            <v>J5FC</v>
          </cell>
          <cell r="E268" t="str">
            <v>GNOCCHI A POELER 505G LUSTX6</v>
          </cell>
          <cell r="F268" t="str">
            <v>GAP 505 1ACH 2ea70% LUSx3</v>
          </cell>
          <cell r="G268">
            <v>2</v>
          </cell>
          <cell r="H268" t="str">
            <v>LOT X2 SACHETS 505G</v>
          </cell>
        </row>
        <row r="269">
          <cell r="B269" t="str">
            <v>13302</v>
          </cell>
          <cell r="C269" t="str">
            <v>J51F</v>
          </cell>
          <cell r="D269" t="str">
            <v>J5GC</v>
          </cell>
          <cell r="E269" t="str">
            <v>GNOCCHI A POELER 505G LUSTX6</v>
          </cell>
          <cell r="F269" t="str">
            <v>LT 2 GAP 1ACH=1GR LUST 505G X3</v>
          </cell>
          <cell r="G269">
            <v>2</v>
          </cell>
          <cell r="H269" t="str">
            <v>LOT X2 SACHETS 505G</v>
          </cell>
        </row>
        <row r="270">
          <cell r="B270" t="str">
            <v>13303</v>
          </cell>
          <cell r="C270" t="str">
            <v>J51F</v>
          </cell>
          <cell r="D270" t="str">
            <v>J5HC</v>
          </cell>
          <cell r="E270" t="str">
            <v>GNOCCHI A POELER 505G LUSTX6</v>
          </cell>
          <cell r="F270" t="str">
            <v>LT2  GAP 505 1ACH 2E60% X3</v>
          </cell>
          <cell r="G270">
            <v>2</v>
          </cell>
          <cell r="H270" t="str">
            <v>LOT X2 SACHETS 505G</v>
          </cell>
        </row>
        <row r="271">
          <cell r="B271" t="str">
            <v>13401</v>
          </cell>
          <cell r="C271" t="str">
            <v>J5BY</v>
          </cell>
          <cell r="D271" t="str">
            <v>J5CC</v>
          </cell>
          <cell r="E271" t="str">
            <v>GAP 505+20%GR USI NON BARRE X6</v>
          </cell>
          <cell r="F271" t="str">
            <v>LT 2 GAP 505+20%GRAT LUSTX3</v>
          </cell>
          <cell r="G271">
            <v>2</v>
          </cell>
          <cell r="H271" t="str">
            <v>LOT X2 SACHETS 705G</v>
          </cell>
        </row>
        <row r="272">
          <cell r="B272" t="str">
            <v>13501</v>
          </cell>
          <cell r="C272" t="str">
            <v>J5DZ</v>
          </cell>
          <cell r="D272" t="str">
            <v>J5EC</v>
          </cell>
          <cell r="E272" t="str">
            <v>GAP 505G+30%GRAT USINE X6</v>
          </cell>
          <cell r="F272" t="str">
            <v>LT 2 GAP 505+30%GR LUSX3</v>
          </cell>
          <cell r="G272">
            <v>2</v>
          </cell>
          <cell r="H272" t="str">
            <v>LOT X2 SACHETS 705G</v>
          </cell>
        </row>
        <row r="273">
          <cell r="B273" t="str">
            <v>13601</v>
          </cell>
          <cell r="C273" t="str">
            <v>J61F</v>
          </cell>
          <cell r="D273" t="str">
            <v>J6AC</v>
          </cell>
          <cell r="E273" t="str">
            <v>GNOCCHI A POELER 705G LUSTX6</v>
          </cell>
          <cell r="F273" t="str">
            <v>LT2 GAP 1A2E70% 705 PRESX3</v>
          </cell>
          <cell r="G273">
            <v>2</v>
          </cell>
          <cell r="H273" t="str">
            <v>LIDL PAV + COIFFE SACHET X6</v>
          </cell>
        </row>
        <row r="274">
          <cell r="B274" t="str">
            <v>13701</v>
          </cell>
          <cell r="C274" t="str">
            <v>J71G</v>
          </cell>
          <cell r="D274" t="str">
            <v>J72D</v>
          </cell>
          <cell r="E274" t="str">
            <v>RAVIOLI 4 FROMAGES 305G LU X8</v>
          </cell>
          <cell r="F274" t="str">
            <v>LT 2 RAV 4 FROM 305G LUS X4.</v>
          </cell>
          <cell r="G274">
            <v>2</v>
          </cell>
          <cell r="H274" t="str">
            <v>LOT X2 BARQUETTES</v>
          </cell>
        </row>
        <row r="275">
          <cell r="B275" t="str">
            <v>13702</v>
          </cell>
          <cell r="C275" t="str">
            <v>J71G</v>
          </cell>
          <cell r="D275" t="str">
            <v>J73D</v>
          </cell>
          <cell r="E275" t="str">
            <v>RAVIOLI 4 FROMAGES 305G LU X8</v>
          </cell>
          <cell r="F275" t="str">
            <v>LT2 RAV 4 F 1A2E50% 305G LUSX4.</v>
          </cell>
          <cell r="G275">
            <v>2</v>
          </cell>
          <cell r="H275" t="str">
            <v>LOT X2 BARQUETTES</v>
          </cell>
        </row>
        <row r="276">
          <cell r="B276" t="str">
            <v>13703</v>
          </cell>
          <cell r="C276" t="str">
            <v>J71G</v>
          </cell>
          <cell r="D276" t="str">
            <v>J74D</v>
          </cell>
          <cell r="E276" t="str">
            <v>RAVIOLI 4 FROMAGES 305G LU X8</v>
          </cell>
          <cell r="F276" t="str">
            <v>LT 2  RAV 4 FRO 305G 1A1GR X4</v>
          </cell>
          <cell r="G276">
            <v>2</v>
          </cell>
          <cell r="H276" t="str">
            <v>LOT X2 BARQUETTES</v>
          </cell>
        </row>
        <row r="277">
          <cell r="B277" t="str">
            <v>13704</v>
          </cell>
          <cell r="C277" t="str">
            <v>J71G</v>
          </cell>
          <cell r="D277" t="str">
            <v>J7DD</v>
          </cell>
          <cell r="E277" t="str">
            <v>RAVIOLI 4 FROMAGES 305G LU X8</v>
          </cell>
          <cell r="F277" t="str">
            <v>LT 2  RAV 4 FRO 305G PX CHOC X4</v>
          </cell>
          <cell r="G277">
            <v>2</v>
          </cell>
          <cell r="H277" t="str">
            <v>LOT X2 BARQUETTES</v>
          </cell>
        </row>
        <row r="278">
          <cell r="B278" t="str">
            <v>13705</v>
          </cell>
          <cell r="C278" t="str">
            <v>J71G</v>
          </cell>
          <cell r="D278" t="str">
            <v>J7EB</v>
          </cell>
          <cell r="E278" t="str">
            <v>RAVIOLI 4 FROMAGES 305G LU X8</v>
          </cell>
          <cell r="F278" t="str">
            <v>LT 2  RAV 4 FRO 305G +1BQGR X2</v>
          </cell>
          <cell r="G278">
            <v>3</v>
          </cell>
          <cell r="H278" t="str">
            <v>LOT X3 BARQUETTES SANS CHGT CARTON</v>
          </cell>
        </row>
        <row r="279">
          <cell r="B279" t="str">
            <v>13801</v>
          </cell>
          <cell r="C279" t="str">
            <v>J76G</v>
          </cell>
          <cell r="D279" t="str">
            <v>J77D</v>
          </cell>
          <cell r="E279" t="str">
            <v>DL TOMATE BASILIC MOZZ 305G X8</v>
          </cell>
          <cell r="F279" t="str">
            <v>LT 2 DL TOM/MOZ 305G LUST X4.</v>
          </cell>
          <cell r="G279">
            <v>2</v>
          </cell>
          <cell r="H279" t="str">
            <v>LOT X2 BARQUETTES</v>
          </cell>
        </row>
        <row r="280">
          <cell r="B280" t="str">
            <v>13802</v>
          </cell>
          <cell r="C280" t="str">
            <v>J76G</v>
          </cell>
          <cell r="D280" t="str">
            <v>J78D</v>
          </cell>
          <cell r="E280" t="str">
            <v>DL TOMATE BASILIC MOZZ 305G X8</v>
          </cell>
          <cell r="F280" t="str">
            <v>LT2 DL TO MO 1A2E50% 305G LUX4</v>
          </cell>
          <cell r="G280">
            <v>2</v>
          </cell>
          <cell r="H280" t="str">
            <v>LOT X2 BARQUETTES</v>
          </cell>
        </row>
        <row r="281">
          <cell r="B281" t="str">
            <v>13803</v>
          </cell>
          <cell r="C281" t="str">
            <v>J76G</v>
          </cell>
          <cell r="D281" t="str">
            <v>J79D</v>
          </cell>
          <cell r="E281" t="str">
            <v>DL TOMATE BASILIC MOZZ 305G X8</v>
          </cell>
          <cell r="F281" t="str">
            <v>LT 2  DL TOM BAS 305G 1A1GR X4</v>
          </cell>
          <cell r="G281">
            <v>2</v>
          </cell>
          <cell r="H281" t="str">
            <v>LOT X2 BARQUETTES</v>
          </cell>
        </row>
        <row r="282">
          <cell r="B282" t="str">
            <v>13804</v>
          </cell>
          <cell r="C282" t="str">
            <v>J76G</v>
          </cell>
          <cell r="D282" t="str">
            <v>J7QD</v>
          </cell>
          <cell r="E282" t="str">
            <v>DL TOMATE BASILIC MOZZ 305G X8</v>
          </cell>
          <cell r="F282" t="str">
            <v>LT 2  DL TOM BAS 305G PX CHOC X4</v>
          </cell>
          <cell r="G282">
            <v>2</v>
          </cell>
          <cell r="H282" t="str">
            <v>LOT X2 BARQUETTES</v>
          </cell>
        </row>
        <row r="283">
          <cell r="B283" t="str">
            <v>13805</v>
          </cell>
          <cell r="C283" t="str">
            <v>J76G</v>
          </cell>
          <cell r="D283" t="str">
            <v>J7RB</v>
          </cell>
          <cell r="E283" t="str">
            <v>DL TOMATE BASILIC MOZZ 305G X8</v>
          </cell>
          <cell r="F283" t="str">
            <v>LT 2  DL TOM BAS 305G +1BQGR X2</v>
          </cell>
          <cell r="G283">
            <v>3</v>
          </cell>
          <cell r="H283" t="str">
            <v>LOT X3 BARQUETTES SANS CHGT CARTON</v>
          </cell>
        </row>
        <row r="284">
          <cell r="B284" t="str">
            <v>13901</v>
          </cell>
          <cell r="C284" t="str">
            <v>J7AZ</v>
          </cell>
          <cell r="D284" t="str">
            <v>J7BD</v>
          </cell>
          <cell r="E284" t="str">
            <v>RAV 4 FRO 305G +10%GR USI X8</v>
          </cell>
          <cell r="F284" t="str">
            <v>LT 2  RAV 4 FRO 305G+10%GR X4</v>
          </cell>
          <cell r="G284">
            <v>2</v>
          </cell>
          <cell r="H284" t="str">
            <v>LOT X2 BARQUETTES</v>
          </cell>
        </row>
        <row r="285">
          <cell r="B285" t="str">
            <v>14001</v>
          </cell>
          <cell r="C285" t="str">
            <v>J7MZ</v>
          </cell>
          <cell r="D285" t="str">
            <v>J7ND</v>
          </cell>
          <cell r="E285" t="str">
            <v>DL TOM BAS 305G +10%GR USI X8</v>
          </cell>
          <cell r="F285" t="str">
            <v>LT 2  DL TOM BAS 305G+10%GR X4</v>
          </cell>
          <cell r="G285">
            <v>2</v>
          </cell>
          <cell r="H285" t="str">
            <v>LOT X2 BARQUETTES</v>
          </cell>
        </row>
        <row r="286">
          <cell r="B286" t="str">
            <v>14101</v>
          </cell>
          <cell r="C286" t="str">
            <v>K01D</v>
          </cell>
          <cell r="D286" t="str">
            <v>B4WB</v>
          </cell>
          <cell r="E286" t="str">
            <v>TAP JBN EMMENTAL 300G LUSTX4</v>
          </cell>
          <cell r="F286" t="str">
            <v>LT 2 TAP JE300 1ACH 2e50% LUX2</v>
          </cell>
          <cell r="G286">
            <v>2</v>
          </cell>
          <cell r="H286" t="str">
            <v>LOT X2 CROUSTI TAP</v>
          </cell>
        </row>
        <row r="287">
          <cell r="B287" t="str">
            <v>14102</v>
          </cell>
          <cell r="C287" t="str">
            <v>K01D</v>
          </cell>
          <cell r="D287" t="str">
            <v>B5PB</v>
          </cell>
          <cell r="E287" t="str">
            <v>TAP JBN EMMENTAL 300G LUSTX4</v>
          </cell>
          <cell r="F287" t="str">
            <v>LT 2 TAP JE300 1ACH 1GRA LUX2</v>
          </cell>
          <cell r="G287">
            <v>2</v>
          </cell>
          <cell r="H287" t="str">
            <v>LOT X2 CROUSTI TAP</v>
          </cell>
        </row>
        <row r="288">
          <cell r="B288" t="str">
            <v>14103</v>
          </cell>
          <cell r="C288" t="str">
            <v>K01D</v>
          </cell>
          <cell r="D288" t="str">
            <v>K0CB</v>
          </cell>
          <cell r="E288" t="str">
            <v>TAP JBN EMMENTAL 300G LUSTX4</v>
          </cell>
          <cell r="F288" t="str">
            <v>LT 2 TAP JBN EMM 300 GR LUSTX2</v>
          </cell>
          <cell r="G288">
            <v>2</v>
          </cell>
          <cell r="H288" t="str">
            <v>LOT X2 CROUSTI TAP</v>
          </cell>
        </row>
        <row r="289">
          <cell r="B289" t="str">
            <v>14201</v>
          </cell>
          <cell r="C289" t="str">
            <v>K02D</v>
          </cell>
          <cell r="D289" t="str">
            <v>K0NB</v>
          </cell>
          <cell r="E289" t="str">
            <v>TAP LARDON CHEVRE 300G LUSX4</v>
          </cell>
          <cell r="F289" t="str">
            <v>LT 2 TAP LARD CHEV 300G LUSTX2</v>
          </cell>
          <cell r="G289">
            <v>2</v>
          </cell>
          <cell r="H289" t="str">
            <v>LOT X2 CROUSTI TAP</v>
          </cell>
        </row>
        <row r="290">
          <cell r="B290" t="str">
            <v>14301</v>
          </cell>
          <cell r="C290" t="str">
            <v>K02F</v>
          </cell>
          <cell r="D290" t="str">
            <v>B5QB</v>
          </cell>
          <cell r="E290" t="str">
            <v>TAP LARDON CHEVRE 300G LUSX6</v>
          </cell>
          <cell r="F290" t="str">
            <v>LT 2 TAP CL300 1ACH 1GRA LUX2</v>
          </cell>
          <cell r="G290">
            <v>2</v>
          </cell>
          <cell r="H290" t="str">
            <v>LOT X2 CROUSTI TAP</v>
          </cell>
        </row>
        <row r="291">
          <cell r="B291" t="str">
            <v>14401</v>
          </cell>
          <cell r="C291" t="str">
            <v>K0AD</v>
          </cell>
          <cell r="D291" t="str">
            <v>K0BB</v>
          </cell>
          <cell r="E291" t="str">
            <v>TAP JBN EM 300+10%G USI LUSX4</v>
          </cell>
          <cell r="F291" t="str">
            <v>LT 2 TAP JB EMM300+10%G LUSTX2</v>
          </cell>
          <cell r="G291">
            <v>2</v>
          </cell>
          <cell r="H291" t="str">
            <v>LOT X2 CROUSTI TAP</v>
          </cell>
        </row>
        <row r="292">
          <cell r="B292" t="str">
            <v>14501</v>
          </cell>
          <cell r="C292" t="str">
            <v>K0LD</v>
          </cell>
          <cell r="D292" t="str">
            <v>K0MB</v>
          </cell>
          <cell r="E292" t="str">
            <v>TAP LARD CHE 300+10%G USI LUSX4</v>
          </cell>
          <cell r="F292" t="str">
            <v>LT 2 TAP LARD CHEV 300+10%LUX2</v>
          </cell>
          <cell r="G292">
            <v>2</v>
          </cell>
          <cell r="H292" t="str">
            <v>LOT X2 CROUSTI TAP</v>
          </cell>
        </row>
        <row r="293">
          <cell r="B293" t="str">
            <v>14601</v>
          </cell>
          <cell r="C293" t="str">
            <v>L35F</v>
          </cell>
          <cell r="D293" t="str">
            <v>L3AB</v>
          </cell>
          <cell r="E293" t="str">
            <v>GARO DL TOM MOZZ BAS 250G X6;</v>
          </cell>
          <cell r="F293" t="str">
            <v>LT2 GARO TOM MO 1+1GR LU 250X4</v>
          </cell>
          <cell r="G293">
            <v>2</v>
          </cell>
          <cell r="H293" t="str">
            <v>LOT X2 BARQUETTES</v>
          </cell>
        </row>
        <row r="294">
          <cell r="B294" t="str">
            <v>14701</v>
          </cell>
          <cell r="C294" t="str">
            <v>L36F</v>
          </cell>
          <cell r="D294" t="str">
            <v>L3BB</v>
          </cell>
          <cell r="E294" t="str">
            <v>GARO GIR RICOTTA EPINARD 250X6.</v>
          </cell>
          <cell r="F294" t="str">
            <v>LT2 GARO RICEPI 1+1GR LU 250X4</v>
          </cell>
          <cell r="G294">
            <v>2</v>
          </cell>
          <cell r="H294" t="str">
            <v>LOT X2 BARQUETTES</v>
          </cell>
        </row>
        <row r="295">
          <cell r="B295" t="str">
            <v>14801</v>
          </cell>
          <cell r="C295" t="str">
            <v>L37F</v>
          </cell>
          <cell r="D295" t="str">
            <v>L3CB</v>
          </cell>
          <cell r="E295" t="str">
            <v>GARO GIR PARMIG REGG 250G X6.</v>
          </cell>
          <cell r="F295" t="str">
            <v>LT2 GARO PARMIG 1+1GR LU 250X4</v>
          </cell>
          <cell r="G295">
            <v>2</v>
          </cell>
          <cell r="H295" t="str">
            <v>LOT X2 BARQUETTES</v>
          </cell>
        </row>
        <row r="296">
          <cell r="B296" t="str">
            <v>14901</v>
          </cell>
          <cell r="C296" t="str">
            <v>L38F</v>
          </cell>
          <cell r="D296" t="str">
            <v>L3DB</v>
          </cell>
          <cell r="E296" t="str">
            <v>GARO GIR CHAMP CEPE TR 250G X6.</v>
          </cell>
          <cell r="F296" t="str">
            <v>LT2 GARO CHAMP  1+1GR LU 250X4</v>
          </cell>
          <cell r="G296">
            <v>2</v>
          </cell>
          <cell r="H296" t="str">
            <v>LOT X2 BARQUETTES</v>
          </cell>
        </row>
        <row r="297">
          <cell r="B297" t="str">
            <v>15001</v>
          </cell>
          <cell r="C297" t="str">
            <v>B2KZ</v>
          </cell>
          <cell r="D297" t="str">
            <v>B2KF</v>
          </cell>
          <cell r="E297" t="str">
            <v>RAP AIL FR FH 280G+10% USINE</v>
          </cell>
          <cell r="F297" t="str">
            <v>RAP AIL FR FH 280G+10%GR LUSX6</v>
          </cell>
          <cell r="G297">
            <v>1</v>
          </cell>
          <cell r="H297" t="str">
            <v>Stickage TAP/RAP</v>
          </cell>
        </row>
        <row r="298">
          <cell r="B298" t="str">
            <v>15002</v>
          </cell>
          <cell r="C298" t="str">
            <v>B2KZ</v>
          </cell>
          <cell r="D298" t="str">
            <v>B2WF</v>
          </cell>
          <cell r="E298" t="str">
            <v>RAP AIL FR FH 280G+10% USINE</v>
          </cell>
          <cell r="F298" t="str">
            <v>RAP 280 GR+10%GRAT LUST X6</v>
          </cell>
          <cell r="G298">
            <v>1</v>
          </cell>
          <cell r="H298" t="str">
            <v>Stickage TAP/RAP</v>
          </cell>
        </row>
        <row r="299">
          <cell r="B299" t="str">
            <v>15101</v>
          </cell>
          <cell r="C299" t="str">
            <v>K0AZ</v>
          </cell>
          <cell r="D299" t="str">
            <v>K0AF</v>
          </cell>
          <cell r="E299" t="str">
            <v>TAP JBN EMM 300+10%GR LUSTX6</v>
          </cell>
          <cell r="F299" t="str">
            <v>TAP JBN EMM 300+10%GR LUSTX6</v>
          </cell>
          <cell r="G299">
            <v>1</v>
          </cell>
          <cell r="H299" t="str">
            <v>Stickage TAP/RAP</v>
          </cell>
        </row>
        <row r="300">
          <cell r="B300" t="str">
            <v>15201</v>
          </cell>
          <cell r="C300" t="str">
            <v>K0LZ</v>
          </cell>
          <cell r="D300" t="str">
            <v>K0LF</v>
          </cell>
          <cell r="E300" t="str">
            <v>TAP LARD CHEV 300+10%GR LUSTX6</v>
          </cell>
          <cell r="F300" t="str">
            <v>TAP LARD CHEV 300+10%GR LUSTX6</v>
          </cell>
          <cell r="G300">
            <v>1</v>
          </cell>
          <cell r="H300" t="str">
            <v>Stickage TAP/RAP</v>
          </cell>
        </row>
        <row r="301">
          <cell r="B301" t="str">
            <v>15301</v>
          </cell>
          <cell r="C301" t="str">
            <v>J01Z</v>
          </cell>
          <cell r="D301" t="str">
            <v>J01F</v>
          </cell>
          <cell r="E301" t="str">
            <v>GIRASOLI AUBERGINE 250G LUSx6</v>
          </cell>
          <cell r="F301" t="str">
            <v>GIRASOLI AUBERGINE 250G LUSx6</v>
          </cell>
          <cell r="G301">
            <v>1</v>
          </cell>
          <cell r="H301" t="str">
            <v>GIRASOLI</v>
          </cell>
        </row>
        <row r="302">
          <cell r="B302" t="str">
            <v>15401</v>
          </cell>
          <cell r="C302" t="str">
            <v>J02Z</v>
          </cell>
          <cell r="D302" t="str">
            <v>J02F</v>
          </cell>
          <cell r="E302" t="str">
            <v>GIRASOLI GORGONZOLA 250G LUSX6</v>
          </cell>
          <cell r="F302" t="str">
            <v>GIRASOLI GORGONZOLA 250G LUSX6</v>
          </cell>
          <cell r="G302">
            <v>1</v>
          </cell>
          <cell r="H302" t="str">
            <v>GIRASOLI</v>
          </cell>
        </row>
        <row r="303">
          <cell r="B303" t="str">
            <v>15501</v>
          </cell>
          <cell r="C303" t="str">
            <v>J03Z</v>
          </cell>
          <cell r="D303" t="str">
            <v>J03F</v>
          </cell>
          <cell r="E303" t="str">
            <v>GIRASOLI CEPES 250G LUSX6</v>
          </cell>
          <cell r="F303" t="str">
            <v>GIRASOLI CEPES 250G LUSX6</v>
          </cell>
          <cell r="G303">
            <v>1</v>
          </cell>
          <cell r="H303" t="str">
            <v>GIRASOLI</v>
          </cell>
        </row>
        <row r="304">
          <cell r="B304" t="str">
            <v>15601</v>
          </cell>
          <cell r="C304" t="str">
            <v>J04Z</v>
          </cell>
          <cell r="D304" t="str">
            <v>J04F</v>
          </cell>
          <cell r="E304" t="str">
            <v>GIRASOLI LEG GRILLE 250G LUSX6</v>
          </cell>
          <cell r="F304" t="str">
            <v>GIRASOLI LEG GRILLE 250G LUSX6</v>
          </cell>
          <cell r="G304">
            <v>1</v>
          </cell>
          <cell r="H304" t="str">
            <v>GIRASOLI</v>
          </cell>
        </row>
        <row r="305">
          <cell r="B305" t="str">
            <v>15701</v>
          </cell>
          <cell r="C305" t="str">
            <v>J05Z</v>
          </cell>
          <cell r="D305" t="str">
            <v>J05F</v>
          </cell>
          <cell r="E305" t="str">
            <v>GIRASOLI JBN SPECK 250 NEUTX6</v>
          </cell>
          <cell r="F305" t="str">
            <v>GIRASOLI JBN SPECK 250 NEUTX6</v>
          </cell>
          <cell r="G305">
            <v>1</v>
          </cell>
          <cell r="H305" t="str">
            <v>GIRASOLI</v>
          </cell>
        </row>
        <row r="306">
          <cell r="B306" t="str">
            <v>15801</v>
          </cell>
          <cell r="C306" t="str">
            <v>J06Z</v>
          </cell>
          <cell r="D306" t="str">
            <v>J06F</v>
          </cell>
          <cell r="E306" t="str">
            <v>GIRASOLI TOM CONFIT 250G LUSX6</v>
          </cell>
          <cell r="F306" t="str">
            <v>GIRASOLI TOM CONFIT 250G LUSX6</v>
          </cell>
          <cell r="G306">
            <v>1</v>
          </cell>
          <cell r="H306" t="str">
            <v>GIRASOLI</v>
          </cell>
        </row>
        <row r="307">
          <cell r="B307" t="str">
            <v>1590</v>
          </cell>
          <cell r="C307" t="str">
            <v>J07Z</v>
          </cell>
          <cell r="D307" t="str">
            <v>J07F</v>
          </cell>
          <cell r="E307" t="str">
            <v>GIRASOLI PESTO BASILIC 250G X6</v>
          </cell>
          <cell r="F307" t="str">
            <v>GIRASOLI PESTO BASILIC 250G X6</v>
          </cell>
          <cell r="G307">
            <v>1</v>
          </cell>
          <cell r="H307" t="str">
            <v>GIRASOLI</v>
          </cell>
        </row>
        <row r="308">
          <cell r="B308" t="str">
            <v>1600</v>
          </cell>
          <cell r="C308" t="str">
            <v>J08Z</v>
          </cell>
          <cell r="D308" t="str">
            <v>J08F</v>
          </cell>
          <cell r="E308" t="str">
            <v>GIRASOLI POULET MORILLE 250GX6</v>
          </cell>
          <cell r="F308" t="str">
            <v>GIRASOLI POULET MORILLE 250GX6</v>
          </cell>
          <cell r="G308">
            <v>1</v>
          </cell>
          <cell r="H308" t="str">
            <v>GIRASOLI</v>
          </cell>
        </row>
        <row r="309">
          <cell r="B309" t="str">
            <v>1610</v>
          </cell>
        </row>
        <row r="310">
          <cell r="B310" t="str">
            <v>1620</v>
          </cell>
        </row>
        <row r="311">
          <cell r="B311" t="str">
            <v>1630</v>
          </cell>
        </row>
        <row r="312">
          <cell r="B312" t="str">
            <v>1640</v>
          </cell>
        </row>
        <row r="313">
          <cell r="B313" t="str">
            <v>1650</v>
          </cell>
        </row>
        <row r="314">
          <cell r="B314" t="str">
            <v>1660</v>
          </cell>
        </row>
        <row r="315">
          <cell r="B315" t="str">
            <v>1670</v>
          </cell>
        </row>
        <row r="316">
          <cell r="B316" t="str">
            <v>1680</v>
          </cell>
        </row>
        <row r="317">
          <cell r="B317" t="str">
            <v>1690</v>
          </cell>
        </row>
        <row r="318">
          <cell r="B318" t="str">
            <v>1700</v>
          </cell>
        </row>
        <row r="319">
          <cell r="B319" t="str">
            <v>1710</v>
          </cell>
        </row>
        <row r="320">
          <cell r="B320" t="str">
            <v>1720</v>
          </cell>
        </row>
        <row r="321">
          <cell r="B321" t="str">
            <v>1730</v>
          </cell>
        </row>
        <row r="322">
          <cell r="B322" t="str">
            <v>1740</v>
          </cell>
        </row>
        <row r="323">
          <cell r="B323" t="str">
            <v>1750</v>
          </cell>
        </row>
        <row r="324">
          <cell r="B324" t="str">
            <v>1760</v>
          </cell>
        </row>
        <row r="325">
          <cell r="B325" t="str">
            <v>1770</v>
          </cell>
        </row>
        <row r="326">
          <cell r="B326" t="str">
            <v>1780</v>
          </cell>
        </row>
        <row r="327">
          <cell r="B327" t="str">
            <v>1790</v>
          </cell>
        </row>
        <row r="328">
          <cell r="B328" t="str">
            <v>1800</v>
          </cell>
        </row>
        <row r="329">
          <cell r="B329" t="str">
            <v>1810</v>
          </cell>
        </row>
        <row r="330">
          <cell r="B330" t="str">
            <v>1820</v>
          </cell>
        </row>
        <row r="331">
          <cell r="B331" t="str">
            <v>1830</v>
          </cell>
        </row>
        <row r="332">
          <cell r="B332" t="str">
            <v>1840</v>
          </cell>
        </row>
        <row r="333">
          <cell r="B333" t="str">
            <v>1850</v>
          </cell>
        </row>
        <row r="334">
          <cell r="B334" t="str">
            <v>1860</v>
          </cell>
        </row>
        <row r="335">
          <cell r="B335" t="str">
            <v>1870</v>
          </cell>
        </row>
        <row r="336">
          <cell r="B336" t="str">
            <v>1880</v>
          </cell>
        </row>
        <row r="337">
          <cell r="B337" t="str">
            <v>1890</v>
          </cell>
        </row>
        <row r="338">
          <cell r="B338" t="str">
            <v>1900</v>
          </cell>
        </row>
        <row r="339">
          <cell r="B339" t="str">
            <v/>
          </cell>
        </row>
      </sheetData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82"/>
  <sheetViews>
    <sheetView tabSelected="1" topLeftCell="A73" workbookViewId="0">
      <selection activeCell="G75" sqref="G75:G85"/>
    </sheetView>
  </sheetViews>
  <sheetFormatPr baseColWidth="10" defaultRowHeight="14.4" x14ac:dyDescent="0.3"/>
  <sheetData>
    <row r="1" spans="1:45" s="4" customFormat="1" x14ac:dyDescent="0.3"/>
    <row r="2" spans="1:45" s="4" customFormat="1" x14ac:dyDescent="0.3"/>
    <row r="3" spans="1:45" s="4" customFormat="1" x14ac:dyDescent="0.3"/>
    <row r="4" spans="1:45" s="4" customFormat="1" x14ac:dyDescent="0.3"/>
    <row r="5" spans="1:45" s="4" customFormat="1" x14ac:dyDescent="0.3"/>
    <row r="6" spans="1:45" s="4" customFormat="1" x14ac:dyDescent="0.3"/>
    <row r="7" spans="1:45" s="4" customFormat="1" x14ac:dyDescent="0.3"/>
    <row r="8" spans="1:45" s="4" customFormat="1" x14ac:dyDescent="0.3"/>
    <row r="9" spans="1:45" s="4" customFormat="1" x14ac:dyDescent="0.3"/>
    <row r="10" spans="1:45" ht="15" thickBot="1" x14ac:dyDescent="0.35">
      <c r="A10" s="6" t="s">
        <v>37</v>
      </c>
      <c r="B10" s="6" t="s">
        <v>38</v>
      </c>
      <c r="C10" s="6" t="s">
        <v>0</v>
      </c>
      <c r="D10" s="6" t="s">
        <v>1</v>
      </c>
      <c r="E10" s="6" t="s">
        <v>2</v>
      </c>
      <c r="F10" s="6" t="s">
        <v>3</v>
      </c>
      <c r="G10" s="6" t="s">
        <v>4</v>
      </c>
      <c r="H10" s="6" t="s">
        <v>5</v>
      </c>
      <c r="I10" s="6" t="s">
        <v>6</v>
      </c>
      <c r="J10" s="6" t="s">
        <v>7</v>
      </c>
      <c r="K10" s="6" t="s">
        <v>8</v>
      </c>
      <c r="L10" s="7" t="s">
        <v>9</v>
      </c>
      <c r="M10" s="6" t="s">
        <v>10</v>
      </c>
      <c r="N10" s="6" t="s">
        <v>11</v>
      </c>
      <c r="O10" s="6" t="s">
        <v>12</v>
      </c>
      <c r="P10" s="6" t="s">
        <v>13</v>
      </c>
      <c r="Q10" s="6" t="s">
        <v>14</v>
      </c>
      <c r="R10" s="6" t="s">
        <v>15</v>
      </c>
      <c r="S10" s="8" t="s">
        <v>16</v>
      </c>
      <c r="T10" s="78">
        <v>43122</v>
      </c>
      <c r="U10" s="78">
        <v>43123</v>
      </c>
      <c r="V10" s="78">
        <v>43124</v>
      </c>
      <c r="W10" s="78">
        <v>43125</v>
      </c>
      <c r="X10" s="78">
        <v>43126</v>
      </c>
      <c r="Y10" s="78">
        <v>43127</v>
      </c>
      <c r="Z10" s="78">
        <v>43128</v>
      </c>
      <c r="AA10" s="78">
        <v>43129</v>
      </c>
      <c r="AB10" s="78">
        <v>43130</v>
      </c>
      <c r="AC10" s="78">
        <v>43131</v>
      </c>
      <c r="AD10" s="78">
        <v>43132</v>
      </c>
      <c r="AE10" s="78">
        <v>43133</v>
      </c>
      <c r="AF10" s="78">
        <v>43134</v>
      </c>
      <c r="AG10" s="78">
        <v>43135</v>
      </c>
      <c r="AH10" s="78">
        <v>43136</v>
      </c>
      <c r="AI10" s="78">
        <v>43137</v>
      </c>
      <c r="AJ10" s="78">
        <v>43138</v>
      </c>
      <c r="AK10" s="78">
        <v>43139</v>
      </c>
      <c r="AL10" s="78">
        <v>43140</v>
      </c>
      <c r="AM10" s="78">
        <v>43141</v>
      </c>
      <c r="AN10" s="78">
        <v>43142</v>
      </c>
      <c r="AO10" s="78">
        <v>43143</v>
      </c>
      <c r="AP10" s="78">
        <v>43144</v>
      </c>
      <c r="AQ10" s="78">
        <v>43145</v>
      </c>
      <c r="AR10" s="78">
        <v>43146</v>
      </c>
      <c r="AS10" s="78">
        <v>43147</v>
      </c>
    </row>
    <row r="11" spans="1:45" x14ac:dyDescent="0.3">
      <c r="A11" s="9">
        <v>590</v>
      </c>
      <c r="B11" s="10" t="s">
        <v>40</v>
      </c>
      <c r="C11" s="10" t="s">
        <v>42</v>
      </c>
      <c r="D11" s="10"/>
      <c r="E11" s="10"/>
      <c r="F11" s="10"/>
      <c r="G11" s="10"/>
      <c r="H11" s="10"/>
      <c r="I11" s="10" t="str">
        <f ca="1">IF(AND(I20="No actif",I31="No actif",I42="No actif",I53="No actif",I64="No actif",I75="No actif",I86="No actif"),"No actif","Actif")</f>
        <v>Actif</v>
      </c>
      <c r="J11" s="10"/>
      <c r="K11" s="10"/>
      <c r="L11" s="11" t="s">
        <v>17</v>
      </c>
      <c r="M11" s="10"/>
      <c r="N11" s="10"/>
      <c r="O11" s="10"/>
      <c r="P11" s="12" t="str">
        <f>B11</f>
        <v>A</v>
      </c>
      <c r="Q11" s="12" t="str">
        <f>C11</f>
        <v>XXX</v>
      </c>
      <c r="R11" s="12" t="s">
        <v>18</v>
      </c>
      <c r="S11" s="12"/>
      <c r="T11" s="12">
        <v>0</v>
      </c>
      <c r="U11" s="12">
        <v>0</v>
      </c>
      <c r="V11" s="12">
        <v>920</v>
      </c>
      <c r="W11" s="12">
        <v>1549</v>
      </c>
      <c r="X11" s="12">
        <v>987</v>
      </c>
      <c r="Y11" s="12">
        <v>1205</v>
      </c>
      <c r="Z11" s="12">
        <v>0</v>
      </c>
      <c r="AA11" s="12">
        <v>1336</v>
      </c>
      <c r="AB11" s="12">
        <v>1479</v>
      </c>
      <c r="AC11" s="12">
        <v>1594</v>
      </c>
      <c r="AD11" s="12">
        <v>1598</v>
      </c>
      <c r="AE11" s="12">
        <v>972</v>
      </c>
      <c r="AF11" s="12">
        <v>1226</v>
      </c>
      <c r="AG11" s="12">
        <v>0</v>
      </c>
      <c r="AH11" s="12">
        <v>1266</v>
      </c>
      <c r="AI11" s="12">
        <v>1401</v>
      </c>
      <c r="AJ11" s="12">
        <v>1510</v>
      </c>
      <c r="AK11" s="12">
        <v>1514</v>
      </c>
      <c r="AL11" s="12">
        <v>921</v>
      </c>
      <c r="AM11" s="12">
        <v>1161</v>
      </c>
      <c r="AN11" s="12">
        <v>0</v>
      </c>
      <c r="AO11" s="12">
        <v>1290</v>
      </c>
      <c r="AP11" s="12">
        <v>1427</v>
      </c>
      <c r="AQ11" s="12">
        <v>1538</v>
      </c>
      <c r="AR11" s="12">
        <v>1543</v>
      </c>
      <c r="AS11" s="12">
        <v>938</v>
      </c>
    </row>
    <row r="12" spans="1:45" x14ac:dyDescent="0.3">
      <c r="A12" s="13">
        <f>A11</f>
        <v>590</v>
      </c>
      <c r="B12" s="14" t="s">
        <v>40</v>
      </c>
      <c r="C12" s="14" t="s">
        <v>42</v>
      </c>
      <c r="D12" s="14"/>
      <c r="E12" s="14"/>
      <c r="F12" s="14"/>
      <c r="G12" s="14"/>
      <c r="H12" s="14"/>
      <c r="I12" s="14" t="str">
        <f ca="1">I11</f>
        <v>Actif</v>
      </c>
      <c r="J12" s="14"/>
      <c r="K12" s="14"/>
      <c r="L12" s="15"/>
      <c r="M12" s="14"/>
      <c r="N12" s="14"/>
      <c r="O12" s="14"/>
      <c r="P12" s="16" t="str">
        <f>B12</f>
        <v>A</v>
      </c>
      <c r="Q12" s="16" t="str">
        <f t="shared" ref="Q12:Q19" si="0">C12</f>
        <v>XXX</v>
      </c>
      <c r="R12" s="16" t="s">
        <v>19</v>
      </c>
      <c r="S12" s="16"/>
      <c r="T12" s="80" t="s">
        <v>20</v>
      </c>
      <c r="U12" s="80" t="s">
        <v>20</v>
      </c>
      <c r="V12" s="14">
        <v>4409</v>
      </c>
      <c r="W12" s="14">
        <v>4267.5</v>
      </c>
      <c r="X12" s="14">
        <v>4817</v>
      </c>
      <c r="Y12" s="14">
        <v>5208</v>
      </c>
      <c r="Z12" s="14">
        <v>5208</v>
      </c>
      <c r="AA12" s="14">
        <v>5157</v>
      </c>
      <c r="AB12" s="14">
        <v>4777</v>
      </c>
      <c r="AC12" s="14">
        <v>4429</v>
      </c>
      <c r="AD12" s="14">
        <v>4164.5</v>
      </c>
      <c r="AE12" s="14">
        <v>4648</v>
      </c>
      <c r="AF12" s="14">
        <v>4934</v>
      </c>
      <c r="AG12" s="14">
        <v>4934</v>
      </c>
      <c r="AH12" s="14">
        <v>4885.5</v>
      </c>
      <c r="AI12" s="14">
        <v>4525.5</v>
      </c>
      <c r="AJ12" s="14">
        <v>4241</v>
      </c>
      <c r="AK12" s="14">
        <v>4085.5</v>
      </c>
      <c r="AL12" s="14">
        <v>4647</v>
      </c>
      <c r="AM12" s="14">
        <v>5026.5</v>
      </c>
      <c r="AN12" s="14">
        <v>5026.5</v>
      </c>
      <c r="AO12" s="14">
        <v>4977</v>
      </c>
      <c r="AP12" s="14">
        <v>4019</v>
      </c>
      <c r="AQ12" s="14">
        <v>2481</v>
      </c>
      <c r="AR12" s="14">
        <v>938</v>
      </c>
      <c r="AS12" s="14">
        <v>0</v>
      </c>
    </row>
    <row r="13" spans="1:45" x14ac:dyDescent="0.3">
      <c r="A13" s="17">
        <f t="shared" ref="A13:C28" si="1">A12</f>
        <v>590</v>
      </c>
      <c r="B13" s="18" t="s">
        <v>40</v>
      </c>
      <c r="C13" s="18" t="s">
        <v>42</v>
      </c>
      <c r="D13" s="18"/>
      <c r="E13" s="18"/>
      <c r="F13" s="18"/>
      <c r="G13" s="18"/>
      <c r="H13" s="18"/>
      <c r="I13" s="18" t="str">
        <f t="shared" ref="I13:I19" ca="1" si="2">I12</f>
        <v>Actif</v>
      </c>
      <c r="J13" s="18"/>
      <c r="K13" s="18"/>
      <c r="L13" s="19" t="s">
        <v>17</v>
      </c>
      <c r="M13" s="18"/>
      <c r="N13" s="18"/>
      <c r="O13" s="18"/>
      <c r="P13" s="20" t="str">
        <f t="shared" ref="P13:P19" si="3">B13</f>
        <v>A</v>
      </c>
      <c r="Q13" s="20" t="str">
        <f t="shared" si="0"/>
        <v>XXX</v>
      </c>
      <c r="R13" s="20" t="s">
        <v>21</v>
      </c>
      <c r="S13" s="20"/>
      <c r="T13" s="21">
        <v>0</v>
      </c>
      <c r="U13" s="21">
        <v>0</v>
      </c>
      <c r="V13" s="21">
        <v>0</v>
      </c>
      <c r="W13" s="21">
        <v>0</v>
      </c>
      <c r="X13" s="21">
        <v>3500</v>
      </c>
      <c r="Y13" s="21">
        <v>0</v>
      </c>
      <c r="Z13" s="21">
        <v>0</v>
      </c>
      <c r="AA13" s="21">
        <v>0</v>
      </c>
      <c r="AB13" s="21">
        <v>15000</v>
      </c>
      <c r="AC13" s="21">
        <v>0</v>
      </c>
      <c r="AD13" s="21">
        <v>0</v>
      </c>
      <c r="AE13" s="21">
        <v>12000</v>
      </c>
      <c r="AF13" s="21">
        <v>0</v>
      </c>
      <c r="AG13" s="21">
        <v>0</v>
      </c>
      <c r="AH13" s="21">
        <v>46584</v>
      </c>
      <c r="AI13" s="21">
        <v>0</v>
      </c>
      <c r="AJ13" s="21">
        <v>0</v>
      </c>
      <c r="AK13" s="21">
        <v>0</v>
      </c>
      <c r="AL13" s="21">
        <v>0</v>
      </c>
      <c r="AM13" s="21">
        <v>0</v>
      </c>
      <c r="AN13" s="21">
        <v>0</v>
      </c>
      <c r="AO13" s="21">
        <v>9832</v>
      </c>
      <c r="AP13" s="21">
        <v>0</v>
      </c>
      <c r="AQ13" s="21">
        <v>0</v>
      </c>
      <c r="AR13" s="21">
        <v>0</v>
      </c>
      <c r="AS13" s="21">
        <v>0</v>
      </c>
    </row>
    <row r="14" spans="1:45" x14ac:dyDescent="0.3">
      <c r="A14" s="22">
        <f t="shared" si="1"/>
        <v>590</v>
      </c>
      <c r="B14" s="23" t="s">
        <v>40</v>
      </c>
      <c r="C14" s="23" t="s">
        <v>42</v>
      </c>
      <c r="D14" s="23"/>
      <c r="E14" s="23"/>
      <c r="F14" s="23"/>
      <c r="G14" s="23"/>
      <c r="H14" s="23"/>
      <c r="I14" s="23" t="str">
        <f t="shared" ca="1" si="2"/>
        <v>Actif</v>
      </c>
      <c r="J14" s="23"/>
      <c r="K14" s="23"/>
      <c r="L14" s="24" t="s">
        <v>17</v>
      </c>
      <c r="M14" s="23"/>
      <c r="N14" s="23"/>
      <c r="O14" s="23"/>
      <c r="P14" s="25" t="str">
        <f t="shared" si="3"/>
        <v>A</v>
      </c>
      <c r="Q14" s="25" t="str">
        <f t="shared" si="0"/>
        <v>XXX</v>
      </c>
      <c r="R14" s="25" t="s">
        <v>22</v>
      </c>
      <c r="S14" s="23">
        <v>0</v>
      </c>
      <c r="T14" s="23">
        <v>0</v>
      </c>
      <c r="U14" s="23">
        <v>10040</v>
      </c>
      <c r="V14" s="23">
        <v>9120</v>
      </c>
      <c r="W14" s="23">
        <v>7571</v>
      </c>
      <c r="X14" s="23">
        <v>10084</v>
      </c>
      <c r="Y14" s="23">
        <v>8879</v>
      </c>
      <c r="Z14" s="23">
        <v>8879</v>
      </c>
      <c r="AA14" s="23">
        <v>7543</v>
      </c>
      <c r="AB14" s="23">
        <v>21064</v>
      </c>
      <c r="AC14" s="23">
        <v>19470</v>
      </c>
      <c r="AD14" s="23">
        <v>17872</v>
      </c>
      <c r="AE14" s="23">
        <v>28900</v>
      </c>
      <c r="AF14" s="23">
        <v>27674</v>
      </c>
      <c r="AG14" s="23">
        <v>27674</v>
      </c>
      <c r="AH14" s="23">
        <v>72992</v>
      </c>
      <c r="AI14" s="23">
        <v>71591</v>
      </c>
      <c r="AJ14" s="23">
        <v>70081</v>
      </c>
      <c r="AK14" s="23">
        <v>68567</v>
      </c>
      <c r="AL14" s="23">
        <v>67646</v>
      </c>
      <c r="AM14" s="23">
        <v>66485</v>
      </c>
      <c r="AN14" s="23">
        <v>66485</v>
      </c>
      <c r="AO14" s="23">
        <v>75027</v>
      </c>
      <c r="AP14" s="23">
        <v>73600</v>
      </c>
      <c r="AQ14" s="23">
        <v>72062</v>
      </c>
      <c r="AR14" s="23">
        <v>70519</v>
      </c>
      <c r="AS14" s="23">
        <v>69581</v>
      </c>
    </row>
    <row r="15" spans="1:45" x14ac:dyDescent="0.3">
      <c r="A15" s="26">
        <f t="shared" si="1"/>
        <v>590</v>
      </c>
      <c r="B15" s="27" t="s">
        <v>40</v>
      </c>
      <c r="C15" s="27" t="s">
        <v>42</v>
      </c>
      <c r="D15" s="27"/>
      <c r="E15" s="27"/>
      <c r="F15" s="27"/>
      <c r="G15" s="27"/>
      <c r="H15" s="27"/>
      <c r="I15" s="27" t="str">
        <f t="shared" ca="1" si="2"/>
        <v>Actif</v>
      </c>
      <c r="J15" s="27"/>
      <c r="K15" s="27"/>
      <c r="L15" s="28" t="s">
        <v>17</v>
      </c>
      <c r="M15" s="27"/>
      <c r="N15" s="27"/>
      <c r="O15" s="27"/>
      <c r="P15" s="29" t="str">
        <f t="shared" si="3"/>
        <v>A</v>
      </c>
      <c r="Q15" s="29" t="str">
        <f t="shared" si="0"/>
        <v>XXX</v>
      </c>
      <c r="R15" s="30" t="s">
        <v>23</v>
      </c>
      <c r="S15" s="29"/>
      <c r="T15" s="31" t="e">
        <v>#NAME?</v>
      </c>
      <c r="U15" s="31" t="e">
        <v>#NAME?</v>
      </c>
      <c r="V15" s="31" t="e">
        <v>#NAME?</v>
      </c>
      <c r="W15" s="31" t="e">
        <v>#NAME?</v>
      </c>
      <c r="X15" s="31" t="e">
        <v>#NAME?</v>
      </c>
      <c r="Y15" s="31" t="e">
        <v>#NAME?</v>
      </c>
      <c r="Z15" s="31" t="e">
        <v>#NAME?</v>
      </c>
      <c r="AA15" s="31" t="e">
        <v>#NAME?</v>
      </c>
      <c r="AB15" s="31" t="e">
        <v>#NAME?</v>
      </c>
      <c r="AC15" s="31" t="e">
        <v>#NAME?</v>
      </c>
      <c r="AD15" s="31" t="e">
        <v>#NAME?</v>
      </c>
      <c r="AE15" s="31" t="e">
        <v>#NAME?</v>
      </c>
      <c r="AF15" s="31" t="e">
        <v>#NAME?</v>
      </c>
      <c r="AG15" s="31" t="e">
        <v>#NAME?</v>
      </c>
      <c r="AH15" s="31" t="e">
        <v>#NAME?</v>
      </c>
      <c r="AI15" s="31" t="e">
        <v>#NAME?</v>
      </c>
      <c r="AJ15" s="31" t="e">
        <v>#NAME?</v>
      </c>
      <c r="AK15" s="31" t="e">
        <v>#NAME?</v>
      </c>
      <c r="AL15" s="31" t="e">
        <v>#NAME?</v>
      </c>
      <c r="AM15" s="31" t="e">
        <v>#NAME?</v>
      </c>
      <c r="AN15" s="31" t="e">
        <v>#NAME?</v>
      </c>
      <c r="AO15" s="31" t="e">
        <v>#NAME?</v>
      </c>
      <c r="AP15" s="31" t="e">
        <v>#NAME?</v>
      </c>
      <c r="AQ15" s="31" t="e">
        <v>#NAME?</v>
      </c>
      <c r="AR15" s="31" t="e">
        <v>#NAME?</v>
      </c>
      <c r="AS15" s="31" t="e">
        <v>#NAME?</v>
      </c>
    </row>
    <row r="16" spans="1:45" x14ac:dyDescent="0.3">
      <c r="A16" s="32">
        <f>A14</f>
        <v>590</v>
      </c>
      <c r="B16" s="33" t="s">
        <v>40</v>
      </c>
      <c r="C16" s="33" t="s">
        <v>42</v>
      </c>
      <c r="D16" s="33"/>
      <c r="E16" s="33"/>
      <c r="F16" s="33"/>
      <c r="G16" s="33"/>
      <c r="H16" s="33"/>
      <c r="I16" s="33" t="str">
        <f ca="1">I14</f>
        <v>Actif</v>
      </c>
      <c r="J16" s="33"/>
      <c r="K16" s="33"/>
      <c r="L16" s="34" t="s">
        <v>17</v>
      </c>
      <c r="M16" s="33"/>
      <c r="N16" s="33"/>
      <c r="O16" s="33"/>
      <c r="P16" s="35" t="str">
        <f t="shared" si="3"/>
        <v>A</v>
      </c>
      <c r="Q16" s="35" t="str">
        <f t="shared" si="0"/>
        <v>XXX</v>
      </c>
      <c r="R16" s="35" t="s">
        <v>24</v>
      </c>
      <c r="S16" s="35"/>
      <c r="T16" s="33" t="s">
        <v>20</v>
      </c>
      <c r="U16" s="33" t="s">
        <v>20</v>
      </c>
      <c r="V16" s="33">
        <v>4711</v>
      </c>
      <c r="W16" s="33">
        <v>3303.5</v>
      </c>
      <c r="X16" s="33">
        <v>5267</v>
      </c>
      <c r="Y16" s="33">
        <v>3671</v>
      </c>
      <c r="Z16" s="33">
        <v>3671</v>
      </c>
      <c r="AA16" s="33">
        <v>2386</v>
      </c>
      <c r="AB16" s="33">
        <v>16287</v>
      </c>
      <c r="AC16" s="33">
        <v>15041</v>
      </c>
      <c r="AD16" s="33">
        <v>13707.5</v>
      </c>
      <c r="AE16" s="33">
        <v>24252</v>
      </c>
      <c r="AF16" s="33">
        <v>22740</v>
      </c>
      <c r="AG16" s="33">
        <v>22740</v>
      </c>
      <c r="AH16" s="33">
        <v>68106.5</v>
      </c>
      <c r="AI16" s="33">
        <v>67065.5</v>
      </c>
      <c r="AJ16" s="33">
        <v>65840</v>
      </c>
      <c r="AK16" s="33">
        <v>64481.5</v>
      </c>
      <c r="AL16" s="33">
        <v>62999</v>
      </c>
      <c r="AM16" s="33">
        <v>61458.5</v>
      </c>
      <c r="AN16" s="33">
        <v>61458.5</v>
      </c>
      <c r="AO16" s="33">
        <v>70050</v>
      </c>
      <c r="AP16" s="33">
        <v>69581</v>
      </c>
      <c r="AQ16" s="33">
        <v>69581</v>
      </c>
      <c r="AR16" s="33">
        <v>69581</v>
      </c>
      <c r="AS16" s="33">
        <v>69581</v>
      </c>
    </row>
    <row r="17" spans="1:45" x14ac:dyDescent="0.3">
      <c r="A17" s="36">
        <f t="shared" si="1"/>
        <v>590</v>
      </c>
      <c r="B17" s="37" t="s">
        <v>40</v>
      </c>
      <c r="C17" s="37" t="s">
        <v>42</v>
      </c>
      <c r="D17" s="37"/>
      <c r="E17" s="37"/>
      <c r="F17" s="37"/>
      <c r="G17" s="37"/>
      <c r="H17" s="37"/>
      <c r="I17" s="37" t="str">
        <f t="shared" ca="1" si="2"/>
        <v>Actif</v>
      </c>
      <c r="J17" s="37"/>
      <c r="K17" s="37"/>
      <c r="L17" s="38"/>
      <c r="M17" s="37"/>
      <c r="N17" s="37"/>
      <c r="O17" s="37"/>
      <c r="P17" s="39" t="str">
        <f>P16</f>
        <v>A</v>
      </c>
      <c r="Q17" s="39" t="str">
        <f t="shared" si="0"/>
        <v>XXX</v>
      </c>
      <c r="R17" s="39" t="s">
        <v>25</v>
      </c>
      <c r="S17" s="40">
        <v>0</v>
      </c>
      <c r="T17" s="40">
        <v>0</v>
      </c>
      <c r="U17" s="40">
        <v>0</v>
      </c>
      <c r="V17" s="40">
        <v>0</v>
      </c>
      <c r="W17" s="40">
        <v>0</v>
      </c>
      <c r="X17" s="40">
        <v>0</v>
      </c>
      <c r="Y17" s="40">
        <v>0</v>
      </c>
      <c r="Z17" s="40">
        <v>0</v>
      </c>
      <c r="AA17" s="40">
        <v>0</v>
      </c>
      <c r="AB17" s="40">
        <v>0</v>
      </c>
      <c r="AC17" s="40">
        <v>0</v>
      </c>
      <c r="AD17" s="40">
        <v>0</v>
      </c>
      <c r="AE17" s="40">
        <v>0</v>
      </c>
      <c r="AF17" s="40">
        <v>0</v>
      </c>
      <c r="AG17" s="40">
        <v>0</v>
      </c>
      <c r="AH17" s="40">
        <v>0</v>
      </c>
      <c r="AI17" s="40">
        <v>0</v>
      </c>
      <c r="AJ17" s="40">
        <v>0</v>
      </c>
      <c r="AK17" s="40">
        <v>0</v>
      </c>
      <c r="AL17" s="40">
        <v>0</v>
      </c>
      <c r="AM17" s="40">
        <v>0</v>
      </c>
      <c r="AN17" s="40">
        <v>0</v>
      </c>
      <c r="AO17" s="40">
        <v>0</v>
      </c>
      <c r="AP17" s="40">
        <v>0</v>
      </c>
      <c r="AQ17" s="40">
        <v>0</v>
      </c>
      <c r="AR17" s="40">
        <v>0</v>
      </c>
      <c r="AS17" s="40">
        <v>0</v>
      </c>
    </row>
    <row r="18" spans="1:45" x14ac:dyDescent="0.3">
      <c r="A18" s="41">
        <f t="shared" si="1"/>
        <v>590</v>
      </c>
      <c r="B18" s="42" t="s">
        <v>40</v>
      </c>
      <c r="C18" s="42" t="s">
        <v>42</v>
      </c>
      <c r="D18" s="42"/>
      <c r="E18" s="42"/>
      <c r="F18" s="42"/>
      <c r="G18" s="42"/>
      <c r="H18" s="42"/>
      <c r="I18" s="42" t="str">
        <f t="shared" ca="1" si="2"/>
        <v>Actif</v>
      </c>
      <c r="J18" s="42"/>
      <c r="K18" s="42"/>
      <c r="L18" s="43"/>
      <c r="M18" s="42"/>
      <c r="N18" s="42"/>
      <c r="O18" s="42"/>
      <c r="P18" s="44" t="str">
        <f t="shared" si="3"/>
        <v>A</v>
      </c>
      <c r="Q18" s="44" t="str">
        <f t="shared" si="0"/>
        <v>XXX</v>
      </c>
      <c r="R18" s="44" t="s">
        <v>26</v>
      </c>
      <c r="S18" s="44"/>
      <c r="T18" s="42">
        <v>0</v>
      </c>
      <c r="U18" s="42">
        <v>0</v>
      </c>
      <c r="V18" s="42">
        <v>2386</v>
      </c>
      <c r="W18" s="42">
        <v>2386</v>
      </c>
      <c r="X18" s="42">
        <v>2386</v>
      </c>
      <c r="Y18" s="42">
        <v>2386</v>
      </c>
      <c r="Z18" s="42">
        <v>2386</v>
      </c>
      <c r="AA18" s="42">
        <v>2386</v>
      </c>
      <c r="AB18" s="42">
        <v>13707.5</v>
      </c>
      <c r="AC18" s="42">
        <v>13707.5</v>
      </c>
      <c r="AD18" s="42">
        <v>13707.5</v>
      </c>
      <c r="AE18" s="42">
        <v>22740</v>
      </c>
      <c r="AF18" s="42">
        <v>22740</v>
      </c>
      <c r="AG18" s="42">
        <v>22740</v>
      </c>
      <c r="AH18" s="42">
        <v>61458.5</v>
      </c>
      <c r="AI18" s="42">
        <v>61458.5</v>
      </c>
      <c r="AJ18" s="42">
        <v>61458.5</v>
      </c>
      <c r="AK18" s="42">
        <v>61458.5</v>
      </c>
      <c r="AL18" s="42">
        <v>61458.5</v>
      </c>
      <c r="AM18" s="42">
        <v>61458.5</v>
      </c>
      <c r="AN18" s="42">
        <v>61458.5</v>
      </c>
      <c r="AO18" s="42">
        <v>69581</v>
      </c>
      <c r="AP18" s="42">
        <v>69581</v>
      </c>
      <c r="AQ18" s="42">
        <v>69581</v>
      </c>
      <c r="AR18" s="42">
        <v>69581</v>
      </c>
      <c r="AS18" s="42">
        <v>69581</v>
      </c>
    </row>
    <row r="19" spans="1:45" ht="15" thickBot="1" x14ac:dyDescent="0.35">
      <c r="A19" s="45">
        <f t="shared" si="1"/>
        <v>590</v>
      </c>
      <c r="B19" s="46" t="s">
        <v>40</v>
      </c>
      <c r="C19" s="46" t="s">
        <v>42</v>
      </c>
      <c r="D19" s="46"/>
      <c r="E19" s="46"/>
      <c r="F19" s="46"/>
      <c r="G19" s="46"/>
      <c r="H19" s="46"/>
      <c r="I19" s="46" t="str">
        <f t="shared" ca="1" si="2"/>
        <v>Actif</v>
      </c>
      <c r="J19" s="46"/>
      <c r="K19" s="46"/>
      <c r="L19" s="47" t="s">
        <v>17</v>
      </c>
      <c r="M19" s="46"/>
      <c r="N19" s="46"/>
      <c r="O19" s="46"/>
      <c r="P19" s="48" t="str">
        <f t="shared" si="3"/>
        <v>A</v>
      </c>
      <c r="Q19" s="48" t="str">
        <f t="shared" si="0"/>
        <v>XXX</v>
      </c>
      <c r="R19" s="49" t="s">
        <v>27</v>
      </c>
      <c r="S19" s="49"/>
      <c r="T19" s="79" t="s">
        <v>20</v>
      </c>
      <c r="U19" s="79" t="s">
        <v>20</v>
      </c>
      <c r="V19" s="79" t="s">
        <v>20</v>
      </c>
      <c r="W19" s="79" t="s">
        <v>20</v>
      </c>
      <c r="X19" s="79" t="s">
        <v>20</v>
      </c>
      <c r="Y19" s="79" t="s">
        <v>20</v>
      </c>
      <c r="Z19" s="79" t="s">
        <v>20</v>
      </c>
      <c r="AA19" s="79" t="s">
        <v>20</v>
      </c>
      <c r="AB19" s="79" t="s">
        <v>20</v>
      </c>
      <c r="AC19" s="79" t="s">
        <v>20</v>
      </c>
      <c r="AD19" s="79" t="s">
        <v>20</v>
      </c>
      <c r="AE19" s="79" t="s">
        <v>20</v>
      </c>
      <c r="AF19" s="79" t="s">
        <v>20</v>
      </c>
      <c r="AG19" s="79" t="s">
        <v>20</v>
      </c>
      <c r="AH19" s="79" t="s">
        <v>20</v>
      </c>
      <c r="AI19" s="79" t="s">
        <v>20</v>
      </c>
      <c r="AJ19" s="79" t="s">
        <v>20</v>
      </c>
      <c r="AK19" s="79" t="s">
        <v>20</v>
      </c>
      <c r="AL19" s="79" t="s">
        <v>20</v>
      </c>
      <c r="AM19" s="79" t="s">
        <v>20</v>
      </c>
      <c r="AN19" s="79" t="s">
        <v>20</v>
      </c>
      <c r="AO19" s="79" t="s">
        <v>20</v>
      </c>
      <c r="AP19" s="79" t="s">
        <v>20</v>
      </c>
      <c r="AQ19" s="79" t="s">
        <v>20</v>
      </c>
      <c r="AR19" s="79" t="s">
        <v>20</v>
      </c>
      <c r="AS19" s="79" t="s">
        <v>20</v>
      </c>
    </row>
    <row r="20" spans="1:45" x14ac:dyDescent="0.3">
      <c r="A20" s="50">
        <f>A18</f>
        <v>590</v>
      </c>
      <c r="B20" s="10" t="s">
        <v>40</v>
      </c>
      <c r="C20" s="10" t="s">
        <v>42</v>
      </c>
      <c r="D20" s="10">
        <v>1</v>
      </c>
      <c r="E20" s="51" t="s">
        <v>43</v>
      </c>
      <c r="F20" s="10" t="str">
        <f>IFERROR(VLOOKUP(E20,'[1]TABLE BOM'!$D$2:$F$399,3,FALSE),"")</f>
        <v/>
      </c>
      <c r="G20" s="10" t="s">
        <v>39</v>
      </c>
      <c r="H20" s="10"/>
      <c r="I20" s="10" t="str">
        <f ca="1">IF(SUM(T20:OFFSET(T20,,25,,))=0,"No actif","Actif")</f>
        <v>No actif</v>
      </c>
      <c r="J20" s="10">
        <f>IFERROR(IF(E20="",0,VLOOKUP(E20,'[1]TABLE BOM'!$D$2:$G$500,4,FALSE)),0)</f>
        <v>0</v>
      </c>
      <c r="K20" s="10"/>
      <c r="L20" s="11" t="s">
        <v>17</v>
      </c>
      <c r="M20" s="10"/>
      <c r="N20" s="10"/>
      <c r="O20" s="10"/>
      <c r="P20" s="51" t="str">
        <f>E20</f>
        <v>A1</v>
      </c>
      <c r="Q20" s="51" t="str">
        <f>F20</f>
        <v/>
      </c>
      <c r="R20" s="51" t="s">
        <v>18</v>
      </c>
      <c r="S20" s="51"/>
      <c r="T20" s="10">
        <v>0</v>
      </c>
      <c r="U20" s="10">
        <v>0</v>
      </c>
      <c r="V20" s="10">
        <v>0</v>
      </c>
      <c r="W20" s="10">
        <v>0</v>
      </c>
      <c r="X20" s="10">
        <v>0</v>
      </c>
      <c r="Y20" s="10">
        <v>0</v>
      </c>
      <c r="Z20" s="10">
        <v>0</v>
      </c>
      <c r="AA20" s="10">
        <v>0</v>
      </c>
      <c r="AB20" s="10">
        <v>0</v>
      </c>
      <c r="AC20" s="10">
        <v>0</v>
      </c>
      <c r="AD20" s="10">
        <v>0</v>
      </c>
      <c r="AE20" s="10">
        <v>0</v>
      </c>
      <c r="AF20" s="10">
        <v>0</v>
      </c>
      <c r="AG20" s="10">
        <v>0</v>
      </c>
      <c r="AH20" s="10">
        <v>0</v>
      </c>
      <c r="AI20" s="10">
        <v>0</v>
      </c>
      <c r="AJ20" s="10">
        <v>0</v>
      </c>
      <c r="AK20" s="10">
        <v>0</v>
      </c>
      <c r="AL20" s="10">
        <v>0</v>
      </c>
      <c r="AM20" s="10">
        <v>0</v>
      </c>
      <c r="AN20" s="10">
        <v>0</v>
      </c>
      <c r="AO20" s="10">
        <v>0</v>
      </c>
      <c r="AP20" s="10">
        <v>0</v>
      </c>
      <c r="AQ20" s="10">
        <v>0</v>
      </c>
      <c r="AR20" s="10">
        <v>0</v>
      </c>
      <c r="AS20" s="10">
        <v>0</v>
      </c>
    </row>
    <row r="21" spans="1:45" x14ac:dyDescent="0.3">
      <c r="A21" s="41">
        <f t="shared" si="1"/>
        <v>590</v>
      </c>
      <c r="B21" s="42" t="s">
        <v>40</v>
      </c>
      <c r="C21" s="42" t="s">
        <v>42</v>
      </c>
      <c r="D21" s="42">
        <v>1</v>
      </c>
      <c r="E21" s="44" t="s">
        <v>43</v>
      </c>
      <c r="F21" s="42" t="str">
        <f>F20</f>
        <v/>
      </c>
      <c r="G21" s="42" t="s">
        <v>39</v>
      </c>
      <c r="H21" s="42"/>
      <c r="I21" s="42" t="str">
        <f ca="1">I20</f>
        <v>No actif</v>
      </c>
      <c r="J21" s="42">
        <f>J20</f>
        <v>0</v>
      </c>
      <c r="K21" s="42"/>
      <c r="L21" s="43" t="s">
        <v>17</v>
      </c>
      <c r="M21" s="42"/>
      <c r="N21" s="42"/>
      <c r="O21" s="42"/>
      <c r="P21" s="44" t="str">
        <f t="shared" ref="P21:Q90" si="4">E21</f>
        <v>A1</v>
      </c>
      <c r="Q21" s="44" t="str">
        <f t="shared" si="4"/>
        <v/>
      </c>
      <c r="R21" s="44" t="s">
        <v>28</v>
      </c>
      <c r="S21" s="52">
        <v>0</v>
      </c>
      <c r="T21" s="52">
        <v>0</v>
      </c>
      <c r="U21" s="52">
        <v>0</v>
      </c>
      <c r="V21" s="52">
        <v>0</v>
      </c>
      <c r="W21" s="52">
        <v>0</v>
      </c>
      <c r="X21" s="52">
        <v>0</v>
      </c>
      <c r="Y21" s="52">
        <v>0</v>
      </c>
      <c r="Z21" s="52">
        <v>0</v>
      </c>
      <c r="AA21" s="52">
        <v>0</v>
      </c>
      <c r="AB21" s="52">
        <v>0</v>
      </c>
      <c r="AC21" s="52">
        <v>0</v>
      </c>
      <c r="AD21" s="52">
        <v>0</v>
      </c>
      <c r="AE21" s="52">
        <v>0</v>
      </c>
      <c r="AF21" s="52">
        <v>0</v>
      </c>
      <c r="AG21" s="52">
        <v>0</v>
      </c>
      <c r="AH21" s="52">
        <v>0</v>
      </c>
      <c r="AI21" s="52">
        <v>0</v>
      </c>
      <c r="AJ21" s="52">
        <v>0</v>
      </c>
      <c r="AK21" s="52">
        <v>0</v>
      </c>
      <c r="AL21" s="52">
        <v>0</v>
      </c>
      <c r="AM21" s="52">
        <v>0</v>
      </c>
      <c r="AN21" s="52">
        <v>0</v>
      </c>
      <c r="AO21" s="52">
        <v>0</v>
      </c>
      <c r="AP21" s="52">
        <v>0</v>
      </c>
      <c r="AQ21" s="52">
        <v>0</v>
      </c>
      <c r="AR21" s="52">
        <v>0</v>
      </c>
      <c r="AS21" s="52">
        <v>0</v>
      </c>
    </row>
    <row r="22" spans="1:45" x14ac:dyDescent="0.3">
      <c r="A22" s="53">
        <f t="shared" si="1"/>
        <v>590</v>
      </c>
      <c r="B22" s="54" t="s">
        <v>40</v>
      </c>
      <c r="C22" s="54" t="s">
        <v>42</v>
      </c>
      <c r="D22" s="55">
        <v>1</v>
      </c>
      <c r="E22" s="57" t="s">
        <v>43</v>
      </c>
      <c r="F22" s="55" t="str">
        <f t="shared" ref="E22:G30" si="5">F21</f>
        <v/>
      </c>
      <c r="G22" s="55" t="s">
        <v>39</v>
      </c>
      <c r="H22" s="55">
        <f>IFERROR(VLOOKUP(G22,[1]gammes!$A$1:$E$30,2,FALSE),0)</f>
        <v>260</v>
      </c>
      <c r="I22" s="55" t="str">
        <f ca="1">I21</f>
        <v>No actif</v>
      </c>
      <c r="J22" s="55">
        <f t="shared" ref="J22:J30" si="6">J21</f>
        <v>0</v>
      </c>
      <c r="K22" s="55" t="s">
        <v>50</v>
      </c>
      <c r="L22" s="56" t="s">
        <v>17</v>
      </c>
      <c r="M22" s="55"/>
      <c r="N22" s="55"/>
      <c r="O22" s="55"/>
      <c r="P22" s="57" t="str">
        <f t="shared" si="4"/>
        <v>A1</v>
      </c>
      <c r="Q22" s="57" t="str">
        <f t="shared" si="4"/>
        <v/>
      </c>
      <c r="R22" s="57" t="s">
        <v>29</v>
      </c>
      <c r="S22" s="57"/>
      <c r="T22" s="54"/>
      <c r="U22" s="54"/>
      <c r="V22" s="54"/>
      <c r="W22" s="54"/>
      <c r="X22" s="54"/>
      <c r="Y22" s="54"/>
      <c r="Z22" s="54"/>
      <c r="AA22" s="54"/>
      <c r="AB22" s="54"/>
      <c r="AC22" s="54"/>
      <c r="AD22" s="54"/>
      <c r="AE22" s="54"/>
      <c r="AF22" s="54"/>
      <c r="AG22" s="54"/>
      <c r="AH22" s="54"/>
      <c r="AI22" s="54"/>
      <c r="AJ22" s="54"/>
      <c r="AK22" s="54"/>
      <c r="AL22" s="54"/>
      <c r="AM22" s="54"/>
      <c r="AN22" s="54"/>
      <c r="AO22" s="54"/>
      <c r="AP22" s="54"/>
      <c r="AQ22" s="54"/>
      <c r="AR22" s="54"/>
      <c r="AS22" s="54"/>
    </row>
    <row r="23" spans="1:45" x14ac:dyDescent="0.3">
      <c r="A23" s="53">
        <f t="shared" si="1"/>
        <v>590</v>
      </c>
      <c r="B23" s="54" t="s">
        <v>40</v>
      </c>
      <c r="C23" s="54" t="s">
        <v>42</v>
      </c>
      <c r="D23" s="55">
        <v>1</v>
      </c>
      <c r="E23" s="57" t="s">
        <v>43</v>
      </c>
      <c r="F23" s="55" t="str">
        <f t="shared" si="5"/>
        <v/>
      </c>
      <c r="G23" s="55" t="s">
        <v>39</v>
      </c>
      <c r="H23" s="55">
        <f>IFERROR(VLOOKUP(G23,[1]gammes!$A$1:$E$30,3,FALSE),0)</f>
        <v>0</v>
      </c>
      <c r="I23" s="55" t="str">
        <f ca="1">I22</f>
        <v>No actif</v>
      </c>
      <c r="J23" s="55">
        <f t="shared" si="6"/>
        <v>0</v>
      </c>
      <c r="K23" s="55" t="s">
        <v>52</v>
      </c>
      <c r="L23" s="56" t="s">
        <v>17</v>
      </c>
      <c r="M23" s="55"/>
      <c r="N23" s="55"/>
      <c r="O23" s="55"/>
      <c r="P23" s="57" t="str">
        <f t="shared" si="4"/>
        <v>A1</v>
      </c>
      <c r="Q23" s="57" t="str">
        <f t="shared" si="4"/>
        <v/>
      </c>
      <c r="R23" s="57" t="s">
        <v>30</v>
      </c>
      <c r="S23" s="57"/>
      <c r="T23" s="54"/>
      <c r="U23" s="54"/>
      <c r="V23" s="54"/>
      <c r="W23" s="54"/>
      <c r="X23" s="54"/>
      <c r="Y23" s="54"/>
      <c r="Z23" s="54"/>
      <c r="AA23" s="54"/>
      <c r="AB23" s="54"/>
      <c r="AC23" s="54"/>
      <c r="AD23" s="54"/>
      <c r="AE23" s="54"/>
      <c r="AF23" s="54"/>
      <c r="AG23" s="54"/>
      <c r="AH23" s="54"/>
      <c r="AI23" s="54"/>
      <c r="AJ23" s="54"/>
      <c r="AK23" s="54"/>
      <c r="AL23" s="54"/>
      <c r="AM23" s="54"/>
      <c r="AN23" s="54"/>
      <c r="AO23" s="54"/>
      <c r="AP23" s="54"/>
      <c r="AQ23" s="54"/>
      <c r="AR23" s="54"/>
      <c r="AS23" s="54"/>
    </row>
    <row r="24" spans="1:45" x14ac:dyDescent="0.3">
      <c r="A24" s="53">
        <f t="shared" si="1"/>
        <v>590</v>
      </c>
      <c r="B24" s="54" t="s">
        <v>40</v>
      </c>
      <c r="C24" s="54" t="s">
        <v>42</v>
      </c>
      <c r="D24" s="55">
        <v>1</v>
      </c>
      <c r="E24" s="57" t="s">
        <v>43</v>
      </c>
      <c r="F24" s="55" t="str">
        <f t="shared" si="5"/>
        <v/>
      </c>
      <c r="G24" s="55" t="s">
        <v>39</v>
      </c>
      <c r="H24" s="55">
        <f>IFERROR(VLOOKUP(G24,[1]gammes!$A$1:$D$30,4,FALSE),0)</f>
        <v>152</v>
      </c>
      <c r="I24" s="55" t="str">
        <f t="shared" ref="I24:I30" ca="1" si="7">I23</f>
        <v>No actif</v>
      </c>
      <c r="J24" s="55">
        <f t="shared" si="6"/>
        <v>0</v>
      </c>
      <c r="K24" s="55" t="s">
        <v>51</v>
      </c>
      <c r="L24" s="56" t="s">
        <v>17</v>
      </c>
      <c r="M24" s="55"/>
      <c r="N24" s="55"/>
      <c r="O24" s="55"/>
      <c r="P24" s="57" t="str">
        <f t="shared" si="4"/>
        <v>A1</v>
      </c>
      <c r="Q24" s="57" t="str">
        <f t="shared" si="4"/>
        <v/>
      </c>
      <c r="R24" s="57" t="s">
        <v>31</v>
      </c>
      <c r="S24" s="57"/>
      <c r="T24" s="54"/>
      <c r="U24" s="54"/>
      <c r="V24" s="54"/>
      <c r="W24" s="54"/>
      <c r="X24" s="54"/>
      <c r="Y24" s="54"/>
      <c r="Z24" s="54"/>
      <c r="AA24" s="54"/>
      <c r="AB24" s="54"/>
      <c r="AC24" s="54"/>
      <c r="AD24" s="54"/>
      <c r="AE24" s="54"/>
      <c r="AF24" s="54"/>
      <c r="AG24" s="54"/>
      <c r="AH24" s="54"/>
      <c r="AI24" s="54"/>
      <c r="AJ24" s="54"/>
      <c r="AK24" s="54"/>
      <c r="AL24" s="54"/>
      <c r="AM24" s="54"/>
      <c r="AN24" s="54"/>
      <c r="AO24" s="54"/>
      <c r="AP24" s="54"/>
      <c r="AQ24" s="54"/>
      <c r="AR24" s="54"/>
      <c r="AS24" s="54"/>
    </row>
    <row r="25" spans="1:45" x14ac:dyDescent="0.3">
      <c r="A25" s="53">
        <f t="shared" si="1"/>
        <v>590</v>
      </c>
      <c r="B25" s="54" t="s">
        <v>40</v>
      </c>
      <c r="C25" s="54" t="s">
        <v>42</v>
      </c>
      <c r="D25" s="55">
        <v>2</v>
      </c>
      <c r="E25" s="57" t="s">
        <v>43</v>
      </c>
      <c r="F25" s="55" t="str">
        <f t="shared" si="5"/>
        <v/>
      </c>
      <c r="G25" s="55" t="s">
        <v>39</v>
      </c>
      <c r="H25" s="55">
        <f>IFERROR(VLOOKUP(G25,[1]gammes!$A$1:$E$30,5,FALSE),0)</f>
        <v>130</v>
      </c>
      <c r="I25" s="55" t="str">
        <f t="shared" ca="1" si="7"/>
        <v>No actif</v>
      </c>
      <c r="J25" s="55">
        <f t="shared" si="6"/>
        <v>0</v>
      </c>
      <c r="K25" s="55" t="s">
        <v>53</v>
      </c>
      <c r="L25" s="56" t="s">
        <v>17</v>
      </c>
      <c r="M25" s="55"/>
      <c r="N25" s="55"/>
      <c r="O25" s="55"/>
      <c r="P25" s="57" t="str">
        <f t="shared" si="4"/>
        <v>A1</v>
      </c>
      <c r="Q25" s="57" t="str">
        <f t="shared" si="4"/>
        <v/>
      </c>
      <c r="R25" s="57" t="s">
        <v>32</v>
      </c>
      <c r="S25" s="57"/>
      <c r="T25" s="54"/>
      <c r="U25" s="54"/>
      <c r="V25" s="54"/>
      <c r="W25" s="54"/>
      <c r="X25" s="54"/>
      <c r="Y25" s="54"/>
      <c r="Z25" s="54"/>
      <c r="AA25" s="54"/>
      <c r="AB25" s="54"/>
      <c r="AC25" s="54"/>
      <c r="AD25" s="54"/>
      <c r="AE25" s="54"/>
      <c r="AF25" s="54"/>
      <c r="AG25" s="54"/>
      <c r="AH25" s="54"/>
      <c r="AI25" s="54"/>
      <c r="AJ25" s="54"/>
      <c r="AK25" s="54"/>
      <c r="AL25" s="54"/>
      <c r="AM25" s="54"/>
      <c r="AN25" s="54"/>
      <c r="AO25" s="54"/>
      <c r="AP25" s="54"/>
      <c r="AQ25" s="54"/>
      <c r="AR25" s="54"/>
      <c r="AS25" s="54"/>
    </row>
    <row r="26" spans="1:45" x14ac:dyDescent="0.3">
      <c r="A26" s="58">
        <f>A24</f>
        <v>590</v>
      </c>
      <c r="B26" s="59" t="s">
        <v>40</v>
      </c>
      <c r="C26" s="59" t="s">
        <v>42</v>
      </c>
      <c r="D26" s="59">
        <v>1</v>
      </c>
      <c r="E26" s="61" t="s">
        <v>43</v>
      </c>
      <c r="F26" s="59" t="str">
        <f>F24</f>
        <v/>
      </c>
      <c r="G26" s="59" t="s">
        <v>39</v>
      </c>
      <c r="H26" s="59"/>
      <c r="I26" s="59" t="str">
        <f ca="1">I24</f>
        <v>No actif</v>
      </c>
      <c r="J26" s="59">
        <f>J24</f>
        <v>0</v>
      </c>
      <c r="K26" s="59"/>
      <c r="L26" s="60" t="s">
        <v>17</v>
      </c>
      <c r="M26" s="59"/>
      <c r="N26" s="59"/>
      <c r="O26" s="59"/>
      <c r="P26" s="61" t="str">
        <f t="shared" si="4"/>
        <v>A1</v>
      </c>
      <c r="Q26" s="61" t="str">
        <f t="shared" si="4"/>
        <v/>
      </c>
      <c r="R26" s="61" t="s">
        <v>33</v>
      </c>
      <c r="S26" s="59">
        <v>0</v>
      </c>
      <c r="T26" s="59">
        <v>0</v>
      </c>
      <c r="U26" s="59">
        <v>0</v>
      </c>
      <c r="V26" s="59">
        <v>0</v>
      </c>
      <c r="W26" s="59">
        <v>0</v>
      </c>
      <c r="X26" s="59">
        <v>0</v>
      </c>
      <c r="Y26" s="59">
        <v>0</v>
      </c>
      <c r="Z26" s="59">
        <v>0</v>
      </c>
      <c r="AA26" s="59">
        <v>0</v>
      </c>
      <c r="AB26" s="59">
        <v>0</v>
      </c>
      <c r="AC26" s="59">
        <v>0</v>
      </c>
      <c r="AD26" s="59">
        <v>0</v>
      </c>
      <c r="AE26" s="59">
        <v>0</v>
      </c>
      <c r="AF26" s="59">
        <v>0</v>
      </c>
      <c r="AG26" s="59">
        <v>0</v>
      </c>
      <c r="AH26" s="59">
        <v>0</v>
      </c>
      <c r="AI26" s="59">
        <v>0</v>
      </c>
      <c r="AJ26" s="59">
        <v>0</v>
      </c>
      <c r="AK26" s="59">
        <v>0</v>
      </c>
      <c r="AL26" s="59">
        <v>0</v>
      </c>
      <c r="AM26" s="59">
        <v>0</v>
      </c>
      <c r="AN26" s="59">
        <v>0</v>
      </c>
      <c r="AO26" s="59">
        <v>0</v>
      </c>
      <c r="AP26" s="59">
        <v>0</v>
      </c>
      <c r="AQ26" s="59">
        <v>0</v>
      </c>
      <c r="AR26" s="59">
        <v>0</v>
      </c>
      <c r="AS26" s="59">
        <v>0</v>
      </c>
    </row>
    <row r="27" spans="1:45" x14ac:dyDescent="0.3">
      <c r="A27" s="26">
        <f t="shared" si="1"/>
        <v>590</v>
      </c>
      <c r="B27" s="27" t="s">
        <v>40</v>
      </c>
      <c r="C27" s="27" t="s">
        <v>42</v>
      </c>
      <c r="D27" s="27">
        <v>1</v>
      </c>
      <c r="E27" s="29" t="s">
        <v>43</v>
      </c>
      <c r="F27" s="27" t="str">
        <f t="shared" si="5"/>
        <v/>
      </c>
      <c r="G27" s="27" t="s">
        <v>39</v>
      </c>
      <c r="H27" s="27"/>
      <c r="I27" s="27" t="str">
        <f t="shared" ca="1" si="7"/>
        <v>No actif</v>
      </c>
      <c r="J27" s="27">
        <f t="shared" si="6"/>
        <v>0</v>
      </c>
      <c r="K27" s="27"/>
      <c r="L27" s="28" t="s">
        <v>17</v>
      </c>
      <c r="M27" s="27"/>
      <c r="N27" s="27"/>
      <c r="O27" s="27"/>
      <c r="P27" s="29" t="str">
        <f t="shared" si="4"/>
        <v>A1</v>
      </c>
      <c r="Q27" s="29" t="str">
        <f t="shared" si="4"/>
        <v/>
      </c>
      <c r="R27" s="30" t="s">
        <v>23</v>
      </c>
      <c r="S27" s="27"/>
      <c r="T27" s="31" t="e">
        <v>#NAME?</v>
      </c>
      <c r="U27" s="31" t="e">
        <v>#NAME?</v>
      </c>
      <c r="V27" s="31" t="e">
        <v>#NAME?</v>
      </c>
      <c r="W27" s="31" t="e">
        <v>#NAME?</v>
      </c>
      <c r="X27" s="31" t="e">
        <v>#NAME?</v>
      </c>
      <c r="Y27" s="31" t="e">
        <v>#NAME?</v>
      </c>
      <c r="Z27" s="31" t="e">
        <v>#NAME?</v>
      </c>
      <c r="AA27" s="31" t="e">
        <v>#NAME?</v>
      </c>
      <c r="AB27" s="31" t="e">
        <v>#NAME?</v>
      </c>
      <c r="AC27" s="31" t="e">
        <v>#NAME?</v>
      </c>
      <c r="AD27" s="31" t="e">
        <v>#NAME?</v>
      </c>
      <c r="AE27" s="31" t="e">
        <v>#NAME?</v>
      </c>
      <c r="AF27" s="31" t="e">
        <v>#NAME?</v>
      </c>
      <c r="AG27" s="31" t="e">
        <v>#NAME?</v>
      </c>
      <c r="AH27" s="31" t="e">
        <v>#NAME?</v>
      </c>
      <c r="AI27" s="31" t="e">
        <v>#NAME?</v>
      </c>
      <c r="AJ27" s="31" t="e">
        <v>#NAME?</v>
      </c>
      <c r="AK27" s="31" t="e">
        <v>#NAME?</v>
      </c>
      <c r="AL27" s="31" t="e">
        <v>#NAME?</v>
      </c>
      <c r="AM27" s="31" t="e">
        <v>#NAME?</v>
      </c>
      <c r="AN27" s="31" t="e">
        <v>#NAME?</v>
      </c>
      <c r="AO27" s="31" t="e">
        <v>#NAME?</v>
      </c>
      <c r="AP27" s="31" t="e">
        <v>#NAME?</v>
      </c>
      <c r="AQ27" s="31" t="e">
        <v>#NAME?</v>
      </c>
      <c r="AR27" s="31" t="e">
        <v>#NAME?</v>
      </c>
      <c r="AS27" s="31" t="e">
        <v>#NAME?</v>
      </c>
    </row>
    <row r="28" spans="1:45" x14ac:dyDescent="0.3">
      <c r="A28" s="36">
        <f t="shared" si="1"/>
        <v>590</v>
      </c>
      <c r="B28" s="37" t="s">
        <v>40</v>
      </c>
      <c r="C28" s="37" t="s">
        <v>42</v>
      </c>
      <c r="D28" s="37">
        <v>1</v>
      </c>
      <c r="E28" s="39" t="s">
        <v>43</v>
      </c>
      <c r="F28" s="37" t="str">
        <f t="shared" si="5"/>
        <v/>
      </c>
      <c r="G28" s="37" t="s">
        <v>39</v>
      </c>
      <c r="H28" s="37"/>
      <c r="I28" s="37" t="str">
        <f t="shared" ca="1" si="7"/>
        <v>No actif</v>
      </c>
      <c r="J28" s="37">
        <f t="shared" si="6"/>
        <v>0</v>
      </c>
      <c r="K28" s="37"/>
      <c r="L28" s="38"/>
      <c r="M28" s="37"/>
      <c r="N28" s="37"/>
      <c r="O28" s="37"/>
      <c r="P28" s="39" t="str">
        <f t="shared" si="4"/>
        <v>A1</v>
      </c>
      <c r="Q28" s="39" t="str">
        <f t="shared" si="4"/>
        <v/>
      </c>
      <c r="R28" s="39" t="s">
        <v>25</v>
      </c>
      <c r="S28" s="37">
        <v>0</v>
      </c>
      <c r="T28" s="37">
        <v>0</v>
      </c>
      <c r="U28" s="37">
        <v>0</v>
      </c>
      <c r="V28" s="37">
        <v>0</v>
      </c>
      <c r="W28" s="37">
        <v>0</v>
      </c>
      <c r="X28" s="37">
        <v>0</v>
      </c>
      <c r="Y28" s="37">
        <v>0</v>
      </c>
      <c r="Z28" s="37">
        <v>0</v>
      </c>
      <c r="AA28" s="37">
        <v>0</v>
      </c>
      <c r="AB28" s="37">
        <v>0</v>
      </c>
      <c r="AC28" s="37">
        <v>0</v>
      </c>
      <c r="AD28" s="37">
        <v>0</v>
      </c>
      <c r="AE28" s="37">
        <v>0</v>
      </c>
      <c r="AF28" s="37">
        <v>0</v>
      </c>
      <c r="AG28" s="37">
        <v>0</v>
      </c>
      <c r="AH28" s="37">
        <v>0</v>
      </c>
      <c r="AI28" s="37">
        <v>0</v>
      </c>
      <c r="AJ28" s="37">
        <v>0</v>
      </c>
      <c r="AK28" s="37">
        <v>0</v>
      </c>
      <c r="AL28" s="37">
        <v>0</v>
      </c>
      <c r="AM28" s="37">
        <v>0</v>
      </c>
      <c r="AN28" s="37">
        <v>0</v>
      </c>
      <c r="AO28" s="37">
        <v>0</v>
      </c>
      <c r="AP28" s="37">
        <v>0</v>
      </c>
      <c r="AQ28" s="37">
        <v>0</v>
      </c>
      <c r="AR28" s="37">
        <v>0</v>
      </c>
      <c r="AS28" s="37">
        <v>0</v>
      </c>
    </row>
    <row r="29" spans="1:45" x14ac:dyDescent="0.3">
      <c r="A29" s="62">
        <f t="shared" ref="A29:C44" si="8">A28</f>
        <v>590</v>
      </c>
      <c r="B29" s="63" t="s">
        <v>40</v>
      </c>
      <c r="C29" s="63" t="s">
        <v>42</v>
      </c>
      <c r="D29" s="63">
        <v>1</v>
      </c>
      <c r="E29" s="65" t="s">
        <v>43</v>
      </c>
      <c r="F29" s="63" t="str">
        <f t="shared" si="5"/>
        <v/>
      </c>
      <c r="G29" s="63" t="s">
        <v>39</v>
      </c>
      <c r="H29" s="63"/>
      <c r="I29" s="63" t="str">
        <f t="shared" ca="1" si="7"/>
        <v>No actif</v>
      </c>
      <c r="J29" s="63">
        <f t="shared" si="6"/>
        <v>0</v>
      </c>
      <c r="K29" s="63"/>
      <c r="L29" s="64" t="s">
        <v>17</v>
      </c>
      <c r="M29" s="63"/>
      <c r="N29" s="63"/>
      <c r="O29" s="63"/>
      <c r="P29" s="65" t="str">
        <f t="shared" si="4"/>
        <v>A1</v>
      </c>
      <c r="Q29" s="65" t="str">
        <f t="shared" si="4"/>
        <v/>
      </c>
      <c r="R29" s="65" t="s">
        <v>34</v>
      </c>
      <c r="S29" s="63">
        <v>0</v>
      </c>
      <c r="T29" s="63">
        <v>0</v>
      </c>
      <c r="U29" s="63">
        <v>0</v>
      </c>
      <c r="V29" s="63">
        <v>0</v>
      </c>
      <c r="W29" s="63">
        <v>0</v>
      </c>
      <c r="X29" s="63">
        <v>0</v>
      </c>
      <c r="Y29" s="63">
        <v>0</v>
      </c>
      <c r="Z29" s="63">
        <v>0</v>
      </c>
      <c r="AA29" s="63">
        <v>0</v>
      </c>
      <c r="AB29" s="63">
        <v>0</v>
      </c>
      <c r="AC29" s="63">
        <v>0</v>
      </c>
      <c r="AD29" s="63">
        <v>0</v>
      </c>
      <c r="AE29" s="63">
        <v>0</v>
      </c>
      <c r="AF29" s="63">
        <v>0</v>
      </c>
      <c r="AG29" s="63">
        <v>0</v>
      </c>
      <c r="AH29" s="63">
        <v>0</v>
      </c>
      <c r="AI29" s="63">
        <v>0</v>
      </c>
      <c r="AJ29" s="63">
        <v>0</v>
      </c>
      <c r="AK29" s="63">
        <v>0</v>
      </c>
      <c r="AL29" s="63">
        <v>0</v>
      </c>
      <c r="AM29" s="63">
        <v>0</v>
      </c>
      <c r="AN29" s="63">
        <v>0</v>
      </c>
      <c r="AO29" s="63">
        <v>0</v>
      </c>
      <c r="AP29" s="63">
        <v>0</v>
      </c>
      <c r="AQ29" s="63">
        <v>0</v>
      </c>
      <c r="AR29" s="63">
        <v>0</v>
      </c>
      <c r="AS29" s="63">
        <v>0</v>
      </c>
    </row>
    <row r="30" spans="1:45" ht="15" thickBot="1" x14ac:dyDescent="0.35">
      <c r="A30" s="66">
        <f>A29</f>
        <v>590</v>
      </c>
      <c r="B30" s="67" t="s">
        <v>40</v>
      </c>
      <c r="C30" s="67" t="s">
        <v>42</v>
      </c>
      <c r="D30" s="67">
        <v>1</v>
      </c>
      <c r="E30" s="69" t="s">
        <v>43</v>
      </c>
      <c r="F30" s="67" t="str">
        <f t="shared" si="5"/>
        <v/>
      </c>
      <c r="G30" s="67" t="s">
        <v>39</v>
      </c>
      <c r="H30" s="67"/>
      <c r="I30" s="67" t="str">
        <f t="shared" ca="1" si="7"/>
        <v>No actif</v>
      </c>
      <c r="J30" s="67">
        <f t="shared" si="6"/>
        <v>0</v>
      </c>
      <c r="K30" s="67"/>
      <c r="L30" s="68" t="s">
        <v>17</v>
      </c>
      <c r="M30" s="67"/>
      <c r="N30" s="67"/>
      <c r="O30" s="67"/>
      <c r="P30" s="69" t="str">
        <f t="shared" si="4"/>
        <v>A1</v>
      </c>
      <c r="Q30" s="69" t="str">
        <f t="shared" si="4"/>
        <v/>
      </c>
      <c r="R30" s="69" t="s">
        <v>35</v>
      </c>
      <c r="S30" s="67"/>
      <c r="T30" s="70">
        <v>0</v>
      </c>
      <c r="U30" s="70">
        <v>0</v>
      </c>
      <c r="V30" s="70">
        <v>0</v>
      </c>
      <c r="W30" s="70">
        <v>0</v>
      </c>
      <c r="X30" s="70">
        <v>0</v>
      </c>
      <c r="Y30" s="70">
        <v>0</v>
      </c>
      <c r="Z30" s="70">
        <v>0</v>
      </c>
      <c r="AA30" s="70">
        <v>0</v>
      </c>
      <c r="AB30" s="70">
        <v>0</v>
      </c>
      <c r="AC30" s="70">
        <v>0</v>
      </c>
      <c r="AD30" s="70">
        <v>0</v>
      </c>
      <c r="AE30" s="70">
        <v>0</v>
      </c>
      <c r="AF30" s="70">
        <v>0</v>
      </c>
      <c r="AG30" s="70">
        <v>0</v>
      </c>
      <c r="AH30" s="70">
        <v>0</v>
      </c>
      <c r="AI30" s="70">
        <v>0</v>
      </c>
      <c r="AJ30" s="70">
        <v>0</v>
      </c>
      <c r="AK30" s="70">
        <v>0</v>
      </c>
      <c r="AL30" s="70">
        <v>0</v>
      </c>
      <c r="AM30" s="70">
        <v>0</v>
      </c>
      <c r="AN30" s="70">
        <v>0</v>
      </c>
      <c r="AO30" s="70">
        <v>0</v>
      </c>
      <c r="AP30" s="70">
        <v>0</v>
      </c>
      <c r="AQ30" s="70">
        <v>0</v>
      </c>
      <c r="AR30" s="70">
        <v>0</v>
      </c>
      <c r="AS30" s="70">
        <v>0</v>
      </c>
    </row>
    <row r="31" spans="1:45" x14ac:dyDescent="0.3">
      <c r="A31" s="50">
        <f>A29</f>
        <v>590</v>
      </c>
      <c r="B31" s="10" t="s">
        <v>40</v>
      </c>
      <c r="C31" s="10" t="s">
        <v>42</v>
      </c>
      <c r="D31" s="10">
        <v>2</v>
      </c>
      <c r="E31" s="51" t="s">
        <v>44</v>
      </c>
      <c r="F31" s="10" t="str">
        <f>IFERROR(VLOOKUP(E31,'[1]TABLE BOM'!$D$2:$F$399,3,FALSE),"")</f>
        <v/>
      </c>
      <c r="G31" s="10" t="s">
        <v>39</v>
      </c>
      <c r="H31" s="10"/>
      <c r="I31" s="10" t="str">
        <f ca="1">IF(SUM(T31:OFFSET(T31,,25,,))=0,"No actif","Actif")</f>
        <v>No actif</v>
      </c>
      <c r="J31" s="10">
        <f>IFERROR(IF(E31="",0,VLOOKUP(E31,'[1]TABLE BOM'!$D$2:$G$500,4,FALSE)),0)</f>
        <v>0</v>
      </c>
      <c r="K31" s="10"/>
      <c r="L31" s="11" t="s">
        <v>17</v>
      </c>
      <c r="M31" s="10"/>
      <c r="N31" s="10"/>
      <c r="O31" s="10"/>
      <c r="P31" s="51" t="str">
        <f t="shared" si="4"/>
        <v>A2</v>
      </c>
      <c r="Q31" s="51" t="str">
        <f t="shared" si="4"/>
        <v/>
      </c>
      <c r="R31" s="51" t="s">
        <v>18</v>
      </c>
      <c r="S31" s="51"/>
      <c r="T31" s="10">
        <v>0</v>
      </c>
      <c r="U31" s="10">
        <v>0</v>
      </c>
      <c r="V31" s="10">
        <v>0</v>
      </c>
      <c r="W31" s="10">
        <v>0</v>
      </c>
      <c r="X31" s="10">
        <v>0</v>
      </c>
      <c r="Y31" s="10">
        <v>0</v>
      </c>
      <c r="Z31" s="10">
        <v>0</v>
      </c>
      <c r="AA31" s="10">
        <v>0</v>
      </c>
      <c r="AB31" s="10">
        <v>0</v>
      </c>
      <c r="AC31" s="10">
        <v>0</v>
      </c>
      <c r="AD31" s="10">
        <v>0</v>
      </c>
      <c r="AE31" s="10">
        <v>0</v>
      </c>
      <c r="AF31" s="10">
        <v>0</v>
      </c>
      <c r="AG31" s="10">
        <v>0</v>
      </c>
      <c r="AH31" s="10">
        <v>0</v>
      </c>
      <c r="AI31" s="10">
        <v>0</v>
      </c>
      <c r="AJ31" s="10">
        <v>0</v>
      </c>
      <c r="AK31" s="10">
        <v>0</v>
      </c>
      <c r="AL31" s="10">
        <v>0</v>
      </c>
      <c r="AM31" s="10">
        <v>0</v>
      </c>
      <c r="AN31" s="10">
        <v>0</v>
      </c>
      <c r="AO31" s="10">
        <v>0</v>
      </c>
      <c r="AP31" s="10">
        <v>0</v>
      </c>
      <c r="AQ31" s="10">
        <v>0</v>
      </c>
      <c r="AR31" s="10">
        <v>0</v>
      </c>
      <c r="AS31" s="10">
        <v>0</v>
      </c>
    </row>
    <row r="32" spans="1:45" x14ac:dyDescent="0.3">
      <c r="A32" s="41">
        <f t="shared" si="8"/>
        <v>590</v>
      </c>
      <c r="B32" s="42" t="s">
        <v>40</v>
      </c>
      <c r="C32" s="42" t="s">
        <v>42</v>
      </c>
      <c r="D32" s="42">
        <v>2</v>
      </c>
      <c r="E32" s="44" t="s">
        <v>44</v>
      </c>
      <c r="F32" s="42" t="str">
        <f>F31</f>
        <v/>
      </c>
      <c r="G32" s="42" t="s">
        <v>39</v>
      </c>
      <c r="H32" s="42"/>
      <c r="I32" s="42" t="str">
        <f ca="1">I31</f>
        <v>No actif</v>
      </c>
      <c r="J32" s="42">
        <f>J31</f>
        <v>0</v>
      </c>
      <c r="K32" s="42"/>
      <c r="L32" s="43" t="s">
        <v>17</v>
      </c>
      <c r="M32" s="42"/>
      <c r="N32" s="42"/>
      <c r="O32" s="42"/>
      <c r="P32" s="44" t="str">
        <f t="shared" si="4"/>
        <v>A2</v>
      </c>
      <c r="Q32" s="44" t="str">
        <f t="shared" si="4"/>
        <v/>
      </c>
      <c r="R32" s="44" t="s">
        <v>28</v>
      </c>
      <c r="S32" s="52">
        <v>0</v>
      </c>
      <c r="T32" s="52">
        <v>0</v>
      </c>
      <c r="U32" s="52">
        <v>0</v>
      </c>
      <c r="V32" s="52">
        <v>0</v>
      </c>
      <c r="W32" s="52">
        <v>0</v>
      </c>
      <c r="X32" s="52">
        <v>0</v>
      </c>
      <c r="Y32" s="52">
        <v>0</v>
      </c>
      <c r="Z32" s="52">
        <v>0</v>
      </c>
      <c r="AA32" s="52">
        <v>0</v>
      </c>
      <c r="AB32" s="52">
        <v>0</v>
      </c>
      <c r="AC32" s="52">
        <v>0</v>
      </c>
      <c r="AD32" s="52">
        <v>0</v>
      </c>
      <c r="AE32" s="52">
        <v>0</v>
      </c>
      <c r="AF32" s="52">
        <v>0</v>
      </c>
      <c r="AG32" s="52">
        <v>0</v>
      </c>
      <c r="AH32" s="52">
        <v>0</v>
      </c>
      <c r="AI32" s="52">
        <v>0</v>
      </c>
      <c r="AJ32" s="52">
        <v>0</v>
      </c>
      <c r="AK32" s="52">
        <v>0</v>
      </c>
      <c r="AL32" s="52">
        <v>0</v>
      </c>
      <c r="AM32" s="52">
        <v>0</v>
      </c>
      <c r="AN32" s="52">
        <v>0</v>
      </c>
      <c r="AO32" s="52">
        <v>0</v>
      </c>
      <c r="AP32" s="52">
        <v>0</v>
      </c>
      <c r="AQ32" s="52">
        <v>0</v>
      </c>
      <c r="AR32" s="52">
        <v>0</v>
      </c>
      <c r="AS32" s="52">
        <v>0</v>
      </c>
    </row>
    <row r="33" spans="1:45" x14ac:dyDescent="0.3">
      <c r="A33" s="53">
        <f t="shared" si="8"/>
        <v>590</v>
      </c>
      <c r="B33" s="54" t="s">
        <v>40</v>
      </c>
      <c r="C33" s="54" t="s">
        <v>42</v>
      </c>
      <c r="D33" s="55">
        <v>2</v>
      </c>
      <c r="E33" s="57" t="s">
        <v>44</v>
      </c>
      <c r="F33" s="55" t="str">
        <f t="shared" ref="E33:G41" si="9">F32</f>
        <v/>
      </c>
      <c r="G33" s="55" t="s">
        <v>39</v>
      </c>
      <c r="H33" s="55">
        <f>IFERROR(VLOOKUP(G33,[1]gammes!$A$1:$E$30,2,FALSE),0)</f>
        <v>260</v>
      </c>
      <c r="I33" s="55" t="str">
        <f ca="1">I32</f>
        <v>No actif</v>
      </c>
      <c r="J33" s="55">
        <f t="shared" ref="J33:J41" si="10">J32</f>
        <v>0</v>
      </c>
      <c r="K33" s="55" t="s">
        <v>50</v>
      </c>
      <c r="L33" s="56" t="s">
        <v>17</v>
      </c>
      <c r="M33" s="55"/>
      <c r="N33" s="55"/>
      <c r="O33" s="55"/>
      <c r="P33" s="57" t="str">
        <f t="shared" si="4"/>
        <v>A2</v>
      </c>
      <c r="Q33" s="57" t="str">
        <f t="shared" si="4"/>
        <v/>
      </c>
      <c r="R33" s="57" t="s">
        <v>29</v>
      </c>
      <c r="S33" s="57"/>
      <c r="T33" s="54"/>
      <c r="U33" s="54"/>
      <c r="V33" s="54"/>
      <c r="W33" s="54"/>
      <c r="X33" s="54"/>
      <c r="Y33" s="54"/>
      <c r="Z33" s="54"/>
      <c r="AA33" s="54"/>
      <c r="AB33" s="54"/>
      <c r="AC33" s="54"/>
      <c r="AD33" s="54"/>
      <c r="AE33" s="54"/>
      <c r="AF33" s="54"/>
      <c r="AG33" s="54"/>
      <c r="AH33" s="54"/>
      <c r="AI33" s="54"/>
      <c r="AJ33" s="54"/>
      <c r="AK33" s="54"/>
      <c r="AL33" s="54"/>
      <c r="AM33" s="54"/>
      <c r="AN33" s="54"/>
      <c r="AO33" s="54"/>
      <c r="AP33" s="54"/>
      <c r="AQ33" s="54"/>
      <c r="AR33" s="54"/>
      <c r="AS33" s="54"/>
    </row>
    <row r="34" spans="1:45" x14ac:dyDescent="0.3">
      <c r="A34" s="53">
        <f t="shared" si="8"/>
        <v>590</v>
      </c>
      <c r="B34" s="54" t="s">
        <v>40</v>
      </c>
      <c r="C34" s="54" t="s">
        <v>42</v>
      </c>
      <c r="D34" s="55">
        <v>2</v>
      </c>
      <c r="E34" s="57" t="s">
        <v>44</v>
      </c>
      <c r="F34" s="55" t="str">
        <f t="shared" si="9"/>
        <v/>
      </c>
      <c r="G34" s="55" t="s">
        <v>39</v>
      </c>
      <c r="H34" s="55">
        <f>IFERROR(VLOOKUP(G34,[1]gammes!$A$1:$E$30,3,FALSE),0)</f>
        <v>0</v>
      </c>
      <c r="I34" s="55" t="str">
        <f ca="1">I33</f>
        <v>No actif</v>
      </c>
      <c r="J34" s="55">
        <f t="shared" si="10"/>
        <v>0</v>
      </c>
      <c r="K34" s="55" t="s">
        <v>52</v>
      </c>
      <c r="L34" s="56" t="s">
        <v>17</v>
      </c>
      <c r="M34" s="55"/>
      <c r="N34" s="55"/>
      <c r="O34" s="55"/>
      <c r="P34" s="57" t="str">
        <f t="shared" si="4"/>
        <v>A2</v>
      </c>
      <c r="Q34" s="57" t="str">
        <f t="shared" si="4"/>
        <v/>
      </c>
      <c r="R34" s="57" t="s">
        <v>30</v>
      </c>
      <c r="S34" s="57"/>
      <c r="T34" s="54"/>
      <c r="U34" s="54"/>
      <c r="V34" s="54"/>
      <c r="W34" s="54"/>
      <c r="X34" s="54"/>
      <c r="Y34" s="54"/>
      <c r="Z34" s="54"/>
      <c r="AA34" s="54"/>
      <c r="AB34" s="54"/>
      <c r="AC34" s="54"/>
      <c r="AD34" s="54"/>
      <c r="AE34" s="54"/>
      <c r="AF34" s="54"/>
      <c r="AG34" s="54"/>
      <c r="AH34" s="54"/>
      <c r="AI34" s="54"/>
      <c r="AJ34" s="54"/>
      <c r="AK34" s="54"/>
      <c r="AL34" s="54"/>
      <c r="AM34" s="54"/>
      <c r="AN34" s="54"/>
      <c r="AO34" s="54"/>
      <c r="AP34" s="54"/>
      <c r="AQ34" s="54"/>
      <c r="AR34" s="54"/>
      <c r="AS34" s="54"/>
    </row>
    <row r="35" spans="1:45" x14ac:dyDescent="0.3">
      <c r="A35" s="53">
        <f t="shared" si="8"/>
        <v>590</v>
      </c>
      <c r="B35" s="54" t="s">
        <v>40</v>
      </c>
      <c r="C35" s="54" t="s">
        <v>42</v>
      </c>
      <c r="D35" s="55">
        <v>2</v>
      </c>
      <c r="E35" s="57" t="s">
        <v>44</v>
      </c>
      <c r="F35" s="55" t="str">
        <f t="shared" si="9"/>
        <v/>
      </c>
      <c r="G35" s="55" t="s">
        <v>39</v>
      </c>
      <c r="H35" s="55">
        <f>IFERROR(VLOOKUP(G35,[1]gammes!$A$1:$D$30,4,FALSE),0)</f>
        <v>152</v>
      </c>
      <c r="I35" s="55" t="str">
        <f t="shared" ref="I35:I41" ca="1" si="11">I34</f>
        <v>No actif</v>
      </c>
      <c r="J35" s="55">
        <f t="shared" si="10"/>
        <v>0</v>
      </c>
      <c r="K35" s="55" t="s">
        <v>51</v>
      </c>
      <c r="L35" s="56" t="s">
        <v>17</v>
      </c>
      <c r="M35" s="55"/>
      <c r="N35" s="55"/>
      <c r="O35" s="55"/>
      <c r="P35" s="57" t="str">
        <f t="shared" si="4"/>
        <v>A2</v>
      </c>
      <c r="Q35" s="57" t="str">
        <f t="shared" si="4"/>
        <v/>
      </c>
      <c r="R35" s="57" t="s">
        <v>31</v>
      </c>
      <c r="S35" s="57"/>
      <c r="T35" s="54"/>
      <c r="U35" s="54"/>
      <c r="V35" s="54"/>
      <c r="W35" s="54"/>
      <c r="X35" s="54"/>
      <c r="Y35" s="54"/>
      <c r="Z35" s="54"/>
      <c r="AA35" s="54"/>
      <c r="AB35" s="54"/>
      <c r="AC35" s="54"/>
      <c r="AD35" s="54"/>
      <c r="AE35" s="54"/>
      <c r="AF35" s="54"/>
      <c r="AG35" s="54"/>
      <c r="AH35" s="54"/>
      <c r="AI35" s="54"/>
      <c r="AJ35" s="54"/>
      <c r="AK35" s="54"/>
      <c r="AL35" s="54"/>
      <c r="AM35" s="54"/>
      <c r="AN35" s="54"/>
      <c r="AO35" s="54"/>
      <c r="AP35" s="54"/>
      <c r="AQ35" s="54"/>
      <c r="AR35" s="54"/>
      <c r="AS35" s="54"/>
    </row>
    <row r="36" spans="1:45" x14ac:dyDescent="0.3">
      <c r="A36" s="53">
        <f t="shared" si="8"/>
        <v>590</v>
      </c>
      <c r="B36" s="54" t="s">
        <v>40</v>
      </c>
      <c r="C36" s="54" t="s">
        <v>42</v>
      </c>
      <c r="D36" s="55">
        <v>2</v>
      </c>
      <c r="E36" s="57" t="s">
        <v>44</v>
      </c>
      <c r="F36" s="55" t="str">
        <f t="shared" si="9"/>
        <v/>
      </c>
      <c r="G36" s="55" t="s">
        <v>39</v>
      </c>
      <c r="H36" s="55">
        <f>IFERROR(VLOOKUP(G36,[1]gammes!$A$1:$E$30,5,FALSE),0)</f>
        <v>130</v>
      </c>
      <c r="I36" s="55" t="str">
        <f t="shared" ca="1" si="11"/>
        <v>No actif</v>
      </c>
      <c r="J36" s="55">
        <f t="shared" si="10"/>
        <v>0</v>
      </c>
      <c r="K36" s="55" t="s">
        <v>53</v>
      </c>
      <c r="L36" s="56" t="s">
        <v>17</v>
      </c>
      <c r="M36" s="55"/>
      <c r="N36" s="55"/>
      <c r="O36" s="55"/>
      <c r="P36" s="57" t="str">
        <f t="shared" si="4"/>
        <v>A2</v>
      </c>
      <c r="Q36" s="57" t="str">
        <f t="shared" si="4"/>
        <v/>
      </c>
      <c r="R36" s="57" t="s">
        <v>32</v>
      </c>
      <c r="S36" s="57"/>
      <c r="T36" s="54"/>
      <c r="U36" s="54"/>
      <c r="V36" s="54"/>
      <c r="W36" s="54"/>
      <c r="X36" s="54"/>
      <c r="Y36" s="54"/>
      <c r="Z36" s="54"/>
      <c r="AA36" s="54"/>
      <c r="AB36" s="54"/>
      <c r="AC36" s="54"/>
      <c r="AD36" s="54"/>
      <c r="AE36" s="54"/>
      <c r="AF36" s="54"/>
      <c r="AG36" s="54"/>
      <c r="AH36" s="54"/>
      <c r="AI36" s="54"/>
      <c r="AJ36" s="54"/>
      <c r="AK36" s="54"/>
      <c r="AL36" s="54"/>
      <c r="AM36" s="54"/>
      <c r="AN36" s="54"/>
      <c r="AO36" s="54"/>
      <c r="AP36" s="54"/>
      <c r="AQ36" s="54"/>
      <c r="AR36" s="54"/>
      <c r="AS36" s="54"/>
    </row>
    <row r="37" spans="1:45" x14ac:dyDescent="0.3">
      <c r="A37" s="58">
        <f>A35</f>
        <v>590</v>
      </c>
      <c r="B37" s="59" t="s">
        <v>40</v>
      </c>
      <c r="C37" s="59" t="s">
        <v>42</v>
      </c>
      <c r="D37" s="59">
        <v>2</v>
      </c>
      <c r="E37" s="61" t="s">
        <v>44</v>
      </c>
      <c r="F37" s="59" t="str">
        <f>F35</f>
        <v/>
      </c>
      <c r="G37" s="59" t="s">
        <v>39</v>
      </c>
      <c r="H37" s="59"/>
      <c r="I37" s="59" t="str">
        <f ca="1">I35</f>
        <v>No actif</v>
      </c>
      <c r="J37" s="59">
        <f>J35</f>
        <v>0</v>
      </c>
      <c r="K37" s="59"/>
      <c r="L37" s="60" t="s">
        <v>17</v>
      </c>
      <c r="M37" s="59"/>
      <c r="N37" s="59"/>
      <c r="O37" s="59"/>
      <c r="P37" s="61" t="str">
        <f t="shared" si="4"/>
        <v>A2</v>
      </c>
      <c r="Q37" s="61" t="str">
        <f t="shared" si="4"/>
        <v/>
      </c>
      <c r="R37" s="61" t="s">
        <v>33</v>
      </c>
      <c r="S37" s="59">
        <v>0</v>
      </c>
      <c r="T37" s="59">
        <v>0</v>
      </c>
      <c r="U37" s="59">
        <v>0</v>
      </c>
      <c r="V37" s="59">
        <v>0</v>
      </c>
      <c r="W37" s="59">
        <v>0</v>
      </c>
      <c r="X37" s="59">
        <v>0</v>
      </c>
      <c r="Y37" s="59">
        <v>0</v>
      </c>
      <c r="Z37" s="59">
        <v>0</v>
      </c>
      <c r="AA37" s="59">
        <v>0</v>
      </c>
      <c r="AB37" s="59">
        <v>0</v>
      </c>
      <c r="AC37" s="59">
        <v>0</v>
      </c>
      <c r="AD37" s="59">
        <v>0</v>
      </c>
      <c r="AE37" s="59">
        <v>0</v>
      </c>
      <c r="AF37" s="59">
        <v>0</v>
      </c>
      <c r="AG37" s="59">
        <v>0</v>
      </c>
      <c r="AH37" s="59">
        <v>0</v>
      </c>
      <c r="AI37" s="59">
        <v>0</v>
      </c>
      <c r="AJ37" s="59">
        <v>0</v>
      </c>
      <c r="AK37" s="59">
        <v>0</v>
      </c>
      <c r="AL37" s="59">
        <v>0</v>
      </c>
      <c r="AM37" s="59">
        <v>0</v>
      </c>
      <c r="AN37" s="59">
        <v>0</v>
      </c>
      <c r="AO37" s="59">
        <v>0</v>
      </c>
      <c r="AP37" s="59">
        <v>0</v>
      </c>
      <c r="AQ37" s="59">
        <v>0</v>
      </c>
      <c r="AR37" s="59">
        <v>0</v>
      </c>
      <c r="AS37" s="59">
        <v>0</v>
      </c>
    </row>
    <row r="38" spans="1:45" x14ac:dyDescent="0.3">
      <c r="A38" s="26">
        <f t="shared" si="8"/>
        <v>590</v>
      </c>
      <c r="B38" s="27" t="s">
        <v>40</v>
      </c>
      <c r="C38" s="27" t="s">
        <v>42</v>
      </c>
      <c r="D38" s="27">
        <v>2</v>
      </c>
      <c r="E38" s="29" t="s">
        <v>44</v>
      </c>
      <c r="F38" s="27" t="str">
        <f t="shared" si="9"/>
        <v/>
      </c>
      <c r="G38" s="27" t="s">
        <v>39</v>
      </c>
      <c r="H38" s="27"/>
      <c r="I38" s="27" t="str">
        <f t="shared" ca="1" si="11"/>
        <v>No actif</v>
      </c>
      <c r="J38" s="27">
        <f t="shared" si="10"/>
        <v>0</v>
      </c>
      <c r="K38" s="27"/>
      <c r="L38" s="28" t="s">
        <v>17</v>
      </c>
      <c r="M38" s="27"/>
      <c r="N38" s="27"/>
      <c r="O38" s="27"/>
      <c r="P38" s="29" t="str">
        <f t="shared" si="4"/>
        <v>A2</v>
      </c>
      <c r="Q38" s="29" t="str">
        <f t="shared" si="4"/>
        <v/>
      </c>
      <c r="R38" s="30" t="s">
        <v>23</v>
      </c>
      <c r="S38" s="27"/>
      <c r="T38" s="31" t="e">
        <v>#NAME?</v>
      </c>
      <c r="U38" s="31" t="e">
        <v>#NAME?</v>
      </c>
      <c r="V38" s="31" t="e">
        <v>#NAME?</v>
      </c>
      <c r="W38" s="31" t="e">
        <v>#NAME?</v>
      </c>
      <c r="X38" s="31" t="e">
        <v>#NAME?</v>
      </c>
      <c r="Y38" s="31" t="e">
        <v>#NAME?</v>
      </c>
      <c r="Z38" s="31" t="e">
        <v>#NAME?</v>
      </c>
      <c r="AA38" s="31" t="e">
        <v>#NAME?</v>
      </c>
      <c r="AB38" s="31" t="e">
        <v>#NAME?</v>
      </c>
      <c r="AC38" s="31" t="e">
        <v>#NAME?</v>
      </c>
      <c r="AD38" s="31" t="e">
        <v>#NAME?</v>
      </c>
      <c r="AE38" s="31" t="e">
        <v>#NAME?</v>
      </c>
      <c r="AF38" s="31" t="e">
        <v>#NAME?</v>
      </c>
      <c r="AG38" s="31" t="e">
        <v>#NAME?</v>
      </c>
      <c r="AH38" s="31" t="e">
        <v>#NAME?</v>
      </c>
      <c r="AI38" s="31" t="e">
        <v>#NAME?</v>
      </c>
      <c r="AJ38" s="31" t="e">
        <v>#NAME?</v>
      </c>
      <c r="AK38" s="31" t="e">
        <v>#NAME?</v>
      </c>
      <c r="AL38" s="31" t="e">
        <v>#NAME?</v>
      </c>
      <c r="AM38" s="31" t="e">
        <v>#NAME?</v>
      </c>
      <c r="AN38" s="31" t="e">
        <v>#NAME?</v>
      </c>
      <c r="AO38" s="31" t="e">
        <v>#NAME?</v>
      </c>
      <c r="AP38" s="31" t="e">
        <v>#NAME?</v>
      </c>
      <c r="AQ38" s="31" t="e">
        <v>#NAME?</v>
      </c>
      <c r="AR38" s="31" t="e">
        <v>#NAME?</v>
      </c>
      <c r="AS38" s="31" t="e">
        <v>#NAME?</v>
      </c>
    </row>
    <row r="39" spans="1:45" x14ac:dyDescent="0.3">
      <c r="A39" s="36">
        <f t="shared" si="8"/>
        <v>590</v>
      </c>
      <c r="B39" s="37" t="s">
        <v>40</v>
      </c>
      <c r="C39" s="37" t="s">
        <v>42</v>
      </c>
      <c r="D39" s="37">
        <v>2</v>
      </c>
      <c r="E39" s="39" t="s">
        <v>44</v>
      </c>
      <c r="F39" s="37" t="str">
        <f t="shared" si="9"/>
        <v/>
      </c>
      <c r="G39" s="37" t="s">
        <v>39</v>
      </c>
      <c r="H39" s="37"/>
      <c r="I39" s="37" t="str">
        <f t="shared" ca="1" si="11"/>
        <v>No actif</v>
      </c>
      <c r="J39" s="37">
        <f t="shared" si="10"/>
        <v>0</v>
      </c>
      <c r="K39" s="37"/>
      <c r="L39" s="38"/>
      <c r="M39" s="37"/>
      <c r="N39" s="37"/>
      <c r="O39" s="37"/>
      <c r="P39" s="39" t="str">
        <f t="shared" si="4"/>
        <v>A2</v>
      </c>
      <c r="Q39" s="39" t="str">
        <f t="shared" si="4"/>
        <v/>
      </c>
      <c r="R39" s="39" t="s">
        <v>25</v>
      </c>
      <c r="S39" s="37">
        <v>0</v>
      </c>
      <c r="T39" s="37">
        <v>0</v>
      </c>
      <c r="U39" s="37">
        <v>0</v>
      </c>
      <c r="V39" s="37">
        <v>0</v>
      </c>
      <c r="W39" s="37">
        <v>0</v>
      </c>
      <c r="X39" s="37">
        <v>0</v>
      </c>
      <c r="Y39" s="37">
        <v>0</v>
      </c>
      <c r="Z39" s="37">
        <v>0</v>
      </c>
      <c r="AA39" s="37">
        <v>0</v>
      </c>
      <c r="AB39" s="37">
        <v>0</v>
      </c>
      <c r="AC39" s="37">
        <v>0</v>
      </c>
      <c r="AD39" s="37">
        <v>0</v>
      </c>
      <c r="AE39" s="37">
        <v>0</v>
      </c>
      <c r="AF39" s="37">
        <v>0</v>
      </c>
      <c r="AG39" s="37">
        <v>0</v>
      </c>
      <c r="AH39" s="37">
        <v>0</v>
      </c>
      <c r="AI39" s="37">
        <v>0</v>
      </c>
      <c r="AJ39" s="37">
        <v>0</v>
      </c>
      <c r="AK39" s="37">
        <v>0</v>
      </c>
      <c r="AL39" s="37">
        <v>0</v>
      </c>
      <c r="AM39" s="37">
        <v>0</v>
      </c>
      <c r="AN39" s="37">
        <v>0</v>
      </c>
      <c r="AO39" s="37">
        <v>0</v>
      </c>
      <c r="AP39" s="37">
        <v>0</v>
      </c>
      <c r="AQ39" s="37">
        <v>0</v>
      </c>
      <c r="AR39" s="37">
        <v>0</v>
      </c>
      <c r="AS39" s="37">
        <v>0</v>
      </c>
    </row>
    <row r="40" spans="1:45" x14ac:dyDescent="0.3">
      <c r="A40" s="62">
        <f t="shared" si="8"/>
        <v>590</v>
      </c>
      <c r="B40" s="63" t="s">
        <v>40</v>
      </c>
      <c r="C40" s="63" t="s">
        <v>42</v>
      </c>
      <c r="D40" s="63">
        <v>2</v>
      </c>
      <c r="E40" s="65" t="s">
        <v>44</v>
      </c>
      <c r="F40" s="63" t="str">
        <f t="shared" si="9"/>
        <v/>
      </c>
      <c r="G40" s="63" t="s">
        <v>39</v>
      </c>
      <c r="H40" s="63"/>
      <c r="I40" s="63" t="str">
        <f t="shared" ca="1" si="11"/>
        <v>No actif</v>
      </c>
      <c r="J40" s="63">
        <f t="shared" si="10"/>
        <v>0</v>
      </c>
      <c r="K40" s="63"/>
      <c r="L40" s="64" t="s">
        <v>17</v>
      </c>
      <c r="M40" s="63"/>
      <c r="N40" s="63"/>
      <c r="O40" s="63"/>
      <c r="P40" s="65" t="str">
        <f t="shared" si="4"/>
        <v>A2</v>
      </c>
      <c r="Q40" s="65" t="str">
        <f t="shared" si="4"/>
        <v/>
      </c>
      <c r="R40" s="65" t="s">
        <v>34</v>
      </c>
      <c r="S40" s="63">
        <v>0</v>
      </c>
      <c r="T40" s="63">
        <v>0</v>
      </c>
      <c r="U40" s="63">
        <v>0</v>
      </c>
      <c r="V40" s="63">
        <v>0</v>
      </c>
      <c r="W40" s="63">
        <v>0</v>
      </c>
      <c r="X40" s="63">
        <v>0</v>
      </c>
      <c r="Y40" s="63">
        <v>0</v>
      </c>
      <c r="Z40" s="63">
        <v>0</v>
      </c>
      <c r="AA40" s="63">
        <v>0</v>
      </c>
      <c r="AB40" s="63">
        <v>0</v>
      </c>
      <c r="AC40" s="63">
        <v>0</v>
      </c>
      <c r="AD40" s="63">
        <v>0</v>
      </c>
      <c r="AE40" s="63">
        <v>0</v>
      </c>
      <c r="AF40" s="63">
        <v>0</v>
      </c>
      <c r="AG40" s="63">
        <v>0</v>
      </c>
      <c r="AH40" s="63">
        <v>0</v>
      </c>
      <c r="AI40" s="63">
        <v>0</v>
      </c>
      <c r="AJ40" s="63">
        <v>0</v>
      </c>
      <c r="AK40" s="63">
        <v>0</v>
      </c>
      <c r="AL40" s="63">
        <v>0</v>
      </c>
      <c r="AM40" s="63">
        <v>0</v>
      </c>
      <c r="AN40" s="63">
        <v>0</v>
      </c>
      <c r="AO40" s="63">
        <v>0</v>
      </c>
      <c r="AP40" s="63">
        <v>0</v>
      </c>
      <c r="AQ40" s="63">
        <v>0</v>
      </c>
      <c r="AR40" s="63">
        <v>0</v>
      </c>
      <c r="AS40" s="63">
        <v>0</v>
      </c>
    </row>
    <row r="41" spans="1:45" ht="15" thickBot="1" x14ac:dyDescent="0.35">
      <c r="A41" s="66">
        <f>A40</f>
        <v>590</v>
      </c>
      <c r="B41" s="67" t="s">
        <v>40</v>
      </c>
      <c r="C41" s="67" t="s">
        <v>42</v>
      </c>
      <c r="D41" s="67">
        <v>2</v>
      </c>
      <c r="E41" s="69" t="s">
        <v>44</v>
      </c>
      <c r="F41" s="67" t="str">
        <f t="shared" si="9"/>
        <v/>
      </c>
      <c r="G41" s="67" t="s">
        <v>39</v>
      </c>
      <c r="H41" s="67"/>
      <c r="I41" s="67" t="str">
        <f t="shared" ca="1" si="11"/>
        <v>No actif</v>
      </c>
      <c r="J41" s="67">
        <f t="shared" si="10"/>
        <v>0</v>
      </c>
      <c r="K41" s="67"/>
      <c r="L41" s="68" t="s">
        <v>17</v>
      </c>
      <c r="M41" s="67"/>
      <c r="N41" s="67"/>
      <c r="O41" s="67"/>
      <c r="P41" s="69" t="str">
        <f t="shared" si="4"/>
        <v>A2</v>
      </c>
      <c r="Q41" s="69" t="str">
        <f t="shared" si="4"/>
        <v/>
      </c>
      <c r="R41" s="69" t="s">
        <v>35</v>
      </c>
      <c r="S41" s="67"/>
      <c r="T41" s="70">
        <v>0</v>
      </c>
      <c r="U41" s="70">
        <v>0</v>
      </c>
      <c r="V41" s="70">
        <v>0</v>
      </c>
      <c r="W41" s="70">
        <v>0</v>
      </c>
      <c r="X41" s="70">
        <v>0</v>
      </c>
      <c r="Y41" s="70">
        <v>0</v>
      </c>
      <c r="Z41" s="70">
        <v>0</v>
      </c>
      <c r="AA41" s="70">
        <v>0</v>
      </c>
      <c r="AB41" s="70">
        <v>0</v>
      </c>
      <c r="AC41" s="70">
        <v>0</v>
      </c>
      <c r="AD41" s="70">
        <v>0</v>
      </c>
      <c r="AE41" s="70">
        <v>0</v>
      </c>
      <c r="AF41" s="70">
        <v>0</v>
      </c>
      <c r="AG41" s="70">
        <v>0</v>
      </c>
      <c r="AH41" s="70">
        <v>0</v>
      </c>
      <c r="AI41" s="70">
        <v>0</v>
      </c>
      <c r="AJ41" s="70">
        <v>0</v>
      </c>
      <c r="AK41" s="70">
        <v>0</v>
      </c>
      <c r="AL41" s="70">
        <v>0</v>
      </c>
      <c r="AM41" s="70">
        <v>0</v>
      </c>
      <c r="AN41" s="70">
        <v>0</v>
      </c>
      <c r="AO41" s="70">
        <v>0</v>
      </c>
      <c r="AP41" s="70">
        <v>0</v>
      </c>
      <c r="AQ41" s="70">
        <v>0</v>
      </c>
      <c r="AR41" s="70">
        <v>0</v>
      </c>
      <c r="AS41" s="70">
        <v>0</v>
      </c>
    </row>
    <row r="42" spans="1:45" x14ac:dyDescent="0.3">
      <c r="A42" s="50">
        <f>A40</f>
        <v>590</v>
      </c>
      <c r="B42" s="10" t="s">
        <v>40</v>
      </c>
      <c r="C42" s="10" t="s">
        <v>42</v>
      </c>
      <c r="D42" s="10">
        <v>3</v>
      </c>
      <c r="E42" s="51" t="s">
        <v>45</v>
      </c>
      <c r="F42" s="10" t="str">
        <f>IFERROR(VLOOKUP(E42,'[1]TABLE BOM'!$D$2:$F$399,3,FALSE),"")</f>
        <v/>
      </c>
      <c r="G42" s="10" t="s">
        <v>39</v>
      </c>
      <c r="H42" s="10"/>
      <c r="I42" s="10" t="str">
        <f ca="1">IF(SUM(T42:OFFSET(T42,,25,,))=0,"No actif","Actif")</f>
        <v>No actif</v>
      </c>
      <c r="J42" s="10">
        <f>IFERROR(IF(E42="",0,VLOOKUP(E42,'[1]TABLE BOM'!$D$2:$G$500,4,FALSE)),0)</f>
        <v>0</v>
      </c>
      <c r="K42" s="10"/>
      <c r="L42" s="11" t="s">
        <v>17</v>
      </c>
      <c r="M42" s="10"/>
      <c r="N42" s="10"/>
      <c r="O42" s="10"/>
      <c r="P42" s="51" t="str">
        <f t="shared" si="4"/>
        <v>A3</v>
      </c>
      <c r="Q42" s="51" t="str">
        <f t="shared" si="4"/>
        <v/>
      </c>
      <c r="R42" s="51" t="s">
        <v>18</v>
      </c>
      <c r="S42" s="51"/>
      <c r="T42" s="10">
        <v>0</v>
      </c>
      <c r="U42" s="10">
        <v>0</v>
      </c>
      <c r="V42" s="10">
        <v>0</v>
      </c>
      <c r="W42" s="10">
        <v>0</v>
      </c>
      <c r="X42" s="10">
        <v>0</v>
      </c>
      <c r="Y42" s="10">
        <v>0</v>
      </c>
      <c r="Z42" s="10">
        <v>0</v>
      </c>
      <c r="AA42" s="10">
        <v>0</v>
      </c>
      <c r="AB42" s="10">
        <v>0</v>
      </c>
      <c r="AC42" s="10">
        <v>0</v>
      </c>
      <c r="AD42" s="10">
        <v>0</v>
      </c>
      <c r="AE42" s="10">
        <v>0</v>
      </c>
      <c r="AF42" s="10">
        <v>0</v>
      </c>
      <c r="AG42" s="10">
        <v>0</v>
      </c>
      <c r="AH42" s="10">
        <v>0</v>
      </c>
      <c r="AI42" s="10">
        <v>0</v>
      </c>
      <c r="AJ42" s="10">
        <v>0</v>
      </c>
      <c r="AK42" s="10">
        <v>0</v>
      </c>
      <c r="AL42" s="10">
        <v>0</v>
      </c>
      <c r="AM42" s="10">
        <v>0</v>
      </c>
      <c r="AN42" s="10">
        <v>0</v>
      </c>
      <c r="AO42" s="10">
        <v>0</v>
      </c>
      <c r="AP42" s="10">
        <v>0</v>
      </c>
      <c r="AQ42" s="10">
        <v>0</v>
      </c>
      <c r="AR42" s="10">
        <v>0</v>
      </c>
      <c r="AS42" s="10">
        <v>0</v>
      </c>
    </row>
    <row r="43" spans="1:45" x14ac:dyDescent="0.3">
      <c r="A43" s="41">
        <f t="shared" si="8"/>
        <v>590</v>
      </c>
      <c r="B43" s="42" t="s">
        <v>40</v>
      </c>
      <c r="C43" s="42" t="s">
        <v>42</v>
      </c>
      <c r="D43" s="42">
        <v>3</v>
      </c>
      <c r="E43" s="44" t="s">
        <v>45</v>
      </c>
      <c r="F43" s="42" t="str">
        <f>F42</f>
        <v/>
      </c>
      <c r="G43" s="42" t="s">
        <v>39</v>
      </c>
      <c r="H43" s="42"/>
      <c r="I43" s="42" t="str">
        <f ca="1">I42</f>
        <v>No actif</v>
      </c>
      <c r="J43" s="42">
        <f>J42</f>
        <v>0</v>
      </c>
      <c r="K43" s="42"/>
      <c r="L43" s="43" t="s">
        <v>17</v>
      </c>
      <c r="M43" s="42"/>
      <c r="N43" s="42"/>
      <c r="O43" s="42"/>
      <c r="P43" s="44" t="str">
        <f t="shared" si="4"/>
        <v>A3</v>
      </c>
      <c r="Q43" s="44" t="str">
        <f t="shared" si="4"/>
        <v/>
      </c>
      <c r="R43" s="44" t="s">
        <v>28</v>
      </c>
      <c r="S43" s="52">
        <v>0</v>
      </c>
      <c r="T43" s="52">
        <v>0</v>
      </c>
      <c r="U43" s="52">
        <v>0</v>
      </c>
      <c r="V43" s="52">
        <v>0</v>
      </c>
      <c r="W43" s="52">
        <v>0</v>
      </c>
      <c r="X43" s="52">
        <v>0</v>
      </c>
      <c r="Y43" s="52">
        <v>0</v>
      </c>
      <c r="Z43" s="52">
        <v>0</v>
      </c>
      <c r="AA43" s="52">
        <v>0</v>
      </c>
      <c r="AB43" s="52">
        <v>0</v>
      </c>
      <c r="AC43" s="52">
        <v>0</v>
      </c>
      <c r="AD43" s="52">
        <v>0</v>
      </c>
      <c r="AE43" s="52">
        <v>0</v>
      </c>
      <c r="AF43" s="52">
        <v>0</v>
      </c>
      <c r="AG43" s="52">
        <v>0</v>
      </c>
      <c r="AH43" s="52">
        <v>0</v>
      </c>
      <c r="AI43" s="52">
        <v>0</v>
      </c>
      <c r="AJ43" s="52">
        <v>0</v>
      </c>
      <c r="AK43" s="52">
        <v>0</v>
      </c>
      <c r="AL43" s="52">
        <v>0</v>
      </c>
      <c r="AM43" s="52">
        <v>0</v>
      </c>
      <c r="AN43" s="52">
        <v>0</v>
      </c>
      <c r="AO43" s="52">
        <v>0</v>
      </c>
      <c r="AP43" s="52">
        <v>0</v>
      </c>
      <c r="AQ43" s="52">
        <v>0</v>
      </c>
      <c r="AR43" s="52">
        <v>0</v>
      </c>
      <c r="AS43" s="52">
        <v>0</v>
      </c>
    </row>
    <row r="44" spans="1:45" x14ac:dyDescent="0.3">
      <c r="A44" s="53">
        <f t="shared" si="8"/>
        <v>590</v>
      </c>
      <c r="B44" s="54" t="s">
        <v>40</v>
      </c>
      <c r="C44" s="54" t="s">
        <v>42</v>
      </c>
      <c r="D44" s="55">
        <v>3</v>
      </c>
      <c r="E44" s="57" t="s">
        <v>45</v>
      </c>
      <c r="F44" s="55" t="str">
        <f t="shared" ref="E44:G52" si="12">F43</f>
        <v/>
      </c>
      <c r="G44" s="55" t="s">
        <v>39</v>
      </c>
      <c r="H44" s="55">
        <f>IFERROR(VLOOKUP(G44,[1]gammes!$A$1:$E$30,2,FALSE),0)</f>
        <v>260</v>
      </c>
      <c r="I44" s="55" t="str">
        <f ca="1">I43</f>
        <v>No actif</v>
      </c>
      <c r="J44" s="55">
        <f t="shared" ref="J44:J52" si="13">J43</f>
        <v>0</v>
      </c>
      <c r="K44" s="55" t="s">
        <v>50</v>
      </c>
      <c r="L44" s="56" t="s">
        <v>17</v>
      </c>
      <c r="M44" s="55"/>
      <c r="N44" s="55"/>
      <c r="O44" s="55"/>
      <c r="P44" s="57" t="str">
        <f t="shared" si="4"/>
        <v>A3</v>
      </c>
      <c r="Q44" s="57" t="str">
        <f t="shared" si="4"/>
        <v/>
      </c>
      <c r="R44" s="57" t="s">
        <v>29</v>
      </c>
      <c r="S44" s="57"/>
      <c r="T44" s="54"/>
      <c r="U44" s="54"/>
      <c r="V44" s="54"/>
      <c r="W44" s="54"/>
      <c r="X44" s="54"/>
      <c r="Y44" s="54"/>
      <c r="Z44" s="54"/>
      <c r="AA44" s="54"/>
      <c r="AB44" s="54"/>
      <c r="AC44" s="54"/>
      <c r="AD44" s="54"/>
      <c r="AE44" s="54"/>
      <c r="AF44" s="54"/>
      <c r="AG44" s="54"/>
      <c r="AH44" s="54"/>
      <c r="AI44" s="54"/>
      <c r="AJ44" s="54"/>
      <c r="AK44" s="54"/>
      <c r="AL44" s="54"/>
      <c r="AM44" s="54"/>
      <c r="AN44" s="54"/>
      <c r="AO44" s="54"/>
      <c r="AP44" s="54"/>
      <c r="AQ44" s="54"/>
      <c r="AR44" s="54"/>
      <c r="AS44" s="54"/>
    </row>
    <row r="45" spans="1:45" x14ac:dyDescent="0.3">
      <c r="A45" s="53">
        <f t="shared" ref="A45:C60" si="14">A44</f>
        <v>590</v>
      </c>
      <c r="B45" s="54" t="s">
        <v>40</v>
      </c>
      <c r="C45" s="54" t="s">
        <v>42</v>
      </c>
      <c r="D45" s="55">
        <v>3</v>
      </c>
      <c r="E45" s="57" t="s">
        <v>45</v>
      </c>
      <c r="F45" s="55" t="str">
        <f t="shared" si="12"/>
        <v/>
      </c>
      <c r="G45" s="55" t="s">
        <v>39</v>
      </c>
      <c r="H45" s="55">
        <f>IFERROR(VLOOKUP(G45,[1]gammes!$A$1:$E$30,3,FALSE),0)</f>
        <v>0</v>
      </c>
      <c r="I45" s="55" t="str">
        <f ca="1">I44</f>
        <v>No actif</v>
      </c>
      <c r="J45" s="55">
        <f t="shared" si="13"/>
        <v>0</v>
      </c>
      <c r="K45" s="55" t="s">
        <v>52</v>
      </c>
      <c r="L45" s="56" t="s">
        <v>17</v>
      </c>
      <c r="M45" s="55"/>
      <c r="N45" s="55"/>
      <c r="O45" s="55"/>
      <c r="P45" s="57" t="str">
        <f t="shared" si="4"/>
        <v>A3</v>
      </c>
      <c r="Q45" s="57" t="str">
        <f t="shared" si="4"/>
        <v/>
      </c>
      <c r="R45" s="57" t="s">
        <v>30</v>
      </c>
      <c r="S45" s="57"/>
      <c r="T45" s="54"/>
      <c r="U45" s="54"/>
      <c r="V45" s="54"/>
      <c r="W45" s="54"/>
      <c r="X45" s="54"/>
      <c r="Y45" s="54"/>
      <c r="Z45" s="54"/>
      <c r="AA45" s="54"/>
      <c r="AB45" s="54"/>
      <c r="AC45" s="54"/>
      <c r="AD45" s="54"/>
      <c r="AE45" s="54"/>
      <c r="AF45" s="54"/>
      <c r="AG45" s="54"/>
      <c r="AH45" s="54"/>
      <c r="AI45" s="54"/>
      <c r="AJ45" s="54"/>
      <c r="AK45" s="54"/>
      <c r="AL45" s="54"/>
      <c r="AM45" s="54"/>
      <c r="AN45" s="54"/>
      <c r="AO45" s="54"/>
      <c r="AP45" s="54"/>
      <c r="AQ45" s="54"/>
      <c r="AR45" s="54"/>
      <c r="AS45" s="54"/>
    </row>
    <row r="46" spans="1:45" x14ac:dyDescent="0.3">
      <c r="A46" s="53">
        <f t="shared" si="14"/>
        <v>590</v>
      </c>
      <c r="B46" s="54" t="s">
        <v>40</v>
      </c>
      <c r="C46" s="54" t="s">
        <v>42</v>
      </c>
      <c r="D46" s="55">
        <v>3</v>
      </c>
      <c r="E46" s="57" t="s">
        <v>45</v>
      </c>
      <c r="F46" s="55" t="str">
        <f t="shared" si="12"/>
        <v/>
      </c>
      <c r="G46" s="55" t="s">
        <v>39</v>
      </c>
      <c r="H46" s="55">
        <f>IFERROR(VLOOKUP(G46,[1]gammes!$A$1:$D$30,4,FALSE),0)</f>
        <v>152</v>
      </c>
      <c r="I46" s="55" t="str">
        <f t="shared" ref="I46:I52" ca="1" si="15">I45</f>
        <v>No actif</v>
      </c>
      <c r="J46" s="55">
        <f t="shared" si="13"/>
        <v>0</v>
      </c>
      <c r="K46" s="55" t="s">
        <v>51</v>
      </c>
      <c r="L46" s="56" t="s">
        <v>17</v>
      </c>
      <c r="M46" s="55"/>
      <c r="N46" s="55"/>
      <c r="O46" s="55"/>
      <c r="P46" s="57" t="str">
        <f t="shared" si="4"/>
        <v>A3</v>
      </c>
      <c r="Q46" s="57" t="str">
        <f t="shared" si="4"/>
        <v/>
      </c>
      <c r="R46" s="57" t="s">
        <v>31</v>
      </c>
      <c r="S46" s="57"/>
      <c r="T46" s="54"/>
      <c r="U46" s="54"/>
      <c r="V46" s="54"/>
      <c r="W46" s="54"/>
      <c r="X46" s="54"/>
      <c r="Y46" s="54"/>
      <c r="Z46" s="54"/>
      <c r="AA46" s="54"/>
      <c r="AB46" s="54"/>
      <c r="AC46" s="54"/>
      <c r="AD46" s="54"/>
      <c r="AE46" s="54"/>
      <c r="AF46" s="54"/>
      <c r="AG46" s="54"/>
      <c r="AH46" s="54"/>
      <c r="AI46" s="54"/>
      <c r="AJ46" s="54"/>
      <c r="AK46" s="54"/>
      <c r="AL46" s="54"/>
      <c r="AM46" s="54"/>
      <c r="AN46" s="54"/>
      <c r="AO46" s="54"/>
      <c r="AP46" s="54"/>
      <c r="AQ46" s="54"/>
      <c r="AR46" s="54"/>
      <c r="AS46" s="54"/>
    </row>
    <row r="47" spans="1:45" x14ac:dyDescent="0.3">
      <c r="A47" s="53">
        <f t="shared" si="14"/>
        <v>590</v>
      </c>
      <c r="B47" s="54" t="s">
        <v>40</v>
      </c>
      <c r="C47" s="54" t="s">
        <v>42</v>
      </c>
      <c r="D47" s="55">
        <v>2</v>
      </c>
      <c r="E47" s="57" t="s">
        <v>45</v>
      </c>
      <c r="F47" s="55" t="str">
        <f t="shared" si="12"/>
        <v/>
      </c>
      <c r="G47" s="55" t="s">
        <v>39</v>
      </c>
      <c r="H47" s="55">
        <f>IFERROR(VLOOKUP(G47,[1]gammes!$A$1:$E$30,5,FALSE),0)</f>
        <v>130</v>
      </c>
      <c r="I47" s="55" t="str">
        <f t="shared" ca="1" si="15"/>
        <v>No actif</v>
      </c>
      <c r="J47" s="55">
        <f t="shared" si="13"/>
        <v>0</v>
      </c>
      <c r="K47" s="55" t="s">
        <v>53</v>
      </c>
      <c r="L47" s="56" t="s">
        <v>17</v>
      </c>
      <c r="M47" s="55"/>
      <c r="N47" s="55"/>
      <c r="O47" s="55"/>
      <c r="P47" s="57" t="str">
        <f t="shared" si="4"/>
        <v>A3</v>
      </c>
      <c r="Q47" s="57" t="str">
        <f t="shared" si="4"/>
        <v/>
      </c>
      <c r="R47" s="57" t="s">
        <v>32</v>
      </c>
      <c r="S47" s="57"/>
      <c r="T47" s="54"/>
      <c r="U47" s="54"/>
      <c r="V47" s="54"/>
      <c r="W47" s="54"/>
      <c r="X47" s="54"/>
      <c r="Y47" s="54"/>
      <c r="Z47" s="54"/>
      <c r="AA47" s="54"/>
      <c r="AB47" s="54"/>
      <c r="AC47" s="54"/>
      <c r="AD47" s="54"/>
      <c r="AE47" s="54"/>
      <c r="AF47" s="54"/>
      <c r="AG47" s="54"/>
      <c r="AH47" s="54"/>
      <c r="AI47" s="54"/>
      <c r="AJ47" s="54"/>
      <c r="AK47" s="54"/>
      <c r="AL47" s="54"/>
      <c r="AM47" s="54"/>
      <c r="AN47" s="54"/>
      <c r="AO47" s="54"/>
      <c r="AP47" s="54"/>
      <c r="AQ47" s="54"/>
      <c r="AR47" s="54"/>
      <c r="AS47" s="54"/>
    </row>
    <row r="48" spans="1:45" x14ac:dyDescent="0.3">
      <c r="A48" s="58">
        <f>A46</f>
        <v>590</v>
      </c>
      <c r="B48" s="59" t="s">
        <v>40</v>
      </c>
      <c r="C48" s="59" t="s">
        <v>42</v>
      </c>
      <c r="D48" s="59">
        <v>3</v>
      </c>
      <c r="E48" s="61" t="s">
        <v>45</v>
      </c>
      <c r="F48" s="59" t="str">
        <f>F46</f>
        <v/>
      </c>
      <c r="G48" s="59" t="s">
        <v>39</v>
      </c>
      <c r="H48" s="59"/>
      <c r="I48" s="59" t="str">
        <f ca="1">I46</f>
        <v>No actif</v>
      </c>
      <c r="J48" s="59">
        <f>J46</f>
        <v>0</v>
      </c>
      <c r="K48" s="59"/>
      <c r="L48" s="60" t="s">
        <v>17</v>
      </c>
      <c r="M48" s="59"/>
      <c r="N48" s="59"/>
      <c r="O48" s="59"/>
      <c r="P48" s="61" t="str">
        <f t="shared" si="4"/>
        <v>A3</v>
      </c>
      <c r="Q48" s="61" t="str">
        <f t="shared" si="4"/>
        <v/>
      </c>
      <c r="R48" s="61" t="s">
        <v>33</v>
      </c>
      <c r="S48" s="59">
        <v>0</v>
      </c>
      <c r="T48" s="59">
        <v>0</v>
      </c>
      <c r="U48" s="59">
        <v>0</v>
      </c>
      <c r="V48" s="59">
        <v>0</v>
      </c>
      <c r="W48" s="59">
        <v>0</v>
      </c>
      <c r="X48" s="59">
        <v>0</v>
      </c>
      <c r="Y48" s="59">
        <v>0</v>
      </c>
      <c r="Z48" s="59">
        <v>0</v>
      </c>
      <c r="AA48" s="59">
        <v>0</v>
      </c>
      <c r="AB48" s="59">
        <v>0</v>
      </c>
      <c r="AC48" s="59">
        <v>0</v>
      </c>
      <c r="AD48" s="59">
        <v>0</v>
      </c>
      <c r="AE48" s="59">
        <v>0</v>
      </c>
      <c r="AF48" s="59">
        <v>0</v>
      </c>
      <c r="AG48" s="59">
        <v>0</v>
      </c>
      <c r="AH48" s="59">
        <v>0</v>
      </c>
      <c r="AI48" s="59">
        <v>0</v>
      </c>
      <c r="AJ48" s="59">
        <v>0</v>
      </c>
      <c r="AK48" s="59">
        <v>0</v>
      </c>
      <c r="AL48" s="59">
        <v>0</v>
      </c>
      <c r="AM48" s="59">
        <v>0</v>
      </c>
      <c r="AN48" s="59">
        <v>0</v>
      </c>
      <c r="AO48" s="59">
        <v>0</v>
      </c>
      <c r="AP48" s="59">
        <v>0</v>
      </c>
      <c r="AQ48" s="59">
        <v>0</v>
      </c>
      <c r="AR48" s="59">
        <v>0</v>
      </c>
      <c r="AS48" s="59">
        <v>0</v>
      </c>
    </row>
    <row r="49" spans="1:45" x14ac:dyDescent="0.3">
      <c r="A49" s="26">
        <f t="shared" si="14"/>
        <v>590</v>
      </c>
      <c r="B49" s="27" t="s">
        <v>40</v>
      </c>
      <c r="C49" s="27" t="s">
        <v>42</v>
      </c>
      <c r="D49" s="27">
        <v>3</v>
      </c>
      <c r="E49" s="29" t="s">
        <v>45</v>
      </c>
      <c r="F49" s="27" t="str">
        <f t="shared" si="12"/>
        <v/>
      </c>
      <c r="G49" s="27" t="s">
        <v>39</v>
      </c>
      <c r="H49" s="27"/>
      <c r="I49" s="27" t="str">
        <f t="shared" ca="1" si="15"/>
        <v>No actif</v>
      </c>
      <c r="J49" s="27">
        <f t="shared" si="13"/>
        <v>0</v>
      </c>
      <c r="K49" s="27"/>
      <c r="L49" s="28" t="s">
        <v>17</v>
      </c>
      <c r="M49" s="27"/>
      <c r="N49" s="27"/>
      <c r="O49" s="27"/>
      <c r="P49" s="29" t="str">
        <f t="shared" si="4"/>
        <v>A3</v>
      </c>
      <c r="Q49" s="29" t="str">
        <f t="shared" si="4"/>
        <v/>
      </c>
      <c r="R49" s="30" t="s">
        <v>23</v>
      </c>
      <c r="S49" s="27"/>
      <c r="T49" s="31" t="e">
        <v>#NAME?</v>
      </c>
      <c r="U49" s="31" t="e">
        <v>#NAME?</v>
      </c>
      <c r="V49" s="31" t="e">
        <v>#NAME?</v>
      </c>
      <c r="W49" s="31" t="e">
        <v>#NAME?</v>
      </c>
      <c r="X49" s="31" t="e">
        <v>#NAME?</v>
      </c>
      <c r="Y49" s="31" t="e">
        <v>#NAME?</v>
      </c>
      <c r="Z49" s="31" t="e">
        <v>#NAME?</v>
      </c>
      <c r="AA49" s="31" t="e">
        <v>#NAME?</v>
      </c>
      <c r="AB49" s="31" t="e">
        <v>#NAME?</v>
      </c>
      <c r="AC49" s="31" t="e">
        <v>#NAME?</v>
      </c>
      <c r="AD49" s="31" t="e">
        <v>#NAME?</v>
      </c>
      <c r="AE49" s="31" t="e">
        <v>#NAME?</v>
      </c>
      <c r="AF49" s="31" t="e">
        <v>#NAME?</v>
      </c>
      <c r="AG49" s="31" t="e">
        <v>#NAME?</v>
      </c>
      <c r="AH49" s="31" t="e">
        <v>#NAME?</v>
      </c>
      <c r="AI49" s="31" t="e">
        <v>#NAME?</v>
      </c>
      <c r="AJ49" s="31" t="e">
        <v>#NAME?</v>
      </c>
      <c r="AK49" s="31" t="e">
        <v>#NAME?</v>
      </c>
      <c r="AL49" s="31" t="e">
        <v>#NAME?</v>
      </c>
      <c r="AM49" s="31" t="e">
        <v>#NAME?</v>
      </c>
      <c r="AN49" s="31" t="e">
        <v>#NAME?</v>
      </c>
      <c r="AO49" s="31" t="e">
        <v>#NAME?</v>
      </c>
      <c r="AP49" s="31" t="e">
        <v>#NAME?</v>
      </c>
      <c r="AQ49" s="31" t="e">
        <v>#NAME?</v>
      </c>
      <c r="AR49" s="31" t="e">
        <v>#NAME?</v>
      </c>
      <c r="AS49" s="31" t="e">
        <v>#NAME?</v>
      </c>
    </row>
    <row r="50" spans="1:45" x14ac:dyDescent="0.3">
      <c r="A50" s="36">
        <f t="shared" si="14"/>
        <v>590</v>
      </c>
      <c r="B50" s="37" t="s">
        <v>40</v>
      </c>
      <c r="C50" s="37" t="s">
        <v>42</v>
      </c>
      <c r="D50" s="37">
        <v>3</v>
      </c>
      <c r="E50" s="39" t="s">
        <v>45</v>
      </c>
      <c r="F50" s="37" t="str">
        <f t="shared" si="12"/>
        <v/>
      </c>
      <c r="G50" s="37" t="s">
        <v>39</v>
      </c>
      <c r="H50" s="37"/>
      <c r="I50" s="37" t="str">
        <f t="shared" ca="1" si="15"/>
        <v>No actif</v>
      </c>
      <c r="J50" s="37">
        <f t="shared" si="13"/>
        <v>0</v>
      </c>
      <c r="K50" s="37"/>
      <c r="L50" s="38"/>
      <c r="M50" s="37"/>
      <c r="N50" s="37"/>
      <c r="O50" s="37"/>
      <c r="P50" s="39" t="str">
        <f t="shared" si="4"/>
        <v>A3</v>
      </c>
      <c r="Q50" s="39" t="str">
        <f t="shared" si="4"/>
        <v/>
      </c>
      <c r="R50" s="39" t="s">
        <v>25</v>
      </c>
      <c r="S50" s="37">
        <v>0</v>
      </c>
      <c r="T50" s="37">
        <v>0</v>
      </c>
      <c r="U50" s="37">
        <v>0</v>
      </c>
      <c r="V50" s="37">
        <v>0</v>
      </c>
      <c r="W50" s="37">
        <v>0</v>
      </c>
      <c r="X50" s="37">
        <v>0</v>
      </c>
      <c r="Y50" s="37">
        <v>0</v>
      </c>
      <c r="Z50" s="37">
        <v>0</v>
      </c>
      <c r="AA50" s="37">
        <v>0</v>
      </c>
      <c r="AB50" s="37">
        <v>0</v>
      </c>
      <c r="AC50" s="37">
        <v>0</v>
      </c>
      <c r="AD50" s="37">
        <v>0</v>
      </c>
      <c r="AE50" s="37">
        <v>0</v>
      </c>
      <c r="AF50" s="37">
        <v>0</v>
      </c>
      <c r="AG50" s="37">
        <v>0</v>
      </c>
      <c r="AH50" s="37">
        <v>0</v>
      </c>
      <c r="AI50" s="37">
        <v>0</v>
      </c>
      <c r="AJ50" s="37">
        <v>0</v>
      </c>
      <c r="AK50" s="37">
        <v>0</v>
      </c>
      <c r="AL50" s="37">
        <v>0</v>
      </c>
      <c r="AM50" s="37">
        <v>0</v>
      </c>
      <c r="AN50" s="37">
        <v>0</v>
      </c>
      <c r="AO50" s="37">
        <v>0</v>
      </c>
      <c r="AP50" s="37">
        <v>0</v>
      </c>
      <c r="AQ50" s="37">
        <v>0</v>
      </c>
      <c r="AR50" s="37">
        <v>0</v>
      </c>
      <c r="AS50" s="37">
        <v>0</v>
      </c>
    </row>
    <row r="51" spans="1:45" x14ac:dyDescent="0.3">
      <c r="A51" s="62">
        <f t="shared" si="14"/>
        <v>590</v>
      </c>
      <c r="B51" s="63" t="s">
        <v>40</v>
      </c>
      <c r="C51" s="63" t="s">
        <v>42</v>
      </c>
      <c r="D51" s="63">
        <v>3</v>
      </c>
      <c r="E51" s="65" t="s">
        <v>45</v>
      </c>
      <c r="F51" s="63" t="str">
        <f t="shared" si="12"/>
        <v/>
      </c>
      <c r="G51" s="63" t="s">
        <v>39</v>
      </c>
      <c r="H51" s="63"/>
      <c r="I51" s="63" t="str">
        <f t="shared" ca="1" si="15"/>
        <v>No actif</v>
      </c>
      <c r="J51" s="63">
        <f t="shared" si="13"/>
        <v>0</v>
      </c>
      <c r="K51" s="63"/>
      <c r="L51" s="64" t="s">
        <v>17</v>
      </c>
      <c r="M51" s="63"/>
      <c r="N51" s="63"/>
      <c r="O51" s="63"/>
      <c r="P51" s="65" t="str">
        <f t="shared" si="4"/>
        <v>A3</v>
      </c>
      <c r="Q51" s="65" t="str">
        <f t="shared" si="4"/>
        <v/>
      </c>
      <c r="R51" s="65" t="s">
        <v>34</v>
      </c>
      <c r="S51" s="63">
        <v>0</v>
      </c>
      <c r="T51" s="63">
        <v>0</v>
      </c>
      <c r="U51" s="63">
        <v>0</v>
      </c>
      <c r="V51" s="63">
        <v>0</v>
      </c>
      <c r="W51" s="63">
        <v>0</v>
      </c>
      <c r="X51" s="63">
        <v>0</v>
      </c>
      <c r="Y51" s="63">
        <v>0</v>
      </c>
      <c r="Z51" s="63">
        <v>0</v>
      </c>
      <c r="AA51" s="63">
        <v>0</v>
      </c>
      <c r="AB51" s="63">
        <v>0</v>
      </c>
      <c r="AC51" s="63">
        <v>0</v>
      </c>
      <c r="AD51" s="63">
        <v>0</v>
      </c>
      <c r="AE51" s="63">
        <v>0</v>
      </c>
      <c r="AF51" s="63">
        <v>0</v>
      </c>
      <c r="AG51" s="63">
        <v>0</v>
      </c>
      <c r="AH51" s="63">
        <v>0</v>
      </c>
      <c r="AI51" s="63">
        <v>0</v>
      </c>
      <c r="AJ51" s="63">
        <v>0</v>
      </c>
      <c r="AK51" s="63">
        <v>0</v>
      </c>
      <c r="AL51" s="63">
        <v>0</v>
      </c>
      <c r="AM51" s="63">
        <v>0</v>
      </c>
      <c r="AN51" s="63">
        <v>0</v>
      </c>
      <c r="AO51" s="63">
        <v>0</v>
      </c>
      <c r="AP51" s="63">
        <v>0</v>
      </c>
      <c r="AQ51" s="63">
        <v>0</v>
      </c>
      <c r="AR51" s="63">
        <v>0</v>
      </c>
      <c r="AS51" s="63">
        <v>0</v>
      </c>
    </row>
    <row r="52" spans="1:45" ht="15" thickBot="1" x14ac:dyDescent="0.35">
      <c r="A52" s="66">
        <f>A51</f>
        <v>590</v>
      </c>
      <c r="B52" s="67" t="s">
        <v>40</v>
      </c>
      <c r="C52" s="67" t="s">
        <v>42</v>
      </c>
      <c r="D52" s="67">
        <v>3</v>
      </c>
      <c r="E52" s="69" t="s">
        <v>45</v>
      </c>
      <c r="F52" s="67" t="str">
        <f t="shared" si="12"/>
        <v/>
      </c>
      <c r="G52" s="67" t="s">
        <v>39</v>
      </c>
      <c r="H52" s="67"/>
      <c r="I52" s="67" t="str">
        <f t="shared" ca="1" si="15"/>
        <v>No actif</v>
      </c>
      <c r="J52" s="67">
        <f t="shared" si="13"/>
        <v>0</v>
      </c>
      <c r="K52" s="67"/>
      <c r="L52" s="68" t="s">
        <v>17</v>
      </c>
      <c r="M52" s="67"/>
      <c r="N52" s="67"/>
      <c r="O52" s="67"/>
      <c r="P52" s="69" t="str">
        <f t="shared" si="4"/>
        <v>A3</v>
      </c>
      <c r="Q52" s="69" t="str">
        <f t="shared" si="4"/>
        <v/>
      </c>
      <c r="R52" s="69" t="s">
        <v>35</v>
      </c>
      <c r="S52" s="67"/>
      <c r="T52" s="70">
        <v>0</v>
      </c>
      <c r="U52" s="70">
        <v>0</v>
      </c>
      <c r="V52" s="70">
        <v>0</v>
      </c>
      <c r="W52" s="70">
        <v>0</v>
      </c>
      <c r="X52" s="70">
        <v>0</v>
      </c>
      <c r="Y52" s="70">
        <v>0</v>
      </c>
      <c r="Z52" s="70">
        <v>0</v>
      </c>
      <c r="AA52" s="70">
        <v>0</v>
      </c>
      <c r="AB52" s="70">
        <v>0</v>
      </c>
      <c r="AC52" s="70">
        <v>0</v>
      </c>
      <c r="AD52" s="70">
        <v>0</v>
      </c>
      <c r="AE52" s="70">
        <v>0</v>
      </c>
      <c r="AF52" s="70">
        <v>0</v>
      </c>
      <c r="AG52" s="70">
        <v>0</v>
      </c>
      <c r="AH52" s="70">
        <v>0</v>
      </c>
      <c r="AI52" s="70">
        <v>0</v>
      </c>
      <c r="AJ52" s="70">
        <v>0</v>
      </c>
      <c r="AK52" s="70">
        <v>0</v>
      </c>
      <c r="AL52" s="70">
        <v>0</v>
      </c>
      <c r="AM52" s="70">
        <v>0</v>
      </c>
      <c r="AN52" s="70">
        <v>0</v>
      </c>
      <c r="AO52" s="70">
        <v>0</v>
      </c>
      <c r="AP52" s="70">
        <v>0</v>
      </c>
      <c r="AQ52" s="70">
        <v>0</v>
      </c>
      <c r="AR52" s="70">
        <v>0</v>
      </c>
      <c r="AS52" s="70">
        <v>0</v>
      </c>
    </row>
    <row r="53" spans="1:45" x14ac:dyDescent="0.3">
      <c r="A53" s="50">
        <f>A51</f>
        <v>590</v>
      </c>
      <c r="B53" s="10" t="s">
        <v>40</v>
      </c>
      <c r="C53" s="10" t="s">
        <v>42</v>
      </c>
      <c r="D53" s="10">
        <v>4</v>
      </c>
      <c r="E53" s="51" t="s">
        <v>46</v>
      </c>
      <c r="F53" s="10" t="str">
        <f>IFERROR(VLOOKUP(E53,'[1]TABLE BOM'!$D$2:$F$399,3,FALSE),"")</f>
        <v/>
      </c>
      <c r="G53" s="10" t="s">
        <v>39</v>
      </c>
      <c r="H53" s="10"/>
      <c r="I53" s="10" t="str">
        <f ca="1">IF(SUM(T53:OFFSET(T53,,25,,))=0,"No actif","Actif")</f>
        <v>No actif</v>
      </c>
      <c r="J53" s="10">
        <f>IFERROR(IF(E53="",0,VLOOKUP(E53,'[1]TABLE BOM'!$D$2:$G$500,4,FALSE)),0)</f>
        <v>0</v>
      </c>
      <c r="K53" s="10"/>
      <c r="L53" s="11" t="s">
        <v>17</v>
      </c>
      <c r="M53" s="10"/>
      <c r="N53" s="10"/>
      <c r="O53" s="10"/>
      <c r="P53" s="51" t="str">
        <f t="shared" si="4"/>
        <v>A4</v>
      </c>
      <c r="Q53" s="51" t="str">
        <f t="shared" si="4"/>
        <v/>
      </c>
      <c r="R53" s="51" t="s">
        <v>18</v>
      </c>
      <c r="S53" s="51"/>
      <c r="T53" s="10">
        <v>0</v>
      </c>
      <c r="U53" s="10">
        <v>0</v>
      </c>
      <c r="V53" s="10">
        <v>0</v>
      </c>
      <c r="W53" s="10">
        <v>0</v>
      </c>
      <c r="X53" s="10">
        <v>0</v>
      </c>
      <c r="Y53" s="10">
        <v>0</v>
      </c>
      <c r="Z53" s="10">
        <v>0</v>
      </c>
      <c r="AA53" s="10">
        <v>0</v>
      </c>
      <c r="AB53" s="10">
        <v>0</v>
      </c>
      <c r="AC53" s="10">
        <v>0</v>
      </c>
      <c r="AD53" s="10">
        <v>0</v>
      </c>
      <c r="AE53" s="10">
        <v>0</v>
      </c>
      <c r="AF53" s="10">
        <v>0</v>
      </c>
      <c r="AG53" s="10">
        <v>0</v>
      </c>
      <c r="AH53" s="10">
        <v>0</v>
      </c>
      <c r="AI53" s="10">
        <v>0</v>
      </c>
      <c r="AJ53" s="10">
        <v>0</v>
      </c>
      <c r="AK53" s="10">
        <v>0</v>
      </c>
      <c r="AL53" s="10">
        <v>0</v>
      </c>
      <c r="AM53" s="10">
        <v>0</v>
      </c>
      <c r="AN53" s="10">
        <v>0</v>
      </c>
      <c r="AO53" s="10">
        <v>0</v>
      </c>
      <c r="AP53" s="10">
        <v>0</v>
      </c>
      <c r="AQ53" s="10">
        <v>0</v>
      </c>
      <c r="AR53" s="10">
        <v>0</v>
      </c>
      <c r="AS53" s="10">
        <v>0</v>
      </c>
    </row>
    <row r="54" spans="1:45" x14ac:dyDescent="0.3">
      <c r="A54" s="41">
        <f t="shared" si="14"/>
        <v>590</v>
      </c>
      <c r="B54" s="42" t="s">
        <v>40</v>
      </c>
      <c r="C54" s="42" t="s">
        <v>42</v>
      </c>
      <c r="D54" s="42">
        <v>4</v>
      </c>
      <c r="E54" s="44" t="s">
        <v>46</v>
      </c>
      <c r="F54" s="42" t="str">
        <f>F53</f>
        <v/>
      </c>
      <c r="G54" s="42" t="s">
        <v>39</v>
      </c>
      <c r="H54" s="42"/>
      <c r="I54" s="42" t="str">
        <f ca="1">I53</f>
        <v>No actif</v>
      </c>
      <c r="J54" s="42">
        <f>J53</f>
        <v>0</v>
      </c>
      <c r="K54" s="42"/>
      <c r="L54" s="43" t="s">
        <v>17</v>
      </c>
      <c r="M54" s="42"/>
      <c r="N54" s="42"/>
      <c r="O54" s="42"/>
      <c r="P54" s="44" t="str">
        <f t="shared" si="4"/>
        <v>A4</v>
      </c>
      <c r="Q54" s="44" t="str">
        <f t="shared" si="4"/>
        <v/>
      </c>
      <c r="R54" s="44" t="s">
        <v>28</v>
      </c>
      <c r="S54" s="52">
        <v>0</v>
      </c>
      <c r="T54" s="52">
        <v>0</v>
      </c>
      <c r="U54" s="52">
        <v>0</v>
      </c>
      <c r="V54" s="52">
        <v>0</v>
      </c>
      <c r="W54" s="52">
        <v>0</v>
      </c>
      <c r="X54" s="52">
        <v>0</v>
      </c>
      <c r="Y54" s="52">
        <v>0</v>
      </c>
      <c r="Z54" s="52">
        <v>0</v>
      </c>
      <c r="AA54" s="52">
        <v>0</v>
      </c>
      <c r="AB54" s="52">
        <v>0</v>
      </c>
      <c r="AC54" s="52">
        <v>0</v>
      </c>
      <c r="AD54" s="52">
        <v>0</v>
      </c>
      <c r="AE54" s="52">
        <v>0</v>
      </c>
      <c r="AF54" s="52">
        <v>0</v>
      </c>
      <c r="AG54" s="52">
        <v>0</v>
      </c>
      <c r="AH54" s="52">
        <v>0</v>
      </c>
      <c r="AI54" s="52">
        <v>0</v>
      </c>
      <c r="AJ54" s="52">
        <v>0</v>
      </c>
      <c r="AK54" s="52">
        <v>0</v>
      </c>
      <c r="AL54" s="52">
        <v>0</v>
      </c>
      <c r="AM54" s="52">
        <v>0</v>
      </c>
      <c r="AN54" s="52">
        <v>0</v>
      </c>
      <c r="AO54" s="52">
        <v>0</v>
      </c>
      <c r="AP54" s="52">
        <v>0</v>
      </c>
      <c r="AQ54" s="52">
        <v>0</v>
      </c>
      <c r="AR54" s="52">
        <v>0</v>
      </c>
      <c r="AS54" s="52">
        <v>0</v>
      </c>
    </row>
    <row r="55" spans="1:45" x14ac:dyDescent="0.3">
      <c r="A55" s="53">
        <f t="shared" si="14"/>
        <v>590</v>
      </c>
      <c r="B55" s="54" t="s">
        <v>40</v>
      </c>
      <c r="C55" s="54" t="s">
        <v>42</v>
      </c>
      <c r="D55" s="55">
        <v>4</v>
      </c>
      <c r="E55" s="57" t="s">
        <v>46</v>
      </c>
      <c r="F55" s="55" t="str">
        <f t="shared" ref="E55:G63" si="16">F54</f>
        <v/>
      </c>
      <c r="G55" s="55" t="s">
        <v>39</v>
      </c>
      <c r="H55" s="55">
        <f>IFERROR(VLOOKUP(G55,[1]gammes!$A$1:$E$30,2,FALSE),0)</f>
        <v>260</v>
      </c>
      <c r="I55" s="55" t="str">
        <f ca="1">I54</f>
        <v>No actif</v>
      </c>
      <c r="J55" s="55">
        <f t="shared" ref="J55:J63" si="17">J54</f>
        <v>0</v>
      </c>
      <c r="K55" s="55" t="s">
        <v>50</v>
      </c>
      <c r="L55" s="56" t="s">
        <v>17</v>
      </c>
      <c r="M55" s="55"/>
      <c r="N55" s="55"/>
      <c r="O55" s="55"/>
      <c r="P55" s="57" t="str">
        <f t="shared" si="4"/>
        <v>A4</v>
      </c>
      <c r="Q55" s="57" t="str">
        <f t="shared" si="4"/>
        <v/>
      </c>
      <c r="R55" s="57" t="s">
        <v>29</v>
      </c>
      <c r="S55" s="57"/>
      <c r="T55" s="54"/>
      <c r="U55" s="54"/>
      <c r="V55" s="54"/>
      <c r="W55" s="54"/>
      <c r="X55" s="54"/>
      <c r="Y55" s="54"/>
      <c r="Z55" s="54"/>
      <c r="AA55" s="54"/>
      <c r="AB55" s="54"/>
      <c r="AC55" s="54"/>
      <c r="AD55" s="54"/>
      <c r="AE55" s="54"/>
      <c r="AF55" s="54"/>
      <c r="AG55" s="54"/>
      <c r="AH55" s="54"/>
      <c r="AI55" s="54"/>
      <c r="AJ55" s="54"/>
      <c r="AK55" s="54"/>
      <c r="AL55" s="54"/>
      <c r="AM55" s="54"/>
      <c r="AN55" s="54"/>
      <c r="AO55" s="54"/>
      <c r="AP55" s="54"/>
      <c r="AQ55" s="54"/>
      <c r="AR55" s="54"/>
      <c r="AS55" s="54"/>
    </row>
    <row r="56" spans="1:45" x14ac:dyDescent="0.3">
      <c r="A56" s="53">
        <f t="shared" si="14"/>
        <v>590</v>
      </c>
      <c r="B56" s="54" t="s">
        <v>40</v>
      </c>
      <c r="C56" s="54" t="s">
        <v>42</v>
      </c>
      <c r="D56" s="55">
        <v>4</v>
      </c>
      <c r="E56" s="57" t="s">
        <v>46</v>
      </c>
      <c r="F56" s="55" t="str">
        <f t="shared" si="16"/>
        <v/>
      </c>
      <c r="G56" s="55" t="s">
        <v>39</v>
      </c>
      <c r="H56" s="55">
        <f>IFERROR(VLOOKUP(G56,[1]gammes!$A$1:$E$30,3,FALSE),0)</f>
        <v>0</v>
      </c>
      <c r="I56" s="55" t="str">
        <f ca="1">I55</f>
        <v>No actif</v>
      </c>
      <c r="J56" s="55">
        <f t="shared" si="17"/>
        <v>0</v>
      </c>
      <c r="K56" s="55" t="s">
        <v>52</v>
      </c>
      <c r="L56" s="56" t="s">
        <v>17</v>
      </c>
      <c r="M56" s="55"/>
      <c r="N56" s="55"/>
      <c r="O56" s="55"/>
      <c r="P56" s="57" t="str">
        <f t="shared" si="4"/>
        <v>A4</v>
      </c>
      <c r="Q56" s="57" t="str">
        <f t="shared" si="4"/>
        <v/>
      </c>
      <c r="R56" s="57" t="s">
        <v>30</v>
      </c>
      <c r="S56" s="57"/>
      <c r="T56" s="54"/>
      <c r="U56" s="54"/>
      <c r="V56" s="54"/>
      <c r="W56" s="54"/>
      <c r="X56" s="54"/>
      <c r="Y56" s="54"/>
      <c r="Z56" s="54"/>
      <c r="AA56" s="54"/>
      <c r="AB56" s="54"/>
      <c r="AC56" s="54"/>
      <c r="AD56" s="54"/>
      <c r="AE56" s="54"/>
      <c r="AF56" s="54"/>
      <c r="AG56" s="54"/>
      <c r="AH56" s="54"/>
      <c r="AI56" s="54"/>
      <c r="AJ56" s="54"/>
      <c r="AK56" s="54"/>
      <c r="AL56" s="54"/>
      <c r="AM56" s="54"/>
      <c r="AN56" s="54"/>
      <c r="AO56" s="54"/>
      <c r="AP56" s="54"/>
      <c r="AQ56" s="54"/>
      <c r="AR56" s="54"/>
      <c r="AS56" s="54"/>
    </row>
    <row r="57" spans="1:45" x14ac:dyDescent="0.3">
      <c r="A57" s="53">
        <f t="shared" si="14"/>
        <v>590</v>
      </c>
      <c r="B57" s="54" t="s">
        <v>40</v>
      </c>
      <c r="C57" s="54" t="s">
        <v>42</v>
      </c>
      <c r="D57" s="55">
        <v>4</v>
      </c>
      <c r="E57" s="57" t="s">
        <v>46</v>
      </c>
      <c r="F57" s="55" t="str">
        <f t="shared" si="16"/>
        <v/>
      </c>
      <c r="G57" s="55" t="s">
        <v>39</v>
      </c>
      <c r="H57" s="55">
        <f>IFERROR(VLOOKUP(G57,[1]gammes!$A$1:$D$30,4,FALSE),0)</f>
        <v>152</v>
      </c>
      <c r="I57" s="55" t="str">
        <f t="shared" ref="I57:I63" ca="1" si="18">I56</f>
        <v>No actif</v>
      </c>
      <c r="J57" s="55">
        <f t="shared" si="17"/>
        <v>0</v>
      </c>
      <c r="K57" s="55" t="s">
        <v>51</v>
      </c>
      <c r="L57" s="56" t="s">
        <v>17</v>
      </c>
      <c r="M57" s="55"/>
      <c r="N57" s="55"/>
      <c r="O57" s="55"/>
      <c r="P57" s="57" t="str">
        <f t="shared" si="4"/>
        <v>A4</v>
      </c>
      <c r="Q57" s="57" t="str">
        <f t="shared" si="4"/>
        <v/>
      </c>
      <c r="R57" s="57" t="s">
        <v>31</v>
      </c>
      <c r="S57" s="57"/>
      <c r="T57" s="54"/>
      <c r="U57" s="54"/>
      <c r="V57" s="54"/>
      <c r="W57" s="54"/>
      <c r="X57" s="54"/>
      <c r="Y57" s="54"/>
      <c r="Z57" s="54"/>
      <c r="AA57" s="54"/>
      <c r="AB57" s="54"/>
      <c r="AC57" s="54"/>
      <c r="AD57" s="54"/>
      <c r="AE57" s="54"/>
      <c r="AF57" s="54"/>
      <c r="AG57" s="54"/>
      <c r="AH57" s="54"/>
      <c r="AI57" s="54"/>
      <c r="AJ57" s="54"/>
      <c r="AK57" s="54"/>
      <c r="AL57" s="54"/>
      <c r="AM57" s="54"/>
      <c r="AN57" s="54"/>
      <c r="AO57" s="54"/>
      <c r="AP57" s="54"/>
      <c r="AQ57" s="54"/>
      <c r="AR57" s="54"/>
      <c r="AS57" s="54"/>
    </row>
    <row r="58" spans="1:45" x14ac:dyDescent="0.3">
      <c r="A58" s="53">
        <f t="shared" si="14"/>
        <v>590</v>
      </c>
      <c r="B58" s="54" t="s">
        <v>40</v>
      </c>
      <c r="C58" s="54" t="s">
        <v>42</v>
      </c>
      <c r="D58" s="55">
        <v>2</v>
      </c>
      <c r="E58" s="57" t="s">
        <v>46</v>
      </c>
      <c r="F58" s="55" t="str">
        <f t="shared" si="16"/>
        <v/>
      </c>
      <c r="G58" s="55" t="s">
        <v>39</v>
      </c>
      <c r="H58" s="55">
        <f>IFERROR(VLOOKUP(G58,[1]gammes!$A$1:$E$30,5,FALSE),0)</f>
        <v>130</v>
      </c>
      <c r="I58" s="55" t="str">
        <f t="shared" ca="1" si="18"/>
        <v>No actif</v>
      </c>
      <c r="J58" s="55">
        <f t="shared" si="17"/>
        <v>0</v>
      </c>
      <c r="K58" s="55" t="s">
        <v>53</v>
      </c>
      <c r="L58" s="56" t="s">
        <v>17</v>
      </c>
      <c r="M58" s="55"/>
      <c r="N58" s="55"/>
      <c r="O58" s="55"/>
      <c r="P58" s="57" t="str">
        <f t="shared" si="4"/>
        <v>A4</v>
      </c>
      <c r="Q58" s="57" t="str">
        <f t="shared" si="4"/>
        <v/>
      </c>
      <c r="R58" s="57" t="s">
        <v>32</v>
      </c>
      <c r="S58" s="57"/>
      <c r="T58" s="54"/>
      <c r="U58" s="54"/>
      <c r="V58" s="54"/>
      <c r="W58" s="54"/>
      <c r="X58" s="54"/>
      <c r="Y58" s="54"/>
      <c r="Z58" s="54"/>
      <c r="AA58" s="54"/>
      <c r="AB58" s="54"/>
      <c r="AC58" s="54"/>
      <c r="AD58" s="54"/>
      <c r="AE58" s="54"/>
      <c r="AF58" s="54"/>
      <c r="AG58" s="54"/>
      <c r="AH58" s="54"/>
      <c r="AI58" s="54"/>
      <c r="AJ58" s="54"/>
      <c r="AK58" s="54"/>
      <c r="AL58" s="54"/>
      <c r="AM58" s="54"/>
      <c r="AN58" s="54"/>
      <c r="AO58" s="54"/>
      <c r="AP58" s="54"/>
      <c r="AQ58" s="54"/>
      <c r="AR58" s="54"/>
      <c r="AS58" s="54"/>
    </row>
    <row r="59" spans="1:45" x14ac:dyDescent="0.3">
      <c r="A59" s="58">
        <f>A57</f>
        <v>590</v>
      </c>
      <c r="B59" s="59" t="s">
        <v>40</v>
      </c>
      <c r="C59" s="59" t="s">
        <v>42</v>
      </c>
      <c r="D59" s="59">
        <v>4</v>
      </c>
      <c r="E59" s="61" t="s">
        <v>46</v>
      </c>
      <c r="F59" s="59" t="str">
        <f>F57</f>
        <v/>
      </c>
      <c r="G59" s="59" t="s">
        <v>39</v>
      </c>
      <c r="H59" s="59"/>
      <c r="I59" s="59" t="str">
        <f ca="1">I57</f>
        <v>No actif</v>
      </c>
      <c r="J59" s="59">
        <f>J57</f>
        <v>0</v>
      </c>
      <c r="K59" s="59"/>
      <c r="L59" s="60" t="s">
        <v>17</v>
      </c>
      <c r="M59" s="59"/>
      <c r="N59" s="59"/>
      <c r="O59" s="59"/>
      <c r="P59" s="61" t="str">
        <f t="shared" si="4"/>
        <v>A4</v>
      </c>
      <c r="Q59" s="61" t="str">
        <f t="shared" si="4"/>
        <v/>
      </c>
      <c r="R59" s="61" t="s">
        <v>33</v>
      </c>
      <c r="S59" s="59">
        <v>0</v>
      </c>
      <c r="T59" s="59">
        <v>0</v>
      </c>
      <c r="U59" s="59">
        <v>0</v>
      </c>
      <c r="V59" s="59">
        <v>0</v>
      </c>
      <c r="W59" s="59">
        <v>0</v>
      </c>
      <c r="X59" s="59">
        <v>0</v>
      </c>
      <c r="Y59" s="59">
        <v>0</v>
      </c>
      <c r="Z59" s="59">
        <v>0</v>
      </c>
      <c r="AA59" s="59">
        <v>0</v>
      </c>
      <c r="AB59" s="59">
        <v>0</v>
      </c>
      <c r="AC59" s="59">
        <v>0</v>
      </c>
      <c r="AD59" s="59">
        <v>0</v>
      </c>
      <c r="AE59" s="59">
        <v>0</v>
      </c>
      <c r="AF59" s="59">
        <v>0</v>
      </c>
      <c r="AG59" s="59">
        <v>0</v>
      </c>
      <c r="AH59" s="59">
        <v>0</v>
      </c>
      <c r="AI59" s="59">
        <v>0</v>
      </c>
      <c r="AJ59" s="59">
        <v>0</v>
      </c>
      <c r="AK59" s="59">
        <v>0</v>
      </c>
      <c r="AL59" s="59">
        <v>0</v>
      </c>
      <c r="AM59" s="59">
        <v>0</v>
      </c>
      <c r="AN59" s="59">
        <v>0</v>
      </c>
      <c r="AO59" s="59">
        <v>0</v>
      </c>
      <c r="AP59" s="59">
        <v>0</v>
      </c>
      <c r="AQ59" s="59">
        <v>0</v>
      </c>
      <c r="AR59" s="59">
        <v>0</v>
      </c>
      <c r="AS59" s="59">
        <v>0</v>
      </c>
    </row>
    <row r="60" spans="1:45" x14ac:dyDescent="0.3">
      <c r="A60" s="26">
        <f t="shared" si="14"/>
        <v>590</v>
      </c>
      <c r="B60" s="27" t="s">
        <v>40</v>
      </c>
      <c r="C60" s="27" t="s">
        <v>42</v>
      </c>
      <c r="D60" s="27">
        <v>4</v>
      </c>
      <c r="E60" s="29" t="s">
        <v>46</v>
      </c>
      <c r="F60" s="27" t="str">
        <f t="shared" si="16"/>
        <v/>
      </c>
      <c r="G60" s="27" t="s">
        <v>39</v>
      </c>
      <c r="H60" s="27"/>
      <c r="I60" s="27" t="str">
        <f t="shared" ca="1" si="18"/>
        <v>No actif</v>
      </c>
      <c r="J60" s="27">
        <f t="shared" si="17"/>
        <v>0</v>
      </c>
      <c r="K60" s="27"/>
      <c r="L60" s="28" t="s">
        <v>17</v>
      </c>
      <c r="M60" s="27"/>
      <c r="N60" s="27"/>
      <c r="O60" s="27"/>
      <c r="P60" s="29" t="str">
        <f t="shared" si="4"/>
        <v>A4</v>
      </c>
      <c r="Q60" s="29" t="str">
        <f t="shared" si="4"/>
        <v/>
      </c>
      <c r="R60" s="30" t="s">
        <v>23</v>
      </c>
      <c r="S60" s="27"/>
      <c r="T60" s="31" t="e">
        <v>#NAME?</v>
      </c>
      <c r="U60" s="31" t="e">
        <v>#NAME?</v>
      </c>
      <c r="V60" s="31" t="e">
        <v>#NAME?</v>
      </c>
      <c r="W60" s="31" t="e">
        <v>#NAME?</v>
      </c>
      <c r="X60" s="31" t="e">
        <v>#NAME?</v>
      </c>
      <c r="Y60" s="31" t="e">
        <v>#NAME?</v>
      </c>
      <c r="Z60" s="31" t="e">
        <v>#NAME?</v>
      </c>
      <c r="AA60" s="31" t="e">
        <v>#NAME?</v>
      </c>
      <c r="AB60" s="31" t="e">
        <v>#NAME?</v>
      </c>
      <c r="AC60" s="31" t="e">
        <v>#NAME?</v>
      </c>
      <c r="AD60" s="31" t="e">
        <v>#NAME?</v>
      </c>
      <c r="AE60" s="31" t="e">
        <v>#NAME?</v>
      </c>
      <c r="AF60" s="31" t="e">
        <v>#NAME?</v>
      </c>
      <c r="AG60" s="31" t="e">
        <v>#NAME?</v>
      </c>
      <c r="AH60" s="31" t="e">
        <v>#NAME?</v>
      </c>
      <c r="AI60" s="31" t="e">
        <v>#NAME?</v>
      </c>
      <c r="AJ60" s="31" t="e">
        <v>#NAME?</v>
      </c>
      <c r="AK60" s="31" t="e">
        <v>#NAME?</v>
      </c>
      <c r="AL60" s="31" t="e">
        <v>#NAME?</v>
      </c>
      <c r="AM60" s="31" t="e">
        <v>#NAME?</v>
      </c>
      <c r="AN60" s="31" t="e">
        <v>#NAME?</v>
      </c>
      <c r="AO60" s="31" t="e">
        <v>#NAME?</v>
      </c>
      <c r="AP60" s="31" t="e">
        <v>#NAME?</v>
      </c>
      <c r="AQ60" s="31" t="e">
        <v>#NAME?</v>
      </c>
      <c r="AR60" s="31" t="e">
        <v>#NAME?</v>
      </c>
      <c r="AS60" s="31" t="e">
        <v>#NAME?</v>
      </c>
    </row>
    <row r="61" spans="1:45" x14ac:dyDescent="0.3">
      <c r="A61" s="36">
        <f t="shared" ref="A61:C76" si="19">A60</f>
        <v>590</v>
      </c>
      <c r="B61" s="37" t="s">
        <v>40</v>
      </c>
      <c r="C61" s="37" t="s">
        <v>42</v>
      </c>
      <c r="D61" s="37">
        <v>4</v>
      </c>
      <c r="E61" s="39" t="s">
        <v>46</v>
      </c>
      <c r="F61" s="37" t="str">
        <f t="shared" si="16"/>
        <v/>
      </c>
      <c r="G61" s="37" t="s">
        <v>39</v>
      </c>
      <c r="H61" s="37"/>
      <c r="I61" s="37" t="str">
        <f t="shared" ca="1" si="18"/>
        <v>No actif</v>
      </c>
      <c r="J61" s="37">
        <f t="shared" si="17"/>
        <v>0</v>
      </c>
      <c r="K61" s="37"/>
      <c r="L61" s="38"/>
      <c r="M61" s="37"/>
      <c r="N61" s="37"/>
      <c r="O61" s="37"/>
      <c r="P61" s="39" t="str">
        <f t="shared" si="4"/>
        <v>A4</v>
      </c>
      <c r="Q61" s="39" t="str">
        <f t="shared" si="4"/>
        <v/>
      </c>
      <c r="R61" s="39" t="s">
        <v>25</v>
      </c>
      <c r="S61" s="37">
        <v>0</v>
      </c>
      <c r="T61" s="37">
        <v>0</v>
      </c>
      <c r="U61" s="37">
        <v>0</v>
      </c>
      <c r="V61" s="37">
        <v>0</v>
      </c>
      <c r="W61" s="37">
        <v>0</v>
      </c>
      <c r="X61" s="37">
        <v>0</v>
      </c>
      <c r="Y61" s="37">
        <v>0</v>
      </c>
      <c r="Z61" s="37">
        <v>0</v>
      </c>
      <c r="AA61" s="37">
        <v>0</v>
      </c>
      <c r="AB61" s="37">
        <v>0</v>
      </c>
      <c r="AC61" s="37">
        <v>0</v>
      </c>
      <c r="AD61" s="37">
        <v>0</v>
      </c>
      <c r="AE61" s="37">
        <v>0</v>
      </c>
      <c r="AF61" s="37">
        <v>0</v>
      </c>
      <c r="AG61" s="37">
        <v>0</v>
      </c>
      <c r="AH61" s="37">
        <v>0</v>
      </c>
      <c r="AI61" s="37">
        <v>0</v>
      </c>
      <c r="AJ61" s="37">
        <v>0</v>
      </c>
      <c r="AK61" s="37">
        <v>0</v>
      </c>
      <c r="AL61" s="37">
        <v>0</v>
      </c>
      <c r="AM61" s="37">
        <v>0</v>
      </c>
      <c r="AN61" s="37">
        <v>0</v>
      </c>
      <c r="AO61" s="37">
        <v>0</v>
      </c>
      <c r="AP61" s="37">
        <v>0</v>
      </c>
      <c r="AQ61" s="37">
        <v>0</v>
      </c>
      <c r="AR61" s="37">
        <v>0</v>
      </c>
      <c r="AS61" s="37">
        <v>0</v>
      </c>
    </row>
    <row r="62" spans="1:45" x14ac:dyDescent="0.3">
      <c r="A62" s="62">
        <f t="shared" si="19"/>
        <v>590</v>
      </c>
      <c r="B62" s="63" t="s">
        <v>40</v>
      </c>
      <c r="C62" s="63" t="s">
        <v>42</v>
      </c>
      <c r="D62" s="63">
        <v>4</v>
      </c>
      <c r="E62" s="65" t="s">
        <v>46</v>
      </c>
      <c r="F62" s="63" t="str">
        <f t="shared" si="16"/>
        <v/>
      </c>
      <c r="G62" s="63" t="s">
        <v>39</v>
      </c>
      <c r="H62" s="63"/>
      <c r="I62" s="63" t="str">
        <f t="shared" ca="1" si="18"/>
        <v>No actif</v>
      </c>
      <c r="J62" s="63">
        <f t="shared" si="17"/>
        <v>0</v>
      </c>
      <c r="K62" s="63"/>
      <c r="L62" s="64" t="s">
        <v>17</v>
      </c>
      <c r="M62" s="63"/>
      <c r="N62" s="63"/>
      <c r="O62" s="63"/>
      <c r="P62" s="65" t="str">
        <f t="shared" si="4"/>
        <v>A4</v>
      </c>
      <c r="Q62" s="65" t="str">
        <f t="shared" si="4"/>
        <v/>
      </c>
      <c r="R62" s="65" t="s">
        <v>34</v>
      </c>
      <c r="S62" s="63">
        <v>0</v>
      </c>
      <c r="T62" s="63">
        <v>0</v>
      </c>
      <c r="U62" s="63">
        <v>0</v>
      </c>
      <c r="V62" s="63">
        <v>0</v>
      </c>
      <c r="W62" s="63">
        <v>0</v>
      </c>
      <c r="X62" s="63">
        <v>0</v>
      </c>
      <c r="Y62" s="63">
        <v>0</v>
      </c>
      <c r="Z62" s="63">
        <v>0</v>
      </c>
      <c r="AA62" s="63">
        <v>0</v>
      </c>
      <c r="AB62" s="63">
        <v>0</v>
      </c>
      <c r="AC62" s="63">
        <v>0</v>
      </c>
      <c r="AD62" s="63">
        <v>0</v>
      </c>
      <c r="AE62" s="63">
        <v>0</v>
      </c>
      <c r="AF62" s="63">
        <v>0</v>
      </c>
      <c r="AG62" s="63">
        <v>0</v>
      </c>
      <c r="AH62" s="63">
        <v>0</v>
      </c>
      <c r="AI62" s="63">
        <v>0</v>
      </c>
      <c r="AJ62" s="63">
        <v>0</v>
      </c>
      <c r="AK62" s="63">
        <v>0</v>
      </c>
      <c r="AL62" s="63">
        <v>0</v>
      </c>
      <c r="AM62" s="63">
        <v>0</v>
      </c>
      <c r="AN62" s="63">
        <v>0</v>
      </c>
      <c r="AO62" s="63">
        <v>0</v>
      </c>
      <c r="AP62" s="63">
        <v>0</v>
      </c>
      <c r="AQ62" s="63">
        <v>0</v>
      </c>
      <c r="AR62" s="63">
        <v>0</v>
      </c>
      <c r="AS62" s="63">
        <v>0</v>
      </c>
    </row>
    <row r="63" spans="1:45" ht="15" thickBot="1" x14ac:dyDescent="0.35">
      <c r="A63" s="66">
        <f>A62</f>
        <v>590</v>
      </c>
      <c r="B63" s="67" t="s">
        <v>40</v>
      </c>
      <c r="C63" s="67" t="s">
        <v>42</v>
      </c>
      <c r="D63" s="67">
        <v>4</v>
      </c>
      <c r="E63" s="69" t="s">
        <v>46</v>
      </c>
      <c r="F63" s="67" t="str">
        <f t="shared" si="16"/>
        <v/>
      </c>
      <c r="G63" s="67" t="s">
        <v>39</v>
      </c>
      <c r="H63" s="67"/>
      <c r="I63" s="67" t="str">
        <f t="shared" ca="1" si="18"/>
        <v>No actif</v>
      </c>
      <c r="J63" s="67">
        <f t="shared" si="17"/>
        <v>0</v>
      </c>
      <c r="K63" s="67"/>
      <c r="L63" s="68" t="s">
        <v>17</v>
      </c>
      <c r="M63" s="67"/>
      <c r="N63" s="67"/>
      <c r="O63" s="67"/>
      <c r="P63" s="69" t="str">
        <f t="shared" si="4"/>
        <v>A4</v>
      </c>
      <c r="Q63" s="69" t="str">
        <f t="shared" si="4"/>
        <v/>
      </c>
      <c r="R63" s="69" t="s">
        <v>35</v>
      </c>
      <c r="S63" s="67"/>
      <c r="T63" s="70">
        <v>0</v>
      </c>
      <c r="U63" s="70">
        <v>0</v>
      </c>
      <c r="V63" s="70">
        <v>0</v>
      </c>
      <c r="W63" s="70">
        <v>0</v>
      </c>
      <c r="X63" s="70">
        <v>0</v>
      </c>
      <c r="Y63" s="70">
        <v>0</v>
      </c>
      <c r="Z63" s="70">
        <v>0</v>
      </c>
      <c r="AA63" s="70">
        <v>0</v>
      </c>
      <c r="AB63" s="70">
        <v>0</v>
      </c>
      <c r="AC63" s="70">
        <v>0</v>
      </c>
      <c r="AD63" s="70">
        <v>0</v>
      </c>
      <c r="AE63" s="70">
        <v>0</v>
      </c>
      <c r="AF63" s="70">
        <v>0</v>
      </c>
      <c r="AG63" s="70">
        <v>0</v>
      </c>
      <c r="AH63" s="70">
        <v>0</v>
      </c>
      <c r="AI63" s="70">
        <v>0</v>
      </c>
      <c r="AJ63" s="70">
        <v>0</v>
      </c>
      <c r="AK63" s="70">
        <v>0</v>
      </c>
      <c r="AL63" s="70">
        <v>0</v>
      </c>
      <c r="AM63" s="70">
        <v>0</v>
      </c>
      <c r="AN63" s="70">
        <v>0</v>
      </c>
      <c r="AO63" s="70">
        <v>0</v>
      </c>
      <c r="AP63" s="70">
        <v>0</v>
      </c>
      <c r="AQ63" s="70">
        <v>0</v>
      </c>
      <c r="AR63" s="70">
        <v>0</v>
      </c>
      <c r="AS63" s="70">
        <v>0</v>
      </c>
    </row>
    <row r="64" spans="1:45" x14ac:dyDescent="0.3">
      <c r="A64" s="50">
        <f>A62</f>
        <v>590</v>
      </c>
      <c r="B64" s="10" t="s">
        <v>40</v>
      </c>
      <c r="C64" s="10" t="s">
        <v>42</v>
      </c>
      <c r="D64" s="10">
        <v>5</v>
      </c>
      <c r="E64" s="51" t="s">
        <v>47</v>
      </c>
      <c r="F64" s="10" t="str">
        <f>IFERROR(VLOOKUP(E64,'[1]TABLE BOM'!$D$2:$F$399,3,FALSE),"")</f>
        <v/>
      </c>
      <c r="G64" s="10" t="s">
        <v>61</v>
      </c>
      <c r="H64" s="10"/>
      <c r="I64" s="10" t="str">
        <f ca="1">IF(SUM(T64:OFFSET(T64,,25,,))=0,"No actif","Actif")</f>
        <v>Actif</v>
      </c>
      <c r="J64" s="10">
        <f>IFERROR(IF(E64="",0,VLOOKUP(E64,'[1]TABLE BOM'!$D$2:$G$500,4,FALSE)),0)</f>
        <v>0</v>
      </c>
      <c r="K64" s="10"/>
      <c r="L64" s="11" t="s">
        <v>17</v>
      </c>
      <c r="M64" s="10"/>
      <c r="N64" s="10"/>
      <c r="O64" s="10"/>
      <c r="P64" s="51" t="str">
        <f t="shared" si="4"/>
        <v>A5</v>
      </c>
      <c r="Q64" s="51" t="str">
        <f t="shared" si="4"/>
        <v/>
      </c>
      <c r="R64" s="51" t="s">
        <v>18</v>
      </c>
      <c r="S64" s="51"/>
      <c r="T64" s="10">
        <v>0</v>
      </c>
      <c r="U64" s="10">
        <v>0</v>
      </c>
      <c r="V64" s="10">
        <v>0</v>
      </c>
      <c r="W64" s="10">
        <v>0</v>
      </c>
      <c r="X64" s="10">
        <v>0</v>
      </c>
      <c r="Y64" s="10">
        <v>0</v>
      </c>
      <c r="Z64" s="10">
        <v>0</v>
      </c>
      <c r="AA64" s="10">
        <v>0</v>
      </c>
      <c r="AB64" s="10">
        <v>0</v>
      </c>
      <c r="AC64" s="10">
        <v>0</v>
      </c>
      <c r="AD64" s="10">
        <v>0</v>
      </c>
      <c r="AE64" s="10">
        <v>0</v>
      </c>
      <c r="AF64" s="10">
        <v>0</v>
      </c>
      <c r="AG64" s="10">
        <v>0</v>
      </c>
      <c r="AH64" s="10">
        <v>0</v>
      </c>
      <c r="AI64" s="10">
        <v>0</v>
      </c>
      <c r="AJ64" s="10">
        <v>1992</v>
      </c>
      <c r="AK64" s="10">
        <v>6236</v>
      </c>
      <c r="AL64" s="10">
        <v>5484</v>
      </c>
      <c r="AM64" s="10">
        <v>4668</v>
      </c>
      <c r="AN64" s="10">
        <v>0</v>
      </c>
      <c r="AO64" s="10">
        <v>4056</v>
      </c>
      <c r="AP64" s="10">
        <v>5224</v>
      </c>
      <c r="AQ64" s="10">
        <v>2472</v>
      </c>
      <c r="AR64" s="10">
        <v>1188</v>
      </c>
      <c r="AS64" s="10">
        <v>0</v>
      </c>
    </row>
    <row r="65" spans="1:45" x14ac:dyDescent="0.3">
      <c r="A65" s="41">
        <f t="shared" si="19"/>
        <v>590</v>
      </c>
      <c r="B65" s="42" t="s">
        <v>40</v>
      </c>
      <c r="C65" s="42" t="s">
        <v>42</v>
      </c>
      <c r="D65" s="42">
        <v>5</v>
      </c>
      <c r="E65" s="44" t="s">
        <v>47</v>
      </c>
      <c r="F65" s="42" t="str">
        <f>F64</f>
        <v/>
      </c>
      <c r="G65" s="42" t="s">
        <v>61</v>
      </c>
      <c r="H65" s="42"/>
      <c r="I65" s="42" t="str">
        <f ca="1">I64</f>
        <v>Actif</v>
      </c>
      <c r="J65" s="42">
        <f>J64</f>
        <v>0</v>
      </c>
      <c r="K65" s="42"/>
      <c r="L65" s="43" t="s">
        <v>17</v>
      </c>
      <c r="M65" s="42"/>
      <c r="N65" s="42"/>
      <c r="O65" s="42"/>
      <c r="P65" s="44" t="str">
        <f t="shared" si="4"/>
        <v>A5</v>
      </c>
      <c r="Q65" s="44" t="str">
        <f t="shared" si="4"/>
        <v/>
      </c>
      <c r="R65" s="44" t="s">
        <v>28</v>
      </c>
      <c r="S65" s="52">
        <v>0</v>
      </c>
      <c r="T65" s="52">
        <v>0</v>
      </c>
      <c r="U65" s="52">
        <v>0</v>
      </c>
      <c r="V65" s="52">
        <v>1193</v>
      </c>
      <c r="W65" s="52">
        <v>1193</v>
      </c>
      <c r="X65" s="52">
        <v>1193</v>
      </c>
      <c r="Y65" s="52">
        <v>1193</v>
      </c>
      <c r="Z65" s="52">
        <v>1193</v>
      </c>
      <c r="AA65" s="52">
        <v>1193</v>
      </c>
      <c r="AB65" s="52">
        <v>6853.75</v>
      </c>
      <c r="AC65" s="52">
        <v>6853.75</v>
      </c>
      <c r="AD65" s="52">
        <v>6853.75</v>
      </c>
      <c r="AE65" s="52">
        <v>11370</v>
      </c>
      <c r="AF65" s="52">
        <v>11370</v>
      </c>
      <c r="AG65" s="52">
        <v>11370</v>
      </c>
      <c r="AH65" s="52">
        <v>30729.25</v>
      </c>
      <c r="AI65" s="52">
        <v>30729.25</v>
      </c>
      <c r="AJ65" s="52">
        <v>30729.25</v>
      </c>
      <c r="AK65" s="52">
        <v>30729.25</v>
      </c>
      <c r="AL65" s="52">
        <v>30729.25</v>
      </c>
      <c r="AM65" s="52">
        <v>30729.25</v>
      </c>
      <c r="AN65" s="52">
        <v>30729.25</v>
      </c>
      <c r="AO65" s="52">
        <v>34790.5</v>
      </c>
      <c r="AP65" s="52">
        <v>34790.5</v>
      </c>
      <c r="AQ65" s="52">
        <v>34790.5</v>
      </c>
      <c r="AR65" s="52">
        <v>34790.5</v>
      </c>
      <c r="AS65" s="52">
        <v>34790.5</v>
      </c>
    </row>
    <row r="66" spans="1:45" x14ac:dyDescent="0.3">
      <c r="A66" s="53">
        <f t="shared" si="19"/>
        <v>590</v>
      </c>
      <c r="B66" s="54" t="s">
        <v>40</v>
      </c>
      <c r="C66" s="54" t="s">
        <v>42</v>
      </c>
      <c r="D66" s="55">
        <v>5</v>
      </c>
      <c r="E66" s="57" t="s">
        <v>47</v>
      </c>
      <c r="F66" s="55" t="str">
        <f t="shared" ref="E66:G74" si="20">F65</f>
        <v/>
      </c>
      <c r="G66" s="55" t="s">
        <v>61</v>
      </c>
      <c r="H66" s="55">
        <f>IFERROR(VLOOKUP(G66,[1]gammes!$A$1:$E$30,2,FALSE),0)</f>
        <v>0</v>
      </c>
      <c r="I66" s="55" t="str">
        <f ca="1">I65</f>
        <v>Actif</v>
      </c>
      <c r="J66" s="55">
        <f t="shared" ref="J66:J74" si="21">J65</f>
        <v>0</v>
      </c>
      <c r="K66" s="55" t="s">
        <v>50</v>
      </c>
      <c r="L66" s="56" t="s">
        <v>17</v>
      </c>
      <c r="M66" s="55"/>
      <c r="N66" s="55"/>
      <c r="O66" s="55"/>
      <c r="P66" s="57" t="str">
        <f t="shared" si="4"/>
        <v>A5</v>
      </c>
      <c r="Q66" s="57" t="str">
        <f t="shared" si="4"/>
        <v/>
      </c>
      <c r="R66" s="57" t="s">
        <v>29</v>
      </c>
      <c r="S66" s="57"/>
      <c r="T66" s="54"/>
      <c r="U66" s="54"/>
      <c r="V66" s="54"/>
      <c r="W66" s="54"/>
      <c r="X66" s="54"/>
      <c r="Y66" s="54"/>
      <c r="Z66" s="54"/>
      <c r="AA66" s="54"/>
      <c r="AB66" s="54"/>
      <c r="AC66" s="54"/>
      <c r="AD66" s="54"/>
      <c r="AE66" s="54"/>
      <c r="AF66" s="54"/>
      <c r="AG66" s="54"/>
      <c r="AH66" s="54"/>
      <c r="AI66" s="54"/>
      <c r="AJ66" s="54"/>
      <c r="AK66" s="54"/>
      <c r="AL66" s="54"/>
      <c r="AM66" s="54"/>
      <c r="AN66" s="54"/>
      <c r="AO66" s="54"/>
      <c r="AP66" s="54"/>
      <c r="AQ66" s="54"/>
      <c r="AR66" s="54"/>
      <c r="AS66" s="54"/>
    </row>
    <row r="67" spans="1:45" x14ac:dyDescent="0.3">
      <c r="A67" s="53">
        <f t="shared" si="19"/>
        <v>590</v>
      </c>
      <c r="B67" s="54" t="s">
        <v>40</v>
      </c>
      <c r="C67" s="54" t="s">
        <v>42</v>
      </c>
      <c r="D67" s="55">
        <v>5</v>
      </c>
      <c r="E67" s="57" t="s">
        <v>47</v>
      </c>
      <c r="F67" s="55" t="str">
        <f t="shared" si="20"/>
        <v/>
      </c>
      <c r="G67" s="55" t="s">
        <v>61</v>
      </c>
      <c r="H67" s="55">
        <f>IFERROR(VLOOKUP(G67,[1]gammes!$A$1:$E$30,3,FALSE),0)</f>
        <v>0</v>
      </c>
      <c r="I67" s="55" t="str">
        <f ca="1">I66</f>
        <v>Actif</v>
      </c>
      <c r="J67" s="55">
        <f t="shared" si="21"/>
        <v>0</v>
      </c>
      <c r="K67" s="55" t="s">
        <v>52</v>
      </c>
      <c r="L67" s="56" t="s">
        <v>17</v>
      </c>
      <c r="M67" s="55"/>
      <c r="N67" s="55"/>
      <c r="O67" s="55"/>
      <c r="P67" s="57" t="str">
        <f t="shared" si="4"/>
        <v>A5</v>
      </c>
      <c r="Q67" s="57" t="str">
        <f t="shared" si="4"/>
        <v/>
      </c>
      <c r="R67" s="57" t="s">
        <v>30</v>
      </c>
      <c r="S67" s="57"/>
      <c r="T67" s="54"/>
      <c r="U67" s="54"/>
      <c r="V67" s="54"/>
      <c r="W67" s="54"/>
      <c r="X67" s="54"/>
      <c r="Y67" s="54"/>
      <c r="Z67" s="54"/>
      <c r="AA67" s="54"/>
      <c r="AB67" s="54"/>
      <c r="AC67" s="54"/>
      <c r="AD67" s="54"/>
      <c r="AE67" s="54"/>
      <c r="AF67" s="54"/>
      <c r="AG67" s="54"/>
      <c r="AH67" s="54"/>
      <c r="AI67" s="54"/>
      <c r="AJ67" s="54"/>
      <c r="AK67" s="54"/>
      <c r="AL67" s="54"/>
      <c r="AM67" s="54"/>
      <c r="AN67" s="54"/>
      <c r="AO67" s="54"/>
      <c r="AP67" s="54"/>
      <c r="AQ67" s="54"/>
      <c r="AR67" s="54"/>
      <c r="AS67" s="54"/>
    </row>
    <row r="68" spans="1:45" x14ac:dyDescent="0.3">
      <c r="A68" s="53">
        <f t="shared" si="19"/>
        <v>590</v>
      </c>
      <c r="B68" s="54" t="s">
        <v>40</v>
      </c>
      <c r="C68" s="54" t="s">
        <v>42</v>
      </c>
      <c r="D68" s="55">
        <v>5</v>
      </c>
      <c r="E68" s="57" t="s">
        <v>47</v>
      </c>
      <c r="F68" s="55" t="str">
        <f t="shared" si="20"/>
        <v/>
      </c>
      <c r="G68" s="55" t="s">
        <v>61</v>
      </c>
      <c r="H68" s="55">
        <f>IFERROR(VLOOKUP(G68,[1]gammes!$A$1:$D$30,4,FALSE),0)</f>
        <v>0</v>
      </c>
      <c r="I68" s="55" t="str">
        <f t="shared" ref="I68:I74" ca="1" si="22">I67</f>
        <v>Actif</v>
      </c>
      <c r="J68" s="55">
        <f t="shared" si="21"/>
        <v>0</v>
      </c>
      <c r="K68" s="55" t="s">
        <v>51</v>
      </c>
      <c r="L68" s="56" t="s">
        <v>17</v>
      </c>
      <c r="M68" s="55"/>
      <c r="N68" s="55"/>
      <c r="O68" s="55"/>
      <c r="P68" s="57" t="str">
        <f t="shared" si="4"/>
        <v>A5</v>
      </c>
      <c r="Q68" s="57" t="str">
        <f t="shared" si="4"/>
        <v/>
      </c>
      <c r="R68" s="57" t="s">
        <v>31</v>
      </c>
      <c r="S68" s="57"/>
      <c r="T68" s="54"/>
      <c r="U68" s="54"/>
      <c r="V68" s="54"/>
      <c r="W68" s="54"/>
      <c r="X68" s="54"/>
      <c r="Y68" s="54"/>
      <c r="Z68" s="54"/>
      <c r="AA68" s="54"/>
      <c r="AB68" s="54"/>
      <c r="AC68" s="54"/>
      <c r="AD68" s="54"/>
      <c r="AE68" s="54"/>
      <c r="AF68" s="54"/>
      <c r="AG68" s="54"/>
      <c r="AH68" s="54"/>
      <c r="AI68" s="54"/>
      <c r="AJ68" s="54"/>
      <c r="AK68" s="54"/>
      <c r="AL68" s="54"/>
      <c r="AM68" s="54"/>
      <c r="AN68" s="54"/>
      <c r="AO68" s="54"/>
      <c r="AP68" s="54"/>
      <c r="AQ68" s="54"/>
      <c r="AR68" s="54"/>
      <c r="AS68" s="54"/>
    </row>
    <row r="69" spans="1:45" x14ac:dyDescent="0.3">
      <c r="A69" s="53">
        <f t="shared" si="19"/>
        <v>590</v>
      </c>
      <c r="B69" s="54" t="s">
        <v>40</v>
      </c>
      <c r="C69" s="54" t="s">
        <v>42</v>
      </c>
      <c r="D69" s="55">
        <v>2</v>
      </c>
      <c r="E69" s="57" t="s">
        <v>47</v>
      </c>
      <c r="F69" s="55" t="str">
        <f t="shared" si="20"/>
        <v/>
      </c>
      <c r="G69" s="55" t="s">
        <v>61</v>
      </c>
      <c r="H69" s="55">
        <f>IFERROR(VLOOKUP(G69,[1]gammes!$A$1:$E$30,5,FALSE),0)</f>
        <v>0</v>
      </c>
      <c r="I69" s="55" t="str">
        <f t="shared" ca="1" si="22"/>
        <v>Actif</v>
      </c>
      <c r="J69" s="55">
        <f t="shared" si="21"/>
        <v>0</v>
      </c>
      <c r="K69" s="55" t="s">
        <v>53</v>
      </c>
      <c r="L69" s="56" t="s">
        <v>17</v>
      </c>
      <c r="M69" s="55"/>
      <c r="N69" s="55"/>
      <c r="O69" s="55"/>
      <c r="P69" s="57" t="str">
        <f t="shared" si="4"/>
        <v>A5</v>
      </c>
      <c r="Q69" s="57" t="str">
        <f t="shared" si="4"/>
        <v/>
      </c>
      <c r="R69" s="57" t="s">
        <v>32</v>
      </c>
      <c r="S69" s="57"/>
      <c r="T69" s="54"/>
      <c r="U69" s="54"/>
      <c r="V69" s="54"/>
      <c r="W69" s="54"/>
      <c r="X69" s="54"/>
      <c r="Y69" s="54"/>
      <c r="Z69" s="54"/>
      <c r="AA69" s="54"/>
      <c r="AB69" s="54"/>
      <c r="AC69" s="54"/>
      <c r="AD69" s="54"/>
      <c r="AE69" s="54"/>
      <c r="AF69" s="54"/>
      <c r="AG69" s="54"/>
      <c r="AH69" s="54"/>
      <c r="AI69" s="54"/>
      <c r="AJ69" s="54"/>
      <c r="AK69" s="54"/>
      <c r="AL69" s="54"/>
      <c r="AM69" s="54"/>
      <c r="AN69" s="54"/>
      <c r="AO69" s="54"/>
      <c r="AP69" s="54"/>
      <c r="AQ69" s="54"/>
      <c r="AR69" s="54"/>
      <c r="AS69" s="54"/>
    </row>
    <row r="70" spans="1:45" x14ac:dyDescent="0.3">
      <c r="A70" s="58">
        <f>A68</f>
        <v>590</v>
      </c>
      <c r="B70" s="59" t="s">
        <v>40</v>
      </c>
      <c r="C70" s="59" t="s">
        <v>42</v>
      </c>
      <c r="D70" s="59">
        <v>5</v>
      </c>
      <c r="E70" s="61" t="s">
        <v>47</v>
      </c>
      <c r="F70" s="59" t="str">
        <f>F68</f>
        <v/>
      </c>
      <c r="G70" s="59" t="s">
        <v>61</v>
      </c>
      <c r="H70" s="59"/>
      <c r="I70" s="59" t="str">
        <f ca="1">I68</f>
        <v>Actif</v>
      </c>
      <c r="J70" s="59">
        <f>J68</f>
        <v>0</v>
      </c>
      <c r="K70" s="59"/>
      <c r="L70" s="60" t="s">
        <v>17</v>
      </c>
      <c r="M70" s="59"/>
      <c r="N70" s="59"/>
      <c r="O70" s="59"/>
      <c r="P70" s="61" t="str">
        <f t="shared" si="4"/>
        <v>A5</v>
      </c>
      <c r="Q70" s="61" t="str">
        <f t="shared" si="4"/>
        <v/>
      </c>
      <c r="R70" s="61" t="s">
        <v>33</v>
      </c>
      <c r="S70" s="59">
        <v>0</v>
      </c>
      <c r="T70" s="59">
        <v>0</v>
      </c>
      <c r="U70" s="59">
        <v>0</v>
      </c>
      <c r="V70" s="59">
        <v>0</v>
      </c>
      <c r="W70" s="59">
        <v>0</v>
      </c>
      <c r="X70" s="59">
        <v>0</v>
      </c>
      <c r="Y70" s="59">
        <v>0</v>
      </c>
      <c r="Z70" s="59">
        <v>0</v>
      </c>
      <c r="AA70" s="59">
        <v>0</v>
      </c>
      <c r="AB70" s="59">
        <v>0</v>
      </c>
      <c r="AC70" s="59">
        <v>0</v>
      </c>
      <c r="AD70" s="59">
        <v>0</v>
      </c>
      <c r="AE70" s="59">
        <v>0</v>
      </c>
      <c r="AF70" s="59">
        <v>0</v>
      </c>
      <c r="AG70" s="59">
        <v>0</v>
      </c>
      <c r="AH70" s="59">
        <v>0</v>
      </c>
      <c r="AI70" s="59">
        <v>0</v>
      </c>
      <c r="AJ70" s="59">
        <v>-1992</v>
      </c>
      <c r="AK70" s="59">
        <v>-8228</v>
      </c>
      <c r="AL70" s="59">
        <v>-13712</v>
      </c>
      <c r="AM70" s="59">
        <v>-18380</v>
      </c>
      <c r="AN70" s="59">
        <v>-18380</v>
      </c>
      <c r="AO70" s="59">
        <v>-22436</v>
      </c>
      <c r="AP70" s="59">
        <v>-27660</v>
      </c>
      <c r="AQ70" s="59">
        <v>-30132</v>
      </c>
      <c r="AR70" s="59">
        <v>-31320</v>
      </c>
      <c r="AS70" s="59">
        <v>-31320</v>
      </c>
    </row>
    <row r="71" spans="1:45" x14ac:dyDescent="0.3">
      <c r="A71" s="26">
        <f t="shared" si="19"/>
        <v>590</v>
      </c>
      <c r="B71" s="27" t="s">
        <v>40</v>
      </c>
      <c r="C71" s="27" t="s">
        <v>42</v>
      </c>
      <c r="D71" s="27">
        <v>5</v>
      </c>
      <c r="E71" s="29" t="s">
        <v>47</v>
      </c>
      <c r="F71" s="27" t="str">
        <f t="shared" si="20"/>
        <v/>
      </c>
      <c r="G71" s="27" t="s">
        <v>61</v>
      </c>
      <c r="H71" s="27"/>
      <c r="I71" s="27" t="str">
        <f t="shared" ca="1" si="22"/>
        <v>Actif</v>
      </c>
      <c r="J71" s="27">
        <f t="shared" si="21"/>
        <v>0</v>
      </c>
      <c r="K71" s="27"/>
      <c r="L71" s="28" t="s">
        <v>17</v>
      </c>
      <c r="M71" s="27"/>
      <c r="N71" s="27"/>
      <c r="O71" s="27"/>
      <c r="P71" s="29" t="str">
        <f t="shared" si="4"/>
        <v>A5</v>
      </c>
      <c r="Q71" s="29" t="str">
        <f t="shared" si="4"/>
        <v/>
      </c>
      <c r="R71" s="30" t="s">
        <v>23</v>
      </c>
      <c r="S71" s="27"/>
      <c r="T71" s="31" t="e">
        <v>#NAME?</v>
      </c>
      <c r="U71" s="31" t="e">
        <v>#NAME?</v>
      </c>
      <c r="V71" s="31" t="e">
        <v>#NAME?</v>
      </c>
      <c r="W71" s="31" t="e">
        <v>#NAME?</v>
      </c>
      <c r="X71" s="31" t="e">
        <v>#NAME?</v>
      </c>
      <c r="Y71" s="31" t="e">
        <v>#NAME?</v>
      </c>
      <c r="Z71" s="31" t="e">
        <v>#NAME?</v>
      </c>
      <c r="AA71" s="31" t="e">
        <v>#NAME?</v>
      </c>
      <c r="AB71" s="31" t="e">
        <v>#NAME?</v>
      </c>
      <c r="AC71" s="31" t="e">
        <v>#NAME?</v>
      </c>
      <c r="AD71" s="31" t="e">
        <v>#NAME?</v>
      </c>
      <c r="AE71" s="31" t="e">
        <v>#NAME?</v>
      </c>
      <c r="AF71" s="31" t="e">
        <v>#NAME?</v>
      </c>
      <c r="AG71" s="31" t="e">
        <v>#NAME?</v>
      </c>
      <c r="AH71" s="31" t="e">
        <v>#NAME?</v>
      </c>
      <c r="AI71" s="31" t="e">
        <v>#NAME?</v>
      </c>
      <c r="AJ71" s="31" t="e">
        <v>#NAME?</v>
      </c>
      <c r="AK71" s="31" t="e">
        <v>#NAME?</v>
      </c>
      <c r="AL71" s="31" t="e">
        <v>#NAME?</v>
      </c>
      <c r="AM71" s="31" t="e">
        <v>#NAME?</v>
      </c>
      <c r="AN71" s="31" t="e">
        <v>#NAME?</v>
      </c>
      <c r="AO71" s="31" t="e">
        <v>#NAME?</v>
      </c>
      <c r="AP71" s="31" t="e">
        <v>#NAME?</v>
      </c>
      <c r="AQ71" s="31" t="e">
        <v>#NAME?</v>
      </c>
      <c r="AR71" s="31" t="e">
        <v>#NAME?</v>
      </c>
      <c r="AS71" s="31" t="e">
        <v>#NAME?</v>
      </c>
    </row>
    <row r="72" spans="1:45" x14ac:dyDescent="0.3">
      <c r="A72" s="36">
        <f t="shared" si="19"/>
        <v>590</v>
      </c>
      <c r="B72" s="37" t="s">
        <v>40</v>
      </c>
      <c r="C72" s="37" t="s">
        <v>42</v>
      </c>
      <c r="D72" s="37">
        <v>5</v>
      </c>
      <c r="E72" s="39" t="s">
        <v>47</v>
      </c>
      <c r="F72" s="37" t="str">
        <f t="shared" si="20"/>
        <v/>
      </c>
      <c r="G72" s="37" t="s">
        <v>61</v>
      </c>
      <c r="H72" s="37"/>
      <c r="I72" s="37" t="str">
        <f t="shared" ca="1" si="22"/>
        <v>Actif</v>
      </c>
      <c r="J72" s="37">
        <f t="shared" si="21"/>
        <v>0</v>
      </c>
      <c r="K72" s="37"/>
      <c r="L72" s="38"/>
      <c r="M72" s="37"/>
      <c r="N72" s="37"/>
      <c r="O72" s="37"/>
      <c r="P72" s="39" t="str">
        <f t="shared" si="4"/>
        <v>A5</v>
      </c>
      <c r="Q72" s="39" t="str">
        <f t="shared" si="4"/>
        <v/>
      </c>
      <c r="R72" s="39" t="s">
        <v>25</v>
      </c>
      <c r="S72" s="37">
        <v>0</v>
      </c>
      <c r="T72" s="37">
        <v>0</v>
      </c>
      <c r="U72" s="37">
        <v>0</v>
      </c>
      <c r="V72" s="37">
        <v>0</v>
      </c>
      <c r="W72" s="37">
        <v>0</v>
      </c>
      <c r="X72" s="37">
        <v>0</v>
      </c>
      <c r="Y72" s="37">
        <v>0</v>
      </c>
      <c r="Z72" s="37">
        <v>0</v>
      </c>
      <c r="AA72" s="37">
        <v>0</v>
      </c>
      <c r="AB72" s="37">
        <v>0</v>
      </c>
      <c r="AC72" s="37">
        <v>0</v>
      </c>
      <c r="AD72" s="37">
        <v>0</v>
      </c>
      <c r="AE72" s="37">
        <v>0</v>
      </c>
      <c r="AF72" s="37">
        <v>0</v>
      </c>
      <c r="AG72" s="37">
        <v>0</v>
      </c>
      <c r="AH72" s="37">
        <v>0</v>
      </c>
      <c r="AI72" s="37">
        <v>0</v>
      </c>
      <c r="AJ72" s="37">
        <v>0</v>
      </c>
      <c r="AK72" s="37">
        <v>0</v>
      </c>
      <c r="AL72" s="37">
        <v>0</v>
      </c>
      <c r="AM72" s="37">
        <v>0</v>
      </c>
      <c r="AN72" s="37">
        <v>0</v>
      </c>
      <c r="AO72" s="37">
        <v>0</v>
      </c>
      <c r="AP72" s="37">
        <v>0</v>
      </c>
      <c r="AQ72" s="37">
        <v>0</v>
      </c>
      <c r="AR72" s="37">
        <v>0</v>
      </c>
      <c r="AS72" s="37">
        <v>0</v>
      </c>
    </row>
    <row r="73" spans="1:45" x14ac:dyDescent="0.3">
      <c r="A73" s="62">
        <f t="shared" si="19"/>
        <v>590</v>
      </c>
      <c r="B73" s="63" t="s">
        <v>40</v>
      </c>
      <c r="C73" s="63" t="s">
        <v>42</v>
      </c>
      <c r="D73" s="63">
        <v>5</v>
      </c>
      <c r="E73" s="65" t="s">
        <v>47</v>
      </c>
      <c r="F73" s="63" t="str">
        <f t="shared" si="20"/>
        <v/>
      </c>
      <c r="G73" s="63" t="s">
        <v>61</v>
      </c>
      <c r="H73" s="63"/>
      <c r="I73" s="63" t="str">
        <f t="shared" ca="1" si="22"/>
        <v>Actif</v>
      </c>
      <c r="J73" s="63">
        <f t="shared" si="21"/>
        <v>0</v>
      </c>
      <c r="K73" s="63"/>
      <c r="L73" s="64" t="s">
        <v>17</v>
      </c>
      <c r="M73" s="63"/>
      <c r="N73" s="63"/>
      <c r="O73" s="63"/>
      <c r="P73" s="65" t="str">
        <f t="shared" si="4"/>
        <v>A5</v>
      </c>
      <c r="Q73" s="65" t="str">
        <f t="shared" si="4"/>
        <v/>
      </c>
      <c r="R73" s="65" t="s">
        <v>34</v>
      </c>
      <c r="S73" s="63">
        <v>0</v>
      </c>
      <c r="T73" s="63">
        <v>0</v>
      </c>
      <c r="U73" s="63">
        <v>0</v>
      </c>
      <c r="V73" s="63">
        <v>0</v>
      </c>
      <c r="W73" s="63">
        <v>0</v>
      </c>
      <c r="X73" s="63">
        <v>0</v>
      </c>
      <c r="Y73" s="63">
        <v>0</v>
      </c>
      <c r="Z73" s="63">
        <v>0</v>
      </c>
      <c r="AA73" s="63">
        <v>0</v>
      </c>
      <c r="AB73" s="63">
        <v>0</v>
      </c>
      <c r="AC73" s="63">
        <v>0</v>
      </c>
      <c r="AD73" s="63">
        <v>0</v>
      </c>
      <c r="AE73" s="63">
        <v>0</v>
      </c>
      <c r="AF73" s="63">
        <v>0</v>
      </c>
      <c r="AG73" s="63">
        <v>0</v>
      </c>
      <c r="AH73" s="63">
        <v>0</v>
      </c>
      <c r="AI73" s="63">
        <v>0</v>
      </c>
      <c r="AJ73" s="63">
        <v>0</v>
      </c>
      <c r="AK73" s="63">
        <v>0</v>
      </c>
      <c r="AL73" s="63">
        <v>0</v>
      </c>
      <c r="AM73" s="63">
        <v>0</v>
      </c>
      <c r="AN73" s="63">
        <v>0</v>
      </c>
      <c r="AO73" s="63">
        <v>0</v>
      </c>
      <c r="AP73" s="63">
        <v>0</v>
      </c>
      <c r="AQ73" s="63">
        <v>0</v>
      </c>
      <c r="AR73" s="63">
        <v>0</v>
      </c>
      <c r="AS73" s="63">
        <v>0</v>
      </c>
    </row>
    <row r="74" spans="1:45" ht="15" thickBot="1" x14ac:dyDescent="0.35">
      <c r="A74" s="66">
        <f>A73</f>
        <v>590</v>
      </c>
      <c r="B74" s="67" t="s">
        <v>40</v>
      </c>
      <c r="C74" s="67" t="s">
        <v>42</v>
      </c>
      <c r="D74" s="67">
        <v>5</v>
      </c>
      <c r="E74" s="69" t="s">
        <v>47</v>
      </c>
      <c r="F74" s="67" t="str">
        <f t="shared" si="20"/>
        <v/>
      </c>
      <c r="G74" s="67" t="s">
        <v>61</v>
      </c>
      <c r="H74" s="67"/>
      <c r="I74" s="67" t="str">
        <f t="shared" ca="1" si="22"/>
        <v>Actif</v>
      </c>
      <c r="J74" s="67">
        <f t="shared" si="21"/>
        <v>0</v>
      </c>
      <c r="K74" s="67"/>
      <c r="L74" s="68" t="s">
        <v>17</v>
      </c>
      <c r="M74" s="67"/>
      <c r="N74" s="67"/>
      <c r="O74" s="67"/>
      <c r="P74" s="69" t="str">
        <f t="shared" si="4"/>
        <v>A5</v>
      </c>
      <c r="Q74" s="69" t="str">
        <f t="shared" si="4"/>
        <v/>
      </c>
      <c r="R74" s="69" t="s">
        <v>35</v>
      </c>
      <c r="S74" s="67"/>
      <c r="T74" s="70">
        <v>0</v>
      </c>
      <c r="U74" s="70">
        <v>0</v>
      </c>
      <c r="V74" s="70">
        <v>0</v>
      </c>
      <c r="W74" s="70">
        <v>0</v>
      </c>
      <c r="X74" s="70">
        <v>0</v>
      </c>
      <c r="Y74" s="70">
        <v>0</v>
      </c>
      <c r="Z74" s="70">
        <v>0</v>
      </c>
      <c r="AA74" s="70">
        <v>0</v>
      </c>
      <c r="AB74" s="70">
        <v>0</v>
      </c>
      <c r="AC74" s="70">
        <v>0</v>
      </c>
      <c r="AD74" s="70">
        <v>0</v>
      </c>
      <c r="AE74" s="70">
        <v>0</v>
      </c>
      <c r="AF74" s="70">
        <v>0</v>
      </c>
      <c r="AG74" s="70">
        <v>0</v>
      </c>
      <c r="AH74" s="70">
        <v>1992</v>
      </c>
      <c r="AI74" s="70">
        <v>6236</v>
      </c>
      <c r="AJ74" s="70">
        <v>5484</v>
      </c>
      <c r="AK74" s="70">
        <v>4668</v>
      </c>
      <c r="AL74" s="70">
        <v>4056</v>
      </c>
      <c r="AM74" s="70">
        <v>5224</v>
      </c>
      <c r="AN74" s="70">
        <v>0</v>
      </c>
      <c r="AO74" s="70">
        <v>2472</v>
      </c>
      <c r="AP74" s="70">
        <v>1188</v>
      </c>
      <c r="AQ74" s="70">
        <v>0</v>
      </c>
      <c r="AR74" s="70">
        <v>0</v>
      </c>
      <c r="AS74" s="70">
        <v>0</v>
      </c>
    </row>
    <row r="75" spans="1:45" x14ac:dyDescent="0.3">
      <c r="A75" s="50">
        <f>A73</f>
        <v>590</v>
      </c>
      <c r="B75" s="10" t="s">
        <v>40</v>
      </c>
      <c r="C75" s="10" t="s">
        <v>42</v>
      </c>
      <c r="D75" s="10">
        <v>6</v>
      </c>
      <c r="E75" s="51" t="s">
        <v>48</v>
      </c>
      <c r="F75" s="10" t="str">
        <f>IFERROR(VLOOKUP(E75,'[1]TABLE BOM'!$D$2:$F$399,3,FALSE),"")</f>
        <v/>
      </c>
      <c r="G75" s="10" t="s">
        <v>62</v>
      </c>
      <c r="H75" s="10"/>
      <c r="I75" s="10" t="str">
        <f ca="1">IF(SUM(T75:OFFSET(T75,,25,,))=0,"No actif","Actif")</f>
        <v>No actif</v>
      </c>
      <c r="J75" s="10">
        <f>IFERROR(IF(E75="",0,VLOOKUP(E75,'[1]TABLE BOM'!$D$2:$G$500,4,FALSE)),0)</f>
        <v>0</v>
      </c>
      <c r="K75" s="10"/>
      <c r="L75" s="11" t="s">
        <v>17</v>
      </c>
      <c r="M75" s="10"/>
      <c r="N75" s="10"/>
      <c r="O75" s="10"/>
      <c r="P75" s="51" t="str">
        <f t="shared" si="4"/>
        <v>A6</v>
      </c>
      <c r="Q75" s="51" t="str">
        <f t="shared" si="4"/>
        <v/>
      </c>
      <c r="R75" s="51" t="s">
        <v>18</v>
      </c>
      <c r="S75" s="51"/>
      <c r="T75" s="10">
        <v>0</v>
      </c>
      <c r="U75" s="10">
        <v>0</v>
      </c>
      <c r="V75" s="10">
        <v>0</v>
      </c>
      <c r="W75" s="10">
        <v>0</v>
      </c>
      <c r="X75" s="10">
        <v>0</v>
      </c>
      <c r="Y75" s="10">
        <v>0</v>
      </c>
      <c r="Z75" s="10">
        <v>0</v>
      </c>
      <c r="AA75" s="10">
        <v>0</v>
      </c>
      <c r="AB75" s="10">
        <v>0</v>
      </c>
      <c r="AC75" s="10">
        <v>0</v>
      </c>
      <c r="AD75" s="10">
        <v>0</v>
      </c>
      <c r="AE75" s="10">
        <v>0</v>
      </c>
      <c r="AF75" s="10">
        <v>0</v>
      </c>
      <c r="AG75" s="10">
        <v>0</v>
      </c>
      <c r="AH75" s="10">
        <v>0</v>
      </c>
      <c r="AI75" s="10">
        <v>0</v>
      </c>
      <c r="AJ75" s="10">
        <v>0</v>
      </c>
      <c r="AK75" s="10">
        <v>0</v>
      </c>
      <c r="AL75" s="10">
        <v>0</v>
      </c>
      <c r="AM75" s="10">
        <v>0</v>
      </c>
      <c r="AN75" s="10">
        <v>0</v>
      </c>
      <c r="AO75" s="10">
        <v>0</v>
      </c>
      <c r="AP75" s="10">
        <v>0</v>
      </c>
      <c r="AQ75" s="10">
        <v>0</v>
      </c>
      <c r="AR75" s="10">
        <v>0</v>
      </c>
      <c r="AS75" s="10">
        <v>0</v>
      </c>
    </row>
    <row r="76" spans="1:45" x14ac:dyDescent="0.3">
      <c r="A76" s="41">
        <f t="shared" si="19"/>
        <v>590</v>
      </c>
      <c r="B76" s="42" t="s">
        <v>40</v>
      </c>
      <c r="C76" s="42" t="s">
        <v>42</v>
      </c>
      <c r="D76" s="42">
        <v>6</v>
      </c>
      <c r="E76" s="44" t="s">
        <v>48</v>
      </c>
      <c r="F76" s="42" t="str">
        <f>F75</f>
        <v/>
      </c>
      <c r="G76" s="42" t="s">
        <v>62</v>
      </c>
      <c r="H76" s="42"/>
      <c r="I76" s="42" t="str">
        <f ca="1">I75</f>
        <v>No actif</v>
      </c>
      <c r="J76" s="42">
        <f>J75</f>
        <v>0</v>
      </c>
      <c r="K76" s="42"/>
      <c r="L76" s="43" t="s">
        <v>17</v>
      </c>
      <c r="M76" s="42"/>
      <c r="N76" s="42"/>
      <c r="O76" s="42"/>
      <c r="P76" s="44" t="str">
        <f t="shared" si="4"/>
        <v>A6</v>
      </c>
      <c r="Q76" s="44" t="str">
        <f t="shared" si="4"/>
        <v/>
      </c>
      <c r="R76" s="44" t="s">
        <v>28</v>
      </c>
      <c r="S76" s="52">
        <v>0</v>
      </c>
      <c r="T76" s="52">
        <v>0</v>
      </c>
      <c r="U76" s="52">
        <v>0</v>
      </c>
      <c r="V76" s="52">
        <v>0</v>
      </c>
      <c r="W76" s="52">
        <v>0</v>
      </c>
      <c r="X76" s="52">
        <v>0</v>
      </c>
      <c r="Y76" s="52">
        <v>0</v>
      </c>
      <c r="Z76" s="52">
        <v>0</v>
      </c>
      <c r="AA76" s="52">
        <v>0</v>
      </c>
      <c r="AB76" s="52">
        <v>0</v>
      </c>
      <c r="AC76" s="52">
        <v>0</v>
      </c>
      <c r="AD76" s="52">
        <v>0</v>
      </c>
      <c r="AE76" s="52">
        <v>0</v>
      </c>
      <c r="AF76" s="52">
        <v>0</v>
      </c>
      <c r="AG76" s="52">
        <v>0</v>
      </c>
      <c r="AH76" s="52">
        <v>0</v>
      </c>
      <c r="AI76" s="52">
        <v>0</v>
      </c>
      <c r="AJ76" s="52">
        <v>0</v>
      </c>
      <c r="AK76" s="52">
        <v>0</v>
      </c>
      <c r="AL76" s="52">
        <v>0</v>
      </c>
      <c r="AM76" s="52">
        <v>0</v>
      </c>
      <c r="AN76" s="52">
        <v>0</v>
      </c>
      <c r="AO76" s="52">
        <v>0</v>
      </c>
      <c r="AP76" s="52">
        <v>0</v>
      </c>
      <c r="AQ76" s="52">
        <v>0</v>
      </c>
      <c r="AR76" s="52">
        <v>0</v>
      </c>
      <c r="AS76" s="52">
        <v>0</v>
      </c>
    </row>
    <row r="77" spans="1:45" x14ac:dyDescent="0.3">
      <c r="A77" s="53">
        <f t="shared" ref="A77:C91" si="23">A76</f>
        <v>590</v>
      </c>
      <c r="B77" s="54" t="s">
        <v>40</v>
      </c>
      <c r="C77" s="54" t="s">
        <v>42</v>
      </c>
      <c r="D77" s="55">
        <v>6</v>
      </c>
      <c r="E77" s="57" t="s">
        <v>48</v>
      </c>
      <c r="F77" s="55" t="str">
        <f t="shared" ref="E77:G85" si="24">F76</f>
        <v/>
      </c>
      <c r="G77" s="55" t="s">
        <v>62</v>
      </c>
      <c r="H77" s="55">
        <f>IFERROR(VLOOKUP(G77,[1]gammes!$A$1:$E$30,2,FALSE),0)</f>
        <v>0</v>
      </c>
      <c r="I77" s="55" t="str">
        <f ca="1">I76</f>
        <v>No actif</v>
      </c>
      <c r="J77" s="55">
        <f t="shared" ref="J77:J85" si="25">J76</f>
        <v>0</v>
      </c>
      <c r="K77" s="55" t="s">
        <v>50</v>
      </c>
      <c r="L77" s="56" t="s">
        <v>17</v>
      </c>
      <c r="M77" s="55"/>
      <c r="N77" s="55"/>
      <c r="O77" s="55"/>
      <c r="P77" s="57" t="str">
        <f t="shared" si="4"/>
        <v>A6</v>
      </c>
      <c r="Q77" s="57" t="str">
        <f t="shared" si="4"/>
        <v/>
      </c>
      <c r="R77" s="57" t="s">
        <v>29</v>
      </c>
      <c r="S77" s="57"/>
      <c r="T77" s="54"/>
      <c r="U77" s="54"/>
      <c r="V77" s="54"/>
      <c r="W77" s="54"/>
      <c r="X77" s="54"/>
      <c r="Y77" s="54"/>
      <c r="Z77" s="54"/>
      <c r="AA77" s="54"/>
      <c r="AB77" s="54"/>
      <c r="AC77" s="54"/>
      <c r="AD77" s="54"/>
      <c r="AE77" s="54"/>
      <c r="AF77" s="54"/>
      <c r="AG77" s="54"/>
      <c r="AH77" s="54"/>
      <c r="AI77" s="54"/>
      <c r="AJ77" s="54"/>
      <c r="AK77" s="54"/>
      <c r="AL77" s="54"/>
      <c r="AM77" s="54"/>
      <c r="AN77" s="54"/>
      <c r="AO77" s="54"/>
      <c r="AP77" s="54"/>
      <c r="AQ77" s="54"/>
      <c r="AR77" s="54"/>
      <c r="AS77" s="54"/>
    </row>
    <row r="78" spans="1:45" x14ac:dyDescent="0.3">
      <c r="A78" s="53">
        <f t="shared" si="23"/>
        <v>590</v>
      </c>
      <c r="B78" s="54" t="s">
        <v>40</v>
      </c>
      <c r="C78" s="54" t="s">
        <v>42</v>
      </c>
      <c r="D78" s="55">
        <v>6</v>
      </c>
      <c r="E78" s="57" t="s">
        <v>48</v>
      </c>
      <c r="F78" s="55" t="str">
        <f t="shared" si="24"/>
        <v/>
      </c>
      <c r="G78" s="55" t="s">
        <v>62</v>
      </c>
      <c r="H78" s="55">
        <f>IFERROR(VLOOKUP(G78,[1]gammes!$A$1:$E$30,3,FALSE),0)</f>
        <v>0</v>
      </c>
      <c r="I78" s="55" t="str">
        <f ca="1">I77</f>
        <v>No actif</v>
      </c>
      <c r="J78" s="55">
        <f t="shared" si="25"/>
        <v>0</v>
      </c>
      <c r="K78" s="55" t="s">
        <v>52</v>
      </c>
      <c r="L78" s="56" t="s">
        <v>17</v>
      </c>
      <c r="M78" s="55"/>
      <c r="N78" s="55"/>
      <c r="O78" s="55"/>
      <c r="P78" s="57" t="str">
        <f t="shared" si="4"/>
        <v>A6</v>
      </c>
      <c r="Q78" s="57" t="str">
        <f t="shared" si="4"/>
        <v/>
      </c>
      <c r="R78" s="57" t="s">
        <v>30</v>
      </c>
      <c r="S78" s="57"/>
      <c r="T78" s="54"/>
      <c r="U78" s="54"/>
      <c r="V78" s="54"/>
      <c r="W78" s="54"/>
      <c r="X78" s="54"/>
      <c r="Y78" s="54"/>
      <c r="Z78" s="54"/>
      <c r="AA78" s="54"/>
      <c r="AB78" s="54"/>
      <c r="AC78" s="54"/>
      <c r="AD78" s="54"/>
      <c r="AE78" s="54"/>
      <c r="AF78" s="54"/>
      <c r="AG78" s="54"/>
      <c r="AH78" s="54"/>
      <c r="AI78" s="54"/>
      <c r="AJ78" s="54"/>
      <c r="AK78" s="54"/>
      <c r="AL78" s="54"/>
      <c r="AM78" s="54"/>
      <c r="AN78" s="54"/>
      <c r="AO78" s="54"/>
      <c r="AP78" s="54"/>
      <c r="AQ78" s="54"/>
      <c r="AR78" s="54"/>
      <c r="AS78" s="54"/>
    </row>
    <row r="79" spans="1:45" x14ac:dyDescent="0.3">
      <c r="A79" s="53">
        <f t="shared" si="23"/>
        <v>590</v>
      </c>
      <c r="B79" s="54" t="s">
        <v>40</v>
      </c>
      <c r="C79" s="54" t="s">
        <v>42</v>
      </c>
      <c r="D79" s="55">
        <v>6</v>
      </c>
      <c r="E79" s="57" t="s">
        <v>48</v>
      </c>
      <c r="F79" s="55" t="str">
        <f t="shared" si="24"/>
        <v/>
      </c>
      <c r="G79" s="55" t="s">
        <v>62</v>
      </c>
      <c r="H79" s="55">
        <f>IFERROR(VLOOKUP(G79,[1]gammes!$A$1:$D$30,4,FALSE),0)</f>
        <v>0</v>
      </c>
      <c r="I79" s="55" t="str">
        <f t="shared" ref="I79:I85" ca="1" si="26">I78</f>
        <v>No actif</v>
      </c>
      <c r="J79" s="55">
        <f t="shared" si="25"/>
        <v>0</v>
      </c>
      <c r="K79" s="55" t="s">
        <v>51</v>
      </c>
      <c r="L79" s="56" t="s">
        <v>17</v>
      </c>
      <c r="M79" s="55"/>
      <c r="N79" s="55"/>
      <c r="O79" s="55"/>
      <c r="P79" s="57" t="str">
        <f t="shared" si="4"/>
        <v>A6</v>
      </c>
      <c r="Q79" s="57" t="str">
        <f t="shared" si="4"/>
        <v/>
      </c>
      <c r="R79" s="57" t="s">
        <v>31</v>
      </c>
      <c r="S79" s="57"/>
      <c r="T79" s="54"/>
      <c r="U79" s="54"/>
      <c r="V79" s="54"/>
      <c r="W79" s="54"/>
      <c r="X79" s="54"/>
      <c r="Y79" s="54"/>
      <c r="Z79" s="54"/>
      <c r="AA79" s="54"/>
      <c r="AB79" s="54"/>
      <c r="AC79" s="54"/>
      <c r="AD79" s="54"/>
      <c r="AE79" s="54"/>
      <c r="AF79" s="54"/>
      <c r="AG79" s="54"/>
      <c r="AH79" s="54"/>
      <c r="AI79" s="54"/>
      <c r="AJ79" s="54"/>
      <c r="AK79" s="54"/>
      <c r="AL79" s="54"/>
      <c r="AM79" s="54"/>
      <c r="AN79" s="54"/>
      <c r="AO79" s="54"/>
      <c r="AP79" s="54"/>
      <c r="AQ79" s="54"/>
      <c r="AR79" s="54"/>
      <c r="AS79" s="54"/>
    </row>
    <row r="80" spans="1:45" x14ac:dyDescent="0.3">
      <c r="A80" s="53">
        <f t="shared" si="23"/>
        <v>590</v>
      </c>
      <c r="B80" s="54" t="s">
        <v>40</v>
      </c>
      <c r="C80" s="54" t="s">
        <v>42</v>
      </c>
      <c r="D80" s="55">
        <v>2</v>
      </c>
      <c r="E80" s="57" t="s">
        <v>48</v>
      </c>
      <c r="F80" s="55" t="str">
        <f t="shared" si="24"/>
        <v/>
      </c>
      <c r="G80" s="55" t="s">
        <v>62</v>
      </c>
      <c r="H80" s="55">
        <f>IFERROR(VLOOKUP(G80,[1]gammes!$A$1:$E$30,5,FALSE),0)</f>
        <v>0</v>
      </c>
      <c r="I80" s="55" t="str">
        <f t="shared" ca="1" si="26"/>
        <v>No actif</v>
      </c>
      <c r="J80" s="55">
        <f t="shared" si="25"/>
        <v>0</v>
      </c>
      <c r="K80" s="55" t="s">
        <v>53</v>
      </c>
      <c r="L80" s="56" t="s">
        <v>17</v>
      </c>
      <c r="M80" s="55"/>
      <c r="N80" s="55"/>
      <c r="O80" s="55"/>
      <c r="P80" s="57" t="str">
        <f t="shared" si="4"/>
        <v>A6</v>
      </c>
      <c r="Q80" s="57" t="str">
        <f t="shared" si="4"/>
        <v/>
      </c>
      <c r="R80" s="57" t="s">
        <v>32</v>
      </c>
      <c r="S80" s="57"/>
      <c r="T80" s="54"/>
      <c r="U80" s="54"/>
      <c r="V80" s="54"/>
      <c r="W80" s="54"/>
      <c r="X80" s="54"/>
      <c r="Y80" s="54"/>
      <c r="Z80" s="54"/>
      <c r="AA80" s="54"/>
      <c r="AB80" s="54"/>
      <c r="AC80" s="54"/>
      <c r="AD80" s="54"/>
      <c r="AE80" s="54"/>
      <c r="AF80" s="54"/>
      <c r="AG80" s="54"/>
      <c r="AH80" s="54"/>
      <c r="AI80" s="54"/>
      <c r="AJ80" s="54"/>
      <c r="AK80" s="54"/>
      <c r="AL80" s="54"/>
      <c r="AM80" s="54"/>
      <c r="AN80" s="54"/>
      <c r="AO80" s="54"/>
      <c r="AP80" s="54"/>
      <c r="AQ80" s="54"/>
      <c r="AR80" s="54"/>
      <c r="AS80" s="54"/>
    </row>
    <row r="81" spans="1:45" x14ac:dyDescent="0.3">
      <c r="A81" s="58">
        <f>A79</f>
        <v>590</v>
      </c>
      <c r="B81" s="59" t="s">
        <v>40</v>
      </c>
      <c r="C81" s="59" t="s">
        <v>42</v>
      </c>
      <c r="D81" s="59">
        <v>6</v>
      </c>
      <c r="E81" s="61" t="s">
        <v>48</v>
      </c>
      <c r="F81" s="59" t="str">
        <f>F79</f>
        <v/>
      </c>
      <c r="G81" s="59" t="s">
        <v>62</v>
      </c>
      <c r="H81" s="59"/>
      <c r="I81" s="59" t="str">
        <f ca="1">I79</f>
        <v>No actif</v>
      </c>
      <c r="J81" s="59">
        <f>J79</f>
        <v>0</v>
      </c>
      <c r="K81" s="59"/>
      <c r="L81" s="60" t="s">
        <v>17</v>
      </c>
      <c r="M81" s="59"/>
      <c r="N81" s="59"/>
      <c r="O81" s="59"/>
      <c r="P81" s="61" t="str">
        <f t="shared" si="4"/>
        <v>A6</v>
      </c>
      <c r="Q81" s="61" t="str">
        <f t="shared" si="4"/>
        <v/>
      </c>
      <c r="R81" s="61" t="s">
        <v>33</v>
      </c>
      <c r="S81" s="59">
        <v>0</v>
      </c>
      <c r="T81" s="59">
        <v>0</v>
      </c>
      <c r="U81" s="59">
        <v>0</v>
      </c>
      <c r="V81" s="59">
        <v>0</v>
      </c>
      <c r="W81" s="59">
        <v>0</v>
      </c>
      <c r="X81" s="59">
        <v>0</v>
      </c>
      <c r="Y81" s="59">
        <v>0</v>
      </c>
      <c r="Z81" s="59">
        <v>0</v>
      </c>
      <c r="AA81" s="59">
        <v>0</v>
      </c>
      <c r="AB81" s="59">
        <v>0</v>
      </c>
      <c r="AC81" s="59">
        <v>0</v>
      </c>
      <c r="AD81" s="59">
        <v>0</v>
      </c>
      <c r="AE81" s="59">
        <v>0</v>
      </c>
      <c r="AF81" s="59">
        <v>0</v>
      </c>
      <c r="AG81" s="59">
        <v>0</v>
      </c>
      <c r="AH81" s="59">
        <v>0</v>
      </c>
      <c r="AI81" s="59">
        <v>0</v>
      </c>
      <c r="AJ81" s="59">
        <v>0</v>
      </c>
      <c r="AK81" s="59">
        <v>0</v>
      </c>
      <c r="AL81" s="59">
        <v>0</v>
      </c>
      <c r="AM81" s="59">
        <v>0</v>
      </c>
      <c r="AN81" s="59">
        <v>0</v>
      </c>
      <c r="AO81" s="59">
        <v>0</v>
      </c>
      <c r="AP81" s="59">
        <v>0</v>
      </c>
      <c r="AQ81" s="59">
        <v>0</v>
      </c>
      <c r="AR81" s="59">
        <v>0</v>
      </c>
      <c r="AS81" s="59">
        <v>0</v>
      </c>
    </row>
    <row r="82" spans="1:45" x14ac:dyDescent="0.3">
      <c r="A82" s="26">
        <f t="shared" si="23"/>
        <v>590</v>
      </c>
      <c r="B82" s="27" t="s">
        <v>40</v>
      </c>
      <c r="C82" s="27" t="s">
        <v>42</v>
      </c>
      <c r="D82" s="27">
        <v>6</v>
      </c>
      <c r="E82" s="29" t="s">
        <v>48</v>
      </c>
      <c r="F82" s="27" t="str">
        <f t="shared" si="24"/>
        <v/>
      </c>
      <c r="G82" s="27" t="s">
        <v>62</v>
      </c>
      <c r="H82" s="27"/>
      <c r="I82" s="27" t="str">
        <f t="shared" ca="1" si="26"/>
        <v>No actif</v>
      </c>
      <c r="J82" s="27">
        <f t="shared" si="25"/>
        <v>0</v>
      </c>
      <c r="K82" s="27"/>
      <c r="L82" s="28" t="s">
        <v>17</v>
      </c>
      <c r="M82" s="27"/>
      <c r="N82" s="27"/>
      <c r="O82" s="27"/>
      <c r="P82" s="29" t="str">
        <f t="shared" si="4"/>
        <v>A6</v>
      </c>
      <c r="Q82" s="29" t="str">
        <f t="shared" si="4"/>
        <v/>
      </c>
      <c r="R82" s="30" t="s">
        <v>23</v>
      </c>
      <c r="S82" s="27"/>
      <c r="T82" s="31" t="e">
        <v>#NAME?</v>
      </c>
      <c r="U82" s="31" t="e">
        <v>#NAME?</v>
      </c>
      <c r="V82" s="31" t="e">
        <v>#NAME?</v>
      </c>
      <c r="W82" s="31" t="e">
        <v>#NAME?</v>
      </c>
      <c r="X82" s="31" t="e">
        <v>#NAME?</v>
      </c>
      <c r="Y82" s="31" t="e">
        <v>#NAME?</v>
      </c>
      <c r="Z82" s="31" t="e">
        <v>#NAME?</v>
      </c>
      <c r="AA82" s="31" t="e">
        <v>#NAME?</v>
      </c>
      <c r="AB82" s="31" t="e">
        <v>#NAME?</v>
      </c>
      <c r="AC82" s="31" t="e">
        <v>#NAME?</v>
      </c>
      <c r="AD82" s="31" t="e">
        <v>#NAME?</v>
      </c>
      <c r="AE82" s="31" t="e">
        <v>#NAME?</v>
      </c>
      <c r="AF82" s="31" t="e">
        <v>#NAME?</v>
      </c>
      <c r="AG82" s="31" t="e">
        <v>#NAME?</v>
      </c>
      <c r="AH82" s="31" t="e">
        <v>#NAME?</v>
      </c>
      <c r="AI82" s="31" t="e">
        <v>#NAME?</v>
      </c>
      <c r="AJ82" s="31" t="e">
        <v>#NAME?</v>
      </c>
      <c r="AK82" s="31" t="e">
        <v>#NAME?</v>
      </c>
      <c r="AL82" s="31" t="e">
        <v>#NAME?</v>
      </c>
      <c r="AM82" s="31" t="e">
        <v>#NAME?</v>
      </c>
      <c r="AN82" s="31" t="e">
        <v>#NAME?</v>
      </c>
      <c r="AO82" s="31" t="e">
        <v>#NAME?</v>
      </c>
      <c r="AP82" s="31" t="e">
        <v>#NAME?</v>
      </c>
      <c r="AQ82" s="31" t="e">
        <v>#NAME?</v>
      </c>
      <c r="AR82" s="31" t="e">
        <v>#NAME?</v>
      </c>
      <c r="AS82" s="31" t="e">
        <v>#NAME?</v>
      </c>
    </row>
    <row r="83" spans="1:45" x14ac:dyDescent="0.3">
      <c r="A83" s="36">
        <f t="shared" si="23"/>
        <v>590</v>
      </c>
      <c r="B83" s="37" t="s">
        <v>40</v>
      </c>
      <c r="C83" s="37" t="s">
        <v>42</v>
      </c>
      <c r="D83" s="37">
        <v>6</v>
      </c>
      <c r="E83" s="39" t="s">
        <v>48</v>
      </c>
      <c r="F83" s="37" t="str">
        <f t="shared" si="24"/>
        <v/>
      </c>
      <c r="G83" s="37" t="s">
        <v>62</v>
      </c>
      <c r="H83" s="37"/>
      <c r="I83" s="37" t="str">
        <f t="shared" ca="1" si="26"/>
        <v>No actif</v>
      </c>
      <c r="J83" s="37">
        <f t="shared" si="25"/>
        <v>0</v>
      </c>
      <c r="K83" s="37"/>
      <c r="L83" s="38"/>
      <c r="M83" s="37"/>
      <c r="N83" s="37"/>
      <c r="O83" s="37"/>
      <c r="P83" s="39" t="str">
        <f t="shared" si="4"/>
        <v>A6</v>
      </c>
      <c r="Q83" s="39" t="str">
        <f t="shared" si="4"/>
        <v/>
      </c>
      <c r="R83" s="39" t="s">
        <v>25</v>
      </c>
      <c r="S83" s="37">
        <v>0</v>
      </c>
      <c r="T83" s="37">
        <v>0</v>
      </c>
      <c r="U83" s="37">
        <v>0</v>
      </c>
      <c r="V83" s="37">
        <v>0</v>
      </c>
      <c r="W83" s="37">
        <v>0</v>
      </c>
      <c r="X83" s="37">
        <v>0</v>
      </c>
      <c r="Y83" s="37">
        <v>0</v>
      </c>
      <c r="Z83" s="37">
        <v>0</v>
      </c>
      <c r="AA83" s="37">
        <v>0</v>
      </c>
      <c r="AB83" s="37">
        <v>0</v>
      </c>
      <c r="AC83" s="37">
        <v>0</v>
      </c>
      <c r="AD83" s="37">
        <v>0</v>
      </c>
      <c r="AE83" s="37">
        <v>0</v>
      </c>
      <c r="AF83" s="37">
        <v>0</v>
      </c>
      <c r="AG83" s="37">
        <v>0</v>
      </c>
      <c r="AH83" s="37">
        <v>0</v>
      </c>
      <c r="AI83" s="37">
        <v>0</v>
      </c>
      <c r="AJ83" s="37">
        <v>0</v>
      </c>
      <c r="AK83" s="37">
        <v>0</v>
      </c>
      <c r="AL83" s="37">
        <v>0</v>
      </c>
      <c r="AM83" s="37">
        <v>0</v>
      </c>
      <c r="AN83" s="37">
        <v>0</v>
      </c>
      <c r="AO83" s="37">
        <v>0</v>
      </c>
      <c r="AP83" s="37">
        <v>0</v>
      </c>
      <c r="AQ83" s="37">
        <v>0</v>
      </c>
      <c r="AR83" s="37">
        <v>0</v>
      </c>
      <c r="AS83" s="37">
        <v>0</v>
      </c>
    </row>
    <row r="84" spans="1:45" x14ac:dyDescent="0.3">
      <c r="A84" s="62">
        <f t="shared" si="23"/>
        <v>590</v>
      </c>
      <c r="B84" s="63" t="s">
        <v>40</v>
      </c>
      <c r="C84" s="63" t="s">
        <v>42</v>
      </c>
      <c r="D84" s="63">
        <v>6</v>
      </c>
      <c r="E84" s="65" t="s">
        <v>48</v>
      </c>
      <c r="F84" s="63" t="str">
        <f t="shared" si="24"/>
        <v/>
      </c>
      <c r="G84" s="63" t="s">
        <v>62</v>
      </c>
      <c r="H84" s="63"/>
      <c r="I84" s="63" t="str">
        <f t="shared" ca="1" si="26"/>
        <v>No actif</v>
      </c>
      <c r="J84" s="63">
        <f t="shared" si="25"/>
        <v>0</v>
      </c>
      <c r="K84" s="63"/>
      <c r="L84" s="64" t="s">
        <v>17</v>
      </c>
      <c r="M84" s="63"/>
      <c r="N84" s="63"/>
      <c r="O84" s="63"/>
      <c r="P84" s="65" t="str">
        <f t="shared" si="4"/>
        <v>A6</v>
      </c>
      <c r="Q84" s="65" t="str">
        <f t="shared" si="4"/>
        <v/>
      </c>
      <c r="R84" s="65" t="s">
        <v>34</v>
      </c>
      <c r="S84" s="63">
        <v>0</v>
      </c>
      <c r="T84" s="63">
        <v>0</v>
      </c>
      <c r="U84" s="63">
        <v>0</v>
      </c>
      <c r="V84" s="63">
        <v>0</v>
      </c>
      <c r="W84" s="63">
        <v>0</v>
      </c>
      <c r="X84" s="63">
        <v>0</v>
      </c>
      <c r="Y84" s="63">
        <v>0</v>
      </c>
      <c r="Z84" s="63">
        <v>0</v>
      </c>
      <c r="AA84" s="63">
        <v>0</v>
      </c>
      <c r="AB84" s="63">
        <v>0</v>
      </c>
      <c r="AC84" s="63">
        <v>0</v>
      </c>
      <c r="AD84" s="63">
        <v>0</v>
      </c>
      <c r="AE84" s="63">
        <v>0</v>
      </c>
      <c r="AF84" s="63">
        <v>0</v>
      </c>
      <c r="AG84" s="63">
        <v>0</v>
      </c>
      <c r="AH84" s="63">
        <v>0</v>
      </c>
      <c r="AI84" s="63">
        <v>0</v>
      </c>
      <c r="AJ84" s="63">
        <v>0</v>
      </c>
      <c r="AK84" s="63">
        <v>0</v>
      </c>
      <c r="AL84" s="63">
        <v>0</v>
      </c>
      <c r="AM84" s="63">
        <v>0</v>
      </c>
      <c r="AN84" s="63">
        <v>0</v>
      </c>
      <c r="AO84" s="63">
        <v>0</v>
      </c>
      <c r="AP84" s="63">
        <v>0</v>
      </c>
      <c r="AQ84" s="63">
        <v>0</v>
      </c>
      <c r="AR84" s="63">
        <v>0</v>
      </c>
      <c r="AS84" s="63">
        <v>0</v>
      </c>
    </row>
    <row r="85" spans="1:45" ht="15" thickBot="1" x14ac:dyDescent="0.35">
      <c r="A85" s="66">
        <f>A84</f>
        <v>590</v>
      </c>
      <c r="B85" s="67" t="s">
        <v>40</v>
      </c>
      <c r="C85" s="67" t="s">
        <v>42</v>
      </c>
      <c r="D85" s="67">
        <v>6</v>
      </c>
      <c r="E85" s="69" t="s">
        <v>48</v>
      </c>
      <c r="F85" s="67" t="str">
        <f t="shared" si="24"/>
        <v/>
      </c>
      <c r="G85" s="67" t="s">
        <v>62</v>
      </c>
      <c r="H85" s="67"/>
      <c r="I85" s="67" t="str">
        <f t="shared" ca="1" si="26"/>
        <v>No actif</v>
      </c>
      <c r="J85" s="67">
        <f t="shared" si="25"/>
        <v>0</v>
      </c>
      <c r="K85" s="67"/>
      <c r="L85" s="68" t="s">
        <v>17</v>
      </c>
      <c r="M85" s="67"/>
      <c r="N85" s="67"/>
      <c r="O85" s="67"/>
      <c r="P85" s="69" t="str">
        <f t="shared" si="4"/>
        <v>A6</v>
      </c>
      <c r="Q85" s="69" t="str">
        <f t="shared" si="4"/>
        <v/>
      </c>
      <c r="R85" s="69" t="s">
        <v>35</v>
      </c>
      <c r="S85" s="67"/>
      <c r="T85" s="70">
        <v>0</v>
      </c>
      <c r="U85" s="70">
        <v>0</v>
      </c>
      <c r="V85" s="70">
        <v>0</v>
      </c>
      <c r="W85" s="70">
        <v>0</v>
      </c>
      <c r="X85" s="70">
        <v>0</v>
      </c>
      <c r="Y85" s="70">
        <v>0</v>
      </c>
      <c r="Z85" s="70">
        <v>0</v>
      </c>
      <c r="AA85" s="70">
        <v>0</v>
      </c>
      <c r="AB85" s="70">
        <v>0</v>
      </c>
      <c r="AC85" s="70">
        <v>0</v>
      </c>
      <c r="AD85" s="70">
        <v>0</v>
      </c>
      <c r="AE85" s="70">
        <v>0</v>
      </c>
      <c r="AF85" s="70">
        <v>0</v>
      </c>
      <c r="AG85" s="70">
        <v>0</v>
      </c>
      <c r="AH85" s="70">
        <v>0</v>
      </c>
      <c r="AI85" s="70">
        <v>0</v>
      </c>
      <c r="AJ85" s="70">
        <v>0</v>
      </c>
      <c r="AK85" s="70">
        <v>0</v>
      </c>
      <c r="AL85" s="70">
        <v>0</v>
      </c>
      <c r="AM85" s="70">
        <v>0</v>
      </c>
      <c r="AN85" s="70">
        <v>0</v>
      </c>
      <c r="AO85" s="70">
        <v>0</v>
      </c>
      <c r="AP85" s="70">
        <v>0</v>
      </c>
      <c r="AQ85" s="70">
        <v>0</v>
      </c>
      <c r="AR85" s="70">
        <v>0</v>
      </c>
      <c r="AS85" s="70">
        <v>0</v>
      </c>
    </row>
    <row r="86" spans="1:45" x14ac:dyDescent="0.3">
      <c r="A86" s="50">
        <f>A84</f>
        <v>590</v>
      </c>
      <c r="B86" s="10" t="s">
        <v>40</v>
      </c>
      <c r="C86" s="10" t="s">
        <v>42</v>
      </c>
      <c r="D86" s="10">
        <v>7</v>
      </c>
      <c r="E86" s="51" t="str">
        <f>IFERROR(VLOOKUP(A86&amp;D86,'[1]TABLE BOM'!$B$2:$D$399,3,FALSE),"")</f>
        <v/>
      </c>
      <c r="F86" s="10" t="str">
        <f>IFERROR(VLOOKUP(E86,'[1]TABLE BOM'!$D$2:$F$399,3,FALSE),"")</f>
        <v/>
      </c>
      <c r="G86" s="10" t="s">
        <v>36</v>
      </c>
      <c r="H86" s="10"/>
      <c r="I86" s="10" t="str">
        <f ca="1">IF(SUM(T86:OFFSET(T86,,25,,))=0,"No actif","Actif")</f>
        <v>No actif</v>
      </c>
      <c r="J86" s="10">
        <f>IFERROR(IF(E86="",0,VLOOKUP(E86,'[1]TABLE BOM'!$D$2:$G$500,4,FALSE)),0)</f>
        <v>0</v>
      </c>
      <c r="K86" s="10"/>
      <c r="L86" s="11" t="s">
        <v>17</v>
      </c>
      <c r="M86" s="10"/>
      <c r="N86" s="10"/>
      <c r="O86" s="10"/>
      <c r="P86" s="51" t="str">
        <f t="shared" si="4"/>
        <v/>
      </c>
      <c r="Q86" s="51" t="str">
        <f t="shared" si="4"/>
        <v/>
      </c>
      <c r="R86" s="51" t="s">
        <v>18</v>
      </c>
      <c r="S86" s="51"/>
      <c r="T86" s="10">
        <v>0</v>
      </c>
      <c r="U86" s="10">
        <v>0</v>
      </c>
      <c r="V86" s="10">
        <v>0</v>
      </c>
      <c r="W86" s="10">
        <v>0</v>
      </c>
      <c r="X86" s="10">
        <v>0</v>
      </c>
      <c r="Y86" s="10">
        <v>0</v>
      </c>
      <c r="Z86" s="10">
        <v>0</v>
      </c>
      <c r="AA86" s="10">
        <v>0</v>
      </c>
      <c r="AB86" s="10">
        <v>0</v>
      </c>
      <c r="AC86" s="10">
        <v>0</v>
      </c>
      <c r="AD86" s="10">
        <v>0</v>
      </c>
      <c r="AE86" s="10">
        <v>0</v>
      </c>
      <c r="AF86" s="10">
        <v>0</v>
      </c>
      <c r="AG86" s="10">
        <v>0</v>
      </c>
      <c r="AH86" s="10">
        <v>0</v>
      </c>
      <c r="AI86" s="10">
        <v>0</v>
      </c>
      <c r="AJ86" s="10">
        <v>0</v>
      </c>
      <c r="AK86" s="10">
        <v>0</v>
      </c>
      <c r="AL86" s="10">
        <v>0</v>
      </c>
      <c r="AM86" s="10">
        <v>0</v>
      </c>
      <c r="AN86" s="10">
        <v>0</v>
      </c>
      <c r="AO86" s="10">
        <v>0</v>
      </c>
      <c r="AP86" s="10">
        <v>0</v>
      </c>
      <c r="AQ86" s="10">
        <v>0</v>
      </c>
      <c r="AR86" s="10">
        <v>0</v>
      </c>
      <c r="AS86" s="10">
        <v>0</v>
      </c>
    </row>
    <row r="87" spans="1:45" x14ac:dyDescent="0.3">
      <c r="A87" s="41">
        <f t="shared" si="23"/>
        <v>590</v>
      </c>
      <c r="B87" s="42" t="s">
        <v>40</v>
      </c>
      <c r="C87" s="42" t="s">
        <v>42</v>
      </c>
      <c r="D87" s="42">
        <v>7</v>
      </c>
      <c r="E87" s="42" t="str">
        <f>E86</f>
        <v/>
      </c>
      <c r="F87" s="42" t="str">
        <f>F86</f>
        <v/>
      </c>
      <c r="G87" s="42" t="s">
        <v>36</v>
      </c>
      <c r="H87" s="42"/>
      <c r="I87" s="42" t="str">
        <f ca="1">I86</f>
        <v>No actif</v>
      </c>
      <c r="J87" s="42">
        <v>0</v>
      </c>
      <c r="K87" s="42"/>
      <c r="L87" s="43" t="s">
        <v>17</v>
      </c>
      <c r="M87" s="42"/>
      <c r="N87" s="42"/>
      <c r="O87" s="42"/>
      <c r="P87" s="44" t="str">
        <f t="shared" si="4"/>
        <v/>
      </c>
      <c r="Q87" s="44" t="str">
        <f t="shared" si="4"/>
        <v/>
      </c>
      <c r="R87" s="44" t="s">
        <v>28</v>
      </c>
      <c r="S87" s="52">
        <v>0</v>
      </c>
      <c r="T87" s="52">
        <v>0</v>
      </c>
      <c r="U87" s="52">
        <v>0</v>
      </c>
      <c r="V87" s="52">
        <v>0</v>
      </c>
      <c r="W87" s="52">
        <v>0</v>
      </c>
      <c r="X87" s="52">
        <v>0</v>
      </c>
      <c r="Y87" s="52">
        <v>0</v>
      </c>
      <c r="Z87" s="52">
        <v>0</v>
      </c>
      <c r="AA87" s="52">
        <v>0</v>
      </c>
      <c r="AB87" s="52">
        <v>0</v>
      </c>
      <c r="AC87" s="52">
        <v>0</v>
      </c>
      <c r="AD87" s="52">
        <v>0</v>
      </c>
      <c r="AE87" s="52">
        <v>0</v>
      </c>
      <c r="AF87" s="52">
        <v>0</v>
      </c>
      <c r="AG87" s="52">
        <v>0</v>
      </c>
      <c r="AH87" s="52">
        <v>0</v>
      </c>
      <c r="AI87" s="52">
        <v>0</v>
      </c>
      <c r="AJ87" s="52">
        <v>0</v>
      </c>
      <c r="AK87" s="52">
        <v>0</v>
      </c>
      <c r="AL87" s="52">
        <v>0</v>
      </c>
      <c r="AM87" s="52">
        <v>0</v>
      </c>
      <c r="AN87" s="52">
        <v>0</v>
      </c>
      <c r="AO87" s="52">
        <v>0</v>
      </c>
      <c r="AP87" s="52">
        <v>0</v>
      </c>
      <c r="AQ87" s="52">
        <v>0</v>
      </c>
      <c r="AR87" s="52">
        <v>0</v>
      </c>
      <c r="AS87" s="52">
        <v>0</v>
      </c>
    </row>
    <row r="88" spans="1:45" x14ac:dyDescent="0.3">
      <c r="A88" s="53">
        <f t="shared" si="23"/>
        <v>590</v>
      </c>
      <c r="B88" s="54" t="s">
        <v>40</v>
      </c>
      <c r="C88" s="54" t="s">
        <v>42</v>
      </c>
      <c r="D88" s="55">
        <v>7</v>
      </c>
      <c r="E88" s="55" t="str">
        <f t="shared" ref="E88:G96" si="27">E87</f>
        <v/>
      </c>
      <c r="F88" s="55" t="str">
        <f t="shared" si="27"/>
        <v/>
      </c>
      <c r="G88" s="55" t="s">
        <v>36</v>
      </c>
      <c r="H88" s="55">
        <f>IFERROR(VLOOKUP(G88,[1]gammes!$A$1:$E$30,2,FALSE),0)</f>
        <v>0</v>
      </c>
      <c r="I88" s="55" t="str">
        <f ca="1">I87</f>
        <v>No actif</v>
      </c>
      <c r="J88" s="55">
        <v>0</v>
      </c>
      <c r="K88" s="55" t="s">
        <v>29</v>
      </c>
      <c r="L88" s="56" t="s">
        <v>17</v>
      </c>
      <c r="M88" s="55"/>
      <c r="N88" s="55"/>
      <c r="O88" s="55"/>
      <c r="P88" s="57" t="str">
        <f t="shared" si="4"/>
        <v/>
      </c>
      <c r="Q88" s="57" t="str">
        <f t="shared" si="4"/>
        <v/>
      </c>
      <c r="R88" s="57" t="s">
        <v>29</v>
      </c>
      <c r="S88" s="57"/>
      <c r="T88" s="54"/>
      <c r="U88" s="54"/>
      <c r="V88" s="54"/>
      <c r="W88" s="54"/>
      <c r="X88" s="54"/>
      <c r="Y88" s="54"/>
      <c r="Z88" s="54"/>
      <c r="AA88" s="54"/>
      <c r="AB88" s="54"/>
      <c r="AC88" s="54"/>
      <c r="AD88" s="54"/>
      <c r="AE88" s="54"/>
      <c r="AF88" s="54"/>
      <c r="AG88" s="54"/>
      <c r="AH88" s="54"/>
      <c r="AI88" s="54"/>
      <c r="AJ88" s="54"/>
      <c r="AK88" s="54"/>
      <c r="AL88" s="54"/>
      <c r="AM88" s="54"/>
      <c r="AN88" s="54"/>
      <c r="AO88" s="54"/>
      <c r="AP88" s="54"/>
      <c r="AQ88" s="54"/>
      <c r="AR88" s="54"/>
      <c r="AS88" s="54"/>
    </row>
    <row r="89" spans="1:45" x14ac:dyDescent="0.3">
      <c r="A89" s="53">
        <f t="shared" si="23"/>
        <v>590</v>
      </c>
      <c r="B89" s="54" t="s">
        <v>40</v>
      </c>
      <c r="C89" s="54" t="s">
        <v>42</v>
      </c>
      <c r="D89" s="55">
        <v>7</v>
      </c>
      <c r="E89" s="55" t="str">
        <f t="shared" si="27"/>
        <v/>
      </c>
      <c r="F89" s="55" t="str">
        <f t="shared" si="27"/>
        <v/>
      </c>
      <c r="G89" s="55" t="s">
        <v>36</v>
      </c>
      <c r="H89" s="55">
        <f>IFERROR(VLOOKUP(G89,[1]gammes!$A$1:$E$30,3,FALSE),0)</f>
        <v>0</v>
      </c>
      <c r="I89" s="55" t="str">
        <f ca="1">I88</f>
        <v>No actif</v>
      </c>
      <c r="J89" s="55">
        <v>0</v>
      </c>
      <c r="K89" s="55" t="s">
        <v>30</v>
      </c>
      <c r="L89" s="56" t="s">
        <v>17</v>
      </c>
      <c r="M89" s="55"/>
      <c r="N89" s="55"/>
      <c r="O89" s="55"/>
      <c r="P89" s="57" t="str">
        <f t="shared" si="4"/>
        <v/>
      </c>
      <c r="Q89" s="57" t="str">
        <f t="shared" si="4"/>
        <v/>
      </c>
      <c r="R89" s="57" t="s">
        <v>30</v>
      </c>
      <c r="S89" s="57"/>
      <c r="T89" s="54"/>
      <c r="U89" s="54"/>
      <c r="V89" s="54"/>
      <c r="W89" s="54"/>
      <c r="X89" s="54"/>
      <c r="Y89" s="54"/>
      <c r="Z89" s="54"/>
      <c r="AA89" s="54"/>
      <c r="AB89" s="54"/>
      <c r="AC89" s="54"/>
      <c r="AD89" s="54"/>
      <c r="AE89" s="54"/>
      <c r="AF89" s="54"/>
      <c r="AG89" s="54"/>
      <c r="AH89" s="54"/>
      <c r="AI89" s="54"/>
      <c r="AJ89" s="54"/>
      <c r="AK89" s="54"/>
      <c r="AL89" s="54"/>
      <c r="AM89" s="54"/>
      <c r="AN89" s="54"/>
      <c r="AO89" s="54"/>
      <c r="AP89" s="54"/>
      <c r="AQ89" s="54"/>
      <c r="AR89" s="54"/>
      <c r="AS89" s="54"/>
    </row>
    <row r="90" spans="1:45" x14ac:dyDescent="0.3">
      <c r="A90" s="53">
        <f t="shared" si="23"/>
        <v>590</v>
      </c>
      <c r="B90" s="54" t="s">
        <v>40</v>
      </c>
      <c r="C90" s="54" t="s">
        <v>42</v>
      </c>
      <c r="D90" s="55">
        <v>7</v>
      </c>
      <c r="E90" s="55" t="str">
        <f t="shared" si="27"/>
        <v/>
      </c>
      <c r="F90" s="55" t="str">
        <f t="shared" si="27"/>
        <v/>
      </c>
      <c r="G90" s="55" t="s">
        <v>36</v>
      </c>
      <c r="H90" s="55">
        <f>IFERROR(VLOOKUP(G90,[1]gammes!$A$1:$D$30,4,FALSE),0)</f>
        <v>0</v>
      </c>
      <c r="I90" s="55" t="str">
        <f t="shared" ref="I90:J96" ca="1" si="28">I89</f>
        <v>No actif</v>
      </c>
      <c r="J90" s="55">
        <v>0</v>
      </c>
      <c r="K90" s="55" t="s">
        <v>31</v>
      </c>
      <c r="L90" s="56" t="s">
        <v>17</v>
      </c>
      <c r="M90" s="55"/>
      <c r="N90" s="55"/>
      <c r="O90" s="55"/>
      <c r="P90" s="57" t="str">
        <f t="shared" si="4"/>
        <v/>
      </c>
      <c r="Q90" s="57" t="str">
        <f t="shared" si="4"/>
        <v/>
      </c>
      <c r="R90" s="57" t="s">
        <v>31</v>
      </c>
      <c r="S90" s="57"/>
      <c r="T90" s="54"/>
      <c r="U90" s="54"/>
      <c r="V90" s="54"/>
      <c r="W90" s="54"/>
      <c r="X90" s="54"/>
      <c r="Y90" s="54"/>
      <c r="Z90" s="54"/>
      <c r="AA90" s="54"/>
      <c r="AB90" s="54"/>
      <c r="AC90" s="54"/>
      <c r="AD90" s="54"/>
      <c r="AE90" s="54"/>
      <c r="AF90" s="54"/>
      <c r="AG90" s="54"/>
      <c r="AH90" s="54"/>
      <c r="AI90" s="54"/>
      <c r="AJ90" s="54"/>
      <c r="AK90" s="54"/>
      <c r="AL90" s="54"/>
      <c r="AM90" s="54"/>
      <c r="AN90" s="54"/>
      <c r="AO90" s="54"/>
      <c r="AP90" s="54"/>
      <c r="AQ90" s="54"/>
      <c r="AR90" s="54"/>
      <c r="AS90" s="54"/>
    </row>
    <row r="91" spans="1:45" x14ac:dyDescent="0.3">
      <c r="A91" s="53">
        <f t="shared" si="23"/>
        <v>590</v>
      </c>
      <c r="B91" s="54" t="s">
        <v>40</v>
      </c>
      <c r="C91" s="54" t="s">
        <v>42</v>
      </c>
      <c r="D91" s="55">
        <v>2</v>
      </c>
      <c r="E91" s="55" t="str">
        <f t="shared" si="27"/>
        <v/>
      </c>
      <c r="F91" s="55" t="str">
        <f t="shared" si="27"/>
        <v/>
      </c>
      <c r="G91" s="55" t="s">
        <v>36</v>
      </c>
      <c r="H91" s="55">
        <f>IFERROR(VLOOKUP(G91,[1]gammes!$A$1:$E$30,5,FALSE),0)</f>
        <v>0</v>
      </c>
      <c r="I91" s="55" t="str">
        <f t="shared" ca="1" si="28"/>
        <v>No actif</v>
      </c>
      <c r="J91" s="55">
        <f t="shared" si="28"/>
        <v>0</v>
      </c>
      <c r="K91" s="55" t="s">
        <v>32</v>
      </c>
      <c r="L91" s="56" t="s">
        <v>17</v>
      </c>
      <c r="M91" s="55"/>
      <c r="N91" s="55"/>
      <c r="O91" s="55"/>
      <c r="P91" s="57" t="str">
        <f t="shared" ref="P91:Q96" si="29">E91</f>
        <v/>
      </c>
      <c r="Q91" s="57" t="str">
        <f t="shared" si="29"/>
        <v/>
      </c>
      <c r="R91" s="57" t="s">
        <v>32</v>
      </c>
      <c r="S91" s="57"/>
      <c r="T91" s="54"/>
      <c r="U91" s="54"/>
      <c r="V91" s="54"/>
      <c r="W91" s="54"/>
      <c r="X91" s="54"/>
      <c r="Y91" s="54"/>
      <c r="Z91" s="54"/>
      <c r="AA91" s="54"/>
      <c r="AB91" s="54"/>
      <c r="AC91" s="54"/>
      <c r="AD91" s="54"/>
      <c r="AE91" s="54"/>
      <c r="AF91" s="54"/>
      <c r="AG91" s="54"/>
      <c r="AH91" s="54"/>
      <c r="AI91" s="54"/>
      <c r="AJ91" s="54"/>
      <c r="AK91" s="54"/>
      <c r="AL91" s="54"/>
      <c r="AM91" s="54"/>
      <c r="AN91" s="54"/>
      <c r="AO91" s="54"/>
      <c r="AP91" s="54"/>
      <c r="AQ91" s="54"/>
      <c r="AR91" s="54"/>
      <c r="AS91" s="54"/>
    </row>
    <row r="92" spans="1:45" x14ac:dyDescent="0.3">
      <c r="A92" s="58">
        <f>A90</f>
        <v>590</v>
      </c>
      <c r="B92" s="59" t="s">
        <v>40</v>
      </c>
      <c r="C92" s="59" t="s">
        <v>42</v>
      </c>
      <c r="D92" s="59">
        <v>7</v>
      </c>
      <c r="E92" s="59" t="str">
        <f>E90</f>
        <v/>
      </c>
      <c r="F92" s="59" t="str">
        <f>F90</f>
        <v/>
      </c>
      <c r="G92" s="59" t="s">
        <v>36</v>
      </c>
      <c r="H92" s="59"/>
      <c r="I92" s="59" t="str">
        <f ca="1">I90</f>
        <v>No actif</v>
      </c>
      <c r="J92" s="59">
        <v>0</v>
      </c>
      <c r="K92" s="59"/>
      <c r="L92" s="60" t="s">
        <v>17</v>
      </c>
      <c r="M92" s="59"/>
      <c r="N92" s="59"/>
      <c r="O92" s="59"/>
      <c r="P92" s="61" t="str">
        <f t="shared" si="29"/>
        <v/>
      </c>
      <c r="Q92" s="61" t="str">
        <f t="shared" si="29"/>
        <v/>
      </c>
      <c r="R92" s="61" t="s">
        <v>33</v>
      </c>
      <c r="S92" s="59">
        <v>0</v>
      </c>
      <c r="T92" s="59">
        <v>0</v>
      </c>
      <c r="U92" s="59">
        <v>0</v>
      </c>
      <c r="V92" s="59">
        <v>0</v>
      </c>
      <c r="W92" s="59">
        <v>0</v>
      </c>
      <c r="X92" s="59">
        <v>0</v>
      </c>
      <c r="Y92" s="59">
        <v>0</v>
      </c>
      <c r="Z92" s="59">
        <v>0</v>
      </c>
      <c r="AA92" s="59">
        <v>0</v>
      </c>
      <c r="AB92" s="59">
        <v>0</v>
      </c>
      <c r="AC92" s="59">
        <v>0</v>
      </c>
      <c r="AD92" s="59">
        <v>0</v>
      </c>
      <c r="AE92" s="59">
        <v>0</v>
      </c>
      <c r="AF92" s="59">
        <v>0</v>
      </c>
      <c r="AG92" s="59">
        <v>0</v>
      </c>
      <c r="AH92" s="59">
        <v>0</v>
      </c>
      <c r="AI92" s="59">
        <v>0</v>
      </c>
      <c r="AJ92" s="59">
        <v>0</v>
      </c>
      <c r="AK92" s="59">
        <v>0</v>
      </c>
      <c r="AL92" s="59">
        <v>0</v>
      </c>
      <c r="AM92" s="59">
        <v>0</v>
      </c>
      <c r="AN92" s="59">
        <v>0</v>
      </c>
      <c r="AO92" s="59">
        <v>0</v>
      </c>
      <c r="AP92" s="59">
        <v>0</v>
      </c>
      <c r="AQ92" s="59">
        <v>0</v>
      </c>
      <c r="AR92" s="59">
        <v>0</v>
      </c>
      <c r="AS92" s="59">
        <v>0</v>
      </c>
    </row>
    <row r="93" spans="1:45" x14ac:dyDescent="0.3">
      <c r="A93" s="26">
        <f t="shared" ref="A93:C96" si="30">A92</f>
        <v>590</v>
      </c>
      <c r="B93" s="27" t="s">
        <v>40</v>
      </c>
      <c r="C93" s="27" t="s">
        <v>42</v>
      </c>
      <c r="D93" s="27">
        <v>7</v>
      </c>
      <c r="E93" s="27" t="str">
        <f t="shared" si="27"/>
        <v/>
      </c>
      <c r="F93" s="27" t="str">
        <f t="shared" si="27"/>
        <v/>
      </c>
      <c r="G93" s="27" t="s">
        <v>36</v>
      </c>
      <c r="H93" s="27"/>
      <c r="I93" s="27" t="str">
        <f t="shared" ca="1" si="28"/>
        <v>No actif</v>
      </c>
      <c r="J93" s="27">
        <v>0</v>
      </c>
      <c r="K93" s="27"/>
      <c r="L93" s="28" t="s">
        <v>17</v>
      </c>
      <c r="M93" s="27"/>
      <c r="N93" s="27"/>
      <c r="O93" s="27"/>
      <c r="P93" s="29" t="str">
        <f t="shared" si="29"/>
        <v/>
      </c>
      <c r="Q93" s="29" t="str">
        <f t="shared" si="29"/>
        <v/>
      </c>
      <c r="R93" s="30" t="s">
        <v>23</v>
      </c>
      <c r="S93" s="27"/>
      <c r="T93" s="31" t="e">
        <v>#NAME?</v>
      </c>
      <c r="U93" s="31" t="e">
        <v>#NAME?</v>
      </c>
      <c r="V93" s="31" t="e">
        <v>#NAME?</v>
      </c>
      <c r="W93" s="31" t="e">
        <v>#NAME?</v>
      </c>
      <c r="X93" s="31" t="e">
        <v>#NAME?</v>
      </c>
      <c r="Y93" s="31" t="e">
        <v>#NAME?</v>
      </c>
      <c r="Z93" s="31" t="e">
        <v>#NAME?</v>
      </c>
      <c r="AA93" s="31" t="e">
        <v>#NAME?</v>
      </c>
      <c r="AB93" s="31" t="e">
        <v>#NAME?</v>
      </c>
      <c r="AC93" s="31" t="e">
        <v>#NAME?</v>
      </c>
      <c r="AD93" s="31" t="e">
        <v>#NAME?</v>
      </c>
      <c r="AE93" s="31" t="e">
        <v>#NAME?</v>
      </c>
      <c r="AF93" s="31" t="e">
        <v>#NAME?</v>
      </c>
      <c r="AG93" s="31" t="e">
        <v>#NAME?</v>
      </c>
      <c r="AH93" s="31" t="e">
        <v>#NAME?</v>
      </c>
      <c r="AI93" s="31" t="e">
        <v>#NAME?</v>
      </c>
      <c r="AJ93" s="31" t="e">
        <v>#NAME?</v>
      </c>
      <c r="AK93" s="31" t="e">
        <v>#NAME?</v>
      </c>
      <c r="AL93" s="31" t="e">
        <v>#NAME?</v>
      </c>
      <c r="AM93" s="31" t="e">
        <v>#NAME?</v>
      </c>
      <c r="AN93" s="31" t="e">
        <v>#NAME?</v>
      </c>
      <c r="AO93" s="31" t="e">
        <v>#NAME?</v>
      </c>
      <c r="AP93" s="31" t="e">
        <v>#NAME?</v>
      </c>
      <c r="AQ93" s="31" t="e">
        <v>#NAME?</v>
      </c>
      <c r="AR93" s="31" t="e">
        <v>#NAME?</v>
      </c>
      <c r="AS93" s="31" t="e">
        <v>#NAME?</v>
      </c>
    </row>
    <row r="94" spans="1:45" x14ac:dyDescent="0.3">
      <c r="A94" s="36">
        <f t="shared" si="30"/>
        <v>590</v>
      </c>
      <c r="B94" s="37" t="s">
        <v>40</v>
      </c>
      <c r="C94" s="37" t="s">
        <v>42</v>
      </c>
      <c r="D94" s="37">
        <v>7</v>
      </c>
      <c r="E94" s="37" t="str">
        <f t="shared" si="27"/>
        <v/>
      </c>
      <c r="F94" s="37" t="str">
        <f t="shared" si="27"/>
        <v/>
      </c>
      <c r="G94" s="37" t="s">
        <v>36</v>
      </c>
      <c r="H94" s="37"/>
      <c r="I94" s="37" t="str">
        <f t="shared" ca="1" si="28"/>
        <v>No actif</v>
      </c>
      <c r="J94" s="37">
        <v>0</v>
      </c>
      <c r="K94" s="37"/>
      <c r="L94" s="38"/>
      <c r="M94" s="37"/>
      <c r="N94" s="37"/>
      <c r="O94" s="37"/>
      <c r="P94" s="39" t="str">
        <f t="shared" si="29"/>
        <v/>
      </c>
      <c r="Q94" s="39" t="str">
        <f t="shared" si="29"/>
        <v/>
      </c>
      <c r="R94" s="39" t="s">
        <v>25</v>
      </c>
      <c r="S94" s="37">
        <v>0</v>
      </c>
      <c r="T94" s="37">
        <v>0</v>
      </c>
      <c r="U94" s="37">
        <v>0</v>
      </c>
      <c r="V94" s="37">
        <v>0</v>
      </c>
      <c r="W94" s="37">
        <v>0</v>
      </c>
      <c r="X94" s="37">
        <v>0</v>
      </c>
      <c r="Y94" s="37">
        <v>0</v>
      </c>
      <c r="Z94" s="37">
        <v>0</v>
      </c>
      <c r="AA94" s="37">
        <v>0</v>
      </c>
      <c r="AB94" s="37">
        <v>0</v>
      </c>
      <c r="AC94" s="37">
        <v>0</v>
      </c>
      <c r="AD94" s="37">
        <v>0</v>
      </c>
      <c r="AE94" s="37">
        <v>0</v>
      </c>
      <c r="AF94" s="37">
        <v>0</v>
      </c>
      <c r="AG94" s="37">
        <v>0</v>
      </c>
      <c r="AH94" s="37">
        <v>0</v>
      </c>
      <c r="AI94" s="37">
        <v>0</v>
      </c>
      <c r="AJ94" s="37">
        <v>0</v>
      </c>
      <c r="AK94" s="37">
        <v>0</v>
      </c>
      <c r="AL94" s="37">
        <v>0</v>
      </c>
      <c r="AM94" s="37">
        <v>0</v>
      </c>
      <c r="AN94" s="37">
        <v>0</v>
      </c>
      <c r="AO94" s="37">
        <v>0</v>
      </c>
      <c r="AP94" s="37">
        <v>0</v>
      </c>
      <c r="AQ94" s="37">
        <v>0</v>
      </c>
      <c r="AR94" s="37">
        <v>0</v>
      </c>
      <c r="AS94" s="37">
        <v>0</v>
      </c>
    </row>
    <row r="95" spans="1:45" x14ac:dyDescent="0.3">
      <c r="A95" s="62">
        <f t="shared" si="30"/>
        <v>590</v>
      </c>
      <c r="B95" s="63" t="s">
        <v>40</v>
      </c>
      <c r="C95" s="63" t="s">
        <v>42</v>
      </c>
      <c r="D95" s="63">
        <v>7</v>
      </c>
      <c r="E95" s="63" t="str">
        <f t="shared" si="27"/>
        <v/>
      </c>
      <c r="F95" s="63" t="str">
        <f t="shared" si="27"/>
        <v/>
      </c>
      <c r="G95" s="63" t="s">
        <v>36</v>
      </c>
      <c r="H95" s="63"/>
      <c r="I95" s="63" t="str">
        <f t="shared" ca="1" si="28"/>
        <v>No actif</v>
      </c>
      <c r="J95" s="63">
        <v>0</v>
      </c>
      <c r="K95" s="63"/>
      <c r="L95" s="64" t="s">
        <v>17</v>
      </c>
      <c r="M95" s="63"/>
      <c r="N95" s="63"/>
      <c r="O95" s="63"/>
      <c r="P95" s="65" t="str">
        <f t="shared" si="29"/>
        <v/>
      </c>
      <c r="Q95" s="65" t="str">
        <f t="shared" si="29"/>
        <v/>
      </c>
      <c r="R95" s="65" t="s">
        <v>34</v>
      </c>
      <c r="S95" s="63">
        <v>0</v>
      </c>
      <c r="T95" s="63">
        <v>0</v>
      </c>
      <c r="U95" s="63">
        <v>0</v>
      </c>
      <c r="V95" s="63">
        <v>0</v>
      </c>
      <c r="W95" s="63">
        <v>0</v>
      </c>
      <c r="X95" s="63">
        <v>0</v>
      </c>
      <c r="Y95" s="63">
        <v>0</v>
      </c>
      <c r="Z95" s="63">
        <v>0</v>
      </c>
      <c r="AA95" s="63">
        <v>0</v>
      </c>
      <c r="AB95" s="63">
        <v>0</v>
      </c>
      <c r="AC95" s="63">
        <v>0</v>
      </c>
      <c r="AD95" s="63">
        <v>0</v>
      </c>
      <c r="AE95" s="63">
        <v>0</v>
      </c>
      <c r="AF95" s="63">
        <v>0</v>
      </c>
      <c r="AG95" s="63">
        <v>0</v>
      </c>
      <c r="AH95" s="63">
        <v>0</v>
      </c>
      <c r="AI95" s="63">
        <v>0</v>
      </c>
      <c r="AJ95" s="63">
        <v>0</v>
      </c>
      <c r="AK95" s="63">
        <v>0</v>
      </c>
      <c r="AL95" s="63">
        <v>0</v>
      </c>
      <c r="AM95" s="63">
        <v>0</v>
      </c>
      <c r="AN95" s="63">
        <v>0</v>
      </c>
      <c r="AO95" s="63">
        <v>0</v>
      </c>
      <c r="AP95" s="63">
        <v>0</v>
      </c>
      <c r="AQ95" s="63">
        <v>0</v>
      </c>
      <c r="AR95" s="63">
        <v>0</v>
      </c>
      <c r="AS95" s="63">
        <v>0</v>
      </c>
    </row>
    <row r="96" spans="1:45" ht="15" thickBot="1" x14ac:dyDescent="0.35">
      <c r="A96" s="66">
        <f>A95</f>
        <v>590</v>
      </c>
      <c r="B96" s="67" t="s">
        <v>40</v>
      </c>
      <c r="C96" s="67" t="s">
        <v>42</v>
      </c>
      <c r="D96" s="67">
        <v>7</v>
      </c>
      <c r="E96" s="67" t="str">
        <f t="shared" si="27"/>
        <v/>
      </c>
      <c r="F96" s="67" t="str">
        <f t="shared" si="27"/>
        <v/>
      </c>
      <c r="G96" s="67" t="s">
        <v>36</v>
      </c>
      <c r="H96" s="67"/>
      <c r="I96" s="67" t="str">
        <f t="shared" ca="1" si="28"/>
        <v>No actif</v>
      </c>
      <c r="J96" s="67">
        <v>0</v>
      </c>
      <c r="K96" s="71"/>
      <c r="L96" s="72" t="s">
        <v>17</v>
      </c>
      <c r="M96" s="71"/>
      <c r="N96" s="71"/>
      <c r="O96" s="71"/>
      <c r="P96" s="73" t="str">
        <f t="shared" si="29"/>
        <v/>
      </c>
      <c r="Q96" s="73" t="str">
        <f t="shared" si="29"/>
        <v/>
      </c>
      <c r="R96" s="73" t="s">
        <v>35</v>
      </c>
      <c r="S96" s="71"/>
      <c r="T96" s="74">
        <v>0</v>
      </c>
      <c r="U96" s="74">
        <v>0</v>
      </c>
      <c r="V96" s="74">
        <v>0</v>
      </c>
      <c r="W96" s="74">
        <v>0</v>
      </c>
      <c r="X96" s="74">
        <v>0</v>
      </c>
      <c r="Y96" s="74">
        <v>0</v>
      </c>
      <c r="Z96" s="74">
        <v>0</v>
      </c>
      <c r="AA96" s="74">
        <v>0</v>
      </c>
      <c r="AB96" s="74">
        <v>0</v>
      </c>
      <c r="AC96" s="74">
        <v>0</v>
      </c>
      <c r="AD96" s="74">
        <v>0</v>
      </c>
      <c r="AE96" s="74">
        <v>0</v>
      </c>
      <c r="AF96" s="74">
        <v>0</v>
      </c>
      <c r="AG96" s="74">
        <v>0</v>
      </c>
      <c r="AH96" s="74">
        <v>0</v>
      </c>
      <c r="AI96" s="74">
        <v>0</v>
      </c>
      <c r="AJ96" s="74">
        <v>0</v>
      </c>
      <c r="AK96" s="74">
        <v>0</v>
      </c>
      <c r="AL96" s="74">
        <v>0</v>
      </c>
      <c r="AM96" s="74">
        <v>0</v>
      </c>
      <c r="AN96" s="74">
        <v>0</v>
      </c>
      <c r="AO96" s="74">
        <v>0</v>
      </c>
      <c r="AP96" s="74">
        <v>0</v>
      </c>
      <c r="AQ96" s="74">
        <v>0</v>
      </c>
      <c r="AR96" s="74">
        <v>0</v>
      </c>
      <c r="AS96" s="74">
        <v>0</v>
      </c>
    </row>
    <row r="97" spans="1:45" x14ac:dyDescent="0.3">
      <c r="A97" s="9">
        <v>1390</v>
      </c>
      <c r="B97" s="10" t="s">
        <v>41</v>
      </c>
      <c r="C97" s="10" t="s">
        <v>42</v>
      </c>
      <c r="D97" s="10"/>
      <c r="E97" s="10"/>
      <c r="F97" s="10"/>
      <c r="G97" s="10"/>
      <c r="H97" s="10"/>
      <c r="I97" s="10" t="str">
        <f ca="1">IF(AND(I106="No actif",I117="No actif",I128="No actif",I139="No actif",I150="No actif",I161="No actif",I172="No actif"),"No actif","Actif")</f>
        <v>Actif</v>
      </c>
      <c r="J97" s="10"/>
      <c r="K97" s="75"/>
      <c r="L97" s="76" t="s">
        <v>17</v>
      </c>
      <c r="M97" s="75"/>
      <c r="N97" s="75"/>
      <c r="O97" s="75"/>
      <c r="P97" s="77" t="str">
        <f>B97</f>
        <v>B</v>
      </c>
      <c r="Q97" s="77" t="str">
        <f>C97</f>
        <v>XXX</v>
      </c>
      <c r="R97" s="77" t="s">
        <v>18</v>
      </c>
      <c r="S97" s="77"/>
      <c r="T97" s="77">
        <v>0</v>
      </c>
      <c r="U97" s="77">
        <v>0</v>
      </c>
      <c r="V97" s="77">
        <v>0</v>
      </c>
      <c r="W97" s="77">
        <v>0</v>
      </c>
      <c r="X97" s="77">
        <v>0</v>
      </c>
      <c r="Y97" s="77">
        <v>0</v>
      </c>
      <c r="Z97" s="77">
        <v>0</v>
      </c>
      <c r="AA97" s="77">
        <v>0</v>
      </c>
      <c r="AB97" s="77">
        <v>0</v>
      </c>
      <c r="AC97" s="77">
        <v>0</v>
      </c>
      <c r="AD97" s="77">
        <v>0</v>
      </c>
      <c r="AE97" s="77">
        <v>0</v>
      </c>
      <c r="AF97" s="77">
        <v>0</v>
      </c>
      <c r="AG97" s="77">
        <v>0</v>
      </c>
      <c r="AH97" s="77">
        <v>0</v>
      </c>
      <c r="AI97" s="77">
        <v>0</v>
      </c>
      <c r="AJ97" s="77">
        <v>0</v>
      </c>
      <c r="AK97" s="77">
        <v>0</v>
      </c>
      <c r="AL97" s="77">
        <v>0</v>
      </c>
      <c r="AM97" s="77">
        <v>0</v>
      </c>
      <c r="AN97" s="77">
        <v>0</v>
      </c>
      <c r="AO97" s="77">
        <v>0</v>
      </c>
      <c r="AP97" s="77">
        <v>0</v>
      </c>
      <c r="AQ97" s="77">
        <v>0</v>
      </c>
      <c r="AR97" s="77">
        <v>0</v>
      </c>
      <c r="AS97" s="77">
        <v>0</v>
      </c>
    </row>
    <row r="98" spans="1:45" x14ac:dyDescent="0.3">
      <c r="A98" s="13">
        <f>A97</f>
        <v>1390</v>
      </c>
      <c r="B98" s="14" t="s">
        <v>41</v>
      </c>
      <c r="C98" s="14" t="s">
        <v>42</v>
      </c>
      <c r="D98" s="14"/>
      <c r="E98" s="14"/>
      <c r="F98" s="14"/>
      <c r="G98" s="14"/>
      <c r="H98" s="14"/>
      <c r="I98" s="14" t="str">
        <f ca="1">I97</f>
        <v>Actif</v>
      </c>
      <c r="J98" s="14"/>
      <c r="K98" s="14"/>
      <c r="L98" s="15"/>
      <c r="M98" s="14"/>
      <c r="N98" s="14"/>
      <c r="O98" s="14"/>
      <c r="P98" s="16" t="str">
        <f>B98</f>
        <v>B</v>
      </c>
      <c r="Q98" s="16" t="str">
        <f t="shared" ref="Q98:Q105" si="31">C98</f>
        <v>XXX</v>
      </c>
      <c r="R98" s="16" t="s">
        <v>19</v>
      </c>
      <c r="S98" s="16"/>
      <c r="T98" s="14" t="s">
        <v>20</v>
      </c>
      <c r="U98" s="14" t="s">
        <v>20</v>
      </c>
      <c r="V98" s="14">
        <v>0</v>
      </c>
      <c r="W98" s="14">
        <v>0</v>
      </c>
      <c r="X98" s="14">
        <v>0</v>
      </c>
      <c r="Y98" s="14">
        <v>0</v>
      </c>
      <c r="Z98" s="14">
        <v>0</v>
      </c>
      <c r="AA98" s="14">
        <v>0</v>
      </c>
      <c r="AB98" s="14">
        <v>0</v>
      </c>
      <c r="AC98" s="14">
        <v>0</v>
      </c>
      <c r="AD98" s="14">
        <v>0</v>
      </c>
      <c r="AE98" s="14">
        <v>0</v>
      </c>
      <c r="AF98" s="14">
        <v>0</v>
      </c>
      <c r="AG98" s="14">
        <v>0</v>
      </c>
      <c r="AH98" s="14">
        <v>0</v>
      </c>
      <c r="AI98" s="14">
        <v>0</v>
      </c>
      <c r="AJ98" s="14">
        <v>0</v>
      </c>
      <c r="AK98" s="14">
        <v>0</v>
      </c>
      <c r="AL98" s="14">
        <v>0</v>
      </c>
      <c r="AM98" s="14">
        <v>0</v>
      </c>
      <c r="AN98" s="14">
        <v>0</v>
      </c>
      <c r="AO98" s="14">
        <v>0</v>
      </c>
      <c r="AP98" s="14">
        <v>0</v>
      </c>
      <c r="AQ98" s="14">
        <v>0</v>
      </c>
      <c r="AR98" s="14">
        <v>0</v>
      </c>
      <c r="AS98" s="14">
        <v>0</v>
      </c>
    </row>
    <row r="99" spans="1:45" x14ac:dyDescent="0.3">
      <c r="A99" s="17">
        <f t="shared" ref="A99:C114" si="32">A98</f>
        <v>1390</v>
      </c>
      <c r="B99" s="18" t="s">
        <v>41</v>
      </c>
      <c r="C99" s="18" t="s">
        <v>42</v>
      </c>
      <c r="D99" s="18"/>
      <c r="E99" s="18"/>
      <c r="F99" s="18"/>
      <c r="G99" s="18"/>
      <c r="H99" s="18"/>
      <c r="I99" s="18" t="str">
        <f t="shared" ref="I99:I105" ca="1" si="33">I98</f>
        <v>Actif</v>
      </c>
      <c r="J99" s="18"/>
      <c r="K99" s="18"/>
      <c r="L99" s="19" t="s">
        <v>17</v>
      </c>
      <c r="M99" s="18"/>
      <c r="N99" s="18"/>
      <c r="O99" s="18"/>
      <c r="P99" s="20" t="str">
        <f t="shared" ref="P99:P105" si="34">B99</f>
        <v>B</v>
      </c>
      <c r="Q99" s="20" t="str">
        <f t="shared" si="31"/>
        <v>XXX</v>
      </c>
      <c r="R99" s="20" t="s">
        <v>21</v>
      </c>
      <c r="S99" s="20"/>
      <c r="T99" s="21">
        <v>0</v>
      </c>
      <c r="U99" s="21">
        <v>0</v>
      </c>
      <c r="V99" s="21">
        <v>0</v>
      </c>
      <c r="W99" s="21">
        <v>0</v>
      </c>
      <c r="X99" s="21">
        <v>0</v>
      </c>
      <c r="Y99" s="21">
        <v>0</v>
      </c>
      <c r="Z99" s="21">
        <v>0</v>
      </c>
      <c r="AA99" s="21">
        <v>6000</v>
      </c>
      <c r="AB99" s="21">
        <v>0</v>
      </c>
      <c r="AC99" s="21">
        <v>0</v>
      </c>
      <c r="AD99" s="21">
        <v>0</v>
      </c>
      <c r="AE99" s="21">
        <v>0</v>
      </c>
      <c r="AF99" s="21">
        <v>0</v>
      </c>
      <c r="AG99" s="21">
        <v>0</v>
      </c>
      <c r="AH99" s="21">
        <v>1000</v>
      </c>
      <c r="AI99" s="21">
        <v>0</v>
      </c>
      <c r="AJ99" s="21">
        <v>0</v>
      </c>
      <c r="AK99" s="21">
        <v>0</v>
      </c>
      <c r="AL99" s="21">
        <v>0</v>
      </c>
      <c r="AM99" s="21">
        <v>0</v>
      </c>
      <c r="AN99" s="21">
        <v>0</v>
      </c>
      <c r="AO99" s="21">
        <v>0</v>
      </c>
      <c r="AP99" s="21">
        <v>0</v>
      </c>
      <c r="AQ99" s="21">
        <v>0</v>
      </c>
      <c r="AR99" s="21">
        <v>0</v>
      </c>
      <c r="AS99" s="21">
        <v>0</v>
      </c>
    </row>
    <row r="100" spans="1:45" x14ac:dyDescent="0.3">
      <c r="A100" s="22">
        <f t="shared" si="32"/>
        <v>1390</v>
      </c>
      <c r="B100" s="23" t="s">
        <v>41</v>
      </c>
      <c r="C100" s="23" t="s">
        <v>42</v>
      </c>
      <c r="D100" s="23"/>
      <c r="E100" s="23"/>
      <c r="F100" s="23"/>
      <c r="G100" s="23"/>
      <c r="H100" s="23"/>
      <c r="I100" s="23" t="str">
        <f t="shared" ca="1" si="33"/>
        <v>Actif</v>
      </c>
      <c r="J100" s="23"/>
      <c r="K100" s="23"/>
      <c r="L100" s="24" t="s">
        <v>17</v>
      </c>
      <c r="M100" s="23"/>
      <c r="N100" s="23"/>
      <c r="O100" s="23"/>
      <c r="P100" s="25" t="str">
        <f t="shared" si="34"/>
        <v>B</v>
      </c>
      <c r="Q100" s="25" t="str">
        <f t="shared" si="31"/>
        <v>XXX</v>
      </c>
      <c r="R100" s="25" t="s">
        <v>22</v>
      </c>
      <c r="S100" s="23">
        <v>0</v>
      </c>
      <c r="T100" s="23">
        <v>0</v>
      </c>
      <c r="U100" s="23">
        <v>14904</v>
      </c>
      <c r="V100" s="23">
        <v>14904</v>
      </c>
      <c r="W100" s="23">
        <v>14904</v>
      </c>
      <c r="X100" s="23">
        <v>14904</v>
      </c>
      <c r="Y100" s="23">
        <v>14904</v>
      </c>
      <c r="Z100" s="23">
        <v>14904</v>
      </c>
      <c r="AA100" s="23">
        <v>20904</v>
      </c>
      <c r="AB100" s="23">
        <v>20904</v>
      </c>
      <c r="AC100" s="23">
        <v>20904</v>
      </c>
      <c r="AD100" s="23">
        <v>20904</v>
      </c>
      <c r="AE100" s="23">
        <v>20904</v>
      </c>
      <c r="AF100" s="23">
        <v>20904</v>
      </c>
      <c r="AG100" s="23">
        <v>20904</v>
      </c>
      <c r="AH100" s="23">
        <v>21904</v>
      </c>
      <c r="AI100" s="23">
        <v>21904</v>
      </c>
      <c r="AJ100" s="23">
        <v>21904</v>
      </c>
      <c r="AK100" s="23">
        <v>21904</v>
      </c>
      <c r="AL100" s="23">
        <v>21904</v>
      </c>
      <c r="AM100" s="23">
        <v>21904</v>
      </c>
      <c r="AN100" s="23">
        <v>21904</v>
      </c>
      <c r="AO100" s="23">
        <v>21904</v>
      </c>
      <c r="AP100" s="23">
        <v>21904</v>
      </c>
      <c r="AQ100" s="23">
        <v>21904</v>
      </c>
      <c r="AR100" s="23">
        <v>21904</v>
      </c>
      <c r="AS100" s="23">
        <v>21904</v>
      </c>
    </row>
    <row r="101" spans="1:45" x14ac:dyDescent="0.3">
      <c r="A101" s="26">
        <f t="shared" si="32"/>
        <v>1390</v>
      </c>
      <c r="B101" s="27" t="s">
        <v>41</v>
      </c>
      <c r="C101" s="27" t="s">
        <v>42</v>
      </c>
      <c r="D101" s="27"/>
      <c r="E101" s="27"/>
      <c r="F101" s="27"/>
      <c r="G101" s="27"/>
      <c r="H101" s="27"/>
      <c r="I101" s="27" t="str">
        <f t="shared" ca="1" si="33"/>
        <v>Actif</v>
      </c>
      <c r="J101" s="27"/>
      <c r="K101" s="27"/>
      <c r="L101" s="28" t="s">
        <v>17</v>
      </c>
      <c r="M101" s="27"/>
      <c r="N101" s="27"/>
      <c r="O101" s="27"/>
      <c r="P101" s="29" t="str">
        <f t="shared" si="34"/>
        <v>B</v>
      </c>
      <c r="Q101" s="29" t="str">
        <f t="shared" si="31"/>
        <v>XXX</v>
      </c>
      <c r="R101" s="30" t="s">
        <v>23</v>
      </c>
      <c r="S101" s="29"/>
      <c r="T101" s="31" t="e">
        <v>#NAME?</v>
      </c>
      <c r="U101" s="31" t="e">
        <v>#NAME?</v>
      </c>
      <c r="V101" s="31" t="e">
        <v>#NAME?</v>
      </c>
      <c r="W101" s="31" t="e">
        <v>#NAME?</v>
      </c>
      <c r="X101" s="31" t="e">
        <v>#NAME?</v>
      </c>
      <c r="Y101" s="31" t="e">
        <v>#NAME?</v>
      </c>
      <c r="Z101" s="31" t="e">
        <v>#NAME?</v>
      </c>
      <c r="AA101" s="31" t="e">
        <v>#NAME?</v>
      </c>
      <c r="AB101" s="31" t="e">
        <v>#NAME?</v>
      </c>
      <c r="AC101" s="31" t="e">
        <v>#NAME?</v>
      </c>
      <c r="AD101" s="31" t="e">
        <v>#NAME?</v>
      </c>
      <c r="AE101" s="31" t="e">
        <v>#NAME?</v>
      </c>
      <c r="AF101" s="31" t="e">
        <v>#NAME?</v>
      </c>
      <c r="AG101" s="31" t="e">
        <v>#NAME?</v>
      </c>
      <c r="AH101" s="31" t="e">
        <v>#NAME?</v>
      </c>
      <c r="AI101" s="31" t="e">
        <v>#NAME?</v>
      </c>
      <c r="AJ101" s="31" t="e">
        <v>#NAME?</v>
      </c>
      <c r="AK101" s="31" t="e">
        <v>#NAME?</v>
      </c>
      <c r="AL101" s="31" t="e">
        <v>#NAME?</v>
      </c>
      <c r="AM101" s="31" t="e">
        <v>#NAME?</v>
      </c>
      <c r="AN101" s="31" t="e">
        <v>#NAME?</v>
      </c>
      <c r="AO101" s="31" t="e">
        <v>#NAME?</v>
      </c>
      <c r="AP101" s="31" t="e">
        <v>#NAME?</v>
      </c>
      <c r="AQ101" s="31" t="e">
        <v>#NAME?</v>
      </c>
      <c r="AR101" s="31" t="e">
        <v>#NAME?</v>
      </c>
      <c r="AS101" s="31" t="e">
        <v>#NAME?</v>
      </c>
    </row>
    <row r="102" spans="1:45" x14ac:dyDescent="0.3">
      <c r="A102" s="32">
        <f>A100</f>
        <v>1390</v>
      </c>
      <c r="B102" s="33" t="s">
        <v>41</v>
      </c>
      <c r="C102" s="33" t="s">
        <v>42</v>
      </c>
      <c r="D102" s="33"/>
      <c r="E102" s="33"/>
      <c r="F102" s="33"/>
      <c r="G102" s="33"/>
      <c r="H102" s="33"/>
      <c r="I102" s="33" t="str">
        <f ca="1">I100</f>
        <v>Actif</v>
      </c>
      <c r="J102" s="33"/>
      <c r="K102" s="33"/>
      <c r="L102" s="34"/>
      <c r="M102" s="33"/>
      <c r="N102" s="33"/>
      <c r="O102" s="33"/>
      <c r="P102" s="35" t="str">
        <f t="shared" si="34"/>
        <v>B</v>
      </c>
      <c r="Q102" s="35" t="str">
        <f t="shared" si="31"/>
        <v>XXX</v>
      </c>
      <c r="R102" s="35" t="s">
        <v>24</v>
      </c>
      <c r="S102" s="35"/>
      <c r="T102" s="33" t="s">
        <v>20</v>
      </c>
      <c r="U102" s="33" t="s">
        <v>20</v>
      </c>
      <c r="V102" s="33">
        <v>14904</v>
      </c>
      <c r="W102" s="33">
        <v>14904</v>
      </c>
      <c r="X102" s="33">
        <v>14904</v>
      </c>
      <c r="Y102" s="33">
        <v>14904</v>
      </c>
      <c r="Z102" s="33">
        <v>14904</v>
      </c>
      <c r="AA102" s="33">
        <v>20904</v>
      </c>
      <c r="AB102" s="33">
        <v>20904</v>
      </c>
      <c r="AC102" s="33">
        <v>20904</v>
      </c>
      <c r="AD102" s="33">
        <v>20904</v>
      </c>
      <c r="AE102" s="33">
        <v>20904</v>
      </c>
      <c r="AF102" s="33">
        <v>20904</v>
      </c>
      <c r="AG102" s="33">
        <v>20904</v>
      </c>
      <c r="AH102" s="33">
        <v>21904</v>
      </c>
      <c r="AI102" s="33">
        <v>21904</v>
      </c>
      <c r="AJ102" s="33">
        <v>21904</v>
      </c>
      <c r="AK102" s="33">
        <v>21904</v>
      </c>
      <c r="AL102" s="33">
        <v>21904</v>
      </c>
      <c r="AM102" s="33">
        <v>21904</v>
      </c>
      <c r="AN102" s="33">
        <v>21904</v>
      </c>
      <c r="AO102" s="33">
        <v>21904</v>
      </c>
      <c r="AP102" s="33">
        <v>21904</v>
      </c>
      <c r="AQ102" s="33">
        <v>21904</v>
      </c>
      <c r="AR102" s="33">
        <v>21904</v>
      </c>
      <c r="AS102" s="33">
        <v>21904</v>
      </c>
    </row>
    <row r="103" spans="1:45" x14ac:dyDescent="0.3">
      <c r="A103" s="36">
        <f t="shared" si="32"/>
        <v>1390</v>
      </c>
      <c r="B103" s="37" t="s">
        <v>41</v>
      </c>
      <c r="C103" s="37" t="s">
        <v>42</v>
      </c>
      <c r="D103" s="37"/>
      <c r="E103" s="37"/>
      <c r="F103" s="37"/>
      <c r="G103" s="37"/>
      <c r="H103" s="37"/>
      <c r="I103" s="37" t="str">
        <f t="shared" ca="1" si="33"/>
        <v>Actif</v>
      </c>
      <c r="J103" s="37"/>
      <c r="K103" s="37"/>
      <c r="L103" s="38"/>
      <c r="M103" s="37"/>
      <c r="N103" s="37"/>
      <c r="O103" s="37"/>
      <c r="P103" s="39" t="str">
        <f t="shared" si="34"/>
        <v>B</v>
      </c>
      <c r="Q103" s="39" t="str">
        <f t="shared" si="31"/>
        <v>XXX</v>
      </c>
      <c r="R103" s="39" t="s">
        <v>25</v>
      </c>
      <c r="S103" s="40">
        <v>0</v>
      </c>
      <c r="T103" s="40">
        <v>0</v>
      </c>
      <c r="U103" s="40">
        <v>0</v>
      </c>
      <c r="V103" s="40">
        <v>0</v>
      </c>
      <c r="W103" s="40">
        <v>0</v>
      </c>
      <c r="X103" s="40">
        <v>0</v>
      </c>
      <c r="Y103" s="40">
        <v>0</v>
      </c>
      <c r="Z103" s="40">
        <v>0</v>
      </c>
      <c r="AA103" s="40">
        <v>0</v>
      </c>
      <c r="AB103" s="40">
        <v>0</v>
      </c>
      <c r="AC103" s="40">
        <v>0</v>
      </c>
      <c r="AD103" s="40">
        <v>0</v>
      </c>
      <c r="AE103" s="40">
        <v>0</v>
      </c>
      <c r="AF103" s="40">
        <v>0</v>
      </c>
      <c r="AG103" s="40">
        <v>0</v>
      </c>
      <c r="AH103" s="40">
        <v>0</v>
      </c>
      <c r="AI103" s="40">
        <v>0</v>
      </c>
      <c r="AJ103" s="40">
        <v>0</v>
      </c>
      <c r="AK103" s="40">
        <v>0</v>
      </c>
      <c r="AL103" s="40">
        <v>0</v>
      </c>
      <c r="AM103" s="40">
        <v>0</v>
      </c>
      <c r="AN103" s="40">
        <v>0</v>
      </c>
      <c r="AO103" s="40">
        <v>0</v>
      </c>
      <c r="AP103" s="40">
        <v>0</v>
      </c>
      <c r="AQ103" s="40">
        <v>0</v>
      </c>
      <c r="AR103" s="40">
        <v>0</v>
      </c>
      <c r="AS103" s="40">
        <v>0</v>
      </c>
    </row>
    <row r="104" spans="1:45" x14ac:dyDescent="0.3">
      <c r="A104" s="41">
        <f t="shared" si="32"/>
        <v>1390</v>
      </c>
      <c r="B104" s="42" t="s">
        <v>41</v>
      </c>
      <c r="C104" s="42" t="s">
        <v>42</v>
      </c>
      <c r="D104" s="42"/>
      <c r="E104" s="42"/>
      <c r="F104" s="42"/>
      <c r="G104" s="42"/>
      <c r="H104" s="42"/>
      <c r="I104" s="42" t="str">
        <f t="shared" ca="1" si="33"/>
        <v>Actif</v>
      </c>
      <c r="J104" s="42"/>
      <c r="K104" s="42"/>
      <c r="L104" s="43" t="s">
        <v>17</v>
      </c>
      <c r="M104" s="42"/>
      <c r="N104" s="42"/>
      <c r="O104" s="42"/>
      <c r="P104" s="44" t="str">
        <f t="shared" si="34"/>
        <v>B</v>
      </c>
      <c r="Q104" s="44" t="str">
        <f t="shared" si="31"/>
        <v>XXX</v>
      </c>
      <c r="R104" s="44" t="s">
        <v>26</v>
      </c>
      <c r="S104" s="44"/>
      <c r="T104" s="42">
        <v>0</v>
      </c>
      <c r="U104" s="42">
        <v>0</v>
      </c>
      <c r="V104" s="42">
        <v>14904</v>
      </c>
      <c r="W104" s="42">
        <v>14904</v>
      </c>
      <c r="X104" s="42">
        <v>14904</v>
      </c>
      <c r="Y104" s="42">
        <v>14904</v>
      </c>
      <c r="Z104" s="42">
        <v>14904</v>
      </c>
      <c r="AA104" s="42">
        <v>20904</v>
      </c>
      <c r="AB104" s="42">
        <v>20904</v>
      </c>
      <c r="AC104" s="42">
        <v>20904</v>
      </c>
      <c r="AD104" s="42">
        <v>20904</v>
      </c>
      <c r="AE104" s="42">
        <v>20904</v>
      </c>
      <c r="AF104" s="42">
        <v>20904</v>
      </c>
      <c r="AG104" s="42">
        <v>20904</v>
      </c>
      <c r="AH104" s="42">
        <v>21904</v>
      </c>
      <c r="AI104" s="42">
        <v>21904</v>
      </c>
      <c r="AJ104" s="42">
        <v>21904</v>
      </c>
      <c r="AK104" s="42">
        <v>21904</v>
      </c>
      <c r="AL104" s="42">
        <v>21904</v>
      </c>
      <c r="AM104" s="42">
        <v>21904</v>
      </c>
      <c r="AN104" s="42">
        <v>21904</v>
      </c>
      <c r="AO104" s="42">
        <v>21904</v>
      </c>
      <c r="AP104" s="42">
        <v>21904</v>
      </c>
      <c r="AQ104" s="42">
        <v>21904</v>
      </c>
      <c r="AR104" s="42">
        <v>21904</v>
      </c>
      <c r="AS104" s="42">
        <v>21904</v>
      </c>
    </row>
    <row r="105" spans="1:45" ht="15" thickBot="1" x14ac:dyDescent="0.35">
      <c r="A105" s="45">
        <f t="shared" si="32"/>
        <v>1390</v>
      </c>
      <c r="B105" s="46" t="s">
        <v>41</v>
      </c>
      <c r="C105" s="46" t="s">
        <v>42</v>
      </c>
      <c r="D105" s="46"/>
      <c r="E105" s="46"/>
      <c r="F105" s="46"/>
      <c r="G105" s="46"/>
      <c r="H105" s="46"/>
      <c r="I105" s="46" t="str">
        <f t="shared" ca="1" si="33"/>
        <v>Actif</v>
      </c>
      <c r="J105" s="46"/>
      <c r="K105" s="46"/>
      <c r="L105" s="47" t="s">
        <v>17</v>
      </c>
      <c r="M105" s="46"/>
      <c r="N105" s="46"/>
      <c r="O105" s="46"/>
      <c r="P105" s="48" t="str">
        <f t="shared" si="34"/>
        <v>B</v>
      </c>
      <c r="Q105" s="48" t="str">
        <f t="shared" si="31"/>
        <v>XXX</v>
      </c>
      <c r="R105" s="49" t="s">
        <v>27</v>
      </c>
      <c r="S105" s="49"/>
      <c r="T105" s="79" t="s">
        <v>20</v>
      </c>
      <c r="U105" s="79" t="s">
        <v>20</v>
      </c>
      <c r="V105" s="79" t="s">
        <v>20</v>
      </c>
      <c r="W105" s="79" t="s">
        <v>20</v>
      </c>
      <c r="X105" s="79" t="s">
        <v>20</v>
      </c>
      <c r="Y105" s="79" t="s">
        <v>20</v>
      </c>
      <c r="Z105" s="79" t="s">
        <v>20</v>
      </c>
      <c r="AA105" s="79" t="s">
        <v>20</v>
      </c>
      <c r="AB105" s="79" t="s">
        <v>20</v>
      </c>
      <c r="AC105" s="79" t="s">
        <v>20</v>
      </c>
      <c r="AD105" s="79" t="s">
        <v>20</v>
      </c>
      <c r="AE105" s="79" t="s">
        <v>20</v>
      </c>
      <c r="AF105" s="79" t="s">
        <v>20</v>
      </c>
      <c r="AG105" s="79" t="s">
        <v>20</v>
      </c>
      <c r="AH105" s="79" t="s">
        <v>20</v>
      </c>
      <c r="AI105" s="79" t="s">
        <v>20</v>
      </c>
      <c r="AJ105" s="79" t="s">
        <v>20</v>
      </c>
      <c r="AK105" s="79" t="s">
        <v>20</v>
      </c>
      <c r="AL105" s="79" t="s">
        <v>20</v>
      </c>
      <c r="AM105" s="79" t="s">
        <v>20</v>
      </c>
      <c r="AN105" s="79" t="s">
        <v>20</v>
      </c>
      <c r="AO105" s="79" t="s">
        <v>20</v>
      </c>
      <c r="AP105" s="79" t="s">
        <v>20</v>
      </c>
      <c r="AQ105" s="79" t="s">
        <v>20</v>
      </c>
      <c r="AR105" s="79" t="s">
        <v>20</v>
      </c>
      <c r="AS105" s="79" t="s">
        <v>20</v>
      </c>
    </row>
    <row r="106" spans="1:45" x14ac:dyDescent="0.3">
      <c r="A106" s="50">
        <f>A104</f>
        <v>1390</v>
      </c>
      <c r="B106" s="10" t="s">
        <v>41</v>
      </c>
      <c r="C106" s="10" t="s">
        <v>42</v>
      </c>
      <c r="D106" s="10">
        <v>1</v>
      </c>
      <c r="E106" s="51" t="s">
        <v>49</v>
      </c>
      <c r="F106" s="10" t="str">
        <f>IFERROR(VLOOKUP(E106,'[1]TABLE BOM'!$D$2:$F$399,3,FALSE),"")</f>
        <v/>
      </c>
      <c r="G106" s="10" t="str">
        <f>IFERROR(VLOOKUP(E106,'[1]TABLE BOM'!$D$1:$H$339,5,FALSE),"GAMMES A COMPLETER")</f>
        <v>GAMMES A COMPLETER</v>
      </c>
      <c r="H106" s="10"/>
      <c r="I106" s="10" t="str">
        <f ca="1">IF(SUM(T106:OFFSET(T106,,25,,))=0,"No actif","Actif")</f>
        <v>Actif</v>
      </c>
      <c r="J106" s="10">
        <f>IFERROR(IF(E106="",0,VLOOKUP(E106,'[1]TABLE BOM'!$D$2:$G$500,4,FALSE)),0)</f>
        <v>0</v>
      </c>
      <c r="K106" s="10"/>
      <c r="L106" s="11" t="s">
        <v>17</v>
      </c>
      <c r="M106" s="10"/>
      <c r="N106" s="10"/>
      <c r="O106" s="10"/>
      <c r="P106" s="51" t="str">
        <f>E106</f>
        <v>B1</v>
      </c>
      <c r="Q106" s="51" t="str">
        <f>F106</f>
        <v/>
      </c>
      <c r="R106" s="51" t="s">
        <v>18</v>
      </c>
      <c r="S106" s="51"/>
      <c r="T106" s="10">
        <v>0</v>
      </c>
      <c r="U106" s="10">
        <v>0</v>
      </c>
      <c r="V106" s="10">
        <v>828</v>
      </c>
      <c r="W106" s="10">
        <v>2752</v>
      </c>
      <c r="X106" s="10">
        <v>656</v>
      </c>
      <c r="Y106" s="10">
        <v>692</v>
      </c>
      <c r="Z106" s="10">
        <v>0</v>
      </c>
      <c r="AA106" s="10">
        <v>1584</v>
      </c>
      <c r="AB106" s="10">
        <v>1372</v>
      </c>
      <c r="AC106" s="10">
        <v>328</v>
      </c>
      <c r="AD106" s="10">
        <v>248</v>
      </c>
      <c r="AE106" s="10">
        <v>820</v>
      </c>
      <c r="AF106" s="10">
        <v>1460</v>
      </c>
      <c r="AG106" s="10">
        <v>0</v>
      </c>
      <c r="AH106" s="10">
        <v>184</v>
      </c>
      <c r="AI106" s="10">
        <v>0</v>
      </c>
      <c r="AJ106" s="10">
        <v>0</v>
      </c>
      <c r="AK106" s="10">
        <v>0</v>
      </c>
      <c r="AL106" s="10">
        <v>0</v>
      </c>
      <c r="AM106" s="10">
        <v>0</v>
      </c>
      <c r="AN106" s="10">
        <v>0</v>
      </c>
      <c r="AO106" s="10">
        <v>0</v>
      </c>
      <c r="AP106" s="10">
        <v>0</v>
      </c>
      <c r="AQ106" s="10">
        <v>0</v>
      </c>
      <c r="AR106" s="10">
        <v>0</v>
      </c>
      <c r="AS106" s="10">
        <v>0</v>
      </c>
    </row>
    <row r="107" spans="1:45" x14ac:dyDescent="0.3">
      <c r="A107" s="41">
        <f t="shared" si="32"/>
        <v>1390</v>
      </c>
      <c r="B107" s="42" t="s">
        <v>41</v>
      </c>
      <c r="C107" s="42" t="s">
        <v>42</v>
      </c>
      <c r="D107" s="42">
        <v>1</v>
      </c>
      <c r="E107" s="44" t="s">
        <v>49</v>
      </c>
      <c r="F107" s="42" t="str">
        <f>F106</f>
        <v/>
      </c>
      <c r="G107" s="42" t="str">
        <f>G106</f>
        <v>GAMMES A COMPLETER</v>
      </c>
      <c r="H107" s="42"/>
      <c r="I107" s="42" t="str">
        <f ca="1">I106</f>
        <v>Actif</v>
      </c>
      <c r="J107" s="42">
        <f>J106</f>
        <v>0</v>
      </c>
      <c r="K107" s="42"/>
      <c r="L107" s="43" t="s">
        <v>17</v>
      </c>
      <c r="M107" s="42"/>
      <c r="N107" s="42"/>
      <c r="O107" s="42"/>
      <c r="P107" s="44" t="str">
        <f t="shared" ref="P107:Q176" si="35">E107</f>
        <v>B1</v>
      </c>
      <c r="Q107" s="44" t="str">
        <f t="shared" si="35"/>
        <v/>
      </c>
      <c r="R107" s="44" t="s">
        <v>28</v>
      </c>
      <c r="S107" s="52">
        <v>0</v>
      </c>
      <c r="T107" s="52">
        <v>0</v>
      </c>
      <c r="U107" s="52">
        <v>0</v>
      </c>
      <c r="V107" s="52">
        <v>7452</v>
      </c>
      <c r="W107" s="52">
        <v>7452</v>
      </c>
      <c r="X107" s="52">
        <v>7452</v>
      </c>
      <c r="Y107" s="52">
        <v>7452</v>
      </c>
      <c r="Z107" s="52">
        <v>7452</v>
      </c>
      <c r="AA107" s="52">
        <v>10452</v>
      </c>
      <c r="AB107" s="52">
        <v>10452</v>
      </c>
      <c r="AC107" s="52">
        <v>10452</v>
      </c>
      <c r="AD107" s="52">
        <v>10452</v>
      </c>
      <c r="AE107" s="52">
        <v>10452</v>
      </c>
      <c r="AF107" s="52">
        <v>10452</v>
      </c>
      <c r="AG107" s="52">
        <v>10452</v>
      </c>
      <c r="AH107" s="52">
        <v>10952</v>
      </c>
      <c r="AI107" s="52">
        <v>10952</v>
      </c>
      <c r="AJ107" s="52">
        <v>10952</v>
      </c>
      <c r="AK107" s="52">
        <v>10952</v>
      </c>
      <c r="AL107" s="52">
        <v>10952</v>
      </c>
      <c r="AM107" s="52">
        <v>10952</v>
      </c>
      <c r="AN107" s="52">
        <v>10952</v>
      </c>
      <c r="AO107" s="52">
        <v>10952</v>
      </c>
      <c r="AP107" s="52">
        <v>10952</v>
      </c>
      <c r="AQ107" s="52">
        <v>10952</v>
      </c>
      <c r="AR107" s="52">
        <v>10952</v>
      </c>
      <c r="AS107" s="52">
        <v>10952</v>
      </c>
    </row>
    <row r="108" spans="1:45" x14ac:dyDescent="0.3">
      <c r="A108" s="53">
        <f t="shared" si="32"/>
        <v>1390</v>
      </c>
      <c r="B108" s="54" t="s">
        <v>41</v>
      </c>
      <c r="C108" s="54" t="s">
        <v>42</v>
      </c>
      <c r="D108" s="55">
        <v>1</v>
      </c>
      <c r="E108" s="57" t="s">
        <v>49</v>
      </c>
      <c r="F108" s="55" t="str">
        <f t="shared" ref="E108:G116" si="36">F107</f>
        <v/>
      </c>
      <c r="G108" s="55" t="str">
        <f t="shared" si="36"/>
        <v>GAMMES A COMPLETER</v>
      </c>
      <c r="H108" s="55">
        <f>IFERROR(VLOOKUP(G108,[1]gammes!$A$1:$E$30,2,FALSE),0)</f>
        <v>0</v>
      </c>
      <c r="I108" s="55" t="str">
        <f ca="1">I107</f>
        <v>Actif</v>
      </c>
      <c r="J108" s="55">
        <f t="shared" ref="J108:J116" si="37">J107</f>
        <v>0</v>
      </c>
      <c r="K108" s="55" t="s">
        <v>29</v>
      </c>
      <c r="L108" s="56" t="s">
        <v>17</v>
      </c>
      <c r="M108" s="55"/>
      <c r="N108" s="55"/>
      <c r="O108" s="55"/>
      <c r="P108" s="57" t="str">
        <f t="shared" si="35"/>
        <v>B1</v>
      </c>
      <c r="Q108" s="57" t="str">
        <f t="shared" si="35"/>
        <v/>
      </c>
      <c r="R108" s="57" t="s">
        <v>29</v>
      </c>
      <c r="S108" s="57"/>
      <c r="T108" s="54"/>
      <c r="U108" s="54"/>
      <c r="V108" s="54"/>
      <c r="W108" s="54"/>
      <c r="X108" s="54"/>
      <c r="Y108" s="54"/>
      <c r="Z108" s="54"/>
      <c r="AA108" s="54"/>
      <c r="AB108" s="54"/>
      <c r="AC108" s="54"/>
      <c r="AD108" s="54"/>
      <c r="AE108" s="54"/>
      <c r="AF108" s="54"/>
      <c r="AG108" s="54"/>
      <c r="AH108" s="54"/>
      <c r="AI108" s="54"/>
      <c r="AJ108" s="54"/>
      <c r="AK108" s="54"/>
      <c r="AL108" s="54"/>
      <c r="AM108" s="54"/>
      <c r="AN108" s="54"/>
      <c r="AO108" s="54"/>
      <c r="AP108" s="54"/>
      <c r="AQ108" s="54"/>
      <c r="AR108" s="54"/>
      <c r="AS108" s="54"/>
    </row>
    <row r="109" spans="1:45" x14ac:dyDescent="0.3">
      <c r="A109" s="53">
        <f t="shared" si="32"/>
        <v>1390</v>
      </c>
      <c r="B109" s="54" t="s">
        <v>41</v>
      </c>
      <c r="C109" s="54" t="s">
        <v>42</v>
      </c>
      <c r="D109" s="55">
        <v>1</v>
      </c>
      <c r="E109" s="57" t="s">
        <v>49</v>
      </c>
      <c r="F109" s="55" t="str">
        <f t="shared" si="36"/>
        <v/>
      </c>
      <c r="G109" s="55" t="str">
        <f t="shared" si="36"/>
        <v>GAMMES A COMPLETER</v>
      </c>
      <c r="H109" s="55">
        <f>IFERROR(VLOOKUP(G109,[1]gammes!$A$1:$E$30,3,FALSE),0)</f>
        <v>0</v>
      </c>
      <c r="I109" s="55" t="str">
        <f ca="1">I108</f>
        <v>Actif</v>
      </c>
      <c r="J109" s="55">
        <f t="shared" si="37"/>
        <v>0</v>
      </c>
      <c r="K109" s="55" t="s">
        <v>30</v>
      </c>
      <c r="L109" s="56" t="s">
        <v>17</v>
      </c>
      <c r="M109" s="55"/>
      <c r="N109" s="55"/>
      <c r="O109" s="55"/>
      <c r="P109" s="57" t="str">
        <f t="shared" si="35"/>
        <v>B1</v>
      </c>
      <c r="Q109" s="57" t="str">
        <f t="shared" si="35"/>
        <v/>
      </c>
      <c r="R109" s="57" t="s">
        <v>30</v>
      </c>
      <c r="S109" s="57"/>
      <c r="T109" s="54"/>
      <c r="U109" s="54"/>
      <c r="V109" s="54"/>
      <c r="W109" s="54"/>
      <c r="X109" s="54"/>
      <c r="Y109" s="54"/>
      <c r="Z109" s="54"/>
      <c r="AA109" s="54"/>
      <c r="AB109" s="54"/>
      <c r="AC109" s="54"/>
      <c r="AD109" s="54"/>
      <c r="AE109" s="54"/>
      <c r="AF109" s="54"/>
      <c r="AG109" s="54"/>
      <c r="AH109" s="54"/>
      <c r="AI109" s="54"/>
      <c r="AJ109" s="54"/>
      <c r="AK109" s="54"/>
      <c r="AL109" s="54"/>
      <c r="AM109" s="54"/>
      <c r="AN109" s="54"/>
      <c r="AO109" s="54"/>
      <c r="AP109" s="54"/>
      <c r="AQ109" s="54"/>
      <c r="AR109" s="54"/>
      <c r="AS109" s="54"/>
    </row>
    <row r="110" spans="1:45" x14ac:dyDescent="0.3">
      <c r="A110" s="53">
        <f t="shared" si="32"/>
        <v>1390</v>
      </c>
      <c r="B110" s="54" t="s">
        <v>41</v>
      </c>
      <c r="C110" s="54" t="s">
        <v>42</v>
      </c>
      <c r="D110" s="55">
        <v>1</v>
      </c>
      <c r="E110" s="57" t="s">
        <v>49</v>
      </c>
      <c r="F110" s="55" t="str">
        <f t="shared" si="36"/>
        <v/>
      </c>
      <c r="G110" s="55" t="str">
        <f t="shared" si="36"/>
        <v>GAMMES A COMPLETER</v>
      </c>
      <c r="H110" s="55">
        <f>IFERROR(VLOOKUP(G110,[1]gammes!$A$1:$D$30,4,FALSE),0)</f>
        <v>0</v>
      </c>
      <c r="I110" s="55" t="str">
        <f t="shared" ref="I110:J116" ca="1" si="38">I109</f>
        <v>Actif</v>
      </c>
      <c r="J110" s="55">
        <f t="shared" si="37"/>
        <v>0</v>
      </c>
      <c r="K110" s="55" t="s">
        <v>31</v>
      </c>
      <c r="L110" s="56" t="s">
        <v>17</v>
      </c>
      <c r="M110" s="55"/>
      <c r="N110" s="55"/>
      <c r="O110" s="55"/>
      <c r="P110" s="57" t="str">
        <f t="shared" si="35"/>
        <v>B1</v>
      </c>
      <c r="Q110" s="57" t="str">
        <f t="shared" si="35"/>
        <v/>
      </c>
      <c r="R110" s="57" t="s">
        <v>31</v>
      </c>
      <c r="S110" s="57"/>
      <c r="T110" s="54"/>
      <c r="U110" s="54"/>
      <c r="V110" s="54"/>
      <c r="W110" s="54"/>
      <c r="X110" s="54"/>
      <c r="Y110" s="54"/>
      <c r="Z110" s="54"/>
      <c r="AA110" s="54"/>
      <c r="AB110" s="54"/>
      <c r="AC110" s="54"/>
      <c r="AD110" s="54"/>
      <c r="AE110" s="54"/>
      <c r="AF110" s="54"/>
      <c r="AG110" s="54"/>
      <c r="AH110" s="54"/>
      <c r="AI110" s="54"/>
      <c r="AJ110" s="54"/>
      <c r="AK110" s="54"/>
      <c r="AL110" s="54"/>
      <c r="AM110" s="54"/>
      <c r="AN110" s="54"/>
      <c r="AO110" s="54"/>
      <c r="AP110" s="54"/>
      <c r="AQ110" s="54"/>
      <c r="AR110" s="54"/>
      <c r="AS110" s="54"/>
    </row>
    <row r="111" spans="1:45" x14ac:dyDescent="0.3">
      <c r="A111" s="53">
        <f t="shared" si="32"/>
        <v>1390</v>
      </c>
      <c r="B111" s="54" t="s">
        <v>41</v>
      </c>
      <c r="C111" s="54" t="s">
        <v>42</v>
      </c>
      <c r="D111" s="55">
        <v>2</v>
      </c>
      <c r="E111" s="57" t="s">
        <v>49</v>
      </c>
      <c r="F111" s="55" t="str">
        <f t="shared" si="36"/>
        <v/>
      </c>
      <c r="G111" s="55" t="str">
        <f t="shared" si="36"/>
        <v>GAMMES A COMPLETER</v>
      </c>
      <c r="H111" s="55">
        <f>IFERROR(VLOOKUP(G111,[1]gammes!$A$1:$E$30,5,FALSE),0)</f>
        <v>0</v>
      </c>
      <c r="I111" s="55" t="str">
        <f t="shared" ca="1" si="38"/>
        <v>Actif</v>
      </c>
      <c r="J111" s="55">
        <f t="shared" si="38"/>
        <v>0</v>
      </c>
      <c r="K111" s="55" t="s">
        <v>32</v>
      </c>
      <c r="L111" s="56" t="s">
        <v>17</v>
      </c>
      <c r="M111" s="55"/>
      <c r="N111" s="55"/>
      <c r="O111" s="55"/>
      <c r="P111" s="57" t="str">
        <f t="shared" si="35"/>
        <v>B1</v>
      </c>
      <c r="Q111" s="57" t="str">
        <f t="shared" si="35"/>
        <v/>
      </c>
      <c r="R111" s="57" t="s">
        <v>32</v>
      </c>
      <c r="S111" s="57"/>
      <c r="T111" s="54"/>
      <c r="U111" s="54"/>
      <c r="V111" s="54"/>
      <c r="W111" s="54"/>
      <c r="X111" s="54"/>
      <c r="Y111" s="54"/>
      <c r="Z111" s="54"/>
      <c r="AA111" s="54"/>
      <c r="AB111" s="54"/>
      <c r="AC111" s="54"/>
      <c r="AD111" s="54"/>
      <c r="AE111" s="54"/>
      <c r="AF111" s="54"/>
      <c r="AG111" s="54"/>
      <c r="AH111" s="54"/>
      <c r="AI111" s="54"/>
      <c r="AJ111" s="54"/>
      <c r="AK111" s="54"/>
      <c r="AL111" s="54"/>
      <c r="AM111" s="54"/>
      <c r="AN111" s="54"/>
      <c r="AO111" s="54"/>
      <c r="AP111" s="54"/>
      <c r="AQ111" s="54"/>
      <c r="AR111" s="54"/>
      <c r="AS111" s="54"/>
    </row>
    <row r="112" spans="1:45" x14ac:dyDescent="0.3">
      <c r="A112" s="58">
        <f>A110</f>
        <v>1390</v>
      </c>
      <c r="B112" s="59" t="s">
        <v>41</v>
      </c>
      <c r="C112" s="59" t="s">
        <v>42</v>
      </c>
      <c r="D112" s="59">
        <v>1</v>
      </c>
      <c r="E112" s="61" t="s">
        <v>49</v>
      </c>
      <c r="F112" s="59" t="str">
        <f t="shared" ref="E112:F112" si="39">F110</f>
        <v/>
      </c>
      <c r="G112" s="59" t="str">
        <f>G110</f>
        <v>GAMMES A COMPLETER</v>
      </c>
      <c r="H112" s="59"/>
      <c r="I112" s="59" t="str">
        <f ca="1">I110</f>
        <v>Actif</v>
      </c>
      <c r="J112" s="59">
        <f>J110</f>
        <v>0</v>
      </c>
      <c r="K112" s="59"/>
      <c r="L112" s="60" t="s">
        <v>17</v>
      </c>
      <c r="M112" s="59"/>
      <c r="N112" s="59"/>
      <c r="O112" s="59"/>
      <c r="P112" s="61" t="str">
        <f t="shared" si="35"/>
        <v>B1</v>
      </c>
      <c r="Q112" s="61" t="str">
        <f t="shared" si="35"/>
        <v/>
      </c>
      <c r="R112" s="61" t="s">
        <v>33</v>
      </c>
      <c r="S112" s="59">
        <v>0</v>
      </c>
      <c r="T112" s="59">
        <v>0</v>
      </c>
      <c r="U112" s="59">
        <v>0</v>
      </c>
      <c r="V112" s="59">
        <v>32</v>
      </c>
      <c r="W112" s="59">
        <v>-2720</v>
      </c>
      <c r="X112" s="59">
        <v>-3376</v>
      </c>
      <c r="Y112" s="59">
        <v>-4068</v>
      </c>
      <c r="Z112" s="59">
        <v>-4068</v>
      </c>
      <c r="AA112" s="59">
        <v>-5652</v>
      </c>
      <c r="AB112" s="59">
        <v>-7024</v>
      </c>
      <c r="AC112" s="59">
        <v>-7352</v>
      </c>
      <c r="AD112" s="59">
        <v>-7600</v>
      </c>
      <c r="AE112" s="59">
        <v>-8420</v>
      </c>
      <c r="AF112" s="59">
        <v>-9880</v>
      </c>
      <c r="AG112" s="59">
        <v>-9880</v>
      </c>
      <c r="AH112" s="59">
        <v>-10064</v>
      </c>
      <c r="AI112" s="59">
        <v>-10064</v>
      </c>
      <c r="AJ112" s="59">
        <v>-10064</v>
      </c>
      <c r="AK112" s="59">
        <v>-10064</v>
      </c>
      <c r="AL112" s="59">
        <v>-10064</v>
      </c>
      <c r="AM112" s="59">
        <v>-10064</v>
      </c>
      <c r="AN112" s="59">
        <v>-10064</v>
      </c>
      <c r="AO112" s="59">
        <v>-10064</v>
      </c>
      <c r="AP112" s="59">
        <v>-10064</v>
      </c>
      <c r="AQ112" s="59">
        <v>-10064</v>
      </c>
      <c r="AR112" s="59">
        <v>-10064</v>
      </c>
      <c r="AS112" s="59">
        <v>-10064</v>
      </c>
    </row>
    <row r="113" spans="1:45" x14ac:dyDescent="0.3">
      <c r="A113" s="26">
        <f t="shared" si="32"/>
        <v>1390</v>
      </c>
      <c r="B113" s="27" t="s">
        <v>41</v>
      </c>
      <c r="C113" s="27" t="s">
        <v>42</v>
      </c>
      <c r="D113" s="27">
        <v>1</v>
      </c>
      <c r="E113" s="29" t="s">
        <v>49</v>
      </c>
      <c r="F113" s="27" t="str">
        <f t="shared" ref="E113:F116" si="40">F112</f>
        <v/>
      </c>
      <c r="G113" s="27" t="str">
        <f t="shared" si="36"/>
        <v>GAMMES A COMPLETER</v>
      </c>
      <c r="H113" s="27"/>
      <c r="I113" s="27" t="str">
        <f t="shared" ca="1" si="38"/>
        <v>Actif</v>
      </c>
      <c r="J113" s="27">
        <f t="shared" si="37"/>
        <v>0</v>
      </c>
      <c r="K113" s="27"/>
      <c r="L113" s="28" t="s">
        <v>17</v>
      </c>
      <c r="M113" s="27"/>
      <c r="N113" s="27"/>
      <c r="O113" s="27"/>
      <c r="P113" s="29" t="str">
        <f t="shared" si="35"/>
        <v>B1</v>
      </c>
      <c r="Q113" s="29" t="str">
        <f t="shared" si="35"/>
        <v/>
      </c>
      <c r="R113" s="30" t="s">
        <v>23</v>
      </c>
      <c r="S113" s="27"/>
      <c r="T113" s="31" t="e">
        <v>#NAME?</v>
      </c>
      <c r="U113" s="31" t="e">
        <v>#NAME?</v>
      </c>
      <c r="V113" s="31" t="e">
        <v>#NAME?</v>
      </c>
      <c r="W113" s="31" t="e">
        <v>#NAME?</v>
      </c>
      <c r="X113" s="31" t="e">
        <v>#NAME?</v>
      </c>
      <c r="Y113" s="31" t="e">
        <v>#NAME?</v>
      </c>
      <c r="Z113" s="31" t="e">
        <v>#NAME?</v>
      </c>
      <c r="AA113" s="31" t="e">
        <v>#NAME?</v>
      </c>
      <c r="AB113" s="31" t="e">
        <v>#NAME?</v>
      </c>
      <c r="AC113" s="31" t="e">
        <v>#NAME?</v>
      </c>
      <c r="AD113" s="31" t="e">
        <v>#NAME?</v>
      </c>
      <c r="AE113" s="31" t="e">
        <v>#NAME?</v>
      </c>
      <c r="AF113" s="31" t="e">
        <v>#NAME?</v>
      </c>
      <c r="AG113" s="31" t="e">
        <v>#NAME?</v>
      </c>
      <c r="AH113" s="31" t="e">
        <v>#NAME?</v>
      </c>
      <c r="AI113" s="31" t="e">
        <v>#NAME?</v>
      </c>
      <c r="AJ113" s="31" t="e">
        <v>#NAME?</v>
      </c>
      <c r="AK113" s="31" t="e">
        <v>#NAME?</v>
      </c>
      <c r="AL113" s="31" t="e">
        <v>#NAME?</v>
      </c>
      <c r="AM113" s="31" t="e">
        <v>#NAME?</v>
      </c>
      <c r="AN113" s="31" t="e">
        <v>#NAME?</v>
      </c>
      <c r="AO113" s="31" t="e">
        <v>#NAME?</v>
      </c>
      <c r="AP113" s="31" t="e">
        <v>#NAME?</v>
      </c>
      <c r="AQ113" s="31" t="e">
        <v>#NAME?</v>
      </c>
      <c r="AR113" s="31" t="e">
        <v>#NAME?</v>
      </c>
      <c r="AS113" s="31" t="e">
        <v>#NAME?</v>
      </c>
    </row>
    <row r="114" spans="1:45" x14ac:dyDescent="0.3">
      <c r="A114" s="36">
        <f t="shared" si="32"/>
        <v>1390</v>
      </c>
      <c r="B114" s="37" t="s">
        <v>41</v>
      </c>
      <c r="C114" s="37" t="s">
        <v>42</v>
      </c>
      <c r="D114" s="37">
        <v>1</v>
      </c>
      <c r="E114" s="39" t="s">
        <v>49</v>
      </c>
      <c r="F114" s="37" t="str">
        <f t="shared" si="40"/>
        <v/>
      </c>
      <c r="G114" s="37" t="str">
        <f t="shared" si="36"/>
        <v>GAMMES A COMPLETER</v>
      </c>
      <c r="H114" s="37"/>
      <c r="I114" s="37" t="str">
        <f t="shared" ca="1" si="38"/>
        <v>Actif</v>
      </c>
      <c r="J114" s="37">
        <f t="shared" si="37"/>
        <v>0</v>
      </c>
      <c r="K114" s="37"/>
      <c r="L114" s="38"/>
      <c r="M114" s="37"/>
      <c r="N114" s="37"/>
      <c r="O114" s="37"/>
      <c r="P114" s="39" t="str">
        <f t="shared" si="35"/>
        <v>B1</v>
      </c>
      <c r="Q114" s="39" t="str">
        <f t="shared" si="35"/>
        <v/>
      </c>
      <c r="R114" s="39" t="s">
        <v>25</v>
      </c>
      <c r="S114" s="37">
        <v>0</v>
      </c>
      <c r="T114" s="37">
        <v>0</v>
      </c>
      <c r="U114" s="37">
        <v>0</v>
      </c>
      <c r="V114" s="37">
        <v>0</v>
      </c>
      <c r="W114" s="37">
        <v>0</v>
      </c>
      <c r="X114" s="37">
        <v>0</v>
      </c>
      <c r="Y114" s="37">
        <v>0</v>
      </c>
      <c r="Z114" s="37">
        <v>0</v>
      </c>
      <c r="AA114" s="37">
        <v>0</v>
      </c>
      <c r="AB114" s="37">
        <v>0</v>
      </c>
      <c r="AC114" s="37">
        <v>0</v>
      </c>
      <c r="AD114" s="37">
        <v>0</v>
      </c>
      <c r="AE114" s="37">
        <v>0</v>
      </c>
      <c r="AF114" s="37">
        <v>0</v>
      </c>
      <c r="AG114" s="37">
        <v>0</v>
      </c>
      <c r="AH114" s="37">
        <v>0</v>
      </c>
      <c r="AI114" s="37">
        <v>0</v>
      </c>
      <c r="AJ114" s="37">
        <v>0</v>
      </c>
      <c r="AK114" s="37">
        <v>0</v>
      </c>
      <c r="AL114" s="37">
        <v>0</v>
      </c>
      <c r="AM114" s="37">
        <v>0</v>
      </c>
      <c r="AN114" s="37">
        <v>0</v>
      </c>
      <c r="AO114" s="37">
        <v>0</v>
      </c>
      <c r="AP114" s="37">
        <v>0</v>
      </c>
      <c r="AQ114" s="37">
        <v>0</v>
      </c>
      <c r="AR114" s="37">
        <v>0</v>
      </c>
      <c r="AS114" s="37">
        <v>0</v>
      </c>
    </row>
    <row r="115" spans="1:45" x14ac:dyDescent="0.3">
      <c r="A115" s="62">
        <f t="shared" ref="A115:C130" si="41">A114</f>
        <v>1390</v>
      </c>
      <c r="B115" s="63" t="s">
        <v>41</v>
      </c>
      <c r="C115" s="63" t="s">
        <v>42</v>
      </c>
      <c r="D115" s="63">
        <v>1</v>
      </c>
      <c r="E115" s="65" t="s">
        <v>49</v>
      </c>
      <c r="F115" s="63" t="str">
        <f t="shared" si="40"/>
        <v/>
      </c>
      <c r="G115" s="63" t="str">
        <f t="shared" si="36"/>
        <v>GAMMES A COMPLETER</v>
      </c>
      <c r="H115" s="63"/>
      <c r="I115" s="63" t="str">
        <f t="shared" ca="1" si="38"/>
        <v>Actif</v>
      </c>
      <c r="J115" s="63">
        <f t="shared" si="37"/>
        <v>0</v>
      </c>
      <c r="K115" s="63"/>
      <c r="L115" s="64" t="s">
        <v>17</v>
      </c>
      <c r="M115" s="63"/>
      <c r="N115" s="63"/>
      <c r="O115" s="63"/>
      <c r="P115" s="65" t="str">
        <f t="shared" si="35"/>
        <v>B1</v>
      </c>
      <c r="Q115" s="65" t="str">
        <f t="shared" si="35"/>
        <v/>
      </c>
      <c r="R115" s="65" t="s">
        <v>34</v>
      </c>
      <c r="S115" s="63">
        <v>0</v>
      </c>
      <c r="T115" s="63">
        <v>0</v>
      </c>
      <c r="U115" s="63">
        <v>0</v>
      </c>
      <c r="V115" s="63">
        <v>0</v>
      </c>
      <c r="W115" s="63">
        <v>0</v>
      </c>
      <c r="X115" s="63">
        <v>0</v>
      </c>
      <c r="Y115" s="63">
        <v>0</v>
      </c>
      <c r="Z115" s="63">
        <v>0</v>
      </c>
      <c r="AA115" s="63">
        <v>0</v>
      </c>
      <c r="AB115" s="63">
        <v>0</v>
      </c>
      <c r="AC115" s="63">
        <v>0</v>
      </c>
      <c r="AD115" s="63">
        <v>0</v>
      </c>
      <c r="AE115" s="63">
        <v>0</v>
      </c>
      <c r="AF115" s="63">
        <v>0</v>
      </c>
      <c r="AG115" s="63">
        <v>0</v>
      </c>
      <c r="AH115" s="63">
        <v>0</v>
      </c>
      <c r="AI115" s="63">
        <v>0</v>
      </c>
      <c r="AJ115" s="63">
        <v>0</v>
      </c>
      <c r="AK115" s="63">
        <v>0</v>
      </c>
      <c r="AL115" s="63">
        <v>0</v>
      </c>
      <c r="AM115" s="63">
        <v>0</v>
      </c>
      <c r="AN115" s="63">
        <v>0</v>
      </c>
      <c r="AO115" s="63">
        <v>0</v>
      </c>
      <c r="AP115" s="63">
        <v>0</v>
      </c>
      <c r="AQ115" s="63">
        <v>0</v>
      </c>
      <c r="AR115" s="63">
        <v>0</v>
      </c>
      <c r="AS115" s="63">
        <v>0</v>
      </c>
    </row>
    <row r="116" spans="1:45" ht="15" thickBot="1" x14ac:dyDescent="0.35">
      <c r="A116" s="66">
        <f>A115</f>
        <v>1390</v>
      </c>
      <c r="B116" s="67" t="s">
        <v>41</v>
      </c>
      <c r="C116" s="67" t="s">
        <v>42</v>
      </c>
      <c r="D116" s="67">
        <v>1</v>
      </c>
      <c r="E116" s="69" t="s">
        <v>49</v>
      </c>
      <c r="F116" s="67" t="str">
        <f t="shared" si="40"/>
        <v/>
      </c>
      <c r="G116" s="67" t="str">
        <f t="shared" si="36"/>
        <v>GAMMES A COMPLETER</v>
      </c>
      <c r="H116" s="67"/>
      <c r="I116" s="67" t="str">
        <f t="shared" ca="1" si="38"/>
        <v>Actif</v>
      </c>
      <c r="J116" s="67">
        <f t="shared" si="37"/>
        <v>0</v>
      </c>
      <c r="K116" s="67"/>
      <c r="L116" s="68" t="s">
        <v>17</v>
      </c>
      <c r="M116" s="67"/>
      <c r="N116" s="67"/>
      <c r="O116" s="67"/>
      <c r="P116" s="69" t="str">
        <f t="shared" si="35"/>
        <v>B1</v>
      </c>
      <c r="Q116" s="69" t="str">
        <f t="shared" si="35"/>
        <v/>
      </c>
      <c r="R116" s="69" t="s">
        <v>35</v>
      </c>
      <c r="S116" s="67"/>
      <c r="T116" s="70">
        <v>0</v>
      </c>
      <c r="U116" s="70">
        <v>2752</v>
      </c>
      <c r="V116" s="70">
        <v>3376</v>
      </c>
      <c r="W116" s="70">
        <v>692</v>
      </c>
      <c r="X116" s="70">
        <v>1584</v>
      </c>
      <c r="Y116" s="70">
        <v>1372</v>
      </c>
      <c r="Z116" s="70">
        <v>0</v>
      </c>
      <c r="AA116" s="70">
        <v>328</v>
      </c>
      <c r="AB116" s="70">
        <v>248</v>
      </c>
      <c r="AC116" s="70">
        <v>820</v>
      </c>
      <c r="AD116" s="70">
        <v>1460</v>
      </c>
      <c r="AE116" s="70">
        <v>184</v>
      </c>
      <c r="AF116" s="70">
        <v>0</v>
      </c>
      <c r="AG116" s="70">
        <v>0</v>
      </c>
      <c r="AH116" s="70">
        <v>0</v>
      </c>
      <c r="AI116" s="70">
        <v>0</v>
      </c>
      <c r="AJ116" s="70">
        <v>0</v>
      </c>
      <c r="AK116" s="70">
        <v>0</v>
      </c>
      <c r="AL116" s="70">
        <v>0</v>
      </c>
      <c r="AM116" s="70">
        <v>0</v>
      </c>
      <c r="AN116" s="70">
        <v>0</v>
      </c>
      <c r="AO116" s="70">
        <v>0</v>
      </c>
      <c r="AP116" s="70">
        <v>0</v>
      </c>
      <c r="AQ116" s="70">
        <v>0</v>
      </c>
      <c r="AR116" s="70">
        <v>0</v>
      </c>
      <c r="AS116" s="70">
        <v>0</v>
      </c>
    </row>
    <row r="117" spans="1:45" x14ac:dyDescent="0.3">
      <c r="A117" s="50">
        <f>A115</f>
        <v>1390</v>
      </c>
      <c r="B117" s="10" t="s">
        <v>41</v>
      </c>
      <c r="C117" s="10" t="s">
        <v>42</v>
      </c>
      <c r="D117" s="10">
        <v>2</v>
      </c>
      <c r="E117" s="51" t="str">
        <f>IFERROR(VLOOKUP(A117&amp;D117,'[1]TABLE BOM'!$B$2:$D$399,3,FALSE),"")</f>
        <v/>
      </c>
      <c r="F117" s="10" t="str">
        <f>IFERROR(VLOOKUP(E117,'[1]TABLE BOM'!$D$2:$F$399,3,FALSE),"")</f>
        <v/>
      </c>
      <c r="G117" s="10" t="str">
        <f>IFERROR(VLOOKUP(E117,'[1]TABLE BOM'!$D$1:$H$339,5,FALSE),"GAMMES A COMPLETER")</f>
        <v>GAMMES A COMPLETER</v>
      </c>
      <c r="H117" s="10"/>
      <c r="I117" s="10" t="str">
        <f ca="1">IF(SUM(T117:OFFSET(T117,,25,,))=0,"No actif","Actif")</f>
        <v>No actif</v>
      </c>
      <c r="J117" s="10">
        <f>IFERROR(IF(E117="",0,VLOOKUP(E117,'[1]TABLE BOM'!$D$2:$G$500,4,FALSE)),0)</f>
        <v>0</v>
      </c>
      <c r="K117" s="10"/>
      <c r="L117" s="11" t="s">
        <v>17</v>
      </c>
      <c r="M117" s="10"/>
      <c r="N117" s="10"/>
      <c r="O117" s="10"/>
      <c r="P117" s="51" t="str">
        <f t="shared" si="35"/>
        <v/>
      </c>
      <c r="Q117" s="51" t="str">
        <f t="shared" si="35"/>
        <v/>
      </c>
      <c r="R117" s="51" t="s">
        <v>18</v>
      </c>
      <c r="S117" s="51"/>
      <c r="T117" s="10">
        <v>0</v>
      </c>
      <c r="U117" s="10">
        <v>0</v>
      </c>
      <c r="V117" s="10">
        <v>0</v>
      </c>
      <c r="W117" s="10">
        <v>0</v>
      </c>
      <c r="X117" s="10">
        <v>0</v>
      </c>
      <c r="Y117" s="10">
        <v>0</v>
      </c>
      <c r="Z117" s="10">
        <v>0</v>
      </c>
      <c r="AA117" s="10">
        <v>0</v>
      </c>
      <c r="AB117" s="10">
        <v>0</v>
      </c>
      <c r="AC117" s="10">
        <v>0</v>
      </c>
      <c r="AD117" s="10">
        <v>0</v>
      </c>
      <c r="AE117" s="10">
        <v>0</v>
      </c>
      <c r="AF117" s="10">
        <v>0</v>
      </c>
      <c r="AG117" s="10">
        <v>0</v>
      </c>
      <c r="AH117" s="10">
        <v>0</v>
      </c>
      <c r="AI117" s="10">
        <v>0</v>
      </c>
      <c r="AJ117" s="10">
        <v>0</v>
      </c>
      <c r="AK117" s="10">
        <v>0</v>
      </c>
      <c r="AL117" s="10">
        <v>0</v>
      </c>
      <c r="AM117" s="10">
        <v>0</v>
      </c>
      <c r="AN117" s="10">
        <v>0</v>
      </c>
      <c r="AO117" s="10">
        <v>0</v>
      </c>
      <c r="AP117" s="10">
        <v>0</v>
      </c>
      <c r="AQ117" s="10">
        <v>0</v>
      </c>
      <c r="AR117" s="10">
        <v>0</v>
      </c>
      <c r="AS117" s="10">
        <v>0</v>
      </c>
    </row>
    <row r="118" spans="1:45" x14ac:dyDescent="0.3">
      <c r="A118" s="41">
        <f t="shared" ref="A118:C133" si="42">A117</f>
        <v>1390</v>
      </c>
      <c r="B118" s="42" t="s">
        <v>41</v>
      </c>
      <c r="C118" s="42" t="s">
        <v>42</v>
      </c>
      <c r="D118" s="42">
        <v>2</v>
      </c>
      <c r="E118" s="42" t="str">
        <f>E117</f>
        <v/>
      </c>
      <c r="F118" s="42" t="str">
        <f>F117</f>
        <v/>
      </c>
      <c r="G118" s="42" t="str">
        <f>G117</f>
        <v>GAMMES A COMPLETER</v>
      </c>
      <c r="H118" s="42"/>
      <c r="I118" s="42" t="str">
        <f ca="1">I117</f>
        <v>No actif</v>
      </c>
      <c r="J118" s="42">
        <f>J117</f>
        <v>0</v>
      </c>
      <c r="K118" s="42"/>
      <c r="L118" s="43" t="s">
        <v>17</v>
      </c>
      <c r="M118" s="42"/>
      <c r="N118" s="42"/>
      <c r="O118" s="42"/>
      <c r="P118" s="44" t="str">
        <f t="shared" si="35"/>
        <v/>
      </c>
      <c r="Q118" s="44" t="str">
        <f t="shared" si="35"/>
        <v/>
      </c>
      <c r="R118" s="44" t="s">
        <v>28</v>
      </c>
      <c r="S118" s="52">
        <v>0</v>
      </c>
      <c r="T118" s="52">
        <v>0</v>
      </c>
      <c r="U118" s="52">
        <v>0</v>
      </c>
      <c r="V118" s="52">
        <v>0</v>
      </c>
      <c r="W118" s="52">
        <v>0</v>
      </c>
      <c r="X118" s="52">
        <v>0</v>
      </c>
      <c r="Y118" s="52">
        <v>0</v>
      </c>
      <c r="Z118" s="52">
        <v>0</v>
      </c>
      <c r="AA118" s="52">
        <v>0</v>
      </c>
      <c r="AB118" s="52">
        <v>0</v>
      </c>
      <c r="AC118" s="52">
        <v>0</v>
      </c>
      <c r="AD118" s="52">
        <v>0</v>
      </c>
      <c r="AE118" s="52">
        <v>0</v>
      </c>
      <c r="AF118" s="52">
        <v>0</v>
      </c>
      <c r="AG118" s="52">
        <v>0</v>
      </c>
      <c r="AH118" s="52">
        <v>0</v>
      </c>
      <c r="AI118" s="52">
        <v>0</v>
      </c>
      <c r="AJ118" s="52">
        <v>0</v>
      </c>
      <c r="AK118" s="52">
        <v>0</v>
      </c>
      <c r="AL118" s="52">
        <v>0</v>
      </c>
      <c r="AM118" s="52">
        <v>0</v>
      </c>
      <c r="AN118" s="52">
        <v>0</v>
      </c>
      <c r="AO118" s="52">
        <v>0</v>
      </c>
      <c r="AP118" s="52">
        <v>0</v>
      </c>
      <c r="AQ118" s="52">
        <v>0</v>
      </c>
      <c r="AR118" s="52">
        <v>0</v>
      </c>
      <c r="AS118" s="52">
        <v>0</v>
      </c>
    </row>
    <row r="119" spans="1:45" x14ac:dyDescent="0.3">
      <c r="A119" s="53">
        <f t="shared" si="42"/>
        <v>1390</v>
      </c>
      <c r="B119" s="54" t="s">
        <v>41</v>
      </c>
      <c r="C119" s="54" t="s">
        <v>42</v>
      </c>
      <c r="D119" s="55">
        <v>2</v>
      </c>
      <c r="E119" s="55" t="str">
        <f t="shared" ref="E119:G127" si="43">E118</f>
        <v/>
      </c>
      <c r="F119" s="55" t="str">
        <f t="shared" si="43"/>
        <v/>
      </c>
      <c r="G119" s="55" t="str">
        <f t="shared" si="43"/>
        <v>GAMMES A COMPLETER</v>
      </c>
      <c r="H119" s="55">
        <f>IFERROR(VLOOKUP(G119,[1]gammes!$A$1:$E$30,2,FALSE),0)</f>
        <v>0</v>
      </c>
      <c r="I119" s="55" t="str">
        <f ca="1">I118</f>
        <v>No actif</v>
      </c>
      <c r="J119" s="55">
        <f t="shared" ref="J119:J127" si="44">J118</f>
        <v>0</v>
      </c>
      <c r="K119" s="55" t="s">
        <v>29</v>
      </c>
      <c r="L119" s="56" t="s">
        <v>17</v>
      </c>
      <c r="M119" s="55"/>
      <c r="N119" s="55"/>
      <c r="O119" s="55"/>
      <c r="P119" s="57" t="str">
        <f t="shared" si="35"/>
        <v/>
      </c>
      <c r="Q119" s="57" t="str">
        <f t="shared" si="35"/>
        <v/>
      </c>
      <c r="R119" s="57" t="s">
        <v>29</v>
      </c>
      <c r="S119" s="57"/>
      <c r="T119" s="54"/>
      <c r="U119" s="54"/>
      <c r="V119" s="54"/>
      <c r="W119" s="54"/>
      <c r="X119" s="54"/>
      <c r="Y119" s="54"/>
      <c r="Z119" s="54"/>
      <c r="AA119" s="54"/>
      <c r="AB119" s="54"/>
      <c r="AC119" s="54"/>
      <c r="AD119" s="54"/>
      <c r="AE119" s="54"/>
      <c r="AF119" s="54"/>
      <c r="AG119" s="54"/>
      <c r="AH119" s="54"/>
      <c r="AI119" s="54"/>
      <c r="AJ119" s="54"/>
      <c r="AK119" s="54"/>
      <c r="AL119" s="54"/>
      <c r="AM119" s="54"/>
      <c r="AN119" s="54"/>
      <c r="AO119" s="54"/>
      <c r="AP119" s="54"/>
      <c r="AQ119" s="54"/>
      <c r="AR119" s="54"/>
      <c r="AS119" s="54"/>
    </row>
    <row r="120" spans="1:45" x14ac:dyDescent="0.3">
      <c r="A120" s="53">
        <f t="shared" si="42"/>
        <v>1390</v>
      </c>
      <c r="B120" s="54" t="s">
        <v>41</v>
      </c>
      <c r="C120" s="54" t="s">
        <v>42</v>
      </c>
      <c r="D120" s="55">
        <v>2</v>
      </c>
      <c r="E120" s="55" t="str">
        <f t="shared" si="43"/>
        <v/>
      </c>
      <c r="F120" s="55" t="str">
        <f t="shared" si="43"/>
        <v/>
      </c>
      <c r="G120" s="55" t="str">
        <f t="shared" si="43"/>
        <v>GAMMES A COMPLETER</v>
      </c>
      <c r="H120" s="55">
        <f>IFERROR(VLOOKUP(G120,[1]gammes!$A$1:$E$30,3,FALSE),0)</f>
        <v>0</v>
      </c>
      <c r="I120" s="55" t="str">
        <f ca="1">I119</f>
        <v>No actif</v>
      </c>
      <c r="J120" s="55">
        <f t="shared" si="44"/>
        <v>0</v>
      </c>
      <c r="K120" s="55" t="s">
        <v>30</v>
      </c>
      <c r="L120" s="56" t="s">
        <v>17</v>
      </c>
      <c r="M120" s="55"/>
      <c r="N120" s="55"/>
      <c r="O120" s="55"/>
      <c r="P120" s="57" t="str">
        <f t="shared" si="35"/>
        <v/>
      </c>
      <c r="Q120" s="57" t="str">
        <f t="shared" si="35"/>
        <v/>
      </c>
      <c r="R120" s="57" t="s">
        <v>30</v>
      </c>
      <c r="S120" s="57"/>
      <c r="T120" s="54"/>
      <c r="U120" s="54"/>
      <c r="V120" s="54"/>
      <c r="W120" s="54"/>
      <c r="X120" s="54"/>
      <c r="Y120" s="54"/>
      <c r="Z120" s="54"/>
      <c r="AA120" s="54"/>
      <c r="AB120" s="54"/>
      <c r="AC120" s="54"/>
      <c r="AD120" s="54"/>
      <c r="AE120" s="54"/>
      <c r="AF120" s="54"/>
      <c r="AG120" s="54"/>
      <c r="AH120" s="54"/>
      <c r="AI120" s="54"/>
      <c r="AJ120" s="54"/>
      <c r="AK120" s="54"/>
      <c r="AL120" s="54"/>
      <c r="AM120" s="54"/>
      <c r="AN120" s="54"/>
      <c r="AO120" s="54"/>
      <c r="AP120" s="54"/>
      <c r="AQ120" s="54"/>
      <c r="AR120" s="54"/>
      <c r="AS120" s="54"/>
    </row>
    <row r="121" spans="1:45" x14ac:dyDescent="0.3">
      <c r="A121" s="53">
        <f t="shared" si="42"/>
        <v>1390</v>
      </c>
      <c r="B121" s="54" t="s">
        <v>41</v>
      </c>
      <c r="C121" s="54" t="s">
        <v>42</v>
      </c>
      <c r="D121" s="55">
        <v>2</v>
      </c>
      <c r="E121" s="55" t="str">
        <f t="shared" si="43"/>
        <v/>
      </c>
      <c r="F121" s="55" t="str">
        <f t="shared" si="43"/>
        <v/>
      </c>
      <c r="G121" s="55" t="str">
        <f t="shared" si="43"/>
        <v>GAMMES A COMPLETER</v>
      </c>
      <c r="H121" s="55">
        <f>IFERROR(VLOOKUP(G121,[1]gammes!$A$1:$D$30,4,FALSE),0)</f>
        <v>0</v>
      </c>
      <c r="I121" s="55" t="str">
        <f t="shared" ref="I121:J127" ca="1" si="45">I120</f>
        <v>No actif</v>
      </c>
      <c r="J121" s="55">
        <f t="shared" si="44"/>
        <v>0</v>
      </c>
      <c r="K121" s="55" t="s">
        <v>31</v>
      </c>
      <c r="L121" s="56" t="s">
        <v>17</v>
      </c>
      <c r="M121" s="55"/>
      <c r="N121" s="55"/>
      <c r="O121" s="55"/>
      <c r="P121" s="57" t="str">
        <f t="shared" si="35"/>
        <v/>
      </c>
      <c r="Q121" s="57" t="str">
        <f t="shared" si="35"/>
        <v/>
      </c>
      <c r="R121" s="57" t="s">
        <v>31</v>
      </c>
      <c r="S121" s="57"/>
      <c r="T121" s="54"/>
      <c r="U121" s="54"/>
      <c r="V121" s="54"/>
      <c r="W121" s="54"/>
      <c r="X121" s="54"/>
      <c r="Y121" s="54"/>
      <c r="Z121" s="54"/>
      <c r="AA121" s="54"/>
      <c r="AB121" s="54"/>
      <c r="AC121" s="54"/>
      <c r="AD121" s="54"/>
      <c r="AE121" s="54"/>
      <c r="AF121" s="54"/>
      <c r="AG121" s="54"/>
      <c r="AH121" s="54"/>
      <c r="AI121" s="54"/>
      <c r="AJ121" s="54"/>
      <c r="AK121" s="54"/>
      <c r="AL121" s="54"/>
      <c r="AM121" s="54"/>
      <c r="AN121" s="54"/>
      <c r="AO121" s="54"/>
      <c r="AP121" s="54"/>
      <c r="AQ121" s="54"/>
      <c r="AR121" s="54"/>
      <c r="AS121" s="54"/>
    </row>
    <row r="122" spans="1:45" x14ac:dyDescent="0.3">
      <c r="A122" s="53">
        <f t="shared" si="42"/>
        <v>1390</v>
      </c>
      <c r="B122" s="54" t="s">
        <v>41</v>
      </c>
      <c r="C122" s="54" t="s">
        <v>42</v>
      </c>
      <c r="D122" s="55">
        <v>2</v>
      </c>
      <c r="E122" s="55" t="str">
        <f t="shared" si="43"/>
        <v/>
      </c>
      <c r="F122" s="55" t="str">
        <f t="shared" si="43"/>
        <v/>
      </c>
      <c r="G122" s="55" t="str">
        <f t="shared" si="43"/>
        <v>GAMMES A COMPLETER</v>
      </c>
      <c r="H122" s="55">
        <f>IFERROR(VLOOKUP(G122,[1]gammes!$A$1:$E$30,5,FALSE),0)</f>
        <v>0</v>
      </c>
      <c r="I122" s="55" t="str">
        <f t="shared" ca="1" si="45"/>
        <v>No actif</v>
      </c>
      <c r="J122" s="55">
        <f t="shared" si="45"/>
        <v>0</v>
      </c>
      <c r="K122" s="55" t="s">
        <v>32</v>
      </c>
      <c r="L122" s="56" t="s">
        <v>17</v>
      </c>
      <c r="M122" s="55"/>
      <c r="N122" s="55"/>
      <c r="O122" s="55"/>
      <c r="P122" s="57" t="str">
        <f t="shared" si="35"/>
        <v/>
      </c>
      <c r="Q122" s="57" t="str">
        <f t="shared" si="35"/>
        <v/>
      </c>
      <c r="R122" s="57" t="s">
        <v>32</v>
      </c>
      <c r="S122" s="57"/>
      <c r="T122" s="54"/>
      <c r="U122" s="54"/>
      <c r="V122" s="54"/>
      <c r="W122" s="54"/>
      <c r="X122" s="54"/>
      <c r="Y122" s="54"/>
      <c r="Z122" s="54"/>
      <c r="AA122" s="54"/>
      <c r="AB122" s="54"/>
      <c r="AC122" s="54"/>
      <c r="AD122" s="54"/>
      <c r="AE122" s="54"/>
      <c r="AF122" s="54"/>
      <c r="AG122" s="54"/>
      <c r="AH122" s="54"/>
      <c r="AI122" s="54"/>
      <c r="AJ122" s="54"/>
      <c r="AK122" s="54"/>
      <c r="AL122" s="54"/>
      <c r="AM122" s="54"/>
      <c r="AN122" s="54"/>
      <c r="AO122" s="54"/>
      <c r="AP122" s="54"/>
      <c r="AQ122" s="54"/>
      <c r="AR122" s="54"/>
      <c r="AS122" s="54"/>
    </row>
    <row r="123" spans="1:45" x14ac:dyDescent="0.3">
      <c r="A123" s="58">
        <f>A121</f>
        <v>1390</v>
      </c>
      <c r="B123" s="59" t="s">
        <v>41</v>
      </c>
      <c r="C123" s="59" t="s">
        <v>42</v>
      </c>
      <c r="D123" s="59">
        <v>2</v>
      </c>
      <c r="E123" s="59" t="str">
        <f t="shared" ref="E123:F123" si="46">E121</f>
        <v/>
      </c>
      <c r="F123" s="59" t="str">
        <f t="shared" si="46"/>
        <v/>
      </c>
      <c r="G123" s="59" t="str">
        <f>G121</f>
        <v>GAMMES A COMPLETER</v>
      </c>
      <c r="H123" s="59"/>
      <c r="I123" s="59" t="str">
        <f ca="1">I121</f>
        <v>No actif</v>
      </c>
      <c r="J123" s="59">
        <f>J121</f>
        <v>0</v>
      </c>
      <c r="K123" s="59"/>
      <c r="L123" s="60" t="s">
        <v>17</v>
      </c>
      <c r="M123" s="59"/>
      <c r="N123" s="59"/>
      <c r="O123" s="59"/>
      <c r="P123" s="61" t="str">
        <f t="shared" si="35"/>
        <v/>
      </c>
      <c r="Q123" s="61" t="str">
        <f t="shared" si="35"/>
        <v/>
      </c>
      <c r="R123" s="61" t="s">
        <v>33</v>
      </c>
      <c r="S123" s="59">
        <v>0</v>
      </c>
      <c r="T123" s="59">
        <v>0</v>
      </c>
      <c r="U123" s="59">
        <v>0</v>
      </c>
      <c r="V123" s="59">
        <v>0</v>
      </c>
      <c r="W123" s="59">
        <v>0</v>
      </c>
      <c r="X123" s="59">
        <v>0</v>
      </c>
      <c r="Y123" s="59">
        <v>0</v>
      </c>
      <c r="Z123" s="59">
        <v>0</v>
      </c>
      <c r="AA123" s="59">
        <v>0</v>
      </c>
      <c r="AB123" s="59">
        <v>0</v>
      </c>
      <c r="AC123" s="59">
        <v>0</v>
      </c>
      <c r="AD123" s="59">
        <v>0</v>
      </c>
      <c r="AE123" s="59">
        <v>0</v>
      </c>
      <c r="AF123" s="59">
        <v>0</v>
      </c>
      <c r="AG123" s="59">
        <v>0</v>
      </c>
      <c r="AH123" s="59">
        <v>0</v>
      </c>
      <c r="AI123" s="59">
        <v>0</v>
      </c>
      <c r="AJ123" s="59">
        <v>0</v>
      </c>
      <c r="AK123" s="59">
        <v>0</v>
      </c>
      <c r="AL123" s="59">
        <v>0</v>
      </c>
      <c r="AM123" s="59">
        <v>0</v>
      </c>
      <c r="AN123" s="59">
        <v>0</v>
      </c>
      <c r="AO123" s="59">
        <v>0</v>
      </c>
      <c r="AP123" s="59">
        <v>0</v>
      </c>
      <c r="AQ123" s="59">
        <v>0</v>
      </c>
      <c r="AR123" s="59">
        <v>0</v>
      </c>
      <c r="AS123" s="59">
        <v>0</v>
      </c>
    </row>
    <row r="124" spans="1:45" x14ac:dyDescent="0.3">
      <c r="A124" s="26">
        <f t="shared" si="42"/>
        <v>1390</v>
      </c>
      <c r="B124" s="27" t="s">
        <v>41</v>
      </c>
      <c r="C124" s="27" t="s">
        <v>42</v>
      </c>
      <c r="D124" s="27">
        <v>2</v>
      </c>
      <c r="E124" s="27" t="str">
        <f t="shared" ref="E124:F127" si="47">E123</f>
        <v/>
      </c>
      <c r="F124" s="27" t="str">
        <f t="shared" si="47"/>
        <v/>
      </c>
      <c r="G124" s="27" t="str">
        <f t="shared" si="43"/>
        <v>GAMMES A COMPLETER</v>
      </c>
      <c r="H124" s="27"/>
      <c r="I124" s="27" t="str">
        <f t="shared" ca="1" si="45"/>
        <v>No actif</v>
      </c>
      <c r="J124" s="27">
        <f t="shared" si="44"/>
        <v>0</v>
      </c>
      <c r="K124" s="27"/>
      <c r="L124" s="28" t="s">
        <v>17</v>
      </c>
      <c r="M124" s="27"/>
      <c r="N124" s="27"/>
      <c r="O124" s="27"/>
      <c r="P124" s="29" t="str">
        <f t="shared" si="35"/>
        <v/>
      </c>
      <c r="Q124" s="29" t="str">
        <f t="shared" si="35"/>
        <v/>
      </c>
      <c r="R124" s="30" t="s">
        <v>23</v>
      </c>
      <c r="S124" s="27"/>
      <c r="T124" s="31" t="e">
        <v>#NAME?</v>
      </c>
      <c r="U124" s="31" t="e">
        <v>#NAME?</v>
      </c>
      <c r="V124" s="31" t="e">
        <v>#NAME?</v>
      </c>
      <c r="W124" s="31" t="e">
        <v>#NAME?</v>
      </c>
      <c r="X124" s="31" t="e">
        <v>#NAME?</v>
      </c>
      <c r="Y124" s="31" t="e">
        <v>#NAME?</v>
      </c>
      <c r="Z124" s="31" t="e">
        <v>#NAME?</v>
      </c>
      <c r="AA124" s="31" t="e">
        <v>#NAME?</v>
      </c>
      <c r="AB124" s="31" t="e">
        <v>#NAME?</v>
      </c>
      <c r="AC124" s="31" t="e">
        <v>#NAME?</v>
      </c>
      <c r="AD124" s="31" t="e">
        <v>#NAME?</v>
      </c>
      <c r="AE124" s="31" t="e">
        <v>#NAME?</v>
      </c>
      <c r="AF124" s="31" t="e">
        <v>#NAME?</v>
      </c>
      <c r="AG124" s="31" t="e">
        <v>#NAME?</v>
      </c>
      <c r="AH124" s="31" t="e">
        <v>#NAME?</v>
      </c>
      <c r="AI124" s="31" t="e">
        <v>#NAME?</v>
      </c>
      <c r="AJ124" s="31" t="e">
        <v>#NAME?</v>
      </c>
      <c r="AK124" s="31" t="e">
        <v>#NAME?</v>
      </c>
      <c r="AL124" s="31" t="e">
        <v>#NAME?</v>
      </c>
      <c r="AM124" s="31" t="e">
        <v>#NAME?</v>
      </c>
      <c r="AN124" s="31" t="e">
        <v>#NAME?</v>
      </c>
      <c r="AO124" s="31" t="e">
        <v>#NAME?</v>
      </c>
      <c r="AP124" s="31" t="e">
        <v>#NAME?</v>
      </c>
      <c r="AQ124" s="31" t="e">
        <v>#NAME?</v>
      </c>
      <c r="AR124" s="31" t="e">
        <v>#NAME?</v>
      </c>
      <c r="AS124" s="31" t="e">
        <v>#NAME?</v>
      </c>
    </row>
    <row r="125" spans="1:45" x14ac:dyDescent="0.3">
      <c r="A125" s="36">
        <f t="shared" si="42"/>
        <v>1390</v>
      </c>
      <c r="B125" s="37" t="s">
        <v>41</v>
      </c>
      <c r="C125" s="37" t="s">
        <v>42</v>
      </c>
      <c r="D125" s="37">
        <v>2</v>
      </c>
      <c r="E125" s="37" t="str">
        <f t="shared" si="47"/>
        <v/>
      </c>
      <c r="F125" s="37" t="str">
        <f t="shared" si="47"/>
        <v/>
      </c>
      <c r="G125" s="37" t="str">
        <f t="shared" si="43"/>
        <v>GAMMES A COMPLETER</v>
      </c>
      <c r="H125" s="37"/>
      <c r="I125" s="37" t="str">
        <f t="shared" ca="1" si="45"/>
        <v>No actif</v>
      </c>
      <c r="J125" s="37">
        <f t="shared" si="44"/>
        <v>0</v>
      </c>
      <c r="K125" s="37"/>
      <c r="L125" s="38"/>
      <c r="M125" s="37"/>
      <c r="N125" s="37"/>
      <c r="O125" s="37"/>
      <c r="P125" s="39" t="str">
        <f t="shared" si="35"/>
        <v/>
      </c>
      <c r="Q125" s="39" t="str">
        <f t="shared" si="35"/>
        <v/>
      </c>
      <c r="R125" s="39" t="s">
        <v>25</v>
      </c>
      <c r="S125" s="37">
        <v>0</v>
      </c>
      <c r="T125" s="37">
        <v>0</v>
      </c>
      <c r="U125" s="37">
        <v>0</v>
      </c>
      <c r="V125" s="37">
        <v>0</v>
      </c>
      <c r="W125" s="37">
        <v>0</v>
      </c>
      <c r="X125" s="37">
        <v>0</v>
      </c>
      <c r="Y125" s="37">
        <v>0</v>
      </c>
      <c r="Z125" s="37">
        <v>0</v>
      </c>
      <c r="AA125" s="37">
        <v>0</v>
      </c>
      <c r="AB125" s="37">
        <v>0</v>
      </c>
      <c r="AC125" s="37">
        <v>0</v>
      </c>
      <c r="AD125" s="37">
        <v>0</v>
      </c>
      <c r="AE125" s="37">
        <v>0</v>
      </c>
      <c r="AF125" s="37">
        <v>0</v>
      </c>
      <c r="AG125" s="37">
        <v>0</v>
      </c>
      <c r="AH125" s="37">
        <v>0</v>
      </c>
      <c r="AI125" s="37">
        <v>0</v>
      </c>
      <c r="AJ125" s="37">
        <v>0</v>
      </c>
      <c r="AK125" s="37">
        <v>0</v>
      </c>
      <c r="AL125" s="37">
        <v>0</v>
      </c>
      <c r="AM125" s="37">
        <v>0</v>
      </c>
      <c r="AN125" s="37">
        <v>0</v>
      </c>
      <c r="AO125" s="37">
        <v>0</v>
      </c>
      <c r="AP125" s="37">
        <v>0</v>
      </c>
      <c r="AQ125" s="37">
        <v>0</v>
      </c>
      <c r="AR125" s="37">
        <v>0</v>
      </c>
      <c r="AS125" s="37">
        <v>0</v>
      </c>
    </row>
    <row r="126" spans="1:45" x14ac:dyDescent="0.3">
      <c r="A126" s="62">
        <f t="shared" si="42"/>
        <v>1390</v>
      </c>
      <c r="B126" s="63" t="s">
        <v>41</v>
      </c>
      <c r="C126" s="63" t="s">
        <v>42</v>
      </c>
      <c r="D126" s="63">
        <v>2</v>
      </c>
      <c r="E126" s="63" t="str">
        <f t="shared" si="47"/>
        <v/>
      </c>
      <c r="F126" s="63" t="str">
        <f t="shared" si="47"/>
        <v/>
      </c>
      <c r="G126" s="63" t="str">
        <f t="shared" si="43"/>
        <v>GAMMES A COMPLETER</v>
      </c>
      <c r="H126" s="63"/>
      <c r="I126" s="63" t="str">
        <f t="shared" ca="1" si="45"/>
        <v>No actif</v>
      </c>
      <c r="J126" s="63">
        <f t="shared" si="44"/>
        <v>0</v>
      </c>
      <c r="K126" s="63"/>
      <c r="L126" s="64" t="s">
        <v>17</v>
      </c>
      <c r="M126" s="63"/>
      <c r="N126" s="63"/>
      <c r="O126" s="63"/>
      <c r="P126" s="65" t="str">
        <f t="shared" si="35"/>
        <v/>
      </c>
      <c r="Q126" s="65" t="str">
        <f t="shared" si="35"/>
        <v/>
      </c>
      <c r="R126" s="65" t="s">
        <v>34</v>
      </c>
      <c r="S126" s="63">
        <v>0</v>
      </c>
      <c r="T126" s="63">
        <v>0</v>
      </c>
      <c r="U126" s="63">
        <v>0</v>
      </c>
      <c r="V126" s="63">
        <v>0</v>
      </c>
      <c r="W126" s="63">
        <v>0</v>
      </c>
      <c r="X126" s="63">
        <v>0</v>
      </c>
      <c r="Y126" s="63">
        <v>0</v>
      </c>
      <c r="Z126" s="63">
        <v>0</v>
      </c>
      <c r="AA126" s="63">
        <v>0</v>
      </c>
      <c r="AB126" s="63">
        <v>0</v>
      </c>
      <c r="AC126" s="63">
        <v>0</v>
      </c>
      <c r="AD126" s="63">
        <v>0</v>
      </c>
      <c r="AE126" s="63">
        <v>0</v>
      </c>
      <c r="AF126" s="63">
        <v>0</v>
      </c>
      <c r="AG126" s="63">
        <v>0</v>
      </c>
      <c r="AH126" s="63">
        <v>0</v>
      </c>
      <c r="AI126" s="63">
        <v>0</v>
      </c>
      <c r="AJ126" s="63">
        <v>0</v>
      </c>
      <c r="AK126" s="63">
        <v>0</v>
      </c>
      <c r="AL126" s="63">
        <v>0</v>
      </c>
      <c r="AM126" s="63">
        <v>0</v>
      </c>
      <c r="AN126" s="63">
        <v>0</v>
      </c>
      <c r="AO126" s="63">
        <v>0</v>
      </c>
      <c r="AP126" s="63">
        <v>0</v>
      </c>
      <c r="AQ126" s="63">
        <v>0</v>
      </c>
      <c r="AR126" s="63">
        <v>0</v>
      </c>
      <c r="AS126" s="63">
        <v>0</v>
      </c>
    </row>
    <row r="127" spans="1:45" ht="15" thickBot="1" x14ac:dyDescent="0.35">
      <c r="A127" s="66">
        <f>A126</f>
        <v>1390</v>
      </c>
      <c r="B127" s="67" t="s">
        <v>41</v>
      </c>
      <c r="C127" s="67" t="s">
        <v>42</v>
      </c>
      <c r="D127" s="67">
        <v>2</v>
      </c>
      <c r="E127" s="67" t="str">
        <f t="shared" si="47"/>
        <v/>
      </c>
      <c r="F127" s="67" t="str">
        <f t="shared" si="47"/>
        <v/>
      </c>
      <c r="G127" s="67" t="str">
        <f t="shared" si="43"/>
        <v>GAMMES A COMPLETER</v>
      </c>
      <c r="H127" s="67"/>
      <c r="I127" s="67" t="str">
        <f t="shared" ca="1" si="45"/>
        <v>No actif</v>
      </c>
      <c r="J127" s="67">
        <f t="shared" si="44"/>
        <v>0</v>
      </c>
      <c r="K127" s="67"/>
      <c r="L127" s="68" t="s">
        <v>17</v>
      </c>
      <c r="M127" s="67"/>
      <c r="N127" s="67"/>
      <c r="O127" s="67"/>
      <c r="P127" s="69" t="str">
        <f t="shared" si="35"/>
        <v/>
      </c>
      <c r="Q127" s="69" t="str">
        <f t="shared" si="35"/>
        <v/>
      </c>
      <c r="R127" s="69" t="s">
        <v>35</v>
      </c>
      <c r="S127" s="67"/>
      <c r="T127" s="70">
        <v>0</v>
      </c>
      <c r="U127" s="70">
        <v>0</v>
      </c>
      <c r="V127" s="70">
        <v>0</v>
      </c>
      <c r="W127" s="70">
        <v>0</v>
      </c>
      <c r="X127" s="70">
        <v>0</v>
      </c>
      <c r="Y127" s="70">
        <v>0</v>
      </c>
      <c r="Z127" s="70">
        <v>0</v>
      </c>
      <c r="AA127" s="70">
        <v>0</v>
      </c>
      <c r="AB127" s="70">
        <v>0</v>
      </c>
      <c r="AC127" s="70">
        <v>0</v>
      </c>
      <c r="AD127" s="70">
        <v>0</v>
      </c>
      <c r="AE127" s="70">
        <v>0</v>
      </c>
      <c r="AF127" s="70">
        <v>0</v>
      </c>
      <c r="AG127" s="70">
        <v>0</v>
      </c>
      <c r="AH127" s="70">
        <v>0</v>
      </c>
      <c r="AI127" s="70">
        <v>0</v>
      </c>
      <c r="AJ127" s="70">
        <v>0</v>
      </c>
      <c r="AK127" s="70">
        <v>0</v>
      </c>
      <c r="AL127" s="70">
        <v>0</v>
      </c>
      <c r="AM127" s="70">
        <v>0</v>
      </c>
      <c r="AN127" s="70">
        <v>0</v>
      </c>
      <c r="AO127" s="70">
        <v>0</v>
      </c>
      <c r="AP127" s="70">
        <v>0</v>
      </c>
      <c r="AQ127" s="70">
        <v>0</v>
      </c>
      <c r="AR127" s="70">
        <v>0</v>
      </c>
      <c r="AS127" s="70">
        <v>0</v>
      </c>
    </row>
    <row r="128" spans="1:45" x14ac:dyDescent="0.3">
      <c r="A128" s="50">
        <f>A126</f>
        <v>1390</v>
      </c>
      <c r="B128" s="10" t="s">
        <v>41</v>
      </c>
      <c r="C128" s="10" t="s">
        <v>42</v>
      </c>
      <c r="D128" s="10">
        <v>3</v>
      </c>
      <c r="E128" s="51" t="str">
        <f>IFERROR(VLOOKUP(A128&amp;D128,'[1]TABLE BOM'!$B$2:$D$399,3,FALSE),"")</f>
        <v/>
      </c>
      <c r="F128" s="10" t="str">
        <f>IFERROR(VLOOKUP(E128,'[1]TABLE BOM'!$D$2:$F$399,3,FALSE),"")</f>
        <v/>
      </c>
      <c r="G128" s="10" t="str">
        <f>IFERROR(VLOOKUP(E128,'[1]TABLE BOM'!$D$1:$H$339,5,FALSE),"GAMMES A COMPLETER")</f>
        <v>GAMMES A COMPLETER</v>
      </c>
      <c r="H128" s="10"/>
      <c r="I128" s="10" t="str">
        <f ca="1">IF(SUM(T128:OFFSET(T128,,25,,))=0,"No actif","Actif")</f>
        <v>No actif</v>
      </c>
      <c r="J128" s="10">
        <f>IFERROR(IF(E128="",0,VLOOKUP(E128,'[1]TABLE BOM'!$D$2:$G$500,4,FALSE)),0)</f>
        <v>0</v>
      </c>
      <c r="K128" s="10"/>
      <c r="L128" s="11" t="s">
        <v>17</v>
      </c>
      <c r="M128" s="10"/>
      <c r="N128" s="10"/>
      <c r="O128" s="10"/>
      <c r="P128" s="51" t="str">
        <f t="shared" si="35"/>
        <v/>
      </c>
      <c r="Q128" s="51" t="str">
        <f t="shared" si="35"/>
        <v/>
      </c>
      <c r="R128" s="51" t="s">
        <v>18</v>
      </c>
      <c r="S128" s="51"/>
      <c r="T128" s="10">
        <v>0</v>
      </c>
      <c r="U128" s="10">
        <v>0</v>
      </c>
      <c r="V128" s="10">
        <v>0</v>
      </c>
      <c r="W128" s="10">
        <v>0</v>
      </c>
      <c r="X128" s="10">
        <v>0</v>
      </c>
      <c r="Y128" s="10">
        <v>0</v>
      </c>
      <c r="Z128" s="10">
        <v>0</v>
      </c>
      <c r="AA128" s="10">
        <v>0</v>
      </c>
      <c r="AB128" s="10">
        <v>0</v>
      </c>
      <c r="AC128" s="10">
        <v>0</v>
      </c>
      <c r="AD128" s="10">
        <v>0</v>
      </c>
      <c r="AE128" s="10">
        <v>0</v>
      </c>
      <c r="AF128" s="10">
        <v>0</v>
      </c>
      <c r="AG128" s="10">
        <v>0</v>
      </c>
      <c r="AH128" s="10">
        <v>0</v>
      </c>
      <c r="AI128" s="10">
        <v>0</v>
      </c>
      <c r="AJ128" s="10">
        <v>0</v>
      </c>
      <c r="AK128" s="10">
        <v>0</v>
      </c>
      <c r="AL128" s="10">
        <v>0</v>
      </c>
      <c r="AM128" s="10">
        <v>0</v>
      </c>
      <c r="AN128" s="10">
        <v>0</v>
      </c>
      <c r="AO128" s="10">
        <v>0</v>
      </c>
      <c r="AP128" s="10">
        <v>0</v>
      </c>
      <c r="AQ128" s="10">
        <v>0</v>
      </c>
      <c r="AR128" s="10">
        <v>0</v>
      </c>
      <c r="AS128" s="10">
        <v>0</v>
      </c>
    </row>
    <row r="129" spans="1:45" x14ac:dyDescent="0.3">
      <c r="A129" s="41">
        <f t="shared" si="42"/>
        <v>1390</v>
      </c>
      <c r="B129" s="42" t="s">
        <v>41</v>
      </c>
      <c r="C129" s="42" t="s">
        <v>42</v>
      </c>
      <c r="D129" s="42">
        <v>3</v>
      </c>
      <c r="E129" s="42" t="str">
        <f>E128</f>
        <v/>
      </c>
      <c r="F129" s="42" t="str">
        <f>F128</f>
        <v/>
      </c>
      <c r="G129" s="42" t="str">
        <f>G128</f>
        <v>GAMMES A COMPLETER</v>
      </c>
      <c r="H129" s="42"/>
      <c r="I129" s="42" t="str">
        <f ca="1">I128</f>
        <v>No actif</v>
      </c>
      <c r="J129" s="42">
        <f>J128</f>
        <v>0</v>
      </c>
      <c r="K129" s="42"/>
      <c r="L129" s="43" t="s">
        <v>17</v>
      </c>
      <c r="M129" s="42"/>
      <c r="N129" s="42"/>
      <c r="O129" s="42"/>
      <c r="P129" s="44" t="str">
        <f t="shared" si="35"/>
        <v/>
      </c>
      <c r="Q129" s="44" t="str">
        <f t="shared" si="35"/>
        <v/>
      </c>
      <c r="R129" s="44" t="s">
        <v>28</v>
      </c>
      <c r="S129" s="52">
        <v>0</v>
      </c>
      <c r="T129" s="52">
        <v>0</v>
      </c>
      <c r="U129" s="52">
        <v>0</v>
      </c>
      <c r="V129" s="52">
        <v>0</v>
      </c>
      <c r="W129" s="52">
        <v>0</v>
      </c>
      <c r="X129" s="52">
        <v>0</v>
      </c>
      <c r="Y129" s="52">
        <v>0</v>
      </c>
      <c r="Z129" s="52">
        <v>0</v>
      </c>
      <c r="AA129" s="52">
        <v>0</v>
      </c>
      <c r="AB129" s="52">
        <v>0</v>
      </c>
      <c r="AC129" s="52">
        <v>0</v>
      </c>
      <c r="AD129" s="52">
        <v>0</v>
      </c>
      <c r="AE129" s="52">
        <v>0</v>
      </c>
      <c r="AF129" s="52">
        <v>0</v>
      </c>
      <c r="AG129" s="52">
        <v>0</v>
      </c>
      <c r="AH129" s="52">
        <v>0</v>
      </c>
      <c r="AI129" s="52">
        <v>0</v>
      </c>
      <c r="AJ129" s="52">
        <v>0</v>
      </c>
      <c r="AK129" s="52">
        <v>0</v>
      </c>
      <c r="AL129" s="52">
        <v>0</v>
      </c>
      <c r="AM129" s="52">
        <v>0</v>
      </c>
      <c r="AN129" s="52">
        <v>0</v>
      </c>
      <c r="AO129" s="52">
        <v>0</v>
      </c>
      <c r="AP129" s="52">
        <v>0</v>
      </c>
      <c r="AQ129" s="52">
        <v>0</v>
      </c>
      <c r="AR129" s="52">
        <v>0</v>
      </c>
      <c r="AS129" s="52">
        <v>0</v>
      </c>
    </row>
    <row r="130" spans="1:45" x14ac:dyDescent="0.3">
      <c r="A130" s="53">
        <f t="shared" si="42"/>
        <v>1390</v>
      </c>
      <c r="B130" s="54" t="s">
        <v>41</v>
      </c>
      <c r="C130" s="54" t="s">
        <v>42</v>
      </c>
      <c r="D130" s="55">
        <v>3</v>
      </c>
      <c r="E130" s="55" t="str">
        <f t="shared" ref="E130:G138" si="48">E129</f>
        <v/>
      </c>
      <c r="F130" s="55" t="str">
        <f t="shared" si="48"/>
        <v/>
      </c>
      <c r="G130" s="55" t="str">
        <f t="shared" si="48"/>
        <v>GAMMES A COMPLETER</v>
      </c>
      <c r="H130" s="55">
        <f>IFERROR(VLOOKUP(G130,[1]gammes!$A$1:$E$30,2,FALSE),0)</f>
        <v>0</v>
      </c>
      <c r="I130" s="55" t="str">
        <f ca="1">I129</f>
        <v>No actif</v>
      </c>
      <c r="J130" s="55">
        <f t="shared" ref="J130:J138" si="49">J129</f>
        <v>0</v>
      </c>
      <c r="K130" s="55" t="s">
        <v>29</v>
      </c>
      <c r="L130" s="56" t="s">
        <v>17</v>
      </c>
      <c r="M130" s="55"/>
      <c r="N130" s="55"/>
      <c r="O130" s="55"/>
      <c r="P130" s="57" t="str">
        <f t="shared" si="35"/>
        <v/>
      </c>
      <c r="Q130" s="57" t="str">
        <f t="shared" si="35"/>
        <v/>
      </c>
      <c r="R130" s="57" t="s">
        <v>29</v>
      </c>
      <c r="S130" s="57"/>
      <c r="T130" s="54"/>
      <c r="U130" s="54"/>
      <c r="V130" s="54"/>
      <c r="W130" s="54">
        <v>15</v>
      </c>
      <c r="X130" s="54"/>
      <c r="Y130" s="54"/>
      <c r="Z130" s="54"/>
      <c r="AA130" s="54"/>
      <c r="AB130" s="54"/>
      <c r="AC130" s="54"/>
      <c r="AD130" s="54"/>
      <c r="AE130" s="54"/>
      <c r="AF130" s="54"/>
      <c r="AG130" s="54"/>
      <c r="AH130" s="54"/>
      <c r="AI130" s="54"/>
      <c r="AJ130" s="54"/>
      <c r="AK130" s="54"/>
      <c r="AL130" s="54"/>
      <c r="AM130" s="54"/>
      <c r="AN130" s="54"/>
      <c r="AO130" s="54"/>
      <c r="AP130" s="54"/>
      <c r="AQ130" s="54"/>
      <c r="AR130" s="54"/>
      <c r="AS130" s="54"/>
    </row>
    <row r="131" spans="1:45" x14ac:dyDescent="0.3">
      <c r="A131" s="53">
        <f t="shared" si="42"/>
        <v>1390</v>
      </c>
      <c r="B131" s="54" t="s">
        <v>41</v>
      </c>
      <c r="C131" s="54" t="s">
        <v>42</v>
      </c>
      <c r="D131" s="55">
        <v>3</v>
      </c>
      <c r="E131" s="55" t="str">
        <f t="shared" si="48"/>
        <v/>
      </c>
      <c r="F131" s="55" t="str">
        <f t="shared" si="48"/>
        <v/>
      </c>
      <c r="G131" s="55" t="str">
        <f t="shared" si="48"/>
        <v>GAMMES A COMPLETER</v>
      </c>
      <c r="H131" s="55">
        <f>IFERROR(VLOOKUP(G131,[1]gammes!$A$1:$E$30,3,FALSE),0)</f>
        <v>0</v>
      </c>
      <c r="I131" s="55" t="str">
        <f ca="1">I130</f>
        <v>No actif</v>
      </c>
      <c r="J131" s="55">
        <f t="shared" si="49"/>
        <v>0</v>
      </c>
      <c r="K131" s="55" t="s">
        <v>30</v>
      </c>
      <c r="L131" s="56" t="s">
        <v>17</v>
      </c>
      <c r="M131" s="55"/>
      <c r="N131" s="55"/>
      <c r="O131" s="55"/>
      <c r="P131" s="57" t="str">
        <f t="shared" si="35"/>
        <v/>
      </c>
      <c r="Q131" s="57" t="str">
        <f t="shared" si="35"/>
        <v/>
      </c>
      <c r="R131" s="57" t="s">
        <v>30</v>
      </c>
      <c r="S131" s="57"/>
      <c r="T131" s="54"/>
      <c r="U131" s="54"/>
      <c r="V131" s="54"/>
      <c r="W131" s="54"/>
      <c r="X131" s="54"/>
      <c r="Y131" s="54"/>
      <c r="Z131" s="54"/>
      <c r="AA131" s="54"/>
      <c r="AB131" s="54"/>
      <c r="AC131" s="54"/>
      <c r="AD131" s="54"/>
      <c r="AE131" s="54"/>
      <c r="AF131" s="54"/>
      <c r="AG131" s="54"/>
      <c r="AH131" s="54"/>
      <c r="AI131" s="54"/>
      <c r="AJ131" s="54"/>
      <c r="AK131" s="54"/>
      <c r="AL131" s="54"/>
      <c r="AM131" s="54"/>
      <c r="AN131" s="54"/>
      <c r="AO131" s="54"/>
      <c r="AP131" s="54"/>
      <c r="AQ131" s="54"/>
      <c r="AR131" s="54"/>
      <c r="AS131" s="54"/>
    </row>
    <row r="132" spans="1:45" x14ac:dyDescent="0.3">
      <c r="A132" s="53">
        <f t="shared" si="42"/>
        <v>1390</v>
      </c>
      <c r="B132" s="54" t="s">
        <v>41</v>
      </c>
      <c r="C132" s="54" t="s">
        <v>42</v>
      </c>
      <c r="D132" s="55">
        <v>3</v>
      </c>
      <c r="E132" s="55" t="str">
        <f t="shared" si="48"/>
        <v/>
      </c>
      <c r="F132" s="55" t="str">
        <f t="shared" si="48"/>
        <v/>
      </c>
      <c r="G132" s="55" t="str">
        <f t="shared" si="48"/>
        <v>GAMMES A COMPLETER</v>
      </c>
      <c r="H132" s="55">
        <f>IFERROR(VLOOKUP(G132,[1]gammes!$A$1:$D$30,4,FALSE),0)</f>
        <v>0</v>
      </c>
      <c r="I132" s="55" t="str">
        <f t="shared" ref="I132:J138" ca="1" si="50">I131</f>
        <v>No actif</v>
      </c>
      <c r="J132" s="55">
        <f t="shared" si="49"/>
        <v>0</v>
      </c>
      <c r="K132" s="55" t="s">
        <v>31</v>
      </c>
      <c r="L132" s="56" t="s">
        <v>17</v>
      </c>
      <c r="M132" s="55"/>
      <c r="N132" s="55"/>
      <c r="O132" s="55"/>
      <c r="P132" s="57" t="str">
        <f t="shared" si="35"/>
        <v/>
      </c>
      <c r="Q132" s="57" t="str">
        <f t="shared" si="35"/>
        <v/>
      </c>
      <c r="R132" s="57" t="s">
        <v>31</v>
      </c>
      <c r="S132" s="57"/>
      <c r="T132" s="54">
        <v>2344</v>
      </c>
      <c r="U132" s="54"/>
      <c r="V132" s="54"/>
      <c r="W132" s="54"/>
      <c r="X132" s="54"/>
      <c r="Y132" s="54"/>
      <c r="Z132" s="54"/>
      <c r="AA132" s="54"/>
      <c r="AB132" s="54"/>
      <c r="AC132" s="54"/>
      <c r="AD132" s="54"/>
      <c r="AE132" s="54"/>
      <c r="AF132" s="54"/>
      <c r="AG132" s="54"/>
      <c r="AH132" s="54"/>
      <c r="AI132" s="54"/>
      <c r="AJ132" s="54"/>
      <c r="AK132" s="54"/>
      <c r="AL132" s="54"/>
      <c r="AM132" s="54"/>
      <c r="AN132" s="54"/>
      <c r="AO132" s="54"/>
      <c r="AP132" s="54"/>
      <c r="AQ132" s="54"/>
      <c r="AR132" s="54"/>
      <c r="AS132" s="54"/>
    </row>
    <row r="133" spans="1:45" x14ac:dyDescent="0.3">
      <c r="A133" s="53">
        <f t="shared" si="42"/>
        <v>1390</v>
      </c>
      <c r="B133" s="54" t="s">
        <v>41</v>
      </c>
      <c r="C133" s="54" t="s">
        <v>42</v>
      </c>
      <c r="D133" s="55">
        <v>2</v>
      </c>
      <c r="E133" s="55" t="str">
        <f t="shared" si="48"/>
        <v/>
      </c>
      <c r="F133" s="55" t="str">
        <f t="shared" si="48"/>
        <v/>
      </c>
      <c r="G133" s="55" t="str">
        <f t="shared" si="48"/>
        <v>GAMMES A COMPLETER</v>
      </c>
      <c r="H133" s="55">
        <f>IFERROR(VLOOKUP(G133,[1]gammes!$A$1:$E$30,5,FALSE),0)</f>
        <v>0</v>
      </c>
      <c r="I133" s="55" t="str">
        <f t="shared" ca="1" si="50"/>
        <v>No actif</v>
      </c>
      <c r="J133" s="55">
        <f t="shared" si="50"/>
        <v>0</v>
      </c>
      <c r="K133" s="55" t="s">
        <v>32</v>
      </c>
      <c r="L133" s="56" t="s">
        <v>17</v>
      </c>
      <c r="M133" s="55"/>
      <c r="N133" s="55"/>
      <c r="O133" s="55"/>
      <c r="P133" s="57" t="str">
        <f t="shared" si="35"/>
        <v/>
      </c>
      <c r="Q133" s="57" t="str">
        <f t="shared" si="35"/>
        <v/>
      </c>
      <c r="R133" s="57" t="s">
        <v>32</v>
      </c>
      <c r="S133" s="57"/>
      <c r="T133" s="54"/>
      <c r="U133" s="54">
        <v>356</v>
      </c>
      <c r="V133" s="54"/>
      <c r="W133" s="54"/>
      <c r="X133" s="54"/>
      <c r="Y133" s="54"/>
      <c r="Z133" s="54"/>
      <c r="AA133" s="54"/>
      <c r="AB133" s="54"/>
      <c r="AC133" s="54"/>
      <c r="AD133" s="54"/>
      <c r="AE133" s="54"/>
      <c r="AF133" s="54"/>
      <c r="AG133" s="54"/>
      <c r="AH133" s="54"/>
      <c r="AI133" s="54"/>
      <c r="AJ133" s="54"/>
      <c r="AK133" s="54"/>
      <c r="AL133" s="54"/>
      <c r="AM133" s="54"/>
      <c r="AN133" s="54"/>
      <c r="AO133" s="54"/>
      <c r="AP133" s="54"/>
      <c r="AQ133" s="54"/>
      <c r="AR133" s="54"/>
      <c r="AS133" s="54"/>
    </row>
    <row r="134" spans="1:45" x14ac:dyDescent="0.3">
      <c r="A134" s="58">
        <f>A132</f>
        <v>1390</v>
      </c>
      <c r="B134" s="59" t="s">
        <v>41</v>
      </c>
      <c r="C134" s="59" t="s">
        <v>42</v>
      </c>
      <c r="D134" s="59">
        <v>3</v>
      </c>
      <c r="E134" s="59" t="str">
        <f t="shared" ref="E134:F134" si="51">E132</f>
        <v/>
      </c>
      <c r="F134" s="59" t="str">
        <f t="shared" si="51"/>
        <v/>
      </c>
      <c r="G134" s="59" t="str">
        <f>G132</f>
        <v>GAMMES A COMPLETER</v>
      </c>
      <c r="H134" s="59"/>
      <c r="I134" s="59" t="str">
        <f ca="1">I132</f>
        <v>No actif</v>
      </c>
      <c r="J134" s="59">
        <f>J132</f>
        <v>0</v>
      </c>
      <c r="K134" s="59"/>
      <c r="L134" s="60" t="s">
        <v>17</v>
      </c>
      <c r="M134" s="59"/>
      <c r="N134" s="59"/>
      <c r="O134" s="59"/>
      <c r="P134" s="61" t="str">
        <f t="shared" si="35"/>
        <v/>
      </c>
      <c r="Q134" s="61" t="str">
        <f t="shared" si="35"/>
        <v/>
      </c>
      <c r="R134" s="61" t="s">
        <v>33</v>
      </c>
      <c r="S134" s="59">
        <v>0</v>
      </c>
      <c r="T134" s="59">
        <v>0</v>
      </c>
      <c r="U134" s="59">
        <v>0</v>
      </c>
      <c r="V134" s="59">
        <v>0</v>
      </c>
      <c r="W134" s="59">
        <v>15</v>
      </c>
      <c r="X134" s="59">
        <v>15</v>
      </c>
      <c r="Y134" s="59">
        <v>15</v>
      </c>
      <c r="Z134" s="59">
        <v>15</v>
      </c>
      <c r="AA134" s="59">
        <v>15</v>
      </c>
      <c r="AB134" s="59">
        <v>15</v>
      </c>
      <c r="AC134" s="59">
        <v>15</v>
      </c>
      <c r="AD134" s="59">
        <v>15</v>
      </c>
      <c r="AE134" s="59">
        <v>15</v>
      </c>
      <c r="AF134" s="59">
        <v>15</v>
      </c>
      <c r="AG134" s="59">
        <v>15</v>
      </c>
      <c r="AH134" s="59">
        <v>15</v>
      </c>
      <c r="AI134" s="59">
        <v>15</v>
      </c>
      <c r="AJ134" s="59">
        <v>15</v>
      </c>
      <c r="AK134" s="59">
        <v>15</v>
      </c>
      <c r="AL134" s="59">
        <v>15</v>
      </c>
      <c r="AM134" s="59">
        <v>15</v>
      </c>
      <c r="AN134" s="59">
        <v>15</v>
      </c>
      <c r="AO134" s="59">
        <v>15</v>
      </c>
      <c r="AP134" s="59">
        <v>15</v>
      </c>
      <c r="AQ134" s="59">
        <v>15</v>
      </c>
      <c r="AR134" s="59">
        <v>15</v>
      </c>
      <c r="AS134" s="59">
        <v>15</v>
      </c>
    </row>
    <row r="135" spans="1:45" x14ac:dyDescent="0.3">
      <c r="A135" s="26">
        <f t="shared" ref="A135:C149" si="52">A134</f>
        <v>1390</v>
      </c>
      <c r="B135" s="27" t="s">
        <v>41</v>
      </c>
      <c r="C135" s="27" t="s">
        <v>42</v>
      </c>
      <c r="D135" s="27">
        <v>3</v>
      </c>
      <c r="E135" s="27" t="str">
        <f t="shared" ref="E135:F138" si="53">E134</f>
        <v/>
      </c>
      <c r="F135" s="27" t="str">
        <f t="shared" si="53"/>
        <v/>
      </c>
      <c r="G135" s="27" t="str">
        <f t="shared" si="48"/>
        <v>GAMMES A COMPLETER</v>
      </c>
      <c r="H135" s="27"/>
      <c r="I135" s="27" t="str">
        <f t="shared" ca="1" si="50"/>
        <v>No actif</v>
      </c>
      <c r="J135" s="27">
        <f t="shared" si="49"/>
        <v>0</v>
      </c>
      <c r="K135" s="27"/>
      <c r="L135" s="28" t="s">
        <v>17</v>
      </c>
      <c r="M135" s="27"/>
      <c r="N135" s="27"/>
      <c r="O135" s="27"/>
      <c r="P135" s="29" t="str">
        <f t="shared" si="35"/>
        <v/>
      </c>
      <c r="Q135" s="29" t="str">
        <f t="shared" si="35"/>
        <v/>
      </c>
      <c r="R135" s="30" t="s">
        <v>23</v>
      </c>
      <c r="S135" s="27"/>
      <c r="T135" s="31" t="e">
        <v>#NAME?</v>
      </c>
      <c r="U135" s="31" t="e">
        <v>#NAME?</v>
      </c>
      <c r="V135" s="31" t="e">
        <v>#NAME?</v>
      </c>
      <c r="W135" s="31" t="e">
        <v>#NAME?</v>
      </c>
      <c r="X135" s="31" t="e">
        <v>#NAME?</v>
      </c>
      <c r="Y135" s="31" t="e">
        <v>#NAME?</v>
      </c>
      <c r="Z135" s="31" t="e">
        <v>#NAME?</v>
      </c>
      <c r="AA135" s="31" t="e">
        <v>#NAME?</v>
      </c>
      <c r="AB135" s="31" t="e">
        <v>#NAME?</v>
      </c>
      <c r="AC135" s="31" t="e">
        <v>#NAME?</v>
      </c>
      <c r="AD135" s="31" t="e">
        <v>#NAME?</v>
      </c>
      <c r="AE135" s="31" t="e">
        <v>#NAME?</v>
      </c>
      <c r="AF135" s="31" t="e">
        <v>#NAME?</v>
      </c>
      <c r="AG135" s="31" t="e">
        <v>#NAME?</v>
      </c>
      <c r="AH135" s="31" t="e">
        <v>#NAME?</v>
      </c>
      <c r="AI135" s="31" t="e">
        <v>#NAME?</v>
      </c>
      <c r="AJ135" s="31" t="e">
        <v>#NAME?</v>
      </c>
      <c r="AK135" s="31" t="e">
        <v>#NAME?</v>
      </c>
      <c r="AL135" s="31" t="e">
        <v>#NAME?</v>
      </c>
      <c r="AM135" s="31" t="e">
        <v>#NAME?</v>
      </c>
      <c r="AN135" s="31" t="e">
        <v>#NAME?</v>
      </c>
      <c r="AO135" s="31" t="e">
        <v>#NAME?</v>
      </c>
      <c r="AP135" s="31" t="e">
        <v>#NAME?</v>
      </c>
      <c r="AQ135" s="31" t="e">
        <v>#NAME?</v>
      </c>
      <c r="AR135" s="31" t="e">
        <v>#NAME?</v>
      </c>
      <c r="AS135" s="31" t="e">
        <v>#NAME?</v>
      </c>
    </row>
    <row r="136" spans="1:45" x14ac:dyDescent="0.3">
      <c r="A136" s="36">
        <f t="shared" si="52"/>
        <v>1390</v>
      </c>
      <c r="B136" s="37" t="s">
        <v>41</v>
      </c>
      <c r="C136" s="37" t="s">
        <v>42</v>
      </c>
      <c r="D136" s="37">
        <v>3</v>
      </c>
      <c r="E136" s="37" t="str">
        <f t="shared" si="53"/>
        <v/>
      </c>
      <c r="F136" s="37" t="str">
        <f t="shared" si="53"/>
        <v/>
      </c>
      <c r="G136" s="37" t="str">
        <f t="shared" si="48"/>
        <v>GAMMES A COMPLETER</v>
      </c>
      <c r="H136" s="37"/>
      <c r="I136" s="37" t="str">
        <f t="shared" ca="1" si="50"/>
        <v>No actif</v>
      </c>
      <c r="J136" s="37">
        <f t="shared" si="49"/>
        <v>0</v>
      </c>
      <c r="K136" s="37"/>
      <c r="L136" s="38"/>
      <c r="M136" s="37"/>
      <c r="N136" s="37"/>
      <c r="O136" s="37"/>
      <c r="P136" s="39" t="str">
        <f t="shared" si="35"/>
        <v/>
      </c>
      <c r="Q136" s="39" t="str">
        <f t="shared" si="35"/>
        <v/>
      </c>
      <c r="R136" s="39" t="s">
        <v>25</v>
      </c>
      <c r="S136" s="37">
        <v>0</v>
      </c>
      <c r="T136" s="37">
        <v>0</v>
      </c>
      <c r="U136" s="37">
        <v>0</v>
      </c>
      <c r="V136" s="37">
        <v>0</v>
      </c>
      <c r="W136" s="37">
        <v>0</v>
      </c>
      <c r="X136" s="37">
        <v>0</v>
      </c>
      <c r="Y136" s="37">
        <v>0</v>
      </c>
      <c r="Z136" s="37">
        <v>0</v>
      </c>
      <c r="AA136" s="37">
        <v>0</v>
      </c>
      <c r="AB136" s="37">
        <v>0</v>
      </c>
      <c r="AC136" s="37">
        <v>0</v>
      </c>
      <c r="AD136" s="37">
        <v>0</v>
      </c>
      <c r="AE136" s="37">
        <v>0</v>
      </c>
      <c r="AF136" s="37">
        <v>0</v>
      </c>
      <c r="AG136" s="37">
        <v>0</v>
      </c>
      <c r="AH136" s="37">
        <v>0</v>
      </c>
      <c r="AI136" s="37">
        <v>0</v>
      </c>
      <c r="AJ136" s="37">
        <v>0</v>
      </c>
      <c r="AK136" s="37">
        <v>0</v>
      </c>
      <c r="AL136" s="37">
        <v>0</v>
      </c>
      <c r="AM136" s="37">
        <v>0</v>
      </c>
      <c r="AN136" s="37">
        <v>0</v>
      </c>
      <c r="AO136" s="37">
        <v>0</v>
      </c>
      <c r="AP136" s="37">
        <v>0</v>
      </c>
      <c r="AQ136" s="37">
        <v>0</v>
      </c>
      <c r="AR136" s="37">
        <v>0</v>
      </c>
      <c r="AS136" s="37">
        <v>0</v>
      </c>
    </row>
    <row r="137" spans="1:45" x14ac:dyDescent="0.3">
      <c r="A137" s="62">
        <f t="shared" si="52"/>
        <v>1390</v>
      </c>
      <c r="B137" s="63" t="s">
        <v>41</v>
      </c>
      <c r="C137" s="63" t="s">
        <v>42</v>
      </c>
      <c r="D137" s="63">
        <v>3</v>
      </c>
      <c r="E137" s="63" t="str">
        <f t="shared" si="53"/>
        <v/>
      </c>
      <c r="F137" s="63" t="str">
        <f t="shared" si="53"/>
        <v/>
      </c>
      <c r="G137" s="63" t="str">
        <f t="shared" si="48"/>
        <v>GAMMES A COMPLETER</v>
      </c>
      <c r="H137" s="63"/>
      <c r="I137" s="63" t="str">
        <f t="shared" ca="1" si="50"/>
        <v>No actif</v>
      </c>
      <c r="J137" s="63">
        <f t="shared" si="49"/>
        <v>0</v>
      </c>
      <c r="K137" s="63"/>
      <c r="L137" s="64" t="s">
        <v>17</v>
      </c>
      <c r="M137" s="63"/>
      <c r="N137" s="63"/>
      <c r="O137" s="63"/>
      <c r="P137" s="65" t="str">
        <f t="shared" si="35"/>
        <v/>
      </c>
      <c r="Q137" s="65" t="str">
        <f t="shared" si="35"/>
        <v/>
      </c>
      <c r="R137" s="65" t="s">
        <v>34</v>
      </c>
      <c r="S137" s="63">
        <v>0</v>
      </c>
      <c r="T137" s="63">
        <v>0</v>
      </c>
      <c r="U137" s="63">
        <v>0</v>
      </c>
      <c r="V137" s="63">
        <v>0</v>
      </c>
      <c r="W137" s="63">
        <v>0</v>
      </c>
      <c r="X137" s="63">
        <v>0</v>
      </c>
      <c r="Y137" s="63">
        <v>0</v>
      </c>
      <c r="Z137" s="63">
        <v>0</v>
      </c>
      <c r="AA137" s="63">
        <v>0</v>
      </c>
      <c r="AB137" s="63">
        <v>0</v>
      </c>
      <c r="AC137" s="63">
        <v>0</v>
      </c>
      <c r="AD137" s="63">
        <v>0</v>
      </c>
      <c r="AE137" s="63">
        <v>0</v>
      </c>
      <c r="AF137" s="63">
        <v>0</v>
      </c>
      <c r="AG137" s="63">
        <v>0</v>
      </c>
      <c r="AH137" s="63">
        <v>0</v>
      </c>
      <c r="AI137" s="63">
        <v>0</v>
      </c>
      <c r="AJ137" s="63">
        <v>0</v>
      </c>
      <c r="AK137" s="63">
        <v>0</v>
      </c>
      <c r="AL137" s="63">
        <v>0</v>
      </c>
      <c r="AM137" s="63">
        <v>0</v>
      </c>
      <c r="AN137" s="63">
        <v>0</v>
      </c>
      <c r="AO137" s="63">
        <v>0</v>
      </c>
      <c r="AP137" s="63">
        <v>0</v>
      </c>
      <c r="AQ137" s="63">
        <v>0</v>
      </c>
      <c r="AR137" s="63">
        <v>0</v>
      </c>
      <c r="AS137" s="63">
        <v>0</v>
      </c>
    </row>
    <row r="138" spans="1:45" ht="15" thickBot="1" x14ac:dyDescent="0.35">
      <c r="A138" s="66">
        <f>A137</f>
        <v>1390</v>
      </c>
      <c r="B138" s="67" t="s">
        <v>41</v>
      </c>
      <c r="C138" s="67" t="s">
        <v>42</v>
      </c>
      <c r="D138" s="67">
        <v>3</v>
      </c>
      <c r="E138" s="67" t="str">
        <f t="shared" si="53"/>
        <v/>
      </c>
      <c r="F138" s="67" t="str">
        <f t="shared" si="53"/>
        <v/>
      </c>
      <c r="G138" s="67" t="str">
        <f t="shared" si="48"/>
        <v>GAMMES A COMPLETER</v>
      </c>
      <c r="H138" s="67"/>
      <c r="I138" s="67" t="str">
        <f t="shared" ca="1" si="50"/>
        <v>No actif</v>
      </c>
      <c r="J138" s="67">
        <f t="shared" si="49"/>
        <v>0</v>
      </c>
      <c r="K138" s="67"/>
      <c r="L138" s="68" t="s">
        <v>17</v>
      </c>
      <c r="M138" s="67"/>
      <c r="N138" s="67"/>
      <c r="O138" s="67"/>
      <c r="P138" s="69" t="str">
        <f t="shared" si="35"/>
        <v/>
      </c>
      <c r="Q138" s="69" t="str">
        <f t="shared" si="35"/>
        <v/>
      </c>
      <c r="R138" s="69" t="s">
        <v>35</v>
      </c>
      <c r="S138" s="67"/>
      <c r="T138" s="70">
        <v>0</v>
      </c>
      <c r="U138" s="70">
        <v>0</v>
      </c>
      <c r="V138" s="70">
        <v>0</v>
      </c>
      <c r="W138" s="70">
        <v>0</v>
      </c>
      <c r="X138" s="70">
        <v>0</v>
      </c>
      <c r="Y138" s="70">
        <v>0</v>
      </c>
      <c r="Z138" s="70">
        <v>0</v>
      </c>
      <c r="AA138" s="70">
        <v>0</v>
      </c>
      <c r="AB138" s="70">
        <v>0</v>
      </c>
      <c r="AC138" s="70">
        <v>0</v>
      </c>
      <c r="AD138" s="70">
        <v>0</v>
      </c>
      <c r="AE138" s="70">
        <v>0</v>
      </c>
      <c r="AF138" s="70">
        <v>0</v>
      </c>
      <c r="AG138" s="70">
        <v>0</v>
      </c>
      <c r="AH138" s="70">
        <v>0</v>
      </c>
      <c r="AI138" s="70">
        <v>0</v>
      </c>
      <c r="AJ138" s="70">
        <v>0</v>
      </c>
      <c r="AK138" s="70">
        <v>0</v>
      </c>
      <c r="AL138" s="70">
        <v>0</v>
      </c>
      <c r="AM138" s="70">
        <v>0</v>
      </c>
      <c r="AN138" s="70">
        <v>0</v>
      </c>
      <c r="AO138" s="70">
        <v>0</v>
      </c>
      <c r="AP138" s="70">
        <v>0</v>
      </c>
      <c r="AQ138" s="70">
        <v>0</v>
      </c>
      <c r="AR138" s="70">
        <v>0</v>
      </c>
      <c r="AS138" s="70">
        <v>0</v>
      </c>
    </row>
    <row r="139" spans="1:45" x14ac:dyDescent="0.3">
      <c r="A139" s="50">
        <f>A137</f>
        <v>1390</v>
      </c>
      <c r="B139" s="10" t="s">
        <v>41</v>
      </c>
      <c r="C139" s="10" t="s">
        <v>42</v>
      </c>
      <c r="D139" s="10">
        <v>4</v>
      </c>
      <c r="E139" s="51" t="str">
        <f>IFERROR(VLOOKUP(A139&amp;D139,'[1]TABLE BOM'!$B$2:$D$399,3,FALSE),"")</f>
        <v/>
      </c>
      <c r="F139" s="10" t="str">
        <f>IFERROR(VLOOKUP(E139,'[1]TABLE BOM'!$D$2:$F$399,3,FALSE),"")</f>
        <v/>
      </c>
      <c r="G139" s="10" t="str">
        <f>IFERROR(VLOOKUP(E139,'[1]TABLE BOM'!$D$1:$H$339,5,FALSE),"GAMMES A COMPLETER")</f>
        <v>GAMMES A COMPLETER</v>
      </c>
      <c r="H139" s="10"/>
      <c r="I139" s="10" t="str">
        <f ca="1">IF(SUM(T139:OFFSET(T139,,25,,))=0,"No actif","Actif")</f>
        <v>No actif</v>
      </c>
      <c r="J139" s="10">
        <f>IFERROR(IF(E139="",0,VLOOKUP(E139,'[1]TABLE BOM'!$D$2:$G$500,4,FALSE)),0)</f>
        <v>0</v>
      </c>
      <c r="K139" s="10"/>
      <c r="L139" s="11" t="s">
        <v>17</v>
      </c>
      <c r="M139" s="10"/>
      <c r="N139" s="10"/>
      <c r="O139" s="10"/>
      <c r="P139" s="51" t="str">
        <f t="shared" si="35"/>
        <v/>
      </c>
      <c r="Q139" s="51" t="str">
        <f t="shared" si="35"/>
        <v/>
      </c>
      <c r="R139" s="51" t="s">
        <v>18</v>
      </c>
      <c r="S139" s="51"/>
      <c r="T139" s="10">
        <v>0</v>
      </c>
      <c r="U139" s="10">
        <v>0</v>
      </c>
      <c r="V139" s="10">
        <v>0</v>
      </c>
      <c r="W139" s="10">
        <v>0</v>
      </c>
      <c r="X139" s="10">
        <v>0</v>
      </c>
      <c r="Y139" s="10">
        <v>0</v>
      </c>
      <c r="Z139" s="10">
        <v>0</v>
      </c>
      <c r="AA139" s="10">
        <v>0</v>
      </c>
      <c r="AB139" s="10">
        <v>0</v>
      </c>
      <c r="AC139" s="10">
        <v>0</v>
      </c>
      <c r="AD139" s="10">
        <v>0</v>
      </c>
      <c r="AE139" s="10">
        <v>0</v>
      </c>
      <c r="AF139" s="10">
        <v>0</v>
      </c>
      <c r="AG139" s="10">
        <v>0</v>
      </c>
      <c r="AH139" s="10">
        <v>0</v>
      </c>
      <c r="AI139" s="10">
        <v>0</v>
      </c>
      <c r="AJ139" s="10">
        <v>0</v>
      </c>
      <c r="AK139" s="10">
        <v>0</v>
      </c>
      <c r="AL139" s="10">
        <v>0</v>
      </c>
      <c r="AM139" s="10">
        <v>0</v>
      </c>
      <c r="AN139" s="10">
        <v>0</v>
      </c>
      <c r="AO139" s="10">
        <v>0</v>
      </c>
      <c r="AP139" s="10">
        <v>0</v>
      </c>
      <c r="AQ139" s="10">
        <v>0</v>
      </c>
      <c r="AR139" s="10">
        <v>0</v>
      </c>
      <c r="AS139" s="10">
        <v>0</v>
      </c>
    </row>
    <row r="140" spans="1:45" x14ac:dyDescent="0.3">
      <c r="A140" s="41">
        <f t="shared" si="52"/>
        <v>1390</v>
      </c>
      <c r="B140" s="42" t="s">
        <v>41</v>
      </c>
      <c r="C140" s="42" t="s">
        <v>42</v>
      </c>
      <c r="D140" s="42">
        <v>4</v>
      </c>
      <c r="E140" s="42" t="str">
        <f>E139</f>
        <v/>
      </c>
      <c r="F140" s="42" t="str">
        <f>F139</f>
        <v/>
      </c>
      <c r="G140" s="42" t="str">
        <f>G139</f>
        <v>GAMMES A COMPLETER</v>
      </c>
      <c r="H140" s="42"/>
      <c r="I140" s="42" t="str">
        <f ca="1">I139</f>
        <v>No actif</v>
      </c>
      <c r="J140" s="42">
        <f>J139</f>
        <v>0</v>
      </c>
      <c r="K140" s="42"/>
      <c r="L140" s="43" t="s">
        <v>17</v>
      </c>
      <c r="M140" s="42"/>
      <c r="N140" s="42"/>
      <c r="O140" s="42"/>
      <c r="P140" s="44" t="str">
        <f t="shared" si="35"/>
        <v/>
      </c>
      <c r="Q140" s="44" t="str">
        <f t="shared" si="35"/>
        <v/>
      </c>
      <c r="R140" s="44" t="s">
        <v>28</v>
      </c>
      <c r="S140" s="52">
        <v>0</v>
      </c>
      <c r="T140" s="52">
        <v>0</v>
      </c>
      <c r="U140" s="52">
        <v>0</v>
      </c>
      <c r="V140" s="52">
        <v>0</v>
      </c>
      <c r="W140" s="52">
        <v>0</v>
      </c>
      <c r="X140" s="52">
        <v>0</v>
      </c>
      <c r="Y140" s="52">
        <v>0</v>
      </c>
      <c r="Z140" s="52">
        <v>0</v>
      </c>
      <c r="AA140" s="52">
        <v>0</v>
      </c>
      <c r="AB140" s="52">
        <v>0</v>
      </c>
      <c r="AC140" s="52">
        <v>0</v>
      </c>
      <c r="AD140" s="52">
        <v>0</v>
      </c>
      <c r="AE140" s="52">
        <v>0</v>
      </c>
      <c r="AF140" s="52">
        <v>0</v>
      </c>
      <c r="AG140" s="52">
        <v>0</v>
      </c>
      <c r="AH140" s="52">
        <v>0</v>
      </c>
      <c r="AI140" s="52">
        <v>0</v>
      </c>
      <c r="AJ140" s="52">
        <v>0</v>
      </c>
      <c r="AK140" s="52">
        <v>0</v>
      </c>
      <c r="AL140" s="52">
        <v>0</v>
      </c>
      <c r="AM140" s="52">
        <v>0</v>
      </c>
      <c r="AN140" s="52">
        <v>0</v>
      </c>
      <c r="AO140" s="52">
        <v>0</v>
      </c>
      <c r="AP140" s="52">
        <v>0</v>
      </c>
      <c r="AQ140" s="52">
        <v>0</v>
      </c>
      <c r="AR140" s="52">
        <v>0</v>
      </c>
      <c r="AS140" s="52">
        <v>0</v>
      </c>
    </row>
    <row r="141" spans="1:45" x14ac:dyDescent="0.3">
      <c r="A141" s="53">
        <f t="shared" si="52"/>
        <v>1390</v>
      </c>
      <c r="B141" s="54" t="s">
        <v>41</v>
      </c>
      <c r="C141" s="54" t="s">
        <v>42</v>
      </c>
      <c r="D141" s="55">
        <v>4</v>
      </c>
      <c r="E141" s="55" t="str">
        <f t="shared" ref="E141:G149" si="54">E140</f>
        <v/>
      </c>
      <c r="F141" s="55" t="str">
        <f t="shared" si="54"/>
        <v/>
      </c>
      <c r="G141" s="55" t="str">
        <f t="shared" si="54"/>
        <v>GAMMES A COMPLETER</v>
      </c>
      <c r="H141" s="55">
        <f>IFERROR(VLOOKUP(G141,[1]gammes!$A$1:$E$30,2,FALSE),0)</f>
        <v>0</v>
      </c>
      <c r="I141" s="55" t="str">
        <f ca="1">I140</f>
        <v>No actif</v>
      </c>
      <c r="J141" s="55">
        <f t="shared" ref="J141:J149" si="55">J140</f>
        <v>0</v>
      </c>
      <c r="K141" s="55" t="s">
        <v>29</v>
      </c>
      <c r="L141" s="56" t="s">
        <v>17</v>
      </c>
      <c r="M141" s="55"/>
      <c r="N141" s="55"/>
      <c r="O141" s="55"/>
      <c r="P141" s="57" t="str">
        <f t="shared" si="35"/>
        <v/>
      </c>
      <c r="Q141" s="57" t="str">
        <f t="shared" si="35"/>
        <v/>
      </c>
      <c r="R141" s="57" t="s">
        <v>29</v>
      </c>
      <c r="S141" s="57"/>
      <c r="T141" s="54"/>
      <c r="U141" s="54"/>
      <c r="V141" s="54"/>
      <c r="W141" s="54"/>
      <c r="X141" s="54"/>
      <c r="Y141" s="54"/>
      <c r="Z141" s="54"/>
      <c r="AA141" s="54"/>
      <c r="AB141" s="54"/>
      <c r="AC141" s="54"/>
      <c r="AD141" s="54"/>
      <c r="AE141" s="54"/>
      <c r="AF141" s="54"/>
      <c r="AG141" s="54"/>
      <c r="AH141" s="54"/>
      <c r="AI141" s="54"/>
      <c r="AJ141" s="54"/>
      <c r="AK141" s="54"/>
      <c r="AL141" s="54"/>
      <c r="AM141" s="54"/>
      <c r="AN141" s="54"/>
      <c r="AO141" s="54"/>
      <c r="AP141" s="54"/>
      <c r="AQ141" s="54"/>
      <c r="AR141" s="54"/>
      <c r="AS141" s="54"/>
    </row>
    <row r="142" spans="1:45" x14ac:dyDescent="0.3">
      <c r="A142" s="53">
        <f t="shared" si="52"/>
        <v>1390</v>
      </c>
      <c r="B142" s="54" t="s">
        <v>41</v>
      </c>
      <c r="C142" s="54" t="s">
        <v>42</v>
      </c>
      <c r="D142" s="55">
        <v>4</v>
      </c>
      <c r="E142" s="55" t="str">
        <f t="shared" si="54"/>
        <v/>
      </c>
      <c r="F142" s="55" t="str">
        <f t="shared" si="54"/>
        <v/>
      </c>
      <c r="G142" s="55" t="str">
        <f t="shared" si="54"/>
        <v>GAMMES A COMPLETER</v>
      </c>
      <c r="H142" s="55">
        <f>IFERROR(VLOOKUP(G142,[1]gammes!$A$1:$E$30,3,FALSE),0)</f>
        <v>0</v>
      </c>
      <c r="I142" s="55" t="str">
        <f ca="1">I141</f>
        <v>No actif</v>
      </c>
      <c r="J142" s="55">
        <f t="shared" si="55"/>
        <v>0</v>
      </c>
      <c r="K142" s="55" t="s">
        <v>30</v>
      </c>
      <c r="L142" s="56" t="s">
        <v>17</v>
      </c>
      <c r="M142" s="55"/>
      <c r="N142" s="55"/>
      <c r="O142" s="55"/>
      <c r="P142" s="57" t="str">
        <f t="shared" si="35"/>
        <v/>
      </c>
      <c r="Q142" s="57" t="str">
        <f t="shared" si="35"/>
        <v/>
      </c>
      <c r="R142" s="57" t="s">
        <v>30</v>
      </c>
      <c r="S142" s="57"/>
      <c r="T142" s="54"/>
      <c r="U142" s="54"/>
      <c r="V142" s="54"/>
      <c r="W142" s="54"/>
      <c r="X142" s="54"/>
      <c r="Y142" s="54"/>
      <c r="Z142" s="54"/>
      <c r="AA142" s="54"/>
      <c r="AB142" s="54"/>
      <c r="AC142" s="54"/>
      <c r="AD142" s="54"/>
      <c r="AE142" s="54"/>
      <c r="AF142" s="54"/>
      <c r="AG142" s="54"/>
      <c r="AH142" s="54"/>
      <c r="AI142" s="54"/>
      <c r="AJ142" s="54"/>
      <c r="AK142" s="54"/>
      <c r="AL142" s="54"/>
      <c r="AM142" s="54"/>
      <c r="AN142" s="54"/>
      <c r="AO142" s="54"/>
      <c r="AP142" s="54"/>
      <c r="AQ142" s="54"/>
      <c r="AR142" s="54"/>
      <c r="AS142" s="54"/>
    </row>
    <row r="143" spans="1:45" x14ac:dyDescent="0.3">
      <c r="A143" s="53">
        <f t="shared" si="52"/>
        <v>1390</v>
      </c>
      <c r="B143" s="54" t="s">
        <v>41</v>
      </c>
      <c r="C143" s="54" t="s">
        <v>42</v>
      </c>
      <c r="D143" s="55">
        <v>4</v>
      </c>
      <c r="E143" s="55" t="str">
        <f t="shared" si="54"/>
        <v/>
      </c>
      <c r="F143" s="55" t="str">
        <f t="shared" si="54"/>
        <v/>
      </c>
      <c r="G143" s="55" t="str">
        <f t="shared" si="54"/>
        <v>GAMMES A COMPLETER</v>
      </c>
      <c r="H143" s="55">
        <f>IFERROR(VLOOKUP(G143,[1]gammes!$A$1:$D$30,4,FALSE),0)</f>
        <v>0</v>
      </c>
      <c r="I143" s="55" t="str">
        <f t="shared" ref="I143:J149" ca="1" si="56">I142</f>
        <v>No actif</v>
      </c>
      <c r="J143" s="55">
        <f t="shared" si="55"/>
        <v>0</v>
      </c>
      <c r="K143" s="55" t="s">
        <v>31</v>
      </c>
      <c r="L143" s="56" t="s">
        <v>17</v>
      </c>
      <c r="M143" s="55"/>
      <c r="N143" s="55"/>
      <c r="O143" s="55"/>
      <c r="P143" s="57" t="str">
        <f t="shared" si="35"/>
        <v/>
      </c>
      <c r="Q143" s="57" t="str">
        <f t="shared" si="35"/>
        <v/>
      </c>
      <c r="R143" s="57" t="s">
        <v>31</v>
      </c>
      <c r="S143" s="57"/>
      <c r="T143" s="54"/>
      <c r="U143" s="54"/>
      <c r="V143" s="54"/>
      <c r="W143" s="54"/>
      <c r="X143" s="54"/>
      <c r="Y143" s="54"/>
      <c r="Z143" s="54"/>
      <c r="AA143" s="54"/>
      <c r="AB143" s="54"/>
      <c r="AC143" s="54"/>
      <c r="AD143" s="54"/>
      <c r="AE143" s="54"/>
      <c r="AF143" s="54"/>
      <c r="AG143" s="54"/>
      <c r="AH143" s="54"/>
      <c r="AI143" s="54"/>
      <c r="AJ143" s="54"/>
      <c r="AK143" s="54"/>
      <c r="AL143" s="54"/>
      <c r="AM143" s="54"/>
      <c r="AN143" s="54"/>
      <c r="AO143" s="54"/>
      <c r="AP143" s="54"/>
      <c r="AQ143" s="54"/>
      <c r="AR143" s="54"/>
      <c r="AS143" s="54"/>
    </row>
    <row r="144" spans="1:45" x14ac:dyDescent="0.3">
      <c r="A144" s="53">
        <f t="shared" si="52"/>
        <v>1390</v>
      </c>
      <c r="B144" s="54" t="s">
        <v>41</v>
      </c>
      <c r="C144" s="54" t="s">
        <v>42</v>
      </c>
      <c r="D144" s="55">
        <v>2</v>
      </c>
      <c r="E144" s="55" t="str">
        <f t="shared" si="54"/>
        <v/>
      </c>
      <c r="F144" s="55" t="str">
        <f t="shared" si="54"/>
        <v/>
      </c>
      <c r="G144" s="55" t="str">
        <f t="shared" si="54"/>
        <v>GAMMES A COMPLETER</v>
      </c>
      <c r="H144" s="55">
        <f>IFERROR(VLOOKUP(G144,[1]gammes!$A$1:$E$30,5,FALSE),0)</f>
        <v>0</v>
      </c>
      <c r="I144" s="55" t="str">
        <f t="shared" ca="1" si="56"/>
        <v>No actif</v>
      </c>
      <c r="J144" s="55">
        <f t="shared" si="56"/>
        <v>0</v>
      </c>
      <c r="K144" s="55" t="s">
        <v>32</v>
      </c>
      <c r="L144" s="56" t="s">
        <v>17</v>
      </c>
      <c r="M144" s="55"/>
      <c r="N144" s="55"/>
      <c r="O144" s="55"/>
      <c r="P144" s="57" t="str">
        <f t="shared" si="35"/>
        <v/>
      </c>
      <c r="Q144" s="57" t="str">
        <f t="shared" si="35"/>
        <v/>
      </c>
      <c r="R144" s="57" t="s">
        <v>32</v>
      </c>
      <c r="S144" s="57"/>
      <c r="T144" s="54"/>
      <c r="U144" s="54"/>
      <c r="V144" s="54"/>
      <c r="W144" s="54"/>
      <c r="X144" s="54"/>
      <c r="Y144" s="54"/>
      <c r="Z144" s="54"/>
      <c r="AA144" s="54"/>
      <c r="AB144" s="54"/>
      <c r="AC144" s="54"/>
      <c r="AD144" s="54"/>
      <c r="AE144" s="54"/>
      <c r="AF144" s="54"/>
      <c r="AG144" s="54"/>
      <c r="AH144" s="54"/>
      <c r="AI144" s="54"/>
      <c r="AJ144" s="54"/>
      <c r="AK144" s="54"/>
      <c r="AL144" s="54"/>
      <c r="AM144" s="54"/>
      <c r="AN144" s="54"/>
      <c r="AO144" s="54"/>
      <c r="AP144" s="54"/>
      <c r="AQ144" s="54"/>
      <c r="AR144" s="54"/>
      <c r="AS144" s="54"/>
    </row>
    <row r="145" spans="1:45" x14ac:dyDescent="0.3">
      <c r="A145" s="58">
        <f>A143</f>
        <v>1390</v>
      </c>
      <c r="B145" s="59" t="s">
        <v>41</v>
      </c>
      <c r="C145" s="59" t="s">
        <v>42</v>
      </c>
      <c r="D145" s="59">
        <v>4</v>
      </c>
      <c r="E145" s="59" t="str">
        <f t="shared" ref="E145:F145" si="57">E143</f>
        <v/>
      </c>
      <c r="F145" s="59" t="str">
        <f t="shared" si="57"/>
        <v/>
      </c>
      <c r="G145" s="59" t="str">
        <f>G143</f>
        <v>GAMMES A COMPLETER</v>
      </c>
      <c r="H145" s="59"/>
      <c r="I145" s="59" t="str">
        <f ca="1">I143</f>
        <v>No actif</v>
      </c>
      <c r="J145" s="59">
        <f>J143</f>
        <v>0</v>
      </c>
      <c r="K145" s="59"/>
      <c r="L145" s="60" t="s">
        <v>17</v>
      </c>
      <c r="M145" s="59"/>
      <c r="N145" s="59"/>
      <c r="O145" s="59"/>
      <c r="P145" s="61" t="str">
        <f t="shared" si="35"/>
        <v/>
      </c>
      <c r="Q145" s="61" t="str">
        <f t="shared" si="35"/>
        <v/>
      </c>
      <c r="R145" s="61" t="s">
        <v>33</v>
      </c>
      <c r="S145" s="59">
        <v>0</v>
      </c>
      <c r="T145" s="59">
        <v>0</v>
      </c>
      <c r="U145" s="59">
        <v>0</v>
      </c>
      <c r="V145" s="59">
        <v>0</v>
      </c>
      <c r="W145" s="59">
        <v>0</v>
      </c>
      <c r="X145" s="59">
        <v>0</v>
      </c>
      <c r="Y145" s="59">
        <v>0</v>
      </c>
      <c r="Z145" s="59">
        <v>0</v>
      </c>
      <c r="AA145" s="59">
        <v>0</v>
      </c>
      <c r="AB145" s="59">
        <v>0</v>
      </c>
      <c r="AC145" s="59">
        <v>0</v>
      </c>
      <c r="AD145" s="59">
        <v>0</v>
      </c>
      <c r="AE145" s="59">
        <v>0</v>
      </c>
      <c r="AF145" s="59">
        <v>0</v>
      </c>
      <c r="AG145" s="59">
        <v>0</v>
      </c>
      <c r="AH145" s="59">
        <v>0</v>
      </c>
      <c r="AI145" s="59">
        <v>0</v>
      </c>
      <c r="AJ145" s="59">
        <v>0</v>
      </c>
      <c r="AK145" s="59">
        <v>0</v>
      </c>
      <c r="AL145" s="59">
        <v>0</v>
      </c>
      <c r="AM145" s="59">
        <v>0</v>
      </c>
      <c r="AN145" s="59">
        <v>0</v>
      </c>
      <c r="AO145" s="59">
        <v>0</v>
      </c>
      <c r="AP145" s="59">
        <v>0</v>
      </c>
      <c r="AQ145" s="59">
        <v>0</v>
      </c>
      <c r="AR145" s="59">
        <v>0</v>
      </c>
      <c r="AS145" s="59">
        <v>0</v>
      </c>
    </row>
    <row r="146" spans="1:45" x14ac:dyDescent="0.3">
      <c r="A146" s="26">
        <f t="shared" si="52"/>
        <v>1390</v>
      </c>
      <c r="B146" s="27" t="s">
        <v>41</v>
      </c>
      <c r="C146" s="27" t="s">
        <v>42</v>
      </c>
      <c r="D146" s="27">
        <v>4</v>
      </c>
      <c r="E146" s="27" t="str">
        <f t="shared" ref="E146:F149" si="58">E145</f>
        <v/>
      </c>
      <c r="F146" s="27" t="str">
        <f t="shared" si="58"/>
        <v/>
      </c>
      <c r="G146" s="27" t="str">
        <f t="shared" si="54"/>
        <v>GAMMES A COMPLETER</v>
      </c>
      <c r="H146" s="27"/>
      <c r="I146" s="27" t="str">
        <f t="shared" ca="1" si="56"/>
        <v>No actif</v>
      </c>
      <c r="J146" s="27">
        <f t="shared" si="55"/>
        <v>0</v>
      </c>
      <c r="K146" s="27"/>
      <c r="L146" s="28" t="s">
        <v>17</v>
      </c>
      <c r="M146" s="27"/>
      <c r="N146" s="27"/>
      <c r="O146" s="27"/>
      <c r="P146" s="29" t="str">
        <f t="shared" si="35"/>
        <v/>
      </c>
      <c r="Q146" s="29" t="str">
        <f t="shared" si="35"/>
        <v/>
      </c>
      <c r="R146" s="30" t="s">
        <v>23</v>
      </c>
      <c r="S146" s="27"/>
      <c r="T146" s="31" t="e">
        <v>#NAME?</v>
      </c>
      <c r="U146" s="31" t="e">
        <v>#NAME?</v>
      </c>
      <c r="V146" s="31" t="e">
        <v>#NAME?</v>
      </c>
      <c r="W146" s="31" t="e">
        <v>#NAME?</v>
      </c>
      <c r="X146" s="31" t="e">
        <v>#NAME?</v>
      </c>
      <c r="Y146" s="31" t="e">
        <v>#NAME?</v>
      </c>
      <c r="Z146" s="31" t="e">
        <v>#NAME?</v>
      </c>
      <c r="AA146" s="31" t="e">
        <v>#NAME?</v>
      </c>
      <c r="AB146" s="31" t="e">
        <v>#NAME?</v>
      </c>
      <c r="AC146" s="31" t="e">
        <v>#NAME?</v>
      </c>
      <c r="AD146" s="31" t="e">
        <v>#NAME?</v>
      </c>
      <c r="AE146" s="31" t="e">
        <v>#NAME?</v>
      </c>
      <c r="AF146" s="31" t="e">
        <v>#NAME?</v>
      </c>
      <c r="AG146" s="31" t="e">
        <v>#NAME?</v>
      </c>
      <c r="AH146" s="31" t="e">
        <v>#NAME?</v>
      </c>
      <c r="AI146" s="31" t="e">
        <v>#NAME?</v>
      </c>
      <c r="AJ146" s="31" t="e">
        <v>#NAME?</v>
      </c>
      <c r="AK146" s="31" t="e">
        <v>#NAME?</v>
      </c>
      <c r="AL146" s="31" t="e">
        <v>#NAME?</v>
      </c>
      <c r="AM146" s="31" t="e">
        <v>#NAME?</v>
      </c>
      <c r="AN146" s="31" t="e">
        <v>#NAME?</v>
      </c>
      <c r="AO146" s="31" t="e">
        <v>#NAME?</v>
      </c>
      <c r="AP146" s="31" t="e">
        <v>#NAME?</v>
      </c>
      <c r="AQ146" s="31" t="e">
        <v>#NAME?</v>
      </c>
      <c r="AR146" s="31" t="e">
        <v>#NAME?</v>
      </c>
      <c r="AS146" s="31" t="e">
        <v>#NAME?</v>
      </c>
    </row>
    <row r="147" spans="1:45" x14ac:dyDescent="0.3">
      <c r="A147" s="36">
        <f t="shared" si="52"/>
        <v>1390</v>
      </c>
      <c r="B147" s="37" t="s">
        <v>41</v>
      </c>
      <c r="C147" s="37" t="s">
        <v>42</v>
      </c>
      <c r="D147" s="37">
        <v>4</v>
      </c>
      <c r="E147" s="37" t="str">
        <f t="shared" si="58"/>
        <v/>
      </c>
      <c r="F147" s="37" t="str">
        <f t="shared" si="58"/>
        <v/>
      </c>
      <c r="G147" s="37" t="str">
        <f t="shared" si="54"/>
        <v>GAMMES A COMPLETER</v>
      </c>
      <c r="H147" s="37"/>
      <c r="I147" s="37" t="str">
        <f t="shared" ca="1" si="56"/>
        <v>No actif</v>
      </c>
      <c r="J147" s="37">
        <f t="shared" si="55"/>
        <v>0</v>
      </c>
      <c r="K147" s="37"/>
      <c r="L147" s="38"/>
      <c r="M147" s="37"/>
      <c r="N147" s="37"/>
      <c r="O147" s="37"/>
      <c r="P147" s="39" t="str">
        <f t="shared" si="35"/>
        <v/>
      </c>
      <c r="Q147" s="39" t="str">
        <f t="shared" si="35"/>
        <v/>
      </c>
      <c r="R147" s="39" t="s">
        <v>25</v>
      </c>
      <c r="S147" s="37">
        <v>0</v>
      </c>
      <c r="T147" s="37">
        <v>0</v>
      </c>
      <c r="U147" s="37">
        <v>0</v>
      </c>
      <c r="V147" s="37">
        <v>0</v>
      </c>
      <c r="W147" s="37">
        <v>0</v>
      </c>
      <c r="X147" s="37">
        <v>0</v>
      </c>
      <c r="Y147" s="37">
        <v>0</v>
      </c>
      <c r="Z147" s="37">
        <v>0</v>
      </c>
      <c r="AA147" s="37">
        <v>0</v>
      </c>
      <c r="AB147" s="37">
        <v>0</v>
      </c>
      <c r="AC147" s="37">
        <v>0</v>
      </c>
      <c r="AD147" s="37">
        <v>0</v>
      </c>
      <c r="AE147" s="37">
        <v>0</v>
      </c>
      <c r="AF147" s="37">
        <v>0</v>
      </c>
      <c r="AG147" s="37">
        <v>0</v>
      </c>
      <c r="AH147" s="37">
        <v>0</v>
      </c>
      <c r="AI147" s="37">
        <v>0</v>
      </c>
      <c r="AJ147" s="37">
        <v>0</v>
      </c>
      <c r="AK147" s="37">
        <v>0</v>
      </c>
      <c r="AL147" s="37">
        <v>0</v>
      </c>
      <c r="AM147" s="37">
        <v>0</v>
      </c>
      <c r="AN147" s="37">
        <v>0</v>
      </c>
      <c r="AO147" s="37">
        <v>0</v>
      </c>
      <c r="AP147" s="37">
        <v>0</v>
      </c>
      <c r="AQ147" s="37">
        <v>0</v>
      </c>
      <c r="AR147" s="37">
        <v>0</v>
      </c>
      <c r="AS147" s="37">
        <v>0</v>
      </c>
    </row>
    <row r="148" spans="1:45" x14ac:dyDescent="0.3">
      <c r="A148" s="62">
        <f t="shared" si="52"/>
        <v>1390</v>
      </c>
      <c r="B148" s="63" t="s">
        <v>41</v>
      </c>
      <c r="C148" s="63" t="s">
        <v>42</v>
      </c>
      <c r="D148" s="63">
        <v>4</v>
      </c>
      <c r="E148" s="63" t="str">
        <f t="shared" si="58"/>
        <v/>
      </c>
      <c r="F148" s="63" t="str">
        <f t="shared" si="58"/>
        <v/>
      </c>
      <c r="G148" s="63" t="str">
        <f t="shared" si="54"/>
        <v>GAMMES A COMPLETER</v>
      </c>
      <c r="H148" s="63"/>
      <c r="I148" s="63" t="str">
        <f t="shared" ca="1" si="56"/>
        <v>No actif</v>
      </c>
      <c r="J148" s="63">
        <f t="shared" si="55"/>
        <v>0</v>
      </c>
      <c r="K148" s="63"/>
      <c r="L148" s="64" t="s">
        <v>17</v>
      </c>
      <c r="M148" s="63"/>
      <c r="N148" s="63"/>
      <c r="O148" s="63"/>
      <c r="P148" s="65" t="str">
        <f t="shared" si="35"/>
        <v/>
      </c>
      <c r="Q148" s="65" t="str">
        <f t="shared" si="35"/>
        <v/>
      </c>
      <c r="R148" s="65" t="s">
        <v>34</v>
      </c>
      <c r="S148" s="63">
        <v>0</v>
      </c>
      <c r="T148" s="63">
        <v>0</v>
      </c>
      <c r="U148" s="63">
        <v>0</v>
      </c>
      <c r="V148" s="63">
        <v>0</v>
      </c>
      <c r="W148" s="63">
        <v>0</v>
      </c>
      <c r="X148" s="63">
        <v>0</v>
      </c>
      <c r="Y148" s="63">
        <v>0</v>
      </c>
      <c r="Z148" s="63">
        <v>0</v>
      </c>
      <c r="AA148" s="63">
        <v>0</v>
      </c>
      <c r="AB148" s="63">
        <v>0</v>
      </c>
      <c r="AC148" s="63">
        <v>0</v>
      </c>
      <c r="AD148" s="63">
        <v>0</v>
      </c>
      <c r="AE148" s="63">
        <v>0</v>
      </c>
      <c r="AF148" s="63">
        <v>0</v>
      </c>
      <c r="AG148" s="63">
        <v>0</v>
      </c>
      <c r="AH148" s="63">
        <v>0</v>
      </c>
      <c r="AI148" s="63">
        <v>0</v>
      </c>
      <c r="AJ148" s="63">
        <v>0</v>
      </c>
      <c r="AK148" s="63">
        <v>0</v>
      </c>
      <c r="AL148" s="63">
        <v>0</v>
      </c>
      <c r="AM148" s="63">
        <v>0</v>
      </c>
      <c r="AN148" s="63">
        <v>0</v>
      </c>
      <c r="AO148" s="63">
        <v>0</v>
      </c>
      <c r="AP148" s="63">
        <v>0</v>
      </c>
      <c r="AQ148" s="63">
        <v>0</v>
      </c>
      <c r="AR148" s="63">
        <v>0</v>
      </c>
      <c r="AS148" s="63">
        <v>0</v>
      </c>
    </row>
    <row r="149" spans="1:45" ht="15" thickBot="1" x14ac:dyDescent="0.35">
      <c r="A149" s="66">
        <f>A148</f>
        <v>1390</v>
      </c>
      <c r="B149" s="67" t="s">
        <v>41</v>
      </c>
      <c r="C149" s="67" t="s">
        <v>42</v>
      </c>
      <c r="D149" s="67">
        <v>4</v>
      </c>
      <c r="E149" s="67" t="str">
        <f t="shared" si="58"/>
        <v/>
      </c>
      <c r="F149" s="67" t="str">
        <f t="shared" si="58"/>
        <v/>
      </c>
      <c r="G149" s="67" t="str">
        <f t="shared" si="54"/>
        <v>GAMMES A COMPLETER</v>
      </c>
      <c r="H149" s="67"/>
      <c r="I149" s="67" t="str">
        <f t="shared" ca="1" si="56"/>
        <v>No actif</v>
      </c>
      <c r="J149" s="67">
        <f t="shared" si="55"/>
        <v>0</v>
      </c>
      <c r="K149" s="67"/>
      <c r="L149" s="68" t="s">
        <v>17</v>
      </c>
      <c r="M149" s="67"/>
      <c r="N149" s="67"/>
      <c r="O149" s="67"/>
      <c r="P149" s="69" t="str">
        <f t="shared" si="35"/>
        <v/>
      </c>
      <c r="Q149" s="69" t="str">
        <f t="shared" si="35"/>
        <v/>
      </c>
      <c r="R149" s="69" t="s">
        <v>35</v>
      </c>
      <c r="S149" s="67"/>
      <c r="T149" s="70">
        <v>0</v>
      </c>
      <c r="U149" s="70">
        <v>0</v>
      </c>
      <c r="V149" s="70">
        <v>0</v>
      </c>
      <c r="W149" s="70">
        <v>0</v>
      </c>
      <c r="X149" s="70">
        <v>0</v>
      </c>
      <c r="Y149" s="70">
        <v>0</v>
      </c>
      <c r="Z149" s="70">
        <v>0</v>
      </c>
      <c r="AA149" s="70">
        <v>0</v>
      </c>
      <c r="AB149" s="70">
        <v>0</v>
      </c>
      <c r="AC149" s="70">
        <v>0</v>
      </c>
      <c r="AD149" s="70">
        <v>0</v>
      </c>
      <c r="AE149" s="70">
        <v>0</v>
      </c>
      <c r="AF149" s="70">
        <v>0</v>
      </c>
      <c r="AG149" s="70">
        <v>0</v>
      </c>
      <c r="AH149" s="70">
        <v>0</v>
      </c>
      <c r="AI149" s="70">
        <v>0</v>
      </c>
      <c r="AJ149" s="70">
        <v>0</v>
      </c>
      <c r="AK149" s="70">
        <v>0</v>
      </c>
      <c r="AL149" s="70">
        <v>0</v>
      </c>
      <c r="AM149" s="70">
        <v>0</v>
      </c>
      <c r="AN149" s="70">
        <v>0</v>
      </c>
      <c r="AO149" s="70">
        <v>0</v>
      </c>
      <c r="AP149" s="70">
        <v>0</v>
      </c>
      <c r="AQ149" s="70">
        <v>0</v>
      </c>
      <c r="AR149" s="70">
        <v>0</v>
      </c>
      <c r="AS149" s="70">
        <v>0</v>
      </c>
    </row>
    <row r="150" spans="1:45" x14ac:dyDescent="0.3">
      <c r="A150" s="50">
        <f>A148</f>
        <v>1390</v>
      </c>
      <c r="B150" s="10" t="s">
        <v>41</v>
      </c>
      <c r="C150" s="10" t="s">
        <v>42</v>
      </c>
      <c r="D150" s="10">
        <v>5</v>
      </c>
      <c r="E150" s="51" t="str">
        <f>IFERROR(VLOOKUP(A150&amp;D150,'[1]TABLE BOM'!$B$2:$D$399,3,FALSE),"")</f>
        <v/>
      </c>
      <c r="F150" s="10" t="str">
        <f>IFERROR(VLOOKUP(E150,'[1]TABLE BOM'!$D$2:$F$399,3,FALSE),"")</f>
        <v/>
      </c>
      <c r="G150" s="10" t="str">
        <f>IFERROR(VLOOKUP(E150,'[1]TABLE BOM'!$D$1:$H$339,5,FALSE),"GAMMES A COMPLETER")</f>
        <v>GAMMES A COMPLETER</v>
      </c>
      <c r="H150" s="10"/>
      <c r="I150" s="10" t="str">
        <f ca="1">IF(SUM(T150:OFFSET(T150,,25,,))=0,"No actif","Actif")</f>
        <v>No actif</v>
      </c>
      <c r="J150" s="10">
        <f>IFERROR(IF(E150="",0,VLOOKUP(E150,'[1]TABLE BOM'!$D$2:$G$500,4,FALSE)),0)</f>
        <v>0</v>
      </c>
      <c r="K150" s="10"/>
      <c r="L150" s="11" t="s">
        <v>17</v>
      </c>
      <c r="M150" s="10"/>
      <c r="N150" s="10"/>
      <c r="O150" s="10"/>
      <c r="P150" s="51" t="str">
        <f t="shared" si="35"/>
        <v/>
      </c>
      <c r="Q150" s="51" t="str">
        <f t="shared" si="35"/>
        <v/>
      </c>
      <c r="R150" s="51" t="s">
        <v>18</v>
      </c>
      <c r="S150" s="51"/>
      <c r="T150" s="10">
        <v>0</v>
      </c>
      <c r="U150" s="10">
        <v>0</v>
      </c>
      <c r="V150" s="10">
        <v>0</v>
      </c>
      <c r="W150" s="10">
        <v>0</v>
      </c>
      <c r="X150" s="10">
        <v>0</v>
      </c>
      <c r="Y150" s="10">
        <v>0</v>
      </c>
      <c r="Z150" s="10">
        <v>0</v>
      </c>
      <c r="AA150" s="10">
        <v>0</v>
      </c>
      <c r="AB150" s="10">
        <v>0</v>
      </c>
      <c r="AC150" s="10">
        <v>0</v>
      </c>
      <c r="AD150" s="10">
        <v>0</v>
      </c>
      <c r="AE150" s="10">
        <v>0</v>
      </c>
      <c r="AF150" s="10">
        <v>0</v>
      </c>
      <c r="AG150" s="10">
        <v>0</v>
      </c>
      <c r="AH150" s="10">
        <v>0</v>
      </c>
      <c r="AI150" s="10">
        <v>0</v>
      </c>
      <c r="AJ150" s="10">
        <v>0</v>
      </c>
      <c r="AK150" s="10">
        <v>0</v>
      </c>
      <c r="AL150" s="10">
        <v>0</v>
      </c>
      <c r="AM150" s="10">
        <v>0</v>
      </c>
      <c r="AN150" s="10">
        <v>0</v>
      </c>
      <c r="AO150" s="10">
        <v>0</v>
      </c>
      <c r="AP150" s="10">
        <v>0</v>
      </c>
      <c r="AQ150" s="10">
        <v>0</v>
      </c>
      <c r="AR150" s="10">
        <v>0</v>
      </c>
      <c r="AS150" s="10">
        <v>0</v>
      </c>
    </row>
    <row r="151" spans="1:45" x14ac:dyDescent="0.3">
      <c r="A151" s="41">
        <f t="shared" ref="A151:C166" si="59">A150</f>
        <v>1390</v>
      </c>
      <c r="B151" s="42" t="s">
        <v>41</v>
      </c>
      <c r="C151" s="42" t="s">
        <v>42</v>
      </c>
      <c r="D151" s="42">
        <v>5</v>
      </c>
      <c r="E151" s="42" t="str">
        <f>E150</f>
        <v/>
      </c>
      <c r="F151" s="42" t="str">
        <f>F150</f>
        <v/>
      </c>
      <c r="G151" s="42" t="str">
        <f>G150</f>
        <v>GAMMES A COMPLETER</v>
      </c>
      <c r="H151" s="42"/>
      <c r="I151" s="42" t="str">
        <f ca="1">I150</f>
        <v>No actif</v>
      </c>
      <c r="J151" s="42">
        <f>J150</f>
        <v>0</v>
      </c>
      <c r="K151" s="42"/>
      <c r="L151" s="43" t="s">
        <v>17</v>
      </c>
      <c r="M151" s="42"/>
      <c r="N151" s="42"/>
      <c r="O151" s="42"/>
      <c r="P151" s="44" t="str">
        <f t="shared" si="35"/>
        <v/>
      </c>
      <c r="Q151" s="44" t="str">
        <f t="shared" si="35"/>
        <v/>
      </c>
      <c r="R151" s="44" t="s">
        <v>28</v>
      </c>
      <c r="S151" s="52">
        <v>0</v>
      </c>
      <c r="T151" s="52">
        <v>0</v>
      </c>
      <c r="U151" s="52">
        <v>0</v>
      </c>
      <c r="V151" s="52">
        <v>0</v>
      </c>
      <c r="W151" s="52">
        <v>0</v>
      </c>
      <c r="X151" s="52">
        <v>0</v>
      </c>
      <c r="Y151" s="52">
        <v>0</v>
      </c>
      <c r="Z151" s="52">
        <v>0</v>
      </c>
      <c r="AA151" s="52">
        <v>0</v>
      </c>
      <c r="AB151" s="52">
        <v>0</v>
      </c>
      <c r="AC151" s="52">
        <v>0</v>
      </c>
      <c r="AD151" s="52">
        <v>0</v>
      </c>
      <c r="AE151" s="52">
        <v>0</v>
      </c>
      <c r="AF151" s="52">
        <v>0</v>
      </c>
      <c r="AG151" s="52">
        <v>0</v>
      </c>
      <c r="AH151" s="52">
        <v>0</v>
      </c>
      <c r="AI151" s="52">
        <v>0</v>
      </c>
      <c r="AJ151" s="52">
        <v>0</v>
      </c>
      <c r="AK151" s="52">
        <v>0</v>
      </c>
      <c r="AL151" s="52">
        <v>0</v>
      </c>
      <c r="AM151" s="52">
        <v>0</v>
      </c>
      <c r="AN151" s="52">
        <v>0</v>
      </c>
      <c r="AO151" s="52">
        <v>0</v>
      </c>
      <c r="AP151" s="52">
        <v>0</v>
      </c>
      <c r="AQ151" s="52">
        <v>0</v>
      </c>
      <c r="AR151" s="52">
        <v>0</v>
      </c>
      <c r="AS151" s="52">
        <v>0</v>
      </c>
    </row>
    <row r="152" spans="1:45" x14ac:dyDescent="0.3">
      <c r="A152" s="53">
        <f t="shared" si="59"/>
        <v>1390</v>
      </c>
      <c r="B152" s="54" t="s">
        <v>41</v>
      </c>
      <c r="C152" s="54" t="s">
        <v>42</v>
      </c>
      <c r="D152" s="55">
        <v>5</v>
      </c>
      <c r="E152" s="55" t="str">
        <f t="shared" ref="E152:G160" si="60">E151</f>
        <v/>
      </c>
      <c r="F152" s="55" t="str">
        <f t="shared" si="60"/>
        <v/>
      </c>
      <c r="G152" s="55" t="str">
        <f t="shared" si="60"/>
        <v>GAMMES A COMPLETER</v>
      </c>
      <c r="H152" s="55">
        <f>IFERROR(VLOOKUP(G152,[1]gammes!$A$1:$E$30,2,FALSE),0)</f>
        <v>0</v>
      </c>
      <c r="I152" s="55" t="str">
        <f ca="1">I151</f>
        <v>No actif</v>
      </c>
      <c r="J152" s="55">
        <f t="shared" ref="J152:J160" si="61">J151</f>
        <v>0</v>
      </c>
      <c r="K152" s="55" t="s">
        <v>29</v>
      </c>
      <c r="L152" s="56" t="s">
        <v>17</v>
      </c>
      <c r="M152" s="55"/>
      <c r="N152" s="55"/>
      <c r="O152" s="55"/>
      <c r="P152" s="57" t="str">
        <f t="shared" si="35"/>
        <v/>
      </c>
      <c r="Q152" s="57" t="str">
        <f t="shared" si="35"/>
        <v/>
      </c>
      <c r="R152" s="57" t="s">
        <v>29</v>
      </c>
      <c r="S152" s="57"/>
      <c r="T152" s="54"/>
      <c r="U152" s="54"/>
      <c r="V152" s="54"/>
      <c r="W152" s="54"/>
      <c r="X152" s="54"/>
      <c r="Y152" s="54"/>
      <c r="Z152" s="54"/>
      <c r="AA152" s="54"/>
      <c r="AB152" s="54"/>
      <c r="AC152" s="54"/>
      <c r="AD152" s="54"/>
      <c r="AE152" s="54"/>
      <c r="AF152" s="54"/>
      <c r="AG152" s="54"/>
      <c r="AH152" s="54"/>
      <c r="AI152" s="54"/>
      <c r="AJ152" s="54"/>
      <c r="AK152" s="54"/>
      <c r="AL152" s="54"/>
      <c r="AM152" s="54"/>
      <c r="AN152" s="54"/>
      <c r="AO152" s="54"/>
      <c r="AP152" s="54"/>
      <c r="AQ152" s="54"/>
      <c r="AR152" s="54"/>
      <c r="AS152" s="54"/>
    </row>
    <row r="153" spans="1:45" x14ac:dyDescent="0.3">
      <c r="A153" s="53">
        <f t="shared" si="59"/>
        <v>1390</v>
      </c>
      <c r="B153" s="54" t="s">
        <v>41</v>
      </c>
      <c r="C153" s="54" t="s">
        <v>42</v>
      </c>
      <c r="D153" s="55">
        <v>5</v>
      </c>
      <c r="E153" s="55" t="str">
        <f t="shared" si="60"/>
        <v/>
      </c>
      <c r="F153" s="55" t="str">
        <f t="shared" si="60"/>
        <v/>
      </c>
      <c r="G153" s="55" t="str">
        <f t="shared" si="60"/>
        <v>GAMMES A COMPLETER</v>
      </c>
      <c r="H153" s="55">
        <f>IFERROR(VLOOKUP(G153,[1]gammes!$A$1:$E$30,3,FALSE),0)</f>
        <v>0</v>
      </c>
      <c r="I153" s="55" t="str">
        <f ca="1">I152</f>
        <v>No actif</v>
      </c>
      <c r="J153" s="55">
        <f t="shared" si="61"/>
        <v>0</v>
      </c>
      <c r="K153" s="55" t="s">
        <v>30</v>
      </c>
      <c r="L153" s="56" t="s">
        <v>17</v>
      </c>
      <c r="M153" s="55"/>
      <c r="N153" s="55"/>
      <c r="O153" s="55"/>
      <c r="P153" s="57" t="str">
        <f t="shared" si="35"/>
        <v/>
      </c>
      <c r="Q153" s="57" t="str">
        <f t="shared" si="35"/>
        <v/>
      </c>
      <c r="R153" s="57" t="s">
        <v>30</v>
      </c>
      <c r="S153" s="57"/>
      <c r="T153" s="54"/>
      <c r="U153" s="54"/>
      <c r="V153" s="54"/>
      <c r="W153" s="54"/>
      <c r="X153" s="54"/>
      <c r="Y153" s="54"/>
      <c r="Z153" s="54"/>
      <c r="AA153" s="54"/>
      <c r="AB153" s="54"/>
      <c r="AC153" s="54"/>
      <c r="AD153" s="54"/>
      <c r="AE153" s="54"/>
      <c r="AF153" s="54"/>
      <c r="AG153" s="54"/>
      <c r="AH153" s="54"/>
      <c r="AI153" s="54"/>
      <c r="AJ153" s="54"/>
      <c r="AK153" s="54"/>
      <c r="AL153" s="54"/>
      <c r="AM153" s="54"/>
      <c r="AN153" s="54"/>
      <c r="AO153" s="54"/>
      <c r="AP153" s="54"/>
      <c r="AQ153" s="54"/>
      <c r="AR153" s="54"/>
      <c r="AS153" s="54"/>
    </row>
    <row r="154" spans="1:45" x14ac:dyDescent="0.3">
      <c r="A154" s="53">
        <f t="shared" si="59"/>
        <v>1390</v>
      </c>
      <c r="B154" s="54" t="s">
        <v>41</v>
      </c>
      <c r="C154" s="54" t="s">
        <v>42</v>
      </c>
      <c r="D154" s="55">
        <v>5</v>
      </c>
      <c r="E154" s="55" t="str">
        <f t="shared" si="60"/>
        <v/>
      </c>
      <c r="F154" s="55" t="str">
        <f t="shared" si="60"/>
        <v/>
      </c>
      <c r="G154" s="55" t="str">
        <f t="shared" si="60"/>
        <v>GAMMES A COMPLETER</v>
      </c>
      <c r="H154" s="55">
        <f>IFERROR(VLOOKUP(G154,[1]gammes!$A$1:$D$30,4,FALSE),0)</f>
        <v>0</v>
      </c>
      <c r="I154" s="55" t="str">
        <f t="shared" ref="I154:J160" ca="1" si="62">I153</f>
        <v>No actif</v>
      </c>
      <c r="J154" s="55">
        <f t="shared" si="61"/>
        <v>0</v>
      </c>
      <c r="K154" s="55" t="s">
        <v>31</v>
      </c>
      <c r="L154" s="56" t="s">
        <v>17</v>
      </c>
      <c r="M154" s="55"/>
      <c r="N154" s="55"/>
      <c r="O154" s="55"/>
      <c r="P154" s="57" t="str">
        <f t="shared" si="35"/>
        <v/>
      </c>
      <c r="Q154" s="57" t="str">
        <f t="shared" si="35"/>
        <v/>
      </c>
      <c r="R154" s="57" t="s">
        <v>31</v>
      </c>
      <c r="S154" s="57"/>
      <c r="T154" s="54"/>
      <c r="U154" s="54"/>
      <c r="V154" s="54"/>
      <c r="W154" s="54"/>
      <c r="X154" s="54"/>
      <c r="Y154" s="54"/>
      <c r="Z154" s="54"/>
      <c r="AA154" s="54"/>
      <c r="AB154" s="54"/>
      <c r="AC154" s="54"/>
      <c r="AD154" s="54"/>
      <c r="AE154" s="54"/>
      <c r="AF154" s="54"/>
      <c r="AG154" s="54"/>
      <c r="AH154" s="54"/>
      <c r="AI154" s="54"/>
      <c r="AJ154" s="54"/>
      <c r="AK154" s="54"/>
      <c r="AL154" s="54"/>
      <c r="AM154" s="54"/>
      <c r="AN154" s="54"/>
      <c r="AO154" s="54"/>
      <c r="AP154" s="54"/>
      <c r="AQ154" s="54"/>
      <c r="AR154" s="54"/>
      <c r="AS154" s="54"/>
    </row>
    <row r="155" spans="1:45" x14ac:dyDescent="0.3">
      <c r="A155" s="53">
        <f t="shared" si="59"/>
        <v>1390</v>
      </c>
      <c r="B155" s="54" t="s">
        <v>41</v>
      </c>
      <c r="C155" s="54" t="s">
        <v>42</v>
      </c>
      <c r="D155" s="55">
        <v>2</v>
      </c>
      <c r="E155" s="55" t="str">
        <f t="shared" si="60"/>
        <v/>
      </c>
      <c r="F155" s="55" t="str">
        <f t="shared" si="60"/>
        <v/>
      </c>
      <c r="G155" s="55" t="str">
        <f t="shared" si="60"/>
        <v>GAMMES A COMPLETER</v>
      </c>
      <c r="H155" s="55">
        <f>IFERROR(VLOOKUP(G155,[1]gammes!$A$1:$E$30,5,FALSE),0)</f>
        <v>0</v>
      </c>
      <c r="I155" s="55" t="str">
        <f t="shared" ca="1" si="62"/>
        <v>No actif</v>
      </c>
      <c r="J155" s="55">
        <f t="shared" si="62"/>
        <v>0</v>
      </c>
      <c r="K155" s="55" t="s">
        <v>32</v>
      </c>
      <c r="L155" s="56" t="s">
        <v>17</v>
      </c>
      <c r="M155" s="55"/>
      <c r="N155" s="55"/>
      <c r="O155" s="55"/>
      <c r="P155" s="57" t="str">
        <f t="shared" si="35"/>
        <v/>
      </c>
      <c r="Q155" s="57" t="str">
        <f t="shared" si="35"/>
        <v/>
      </c>
      <c r="R155" s="57" t="s">
        <v>32</v>
      </c>
      <c r="S155" s="57"/>
      <c r="T155" s="54"/>
      <c r="U155" s="54"/>
      <c r="V155" s="54"/>
      <c r="W155" s="54"/>
      <c r="X155" s="54"/>
      <c r="Y155" s="54"/>
      <c r="Z155" s="54"/>
      <c r="AA155" s="54"/>
      <c r="AB155" s="54"/>
      <c r="AC155" s="54"/>
      <c r="AD155" s="54"/>
      <c r="AE155" s="54"/>
      <c r="AF155" s="54"/>
      <c r="AG155" s="54"/>
      <c r="AH155" s="54"/>
      <c r="AI155" s="54"/>
      <c r="AJ155" s="54"/>
      <c r="AK155" s="54"/>
      <c r="AL155" s="54"/>
      <c r="AM155" s="54"/>
      <c r="AN155" s="54"/>
      <c r="AO155" s="54"/>
      <c r="AP155" s="54"/>
      <c r="AQ155" s="54"/>
      <c r="AR155" s="54"/>
      <c r="AS155" s="54"/>
    </row>
    <row r="156" spans="1:45" x14ac:dyDescent="0.3">
      <c r="A156" s="58">
        <f>A154</f>
        <v>1390</v>
      </c>
      <c r="B156" s="59" t="s">
        <v>41</v>
      </c>
      <c r="C156" s="59" t="s">
        <v>42</v>
      </c>
      <c r="D156" s="59">
        <v>5</v>
      </c>
      <c r="E156" s="59" t="str">
        <f t="shared" ref="E156:F156" si="63">E154</f>
        <v/>
      </c>
      <c r="F156" s="59" t="str">
        <f t="shared" si="63"/>
        <v/>
      </c>
      <c r="G156" s="59" t="str">
        <f>G154</f>
        <v>GAMMES A COMPLETER</v>
      </c>
      <c r="H156" s="59"/>
      <c r="I156" s="59" t="str">
        <f ca="1">I154</f>
        <v>No actif</v>
      </c>
      <c r="J156" s="59">
        <f>J154</f>
        <v>0</v>
      </c>
      <c r="K156" s="59"/>
      <c r="L156" s="60" t="s">
        <v>17</v>
      </c>
      <c r="M156" s="59"/>
      <c r="N156" s="59"/>
      <c r="O156" s="59"/>
      <c r="P156" s="61" t="str">
        <f t="shared" si="35"/>
        <v/>
      </c>
      <c r="Q156" s="61" t="str">
        <f t="shared" si="35"/>
        <v/>
      </c>
      <c r="R156" s="61" t="s">
        <v>33</v>
      </c>
      <c r="S156" s="59">
        <v>0</v>
      </c>
      <c r="T156" s="59">
        <v>0</v>
      </c>
      <c r="U156" s="59">
        <v>0</v>
      </c>
      <c r="V156" s="59">
        <v>0</v>
      </c>
      <c r="W156" s="59">
        <v>0</v>
      </c>
      <c r="X156" s="59">
        <v>0</v>
      </c>
      <c r="Y156" s="59">
        <v>0</v>
      </c>
      <c r="Z156" s="59">
        <v>0</v>
      </c>
      <c r="AA156" s="59">
        <v>0</v>
      </c>
      <c r="AB156" s="59">
        <v>0</v>
      </c>
      <c r="AC156" s="59">
        <v>0</v>
      </c>
      <c r="AD156" s="59">
        <v>0</v>
      </c>
      <c r="AE156" s="59">
        <v>0</v>
      </c>
      <c r="AF156" s="59">
        <v>0</v>
      </c>
      <c r="AG156" s="59">
        <v>0</v>
      </c>
      <c r="AH156" s="59">
        <v>0</v>
      </c>
      <c r="AI156" s="59">
        <v>0</v>
      </c>
      <c r="AJ156" s="59">
        <v>0</v>
      </c>
      <c r="AK156" s="59">
        <v>0</v>
      </c>
      <c r="AL156" s="59">
        <v>0</v>
      </c>
      <c r="AM156" s="59">
        <v>0</v>
      </c>
      <c r="AN156" s="59">
        <v>0</v>
      </c>
      <c r="AO156" s="59">
        <v>0</v>
      </c>
      <c r="AP156" s="59">
        <v>0</v>
      </c>
      <c r="AQ156" s="59">
        <v>0</v>
      </c>
      <c r="AR156" s="59">
        <v>0</v>
      </c>
      <c r="AS156" s="59">
        <v>0</v>
      </c>
    </row>
    <row r="157" spans="1:45" x14ac:dyDescent="0.3">
      <c r="A157" s="26">
        <f t="shared" si="59"/>
        <v>1390</v>
      </c>
      <c r="B157" s="27" t="s">
        <v>41</v>
      </c>
      <c r="C157" s="27" t="s">
        <v>42</v>
      </c>
      <c r="D157" s="27">
        <v>5</v>
      </c>
      <c r="E157" s="27" t="str">
        <f t="shared" ref="E157:F160" si="64">E156</f>
        <v/>
      </c>
      <c r="F157" s="27" t="str">
        <f t="shared" si="64"/>
        <v/>
      </c>
      <c r="G157" s="27" t="str">
        <f t="shared" si="60"/>
        <v>GAMMES A COMPLETER</v>
      </c>
      <c r="H157" s="27"/>
      <c r="I157" s="27" t="str">
        <f t="shared" ca="1" si="62"/>
        <v>No actif</v>
      </c>
      <c r="J157" s="27">
        <f t="shared" si="61"/>
        <v>0</v>
      </c>
      <c r="K157" s="27"/>
      <c r="L157" s="28" t="s">
        <v>17</v>
      </c>
      <c r="M157" s="27"/>
      <c r="N157" s="27"/>
      <c r="O157" s="27"/>
      <c r="P157" s="29" t="str">
        <f t="shared" si="35"/>
        <v/>
      </c>
      <c r="Q157" s="29" t="str">
        <f t="shared" si="35"/>
        <v/>
      </c>
      <c r="R157" s="30" t="s">
        <v>23</v>
      </c>
      <c r="S157" s="27"/>
      <c r="T157" s="31" t="e">
        <v>#NAME?</v>
      </c>
      <c r="U157" s="31" t="e">
        <v>#NAME?</v>
      </c>
      <c r="V157" s="31" t="e">
        <v>#NAME?</v>
      </c>
      <c r="W157" s="31" t="e">
        <v>#NAME?</v>
      </c>
      <c r="X157" s="31" t="e">
        <v>#NAME?</v>
      </c>
      <c r="Y157" s="31" t="e">
        <v>#NAME?</v>
      </c>
      <c r="Z157" s="31" t="e">
        <v>#NAME?</v>
      </c>
      <c r="AA157" s="31" t="e">
        <v>#NAME?</v>
      </c>
      <c r="AB157" s="31" t="e">
        <v>#NAME?</v>
      </c>
      <c r="AC157" s="31" t="e">
        <v>#NAME?</v>
      </c>
      <c r="AD157" s="31" t="e">
        <v>#NAME?</v>
      </c>
      <c r="AE157" s="31" t="e">
        <v>#NAME?</v>
      </c>
      <c r="AF157" s="31" t="e">
        <v>#NAME?</v>
      </c>
      <c r="AG157" s="31" t="e">
        <v>#NAME?</v>
      </c>
      <c r="AH157" s="31" t="e">
        <v>#NAME?</v>
      </c>
      <c r="AI157" s="31" t="e">
        <v>#NAME?</v>
      </c>
      <c r="AJ157" s="31" t="e">
        <v>#NAME?</v>
      </c>
      <c r="AK157" s="31" t="e">
        <v>#NAME?</v>
      </c>
      <c r="AL157" s="31" t="e">
        <v>#NAME?</v>
      </c>
      <c r="AM157" s="31" t="e">
        <v>#NAME?</v>
      </c>
      <c r="AN157" s="31" t="e">
        <v>#NAME?</v>
      </c>
      <c r="AO157" s="31" t="e">
        <v>#NAME?</v>
      </c>
      <c r="AP157" s="31" t="e">
        <v>#NAME?</v>
      </c>
      <c r="AQ157" s="31" t="e">
        <v>#NAME?</v>
      </c>
      <c r="AR157" s="31" t="e">
        <v>#NAME?</v>
      </c>
      <c r="AS157" s="31" t="e">
        <v>#NAME?</v>
      </c>
    </row>
    <row r="158" spans="1:45" x14ac:dyDescent="0.3">
      <c r="A158" s="36">
        <f t="shared" si="59"/>
        <v>1390</v>
      </c>
      <c r="B158" s="37" t="s">
        <v>41</v>
      </c>
      <c r="C158" s="37" t="s">
        <v>42</v>
      </c>
      <c r="D158" s="37">
        <v>5</v>
      </c>
      <c r="E158" s="37" t="str">
        <f t="shared" si="64"/>
        <v/>
      </c>
      <c r="F158" s="37" t="str">
        <f t="shared" si="64"/>
        <v/>
      </c>
      <c r="G158" s="37" t="str">
        <f t="shared" si="60"/>
        <v>GAMMES A COMPLETER</v>
      </c>
      <c r="H158" s="37"/>
      <c r="I158" s="37" t="str">
        <f t="shared" ca="1" si="62"/>
        <v>No actif</v>
      </c>
      <c r="J158" s="37">
        <f t="shared" si="61"/>
        <v>0</v>
      </c>
      <c r="K158" s="37"/>
      <c r="L158" s="38"/>
      <c r="M158" s="37"/>
      <c r="N158" s="37"/>
      <c r="O158" s="37"/>
      <c r="P158" s="39" t="str">
        <f t="shared" si="35"/>
        <v/>
      </c>
      <c r="Q158" s="39" t="str">
        <f t="shared" si="35"/>
        <v/>
      </c>
      <c r="R158" s="39" t="s">
        <v>25</v>
      </c>
      <c r="S158" s="37">
        <v>0</v>
      </c>
      <c r="T158" s="37">
        <v>0</v>
      </c>
      <c r="U158" s="37">
        <v>0</v>
      </c>
      <c r="V158" s="37">
        <v>0</v>
      </c>
      <c r="W158" s="37">
        <v>0</v>
      </c>
      <c r="X158" s="37">
        <v>0</v>
      </c>
      <c r="Y158" s="37">
        <v>0</v>
      </c>
      <c r="Z158" s="37">
        <v>0</v>
      </c>
      <c r="AA158" s="37">
        <v>0</v>
      </c>
      <c r="AB158" s="37">
        <v>0</v>
      </c>
      <c r="AC158" s="37">
        <v>0</v>
      </c>
      <c r="AD158" s="37">
        <v>0</v>
      </c>
      <c r="AE158" s="37">
        <v>0</v>
      </c>
      <c r="AF158" s="37">
        <v>0</v>
      </c>
      <c r="AG158" s="37">
        <v>0</v>
      </c>
      <c r="AH158" s="37">
        <v>0</v>
      </c>
      <c r="AI158" s="37">
        <v>0</v>
      </c>
      <c r="AJ158" s="37">
        <v>0</v>
      </c>
      <c r="AK158" s="37">
        <v>0</v>
      </c>
      <c r="AL158" s="37">
        <v>0</v>
      </c>
      <c r="AM158" s="37">
        <v>0</v>
      </c>
      <c r="AN158" s="37">
        <v>0</v>
      </c>
      <c r="AO158" s="37">
        <v>0</v>
      </c>
      <c r="AP158" s="37">
        <v>0</v>
      </c>
      <c r="AQ158" s="37">
        <v>0</v>
      </c>
      <c r="AR158" s="37">
        <v>0</v>
      </c>
      <c r="AS158" s="37">
        <v>0</v>
      </c>
    </row>
    <row r="159" spans="1:45" x14ac:dyDescent="0.3">
      <c r="A159" s="62">
        <f t="shared" si="59"/>
        <v>1390</v>
      </c>
      <c r="B159" s="63" t="s">
        <v>41</v>
      </c>
      <c r="C159" s="63" t="s">
        <v>42</v>
      </c>
      <c r="D159" s="63">
        <v>5</v>
      </c>
      <c r="E159" s="63" t="str">
        <f t="shared" si="64"/>
        <v/>
      </c>
      <c r="F159" s="63" t="str">
        <f t="shared" si="64"/>
        <v/>
      </c>
      <c r="G159" s="63" t="str">
        <f t="shared" si="60"/>
        <v>GAMMES A COMPLETER</v>
      </c>
      <c r="H159" s="63"/>
      <c r="I159" s="63" t="str">
        <f t="shared" ca="1" si="62"/>
        <v>No actif</v>
      </c>
      <c r="J159" s="63">
        <f t="shared" si="61"/>
        <v>0</v>
      </c>
      <c r="K159" s="63"/>
      <c r="L159" s="64" t="s">
        <v>17</v>
      </c>
      <c r="M159" s="63"/>
      <c r="N159" s="63"/>
      <c r="O159" s="63"/>
      <c r="P159" s="65" t="str">
        <f t="shared" si="35"/>
        <v/>
      </c>
      <c r="Q159" s="65" t="str">
        <f t="shared" si="35"/>
        <v/>
      </c>
      <c r="R159" s="65" t="s">
        <v>34</v>
      </c>
      <c r="S159" s="63">
        <v>0</v>
      </c>
      <c r="T159" s="63">
        <v>0</v>
      </c>
      <c r="U159" s="63">
        <v>0</v>
      </c>
      <c r="V159" s="63">
        <v>0</v>
      </c>
      <c r="W159" s="63">
        <v>0</v>
      </c>
      <c r="X159" s="63">
        <v>0</v>
      </c>
      <c r="Y159" s="63">
        <v>0</v>
      </c>
      <c r="Z159" s="63">
        <v>0</v>
      </c>
      <c r="AA159" s="63">
        <v>0</v>
      </c>
      <c r="AB159" s="63">
        <v>0</v>
      </c>
      <c r="AC159" s="63">
        <v>0</v>
      </c>
      <c r="AD159" s="63">
        <v>0</v>
      </c>
      <c r="AE159" s="63">
        <v>0</v>
      </c>
      <c r="AF159" s="63">
        <v>0</v>
      </c>
      <c r="AG159" s="63">
        <v>0</v>
      </c>
      <c r="AH159" s="63">
        <v>0</v>
      </c>
      <c r="AI159" s="63">
        <v>0</v>
      </c>
      <c r="AJ159" s="63">
        <v>0</v>
      </c>
      <c r="AK159" s="63">
        <v>0</v>
      </c>
      <c r="AL159" s="63">
        <v>0</v>
      </c>
      <c r="AM159" s="63">
        <v>0</v>
      </c>
      <c r="AN159" s="63">
        <v>0</v>
      </c>
      <c r="AO159" s="63">
        <v>0</v>
      </c>
      <c r="AP159" s="63">
        <v>0</v>
      </c>
      <c r="AQ159" s="63">
        <v>0</v>
      </c>
      <c r="AR159" s="63">
        <v>0</v>
      </c>
      <c r="AS159" s="63">
        <v>0</v>
      </c>
    </row>
    <row r="160" spans="1:45" ht="15" thickBot="1" x14ac:dyDescent="0.35">
      <c r="A160" s="66">
        <f>A159</f>
        <v>1390</v>
      </c>
      <c r="B160" s="67" t="s">
        <v>41</v>
      </c>
      <c r="C160" s="67" t="s">
        <v>42</v>
      </c>
      <c r="D160" s="67">
        <v>5</v>
      </c>
      <c r="E160" s="67" t="str">
        <f t="shared" si="64"/>
        <v/>
      </c>
      <c r="F160" s="67" t="str">
        <f t="shared" si="64"/>
        <v/>
      </c>
      <c r="G160" s="67" t="str">
        <f t="shared" si="60"/>
        <v>GAMMES A COMPLETER</v>
      </c>
      <c r="H160" s="67"/>
      <c r="I160" s="67" t="str">
        <f t="shared" ca="1" si="62"/>
        <v>No actif</v>
      </c>
      <c r="J160" s="67">
        <f t="shared" si="61"/>
        <v>0</v>
      </c>
      <c r="K160" s="67"/>
      <c r="L160" s="68" t="s">
        <v>17</v>
      </c>
      <c r="M160" s="67"/>
      <c r="N160" s="67"/>
      <c r="O160" s="67"/>
      <c r="P160" s="69" t="str">
        <f t="shared" si="35"/>
        <v/>
      </c>
      <c r="Q160" s="69" t="str">
        <f t="shared" si="35"/>
        <v/>
      </c>
      <c r="R160" s="69" t="s">
        <v>35</v>
      </c>
      <c r="S160" s="67"/>
      <c r="T160" s="70">
        <v>0</v>
      </c>
      <c r="U160" s="70">
        <v>0</v>
      </c>
      <c r="V160" s="70">
        <v>0</v>
      </c>
      <c r="W160" s="70">
        <v>0</v>
      </c>
      <c r="X160" s="70">
        <v>0</v>
      </c>
      <c r="Y160" s="70">
        <v>0</v>
      </c>
      <c r="Z160" s="70">
        <v>0</v>
      </c>
      <c r="AA160" s="70">
        <v>0</v>
      </c>
      <c r="AB160" s="70">
        <v>0</v>
      </c>
      <c r="AC160" s="70">
        <v>0</v>
      </c>
      <c r="AD160" s="70">
        <v>0</v>
      </c>
      <c r="AE160" s="70">
        <v>0</v>
      </c>
      <c r="AF160" s="70">
        <v>0</v>
      </c>
      <c r="AG160" s="70">
        <v>0</v>
      </c>
      <c r="AH160" s="70">
        <v>0</v>
      </c>
      <c r="AI160" s="70">
        <v>0</v>
      </c>
      <c r="AJ160" s="70">
        <v>0</v>
      </c>
      <c r="AK160" s="70">
        <v>0</v>
      </c>
      <c r="AL160" s="70">
        <v>0</v>
      </c>
      <c r="AM160" s="70">
        <v>0</v>
      </c>
      <c r="AN160" s="70">
        <v>0</v>
      </c>
      <c r="AO160" s="70">
        <v>0</v>
      </c>
      <c r="AP160" s="70">
        <v>0</v>
      </c>
      <c r="AQ160" s="70">
        <v>0</v>
      </c>
      <c r="AR160" s="70">
        <v>0</v>
      </c>
      <c r="AS160" s="70">
        <v>0</v>
      </c>
    </row>
    <row r="161" spans="1:45" x14ac:dyDescent="0.3">
      <c r="A161" s="50">
        <f>A159</f>
        <v>1390</v>
      </c>
      <c r="B161" s="10" t="s">
        <v>41</v>
      </c>
      <c r="C161" s="10" t="s">
        <v>42</v>
      </c>
      <c r="D161" s="10">
        <v>6</v>
      </c>
      <c r="E161" s="51" t="str">
        <f>IFERROR(VLOOKUP(A161&amp;D161,'[1]TABLE BOM'!$B$2:$D$399,3,FALSE),"")</f>
        <v/>
      </c>
      <c r="F161" s="10" t="str">
        <f>IFERROR(VLOOKUP(E161,'[1]TABLE BOM'!$D$2:$F$399,3,FALSE),"")</f>
        <v/>
      </c>
      <c r="G161" s="10" t="str">
        <f>IFERROR(VLOOKUP(E161,'[1]TABLE BOM'!$D$1:$H$339,5,FALSE),"GAMMES A COMPLETER")</f>
        <v>GAMMES A COMPLETER</v>
      </c>
      <c r="H161" s="10"/>
      <c r="I161" s="10" t="str">
        <f ca="1">IF(SUM(T161:OFFSET(T161,,25,,))=0,"No actif","Actif")</f>
        <v>No actif</v>
      </c>
      <c r="J161" s="10">
        <f>IFERROR(IF(E161="",0,VLOOKUP(E161,'[1]TABLE BOM'!$D$2:$G$500,4,FALSE)),0)</f>
        <v>0</v>
      </c>
      <c r="K161" s="10"/>
      <c r="L161" s="11" t="s">
        <v>17</v>
      </c>
      <c r="M161" s="10"/>
      <c r="N161" s="10"/>
      <c r="O161" s="10"/>
      <c r="P161" s="51" t="str">
        <f t="shared" si="35"/>
        <v/>
      </c>
      <c r="Q161" s="51" t="str">
        <f t="shared" si="35"/>
        <v/>
      </c>
      <c r="R161" s="51" t="s">
        <v>18</v>
      </c>
      <c r="S161" s="51"/>
      <c r="T161" s="10">
        <v>0</v>
      </c>
      <c r="U161" s="10">
        <v>0</v>
      </c>
      <c r="V161" s="10">
        <v>0</v>
      </c>
      <c r="W161" s="10">
        <v>0</v>
      </c>
      <c r="X161" s="10">
        <v>0</v>
      </c>
      <c r="Y161" s="10">
        <v>0</v>
      </c>
      <c r="Z161" s="10">
        <v>0</v>
      </c>
      <c r="AA161" s="10">
        <v>0</v>
      </c>
      <c r="AB161" s="10">
        <v>0</v>
      </c>
      <c r="AC161" s="10">
        <v>0</v>
      </c>
      <c r="AD161" s="10">
        <v>0</v>
      </c>
      <c r="AE161" s="10">
        <v>0</v>
      </c>
      <c r="AF161" s="10">
        <v>0</v>
      </c>
      <c r="AG161" s="10">
        <v>0</v>
      </c>
      <c r="AH161" s="10">
        <v>0</v>
      </c>
      <c r="AI161" s="10">
        <v>0</v>
      </c>
      <c r="AJ161" s="10">
        <v>0</v>
      </c>
      <c r="AK161" s="10">
        <v>0</v>
      </c>
      <c r="AL161" s="10">
        <v>0</v>
      </c>
      <c r="AM161" s="10">
        <v>0</v>
      </c>
      <c r="AN161" s="10">
        <v>0</v>
      </c>
      <c r="AO161" s="10">
        <v>0</v>
      </c>
      <c r="AP161" s="10">
        <v>0</v>
      </c>
      <c r="AQ161" s="10">
        <v>0</v>
      </c>
      <c r="AR161" s="10">
        <v>0</v>
      </c>
      <c r="AS161" s="10">
        <v>0</v>
      </c>
    </row>
    <row r="162" spans="1:45" x14ac:dyDescent="0.3">
      <c r="A162" s="41">
        <f t="shared" si="59"/>
        <v>1390</v>
      </c>
      <c r="B162" s="42" t="s">
        <v>41</v>
      </c>
      <c r="C162" s="42" t="s">
        <v>42</v>
      </c>
      <c r="D162" s="42">
        <v>6</v>
      </c>
      <c r="E162" s="42" t="str">
        <f>E161</f>
        <v/>
      </c>
      <c r="F162" s="42" t="str">
        <f>F161</f>
        <v/>
      </c>
      <c r="G162" s="42" t="str">
        <f>G161</f>
        <v>GAMMES A COMPLETER</v>
      </c>
      <c r="H162" s="42"/>
      <c r="I162" s="42" t="str">
        <f ca="1">I161</f>
        <v>No actif</v>
      </c>
      <c r="J162" s="42">
        <f>J161</f>
        <v>0</v>
      </c>
      <c r="K162" s="42"/>
      <c r="L162" s="43" t="s">
        <v>17</v>
      </c>
      <c r="M162" s="42"/>
      <c r="N162" s="42"/>
      <c r="O162" s="42"/>
      <c r="P162" s="44" t="str">
        <f t="shared" si="35"/>
        <v/>
      </c>
      <c r="Q162" s="44" t="str">
        <f t="shared" si="35"/>
        <v/>
      </c>
      <c r="R162" s="44" t="s">
        <v>28</v>
      </c>
      <c r="S162" s="52">
        <v>0</v>
      </c>
      <c r="T162" s="52">
        <v>0</v>
      </c>
      <c r="U162" s="52">
        <v>0</v>
      </c>
      <c r="V162" s="52">
        <v>0</v>
      </c>
      <c r="W162" s="52">
        <v>0</v>
      </c>
      <c r="X162" s="52">
        <v>0</v>
      </c>
      <c r="Y162" s="52">
        <v>0</v>
      </c>
      <c r="Z162" s="52">
        <v>0</v>
      </c>
      <c r="AA162" s="52">
        <v>0</v>
      </c>
      <c r="AB162" s="52">
        <v>0</v>
      </c>
      <c r="AC162" s="52">
        <v>0</v>
      </c>
      <c r="AD162" s="52">
        <v>0</v>
      </c>
      <c r="AE162" s="52">
        <v>0</v>
      </c>
      <c r="AF162" s="52">
        <v>0</v>
      </c>
      <c r="AG162" s="52">
        <v>0</v>
      </c>
      <c r="AH162" s="52">
        <v>0</v>
      </c>
      <c r="AI162" s="52">
        <v>0</v>
      </c>
      <c r="AJ162" s="52">
        <v>0</v>
      </c>
      <c r="AK162" s="52">
        <v>0</v>
      </c>
      <c r="AL162" s="52">
        <v>0</v>
      </c>
      <c r="AM162" s="52">
        <v>0</v>
      </c>
      <c r="AN162" s="52">
        <v>0</v>
      </c>
      <c r="AO162" s="52">
        <v>0</v>
      </c>
      <c r="AP162" s="52">
        <v>0</v>
      </c>
      <c r="AQ162" s="52">
        <v>0</v>
      </c>
      <c r="AR162" s="52">
        <v>0</v>
      </c>
      <c r="AS162" s="52">
        <v>0</v>
      </c>
    </row>
    <row r="163" spans="1:45" x14ac:dyDescent="0.3">
      <c r="A163" s="53">
        <f t="shared" si="59"/>
        <v>1390</v>
      </c>
      <c r="B163" s="54" t="s">
        <v>41</v>
      </c>
      <c r="C163" s="54" t="s">
        <v>42</v>
      </c>
      <c r="D163" s="55">
        <v>6</v>
      </c>
      <c r="E163" s="55" t="str">
        <f t="shared" ref="E163:G171" si="65">E162</f>
        <v/>
      </c>
      <c r="F163" s="55" t="str">
        <f t="shared" si="65"/>
        <v/>
      </c>
      <c r="G163" s="55" t="str">
        <f t="shared" si="65"/>
        <v>GAMMES A COMPLETER</v>
      </c>
      <c r="H163" s="55">
        <f>IFERROR(VLOOKUP(G163,[1]gammes!$A$1:$E$30,2,FALSE),0)</f>
        <v>0</v>
      </c>
      <c r="I163" s="55" t="str">
        <f ca="1">I162</f>
        <v>No actif</v>
      </c>
      <c r="J163" s="55">
        <f t="shared" ref="J163:J171" si="66">J162</f>
        <v>0</v>
      </c>
      <c r="K163" s="55" t="s">
        <v>29</v>
      </c>
      <c r="L163" s="56" t="s">
        <v>17</v>
      </c>
      <c r="M163" s="55"/>
      <c r="N163" s="55"/>
      <c r="O163" s="55"/>
      <c r="P163" s="57" t="str">
        <f t="shared" si="35"/>
        <v/>
      </c>
      <c r="Q163" s="57" t="str">
        <f t="shared" si="35"/>
        <v/>
      </c>
      <c r="R163" s="57" t="s">
        <v>29</v>
      </c>
      <c r="S163" s="57"/>
      <c r="T163" s="54"/>
      <c r="U163" s="54"/>
      <c r="V163" s="54"/>
      <c r="W163" s="54"/>
      <c r="X163" s="54"/>
      <c r="Y163" s="54"/>
      <c r="Z163" s="54"/>
      <c r="AA163" s="54"/>
      <c r="AB163" s="54"/>
      <c r="AC163" s="54"/>
      <c r="AD163" s="54"/>
      <c r="AE163" s="54"/>
      <c r="AF163" s="54"/>
      <c r="AG163" s="54"/>
      <c r="AH163" s="54"/>
      <c r="AI163" s="54"/>
      <c r="AJ163" s="54"/>
      <c r="AK163" s="54"/>
      <c r="AL163" s="54"/>
      <c r="AM163" s="54"/>
      <c r="AN163" s="54"/>
      <c r="AO163" s="54"/>
      <c r="AP163" s="54"/>
      <c r="AQ163" s="54"/>
      <c r="AR163" s="54"/>
      <c r="AS163" s="54"/>
    </row>
    <row r="164" spans="1:45" x14ac:dyDescent="0.3">
      <c r="A164" s="53">
        <f t="shared" si="59"/>
        <v>1390</v>
      </c>
      <c r="B164" s="54" t="s">
        <v>41</v>
      </c>
      <c r="C164" s="54" t="s">
        <v>42</v>
      </c>
      <c r="D164" s="55">
        <v>6</v>
      </c>
      <c r="E164" s="55" t="str">
        <f t="shared" si="65"/>
        <v/>
      </c>
      <c r="F164" s="55" t="str">
        <f t="shared" si="65"/>
        <v/>
      </c>
      <c r="G164" s="55" t="str">
        <f t="shared" si="65"/>
        <v>GAMMES A COMPLETER</v>
      </c>
      <c r="H164" s="55">
        <f>IFERROR(VLOOKUP(G164,[1]gammes!$A$1:$E$30,3,FALSE),0)</f>
        <v>0</v>
      </c>
      <c r="I164" s="55" t="str">
        <f ca="1">I163</f>
        <v>No actif</v>
      </c>
      <c r="J164" s="55">
        <f t="shared" si="66"/>
        <v>0</v>
      </c>
      <c r="K164" s="55" t="s">
        <v>30</v>
      </c>
      <c r="L164" s="56" t="s">
        <v>17</v>
      </c>
      <c r="M164" s="55"/>
      <c r="N164" s="55"/>
      <c r="O164" s="55"/>
      <c r="P164" s="57" t="str">
        <f t="shared" si="35"/>
        <v/>
      </c>
      <c r="Q164" s="57" t="str">
        <f t="shared" si="35"/>
        <v/>
      </c>
      <c r="R164" s="57" t="s">
        <v>30</v>
      </c>
      <c r="S164" s="57"/>
      <c r="T164" s="54"/>
      <c r="U164" s="54"/>
      <c r="V164" s="54"/>
      <c r="W164" s="54"/>
      <c r="X164" s="54"/>
      <c r="Y164" s="54"/>
      <c r="Z164" s="54"/>
      <c r="AA164" s="54"/>
      <c r="AB164" s="54"/>
      <c r="AC164" s="54"/>
      <c r="AD164" s="54"/>
      <c r="AE164" s="54"/>
      <c r="AF164" s="54"/>
      <c r="AG164" s="54"/>
      <c r="AH164" s="54"/>
      <c r="AI164" s="54"/>
      <c r="AJ164" s="54"/>
      <c r="AK164" s="54"/>
      <c r="AL164" s="54"/>
      <c r="AM164" s="54"/>
      <c r="AN164" s="54"/>
      <c r="AO164" s="54"/>
      <c r="AP164" s="54"/>
      <c r="AQ164" s="54"/>
      <c r="AR164" s="54"/>
      <c r="AS164" s="54"/>
    </row>
    <row r="165" spans="1:45" x14ac:dyDescent="0.3">
      <c r="A165" s="53">
        <f t="shared" si="59"/>
        <v>1390</v>
      </c>
      <c r="B165" s="54" t="s">
        <v>41</v>
      </c>
      <c r="C165" s="54" t="s">
        <v>42</v>
      </c>
      <c r="D165" s="55">
        <v>6</v>
      </c>
      <c r="E165" s="55" t="str">
        <f t="shared" si="65"/>
        <v/>
      </c>
      <c r="F165" s="55" t="str">
        <f t="shared" si="65"/>
        <v/>
      </c>
      <c r="G165" s="55" t="str">
        <f t="shared" si="65"/>
        <v>GAMMES A COMPLETER</v>
      </c>
      <c r="H165" s="55">
        <f>IFERROR(VLOOKUP(G165,[1]gammes!$A$1:$D$30,4,FALSE),0)</f>
        <v>0</v>
      </c>
      <c r="I165" s="55" t="str">
        <f t="shared" ref="I165:J171" ca="1" si="67">I164</f>
        <v>No actif</v>
      </c>
      <c r="J165" s="55">
        <f t="shared" si="66"/>
        <v>0</v>
      </c>
      <c r="K165" s="55" t="s">
        <v>31</v>
      </c>
      <c r="L165" s="56" t="s">
        <v>17</v>
      </c>
      <c r="M165" s="55"/>
      <c r="N165" s="55"/>
      <c r="O165" s="55"/>
      <c r="P165" s="57" t="str">
        <f t="shared" si="35"/>
        <v/>
      </c>
      <c r="Q165" s="57" t="str">
        <f t="shared" si="35"/>
        <v/>
      </c>
      <c r="R165" s="57" t="s">
        <v>31</v>
      </c>
      <c r="S165" s="57"/>
      <c r="T165" s="54"/>
      <c r="U165" s="54"/>
      <c r="V165" s="54"/>
      <c r="W165" s="54"/>
      <c r="X165" s="54"/>
      <c r="Y165" s="54"/>
      <c r="Z165" s="54"/>
      <c r="AA165" s="54"/>
      <c r="AB165" s="54"/>
      <c r="AC165" s="54"/>
      <c r="AD165" s="54"/>
      <c r="AE165" s="54"/>
      <c r="AF165" s="54"/>
      <c r="AG165" s="54"/>
      <c r="AH165" s="54"/>
      <c r="AI165" s="54"/>
      <c r="AJ165" s="54"/>
      <c r="AK165" s="54"/>
      <c r="AL165" s="54"/>
      <c r="AM165" s="54"/>
      <c r="AN165" s="54"/>
      <c r="AO165" s="54"/>
      <c r="AP165" s="54"/>
      <c r="AQ165" s="54"/>
      <c r="AR165" s="54"/>
      <c r="AS165" s="54"/>
    </row>
    <row r="166" spans="1:45" x14ac:dyDescent="0.3">
      <c r="A166" s="53">
        <f t="shared" si="59"/>
        <v>1390</v>
      </c>
      <c r="B166" s="54" t="s">
        <v>41</v>
      </c>
      <c r="C166" s="54" t="s">
        <v>42</v>
      </c>
      <c r="D166" s="55">
        <v>2</v>
      </c>
      <c r="E166" s="55" t="str">
        <f t="shared" si="65"/>
        <v/>
      </c>
      <c r="F166" s="55" t="str">
        <f t="shared" si="65"/>
        <v/>
      </c>
      <c r="G166" s="55" t="str">
        <f t="shared" si="65"/>
        <v>GAMMES A COMPLETER</v>
      </c>
      <c r="H166" s="55">
        <f>IFERROR(VLOOKUP(G166,[1]gammes!$A$1:$E$30,5,FALSE),0)</f>
        <v>0</v>
      </c>
      <c r="I166" s="55" t="str">
        <f t="shared" ca="1" si="67"/>
        <v>No actif</v>
      </c>
      <c r="J166" s="55">
        <f t="shared" si="67"/>
        <v>0</v>
      </c>
      <c r="K166" s="55" t="s">
        <v>32</v>
      </c>
      <c r="L166" s="56" t="s">
        <v>17</v>
      </c>
      <c r="M166" s="55"/>
      <c r="N166" s="55"/>
      <c r="O166" s="55"/>
      <c r="P166" s="57" t="str">
        <f t="shared" si="35"/>
        <v/>
      </c>
      <c r="Q166" s="57" t="str">
        <f t="shared" si="35"/>
        <v/>
      </c>
      <c r="R166" s="57" t="s">
        <v>32</v>
      </c>
      <c r="S166" s="57"/>
      <c r="T166" s="54"/>
      <c r="U166" s="54"/>
      <c r="V166" s="54"/>
      <c r="W166" s="54"/>
      <c r="X166" s="54"/>
      <c r="Y166" s="54"/>
      <c r="Z166" s="54"/>
      <c r="AA166" s="54"/>
      <c r="AB166" s="54"/>
      <c r="AC166" s="54"/>
      <c r="AD166" s="54"/>
      <c r="AE166" s="54"/>
      <c r="AF166" s="54"/>
      <c r="AG166" s="54"/>
      <c r="AH166" s="54"/>
      <c r="AI166" s="54"/>
      <c r="AJ166" s="54"/>
      <c r="AK166" s="54"/>
      <c r="AL166" s="54"/>
      <c r="AM166" s="54"/>
      <c r="AN166" s="54"/>
      <c r="AO166" s="54"/>
      <c r="AP166" s="54"/>
      <c r="AQ166" s="54"/>
      <c r="AR166" s="54"/>
      <c r="AS166" s="54"/>
    </row>
    <row r="167" spans="1:45" x14ac:dyDescent="0.3">
      <c r="A167" s="58">
        <f>A165</f>
        <v>1390</v>
      </c>
      <c r="B167" s="59" t="s">
        <v>41</v>
      </c>
      <c r="C167" s="59" t="s">
        <v>42</v>
      </c>
      <c r="D167" s="59">
        <v>6</v>
      </c>
      <c r="E167" s="59" t="str">
        <f t="shared" ref="E167:F167" si="68">E165</f>
        <v/>
      </c>
      <c r="F167" s="59" t="str">
        <f t="shared" si="68"/>
        <v/>
      </c>
      <c r="G167" s="59" t="str">
        <f>G165</f>
        <v>GAMMES A COMPLETER</v>
      </c>
      <c r="H167" s="59"/>
      <c r="I167" s="59" t="str">
        <f ca="1">I165</f>
        <v>No actif</v>
      </c>
      <c r="J167" s="59">
        <f>J165</f>
        <v>0</v>
      </c>
      <c r="K167" s="59"/>
      <c r="L167" s="60" t="s">
        <v>17</v>
      </c>
      <c r="M167" s="59"/>
      <c r="N167" s="59"/>
      <c r="O167" s="59"/>
      <c r="P167" s="61" t="str">
        <f t="shared" si="35"/>
        <v/>
      </c>
      <c r="Q167" s="61" t="str">
        <f t="shared" si="35"/>
        <v/>
      </c>
      <c r="R167" s="61" t="s">
        <v>33</v>
      </c>
      <c r="S167" s="59">
        <v>0</v>
      </c>
      <c r="T167" s="59">
        <v>0</v>
      </c>
      <c r="U167" s="59">
        <v>0</v>
      </c>
      <c r="V167" s="59">
        <v>0</v>
      </c>
      <c r="W167" s="59">
        <v>0</v>
      </c>
      <c r="X167" s="59">
        <v>0</v>
      </c>
      <c r="Y167" s="59">
        <v>0</v>
      </c>
      <c r="Z167" s="59">
        <v>0</v>
      </c>
      <c r="AA167" s="59">
        <v>0</v>
      </c>
      <c r="AB167" s="59">
        <v>0</v>
      </c>
      <c r="AC167" s="59">
        <v>0</v>
      </c>
      <c r="AD167" s="59">
        <v>0</v>
      </c>
      <c r="AE167" s="59">
        <v>0</v>
      </c>
      <c r="AF167" s="59">
        <v>0</v>
      </c>
      <c r="AG167" s="59">
        <v>0</v>
      </c>
      <c r="AH167" s="59">
        <v>0</v>
      </c>
      <c r="AI167" s="59">
        <v>0</v>
      </c>
      <c r="AJ167" s="59">
        <v>0</v>
      </c>
      <c r="AK167" s="59">
        <v>0</v>
      </c>
      <c r="AL167" s="59">
        <v>0</v>
      </c>
      <c r="AM167" s="59">
        <v>0</v>
      </c>
      <c r="AN167" s="59">
        <v>0</v>
      </c>
      <c r="AO167" s="59">
        <v>0</v>
      </c>
      <c r="AP167" s="59">
        <v>0</v>
      </c>
      <c r="AQ167" s="59">
        <v>0</v>
      </c>
      <c r="AR167" s="59">
        <v>0</v>
      </c>
      <c r="AS167" s="59">
        <v>0</v>
      </c>
    </row>
    <row r="168" spans="1:45" x14ac:dyDescent="0.3">
      <c r="A168" s="26">
        <f t="shared" ref="A168:C175" si="69">A167</f>
        <v>1390</v>
      </c>
      <c r="B168" s="27" t="s">
        <v>41</v>
      </c>
      <c r="C168" s="27" t="s">
        <v>42</v>
      </c>
      <c r="D168" s="27">
        <v>6</v>
      </c>
      <c r="E168" s="27" t="str">
        <f t="shared" ref="E168:F171" si="70">E167</f>
        <v/>
      </c>
      <c r="F168" s="27" t="str">
        <f t="shared" si="70"/>
        <v/>
      </c>
      <c r="G168" s="27" t="str">
        <f t="shared" si="65"/>
        <v>GAMMES A COMPLETER</v>
      </c>
      <c r="H168" s="27"/>
      <c r="I168" s="27" t="str">
        <f t="shared" ca="1" si="67"/>
        <v>No actif</v>
      </c>
      <c r="J168" s="27">
        <f t="shared" si="66"/>
        <v>0</v>
      </c>
      <c r="K168" s="27"/>
      <c r="L168" s="28" t="s">
        <v>17</v>
      </c>
      <c r="M168" s="27"/>
      <c r="N168" s="27"/>
      <c r="O168" s="27"/>
      <c r="P168" s="29" t="str">
        <f t="shared" si="35"/>
        <v/>
      </c>
      <c r="Q168" s="29" t="str">
        <f t="shared" si="35"/>
        <v/>
      </c>
      <c r="R168" s="30" t="s">
        <v>23</v>
      </c>
      <c r="S168" s="27"/>
      <c r="T168" s="31" t="e">
        <v>#NAME?</v>
      </c>
      <c r="U168" s="31" t="e">
        <v>#NAME?</v>
      </c>
      <c r="V168" s="31" t="e">
        <v>#NAME?</v>
      </c>
      <c r="W168" s="31" t="e">
        <v>#NAME?</v>
      </c>
      <c r="X168" s="31" t="e">
        <v>#NAME?</v>
      </c>
      <c r="Y168" s="31" t="e">
        <v>#NAME?</v>
      </c>
      <c r="Z168" s="31" t="e">
        <v>#NAME?</v>
      </c>
      <c r="AA168" s="31" t="e">
        <v>#NAME?</v>
      </c>
      <c r="AB168" s="31" t="e">
        <v>#NAME?</v>
      </c>
      <c r="AC168" s="31" t="e">
        <v>#NAME?</v>
      </c>
      <c r="AD168" s="31" t="e">
        <v>#NAME?</v>
      </c>
      <c r="AE168" s="31" t="e">
        <v>#NAME?</v>
      </c>
      <c r="AF168" s="31" t="e">
        <v>#NAME?</v>
      </c>
      <c r="AG168" s="31" t="e">
        <v>#NAME?</v>
      </c>
      <c r="AH168" s="31" t="e">
        <v>#NAME?</v>
      </c>
      <c r="AI168" s="31" t="e">
        <v>#NAME?</v>
      </c>
      <c r="AJ168" s="31" t="e">
        <v>#NAME?</v>
      </c>
      <c r="AK168" s="31" t="e">
        <v>#NAME?</v>
      </c>
      <c r="AL168" s="31" t="e">
        <v>#NAME?</v>
      </c>
      <c r="AM168" s="31" t="e">
        <v>#NAME?</v>
      </c>
      <c r="AN168" s="31" t="e">
        <v>#NAME?</v>
      </c>
      <c r="AO168" s="31" t="e">
        <v>#NAME?</v>
      </c>
      <c r="AP168" s="31" t="e">
        <v>#NAME?</v>
      </c>
      <c r="AQ168" s="31" t="e">
        <v>#NAME?</v>
      </c>
      <c r="AR168" s="31" t="e">
        <v>#NAME?</v>
      </c>
      <c r="AS168" s="31" t="e">
        <v>#NAME?</v>
      </c>
    </row>
    <row r="169" spans="1:45" x14ac:dyDescent="0.3">
      <c r="A169" s="36">
        <f t="shared" si="69"/>
        <v>1390</v>
      </c>
      <c r="B169" s="37" t="s">
        <v>41</v>
      </c>
      <c r="C169" s="37" t="s">
        <v>42</v>
      </c>
      <c r="D169" s="37">
        <v>6</v>
      </c>
      <c r="E169" s="37" t="str">
        <f t="shared" si="70"/>
        <v/>
      </c>
      <c r="F169" s="37" t="str">
        <f t="shared" si="70"/>
        <v/>
      </c>
      <c r="G169" s="37" t="str">
        <f t="shared" si="65"/>
        <v>GAMMES A COMPLETER</v>
      </c>
      <c r="H169" s="37"/>
      <c r="I169" s="37" t="str">
        <f t="shared" ca="1" si="67"/>
        <v>No actif</v>
      </c>
      <c r="J169" s="37">
        <f t="shared" si="66"/>
        <v>0</v>
      </c>
      <c r="K169" s="37"/>
      <c r="L169" s="38"/>
      <c r="M169" s="37"/>
      <c r="N169" s="37"/>
      <c r="O169" s="37"/>
      <c r="P169" s="39" t="str">
        <f t="shared" si="35"/>
        <v/>
      </c>
      <c r="Q169" s="39" t="str">
        <f t="shared" si="35"/>
        <v/>
      </c>
      <c r="R169" s="39" t="s">
        <v>25</v>
      </c>
      <c r="S169" s="37">
        <v>0</v>
      </c>
      <c r="T169" s="37">
        <v>0</v>
      </c>
      <c r="U169" s="37">
        <v>0</v>
      </c>
      <c r="V169" s="37">
        <v>0</v>
      </c>
      <c r="W169" s="37">
        <v>0</v>
      </c>
      <c r="X169" s="37">
        <v>0</v>
      </c>
      <c r="Y169" s="37">
        <v>0</v>
      </c>
      <c r="Z169" s="37">
        <v>0</v>
      </c>
      <c r="AA169" s="37">
        <v>0</v>
      </c>
      <c r="AB169" s="37">
        <v>0</v>
      </c>
      <c r="AC169" s="37">
        <v>0</v>
      </c>
      <c r="AD169" s="37">
        <v>0</v>
      </c>
      <c r="AE169" s="37">
        <v>0</v>
      </c>
      <c r="AF169" s="37">
        <v>0</v>
      </c>
      <c r="AG169" s="37">
        <v>0</v>
      </c>
      <c r="AH169" s="37">
        <v>0</v>
      </c>
      <c r="AI169" s="37">
        <v>0</v>
      </c>
      <c r="AJ169" s="37">
        <v>0</v>
      </c>
      <c r="AK169" s="37">
        <v>0</v>
      </c>
      <c r="AL169" s="37">
        <v>0</v>
      </c>
      <c r="AM169" s="37">
        <v>0</v>
      </c>
      <c r="AN169" s="37">
        <v>0</v>
      </c>
      <c r="AO169" s="37">
        <v>0</v>
      </c>
      <c r="AP169" s="37">
        <v>0</v>
      </c>
      <c r="AQ169" s="37">
        <v>0</v>
      </c>
      <c r="AR169" s="37">
        <v>0</v>
      </c>
      <c r="AS169" s="37">
        <v>0</v>
      </c>
    </row>
    <row r="170" spans="1:45" x14ac:dyDescent="0.3">
      <c r="A170" s="62">
        <f t="shared" si="69"/>
        <v>1390</v>
      </c>
      <c r="B170" s="63" t="s">
        <v>41</v>
      </c>
      <c r="C170" s="63" t="s">
        <v>42</v>
      </c>
      <c r="D170" s="63">
        <v>6</v>
      </c>
      <c r="E170" s="63" t="str">
        <f t="shared" si="70"/>
        <v/>
      </c>
      <c r="F170" s="63" t="str">
        <f t="shared" si="70"/>
        <v/>
      </c>
      <c r="G170" s="63" t="str">
        <f t="shared" si="65"/>
        <v>GAMMES A COMPLETER</v>
      </c>
      <c r="H170" s="63"/>
      <c r="I170" s="63" t="str">
        <f t="shared" ca="1" si="67"/>
        <v>No actif</v>
      </c>
      <c r="J170" s="63">
        <f t="shared" si="66"/>
        <v>0</v>
      </c>
      <c r="K170" s="63"/>
      <c r="L170" s="64" t="s">
        <v>17</v>
      </c>
      <c r="M170" s="63"/>
      <c r="N170" s="63"/>
      <c r="O170" s="63"/>
      <c r="P170" s="65" t="str">
        <f t="shared" si="35"/>
        <v/>
      </c>
      <c r="Q170" s="65" t="str">
        <f t="shared" si="35"/>
        <v/>
      </c>
      <c r="R170" s="65" t="s">
        <v>34</v>
      </c>
      <c r="S170" s="63">
        <v>0</v>
      </c>
      <c r="T170" s="63">
        <v>0</v>
      </c>
      <c r="U170" s="63">
        <v>0</v>
      </c>
      <c r="V170" s="63">
        <v>0</v>
      </c>
      <c r="W170" s="63">
        <v>0</v>
      </c>
      <c r="X170" s="63">
        <v>0</v>
      </c>
      <c r="Y170" s="63">
        <v>0</v>
      </c>
      <c r="Z170" s="63">
        <v>0</v>
      </c>
      <c r="AA170" s="63">
        <v>0</v>
      </c>
      <c r="AB170" s="63">
        <v>0</v>
      </c>
      <c r="AC170" s="63">
        <v>0</v>
      </c>
      <c r="AD170" s="63">
        <v>0</v>
      </c>
      <c r="AE170" s="63">
        <v>0</v>
      </c>
      <c r="AF170" s="63">
        <v>0</v>
      </c>
      <c r="AG170" s="63">
        <v>0</v>
      </c>
      <c r="AH170" s="63">
        <v>0</v>
      </c>
      <c r="AI170" s="63">
        <v>0</v>
      </c>
      <c r="AJ170" s="63">
        <v>0</v>
      </c>
      <c r="AK170" s="63">
        <v>0</v>
      </c>
      <c r="AL170" s="63">
        <v>0</v>
      </c>
      <c r="AM170" s="63">
        <v>0</v>
      </c>
      <c r="AN170" s="63">
        <v>0</v>
      </c>
      <c r="AO170" s="63">
        <v>0</v>
      </c>
      <c r="AP170" s="63">
        <v>0</v>
      </c>
      <c r="AQ170" s="63">
        <v>0</v>
      </c>
      <c r="AR170" s="63">
        <v>0</v>
      </c>
      <c r="AS170" s="63">
        <v>0</v>
      </c>
    </row>
    <row r="171" spans="1:45" ht="15" thickBot="1" x14ac:dyDescent="0.35">
      <c r="A171" s="66">
        <f>A170</f>
        <v>1390</v>
      </c>
      <c r="B171" s="67" t="s">
        <v>41</v>
      </c>
      <c r="C171" s="67" t="s">
        <v>42</v>
      </c>
      <c r="D171" s="67">
        <v>6</v>
      </c>
      <c r="E171" s="67" t="str">
        <f t="shared" si="70"/>
        <v/>
      </c>
      <c r="F171" s="67" t="str">
        <f t="shared" si="70"/>
        <v/>
      </c>
      <c r="G171" s="67" t="str">
        <f t="shared" si="65"/>
        <v>GAMMES A COMPLETER</v>
      </c>
      <c r="H171" s="67"/>
      <c r="I171" s="67" t="str">
        <f t="shared" ca="1" si="67"/>
        <v>No actif</v>
      </c>
      <c r="J171" s="67">
        <f t="shared" si="66"/>
        <v>0</v>
      </c>
      <c r="K171" s="67"/>
      <c r="L171" s="68" t="s">
        <v>17</v>
      </c>
      <c r="M171" s="67"/>
      <c r="N171" s="67"/>
      <c r="O171" s="67"/>
      <c r="P171" s="69" t="str">
        <f t="shared" si="35"/>
        <v/>
      </c>
      <c r="Q171" s="69" t="str">
        <f t="shared" si="35"/>
        <v/>
      </c>
      <c r="R171" s="69" t="s">
        <v>35</v>
      </c>
      <c r="S171" s="67"/>
      <c r="T171" s="70">
        <v>0</v>
      </c>
      <c r="U171" s="70">
        <v>0</v>
      </c>
      <c r="V171" s="70">
        <v>0</v>
      </c>
      <c r="W171" s="70">
        <v>0</v>
      </c>
      <c r="X171" s="70">
        <v>0</v>
      </c>
      <c r="Y171" s="70">
        <v>0</v>
      </c>
      <c r="Z171" s="70">
        <v>0</v>
      </c>
      <c r="AA171" s="70">
        <v>0</v>
      </c>
      <c r="AB171" s="70">
        <v>0</v>
      </c>
      <c r="AC171" s="70">
        <v>0</v>
      </c>
      <c r="AD171" s="70">
        <v>0</v>
      </c>
      <c r="AE171" s="70">
        <v>0</v>
      </c>
      <c r="AF171" s="70">
        <v>0</v>
      </c>
      <c r="AG171" s="70">
        <v>0</v>
      </c>
      <c r="AH171" s="70">
        <v>0</v>
      </c>
      <c r="AI171" s="70">
        <v>0</v>
      </c>
      <c r="AJ171" s="70">
        <v>0</v>
      </c>
      <c r="AK171" s="70">
        <v>0</v>
      </c>
      <c r="AL171" s="70">
        <v>0</v>
      </c>
      <c r="AM171" s="70">
        <v>0</v>
      </c>
      <c r="AN171" s="70">
        <v>0</v>
      </c>
      <c r="AO171" s="70">
        <v>0</v>
      </c>
      <c r="AP171" s="70">
        <v>0</v>
      </c>
      <c r="AQ171" s="70">
        <v>0</v>
      </c>
      <c r="AR171" s="70">
        <v>0</v>
      </c>
      <c r="AS171" s="70">
        <v>0</v>
      </c>
    </row>
    <row r="172" spans="1:45" x14ac:dyDescent="0.3">
      <c r="A172" s="50">
        <f>A170</f>
        <v>1390</v>
      </c>
      <c r="B172" s="10" t="s">
        <v>41</v>
      </c>
      <c r="C172" s="10" t="s">
        <v>42</v>
      </c>
      <c r="D172" s="10">
        <v>7</v>
      </c>
      <c r="E172" s="51" t="str">
        <f>IFERROR(VLOOKUP(A172&amp;D172,'[1]TABLE BOM'!$B$2:$D$399,3,FALSE),"")</f>
        <v/>
      </c>
      <c r="F172" s="10" t="str">
        <f>IFERROR(VLOOKUP(E172,'[1]TABLE BOM'!$D$2:$F$399,3,FALSE),"")</f>
        <v/>
      </c>
      <c r="G172" s="10" t="str">
        <f>IFERROR(VLOOKUP(E172,'[1]TABLE BOM'!$D$1:$H$339,5,FALSE),"GAMMES A COMPLETER")</f>
        <v>GAMMES A COMPLETER</v>
      </c>
      <c r="H172" s="10"/>
      <c r="I172" s="10" t="str">
        <f ca="1">IF(SUM(T172:OFFSET(T172,,25,,))=0,"No actif","Actif")</f>
        <v>No actif</v>
      </c>
      <c r="J172" s="10">
        <f>IFERROR(IF(E172="",0,VLOOKUP(E172,'[1]TABLE BOM'!$D$2:$G$500,4,FALSE)),0)</f>
        <v>0</v>
      </c>
      <c r="K172" s="10"/>
      <c r="L172" s="11" t="s">
        <v>17</v>
      </c>
      <c r="M172" s="10"/>
      <c r="N172" s="10"/>
      <c r="O172" s="10"/>
      <c r="P172" s="51" t="str">
        <f t="shared" si="35"/>
        <v/>
      </c>
      <c r="Q172" s="51" t="str">
        <f t="shared" si="35"/>
        <v/>
      </c>
      <c r="R172" s="51" t="s">
        <v>18</v>
      </c>
      <c r="S172" s="51"/>
      <c r="T172" s="10">
        <v>0</v>
      </c>
      <c r="U172" s="10">
        <v>0</v>
      </c>
      <c r="V172" s="10">
        <v>0</v>
      </c>
      <c r="W172" s="10">
        <v>0</v>
      </c>
      <c r="X172" s="10">
        <v>0</v>
      </c>
      <c r="Y172" s="10">
        <v>0</v>
      </c>
      <c r="Z172" s="10">
        <v>0</v>
      </c>
      <c r="AA172" s="10">
        <v>0</v>
      </c>
      <c r="AB172" s="10">
        <v>0</v>
      </c>
      <c r="AC172" s="10">
        <v>0</v>
      </c>
      <c r="AD172" s="10">
        <v>0</v>
      </c>
      <c r="AE172" s="10">
        <v>0</v>
      </c>
      <c r="AF172" s="10">
        <v>0</v>
      </c>
      <c r="AG172" s="10">
        <v>0</v>
      </c>
      <c r="AH172" s="10">
        <v>0</v>
      </c>
      <c r="AI172" s="10">
        <v>0</v>
      </c>
      <c r="AJ172" s="10">
        <v>0</v>
      </c>
      <c r="AK172" s="10">
        <v>0</v>
      </c>
      <c r="AL172" s="10">
        <v>0</v>
      </c>
      <c r="AM172" s="10">
        <v>0</v>
      </c>
      <c r="AN172" s="10">
        <v>0</v>
      </c>
      <c r="AO172" s="10">
        <v>0</v>
      </c>
      <c r="AP172" s="10">
        <v>0</v>
      </c>
      <c r="AQ172" s="10">
        <v>0</v>
      </c>
      <c r="AR172" s="10">
        <v>0</v>
      </c>
      <c r="AS172" s="10">
        <v>0</v>
      </c>
    </row>
    <row r="173" spans="1:45" x14ac:dyDescent="0.3">
      <c r="A173" s="41">
        <f t="shared" ref="A173:C182" si="71">A172</f>
        <v>1390</v>
      </c>
      <c r="B173" s="42" t="s">
        <v>41</v>
      </c>
      <c r="C173" s="42" t="s">
        <v>42</v>
      </c>
      <c r="D173" s="42">
        <v>7</v>
      </c>
      <c r="E173" s="42" t="str">
        <f>E172</f>
        <v/>
      </c>
      <c r="F173" s="42" t="str">
        <f>F172</f>
        <v/>
      </c>
      <c r="G173" s="42" t="str">
        <f>G172</f>
        <v>GAMMES A COMPLETER</v>
      </c>
      <c r="H173" s="42"/>
      <c r="I173" s="42" t="str">
        <f ca="1">I172</f>
        <v>No actif</v>
      </c>
      <c r="J173" s="42">
        <v>0</v>
      </c>
      <c r="K173" s="42"/>
      <c r="L173" s="43" t="s">
        <v>17</v>
      </c>
      <c r="M173" s="42"/>
      <c r="N173" s="42"/>
      <c r="O173" s="42"/>
      <c r="P173" s="44" t="str">
        <f t="shared" si="35"/>
        <v/>
      </c>
      <c r="Q173" s="44" t="str">
        <f t="shared" si="35"/>
        <v/>
      </c>
      <c r="R173" s="44" t="s">
        <v>28</v>
      </c>
      <c r="S173" s="52">
        <v>0</v>
      </c>
      <c r="T173" s="52">
        <v>0</v>
      </c>
      <c r="U173" s="52">
        <v>0</v>
      </c>
      <c r="V173" s="52">
        <v>0</v>
      </c>
      <c r="W173" s="52">
        <v>0</v>
      </c>
      <c r="X173" s="52">
        <v>0</v>
      </c>
      <c r="Y173" s="52">
        <v>0</v>
      </c>
      <c r="Z173" s="52">
        <v>0</v>
      </c>
      <c r="AA173" s="52">
        <v>0</v>
      </c>
      <c r="AB173" s="52">
        <v>0</v>
      </c>
      <c r="AC173" s="52">
        <v>0</v>
      </c>
      <c r="AD173" s="52">
        <v>0</v>
      </c>
      <c r="AE173" s="52">
        <v>0</v>
      </c>
      <c r="AF173" s="52">
        <v>0</v>
      </c>
      <c r="AG173" s="52">
        <v>0</v>
      </c>
      <c r="AH173" s="52">
        <v>0</v>
      </c>
      <c r="AI173" s="52">
        <v>0</v>
      </c>
      <c r="AJ173" s="52">
        <v>0</v>
      </c>
      <c r="AK173" s="52">
        <v>0</v>
      </c>
      <c r="AL173" s="52">
        <v>0</v>
      </c>
      <c r="AM173" s="52">
        <v>0</v>
      </c>
      <c r="AN173" s="52">
        <v>0</v>
      </c>
      <c r="AO173" s="52">
        <v>0</v>
      </c>
      <c r="AP173" s="52">
        <v>0</v>
      </c>
      <c r="AQ173" s="52">
        <v>0</v>
      </c>
      <c r="AR173" s="52">
        <v>0</v>
      </c>
      <c r="AS173" s="52">
        <v>0</v>
      </c>
    </row>
    <row r="174" spans="1:45" x14ac:dyDescent="0.3">
      <c r="A174" s="53">
        <f t="shared" si="71"/>
        <v>1390</v>
      </c>
      <c r="B174" s="54" t="s">
        <v>41</v>
      </c>
      <c r="C174" s="54" t="s">
        <v>42</v>
      </c>
      <c r="D174" s="55">
        <v>7</v>
      </c>
      <c r="E174" s="55" t="str">
        <f t="shared" ref="E174:G182" si="72">E173</f>
        <v/>
      </c>
      <c r="F174" s="55" t="str">
        <f t="shared" si="72"/>
        <v/>
      </c>
      <c r="G174" s="55" t="str">
        <f t="shared" si="72"/>
        <v>GAMMES A COMPLETER</v>
      </c>
      <c r="H174" s="55">
        <f>IFERROR(VLOOKUP(G174,[1]gammes!$A$1:$E$30,2,FALSE),0)</f>
        <v>0</v>
      </c>
      <c r="I174" s="55" t="str">
        <f ca="1">I173</f>
        <v>No actif</v>
      </c>
      <c r="J174" s="55">
        <v>0</v>
      </c>
      <c r="K174" s="55" t="s">
        <v>29</v>
      </c>
      <c r="L174" s="56" t="s">
        <v>17</v>
      </c>
      <c r="M174" s="55"/>
      <c r="N174" s="55"/>
      <c r="O174" s="55"/>
      <c r="P174" s="57" t="str">
        <f t="shared" si="35"/>
        <v/>
      </c>
      <c r="Q174" s="57" t="str">
        <f t="shared" si="35"/>
        <v/>
      </c>
      <c r="R174" s="57" t="s">
        <v>29</v>
      </c>
      <c r="S174" s="57"/>
      <c r="T174" s="54"/>
      <c r="U174" s="54"/>
      <c r="V174" s="54"/>
      <c r="W174" s="54"/>
      <c r="X174" s="54"/>
      <c r="Y174" s="54"/>
      <c r="Z174" s="54"/>
      <c r="AA174" s="54"/>
      <c r="AB174" s="54"/>
      <c r="AC174" s="54"/>
      <c r="AD174" s="54"/>
      <c r="AE174" s="54"/>
      <c r="AF174" s="54"/>
      <c r="AG174" s="54"/>
      <c r="AH174" s="54"/>
      <c r="AI174" s="54"/>
      <c r="AJ174" s="54"/>
      <c r="AK174" s="54"/>
      <c r="AL174" s="54"/>
      <c r="AM174" s="54"/>
      <c r="AN174" s="54"/>
      <c r="AO174" s="54"/>
      <c r="AP174" s="54"/>
      <c r="AQ174" s="54"/>
      <c r="AR174" s="54"/>
      <c r="AS174" s="54"/>
    </row>
    <row r="175" spans="1:45" x14ac:dyDescent="0.3">
      <c r="A175" s="53">
        <f t="shared" si="71"/>
        <v>1390</v>
      </c>
      <c r="B175" s="54" t="s">
        <v>41</v>
      </c>
      <c r="C175" s="54" t="s">
        <v>42</v>
      </c>
      <c r="D175" s="55">
        <v>7</v>
      </c>
      <c r="E175" s="55" t="str">
        <f t="shared" si="72"/>
        <v/>
      </c>
      <c r="F175" s="55" t="str">
        <f t="shared" si="72"/>
        <v/>
      </c>
      <c r="G175" s="55" t="str">
        <f t="shared" si="72"/>
        <v>GAMMES A COMPLETER</v>
      </c>
      <c r="H175" s="55">
        <f>IFERROR(VLOOKUP(G175,[1]gammes!$A$1:$E$30,3,FALSE),0)</f>
        <v>0</v>
      </c>
      <c r="I175" s="55" t="str">
        <f ca="1">I174</f>
        <v>No actif</v>
      </c>
      <c r="J175" s="55">
        <v>0</v>
      </c>
      <c r="K175" s="55" t="s">
        <v>30</v>
      </c>
      <c r="L175" s="56" t="s">
        <v>17</v>
      </c>
      <c r="M175" s="55"/>
      <c r="N175" s="55"/>
      <c r="O175" s="55"/>
      <c r="P175" s="57" t="str">
        <f t="shared" si="35"/>
        <v/>
      </c>
      <c r="Q175" s="57" t="str">
        <f t="shared" si="35"/>
        <v/>
      </c>
      <c r="R175" s="57" t="s">
        <v>30</v>
      </c>
      <c r="S175" s="57"/>
      <c r="T175" s="54"/>
      <c r="U175" s="54"/>
      <c r="V175" s="54"/>
      <c r="W175" s="54"/>
      <c r="X175" s="54"/>
      <c r="Y175" s="54"/>
      <c r="Z175" s="54"/>
      <c r="AA175" s="54"/>
      <c r="AB175" s="54"/>
      <c r="AC175" s="54"/>
      <c r="AD175" s="54"/>
      <c r="AE175" s="54"/>
      <c r="AF175" s="54"/>
      <c r="AG175" s="54"/>
      <c r="AH175" s="54"/>
      <c r="AI175" s="54"/>
      <c r="AJ175" s="54"/>
      <c r="AK175" s="54"/>
      <c r="AL175" s="54"/>
      <c r="AM175" s="54"/>
      <c r="AN175" s="54"/>
      <c r="AO175" s="54"/>
      <c r="AP175" s="54"/>
      <c r="AQ175" s="54"/>
      <c r="AR175" s="54"/>
      <c r="AS175" s="54"/>
    </row>
    <row r="176" spans="1:45" x14ac:dyDescent="0.3">
      <c r="A176" s="53">
        <f t="shared" si="71"/>
        <v>1390</v>
      </c>
      <c r="B176" s="54" t="s">
        <v>41</v>
      </c>
      <c r="C176" s="54" t="s">
        <v>42</v>
      </c>
      <c r="D176" s="55">
        <v>7</v>
      </c>
      <c r="E176" s="55" t="str">
        <f t="shared" si="72"/>
        <v/>
      </c>
      <c r="F176" s="55" t="str">
        <f t="shared" si="72"/>
        <v/>
      </c>
      <c r="G176" s="55" t="str">
        <f t="shared" si="72"/>
        <v>GAMMES A COMPLETER</v>
      </c>
      <c r="H176" s="55">
        <f>IFERROR(VLOOKUP(G176,[1]gammes!$A$1:$D$30,4,FALSE),0)</f>
        <v>0</v>
      </c>
      <c r="I176" s="55" t="str">
        <f t="shared" ref="I176:J182" ca="1" si="73">I175</f>
        <v>No actif</v>
      </c>
      <c r="J176" s="55">
        <v>0</v>
      </c>
      <c r="K176" s="55" t="s">
        <v>31</v>
      </c>
      <c r="L176" s="56" t="s">
        <v>17</v>
      </c>
      <c r="M176" s="55"/>
      <c r="N176" s="55"/>
      <c r="O176" s="55"/>
      <c r="P176" s="57" t="str">
        <f t="shared" si="35"/>
        <v/>
      </c>
      <c r="Q176" s="57" t="str">
        <f t="shared" si="35"/>
        <v/>
      </c>
      <c r="R176" s="57" t="s">
        <v>31</v>
      </c>
      <c r="S176" s="57"/>
      <c r="T176" s="54"/>
      <c r="U176" s="54"/>
      <c r="V176" s="54"/>
      <c r="W176" s="54"/>
      <c r="X176" s="54"/>
      <c r="Y176" s="54"/>
      <c r="Z176" s="54"/>
      <c r="AA176" s="54"/>
      <c r="AB176" s="54"/>
      <c r="AC176" s="54"/>
      <c r="AD176" s="54"/>
      <c r="AE176" s="54"/>
      <c r="AF176" s="54"/>
      <c r="AG176" s="54"/>
      <c r="AH176" s="54"/>
      <c r="AI176" s="54"/>
      <c r="AJ176" s="54"/>
      <c r="AK176" s="54"/>
      <c r="AL176" s="54"/>
      <c r="AM176" s="54"/>
      <c r="AN176" s="54"/>
      <c r="AO176" s="54"/>
      <c r="AP176" s="54"/>
      <c r="AQ176" s="54"/>
      <c r="AR176" s="54"/>
      <c r="AS176" s="54"/>
    </row>
    <row r="177" spans="1:45" x14ac:dyDescent="0.3">
      <c r="A177" s="53">
        <f t="shared" si="71"/>
        <v>1390</v>
      </c>
      <c r="B177" s="54" t="s">
        <v>41</v>
      </c>
      <c r="C177" s="54" t="s">
        <v>42</v>
      </c>
      <c r="D177" s="55">
        <v>2</v>
      </c>
      <c r="E177" s="55" t="str">
        <f t="shared" si="72"/>
        <v/>
      </c>
      <c r="F177" s="55" t="str">
        <f t="shared" si="72"/>
        <v/>
      </c>
      <c r="G177" s="55" t="str">
        <f t="shared" si="72"/>
        <v>GAMMES A COMPLETER</v>
      </c>
      <c r="H177" s="55">
        <f>IFERROR(VLOOKUP(G177,[1]gammes!$A$1:$E$30,5,FALSE),0)</f>
        <v>0</v>
      </c>
      <c r="I177" s="55" t="str">
        <f t="shared" ca="1" si="73"/>
        <v>No actif</v>
      </c>
      <c r="J177" s="55">
        <f t="shared" si="73"/>
        <v>0</v>
      </c>
      <c r="K177" s="55" t="s">
        <v>32</v>
      </c>
      <c r="L177" s="56" t="s">
        <v>17</v>
      </c>
      <c r="M177" s="55"/>
      <c r="N177" s="55"/>
      <c r="O177" s="55"/>
      <c r="P177" s="57" t="str">
        <f t="shared" ref="P177:Q182" si="74">E177</f>
        <v/>
      </c>
      <c r="Q177" s="57" t="str">
        <f t="shared" si="74"/>
        <v/>
      </c>
      <c r="R177" s="57" t="s">
        <v>32</v>
      </c>
      <c r="S177" s="57"/>
      <c r="T177" s="54"/>
      <c r="U177" s="54"/>
      <c r="V177" s="54"/>
      <c r="W177" s="54"/>
      <c r="X177" s="54"/>
      <c r="Y177" s="54"/>
      <c r="Z177" s="54"/>
      <c r="AA177" s="54"/>
      <c r="AB177" s="54"/>
      <c r="AC177" s="54"/>
      <c r="AD177" s="54"/>
      <c r="AE177" s="54"/>
      <c r="AF177" s="54"/>
      <c r="AG177" s="54"/>
      <c r="AH177" s="54"/>
      <c r="AI177" s="54"/>
      <c r="AJ177" s="54"/>
      <c r="AK177" s="54"/>
      <c r="AL177" s="54"/>
      <c r="AM177" s="54"/>
      <c r="AN177" s="54"/>
      <c r="AO177" s="54"/>
      <c r="AP177" s="54"/>
      <c r="AQ177" s="54"/>
      <c r="AR177" s="54"/>
      <c r="AS177" s="54"/>
    </row>
    <row r="178" spans="1:45" x14ac:dyDescent="0.3">
      <c r="A178" s="58">
        <f>A176</f>
        <v>1390</v>
      </c>
      <c r="B178" s="59" t="s">
        <v>41</v>
      </c>
      <c r="C178" s="59" t="s">
        <v>42</v>
      </c>
      <c r="D178" s="59">
        <v>7</v>
      </c>
      <c r="E178" s="59" t="str">
        <f t="shared" ref="E178:F178" si="75">E176</f>
        <v/>
      </c>
      <c r="F178" s="59" t="str">
        <f t="shared" si="75"/>
        <v/>
      </c>
      <c r="G178" s="59" t="str">
        <f>G176</f>
        <v>GAMMES A COMPLETER</v>
      </c>
      <c r="H178" s="59"/>
      <c r="I178" s="59" t="str">
        <f ca="1">I176</f>
        <v>No actif</v>
      </c>
      <c r="J178" s="59">
        <v>0</v>
      </c>
      <c r="K178" s="59"/>
      <c r="L178" s="60" t="s">
        <v>17</v>
      </c>
      <c r="M178" s="59"/>
      <c r="N178" s="59"/>
      <c r="O178" s="59"/>
      <c r="P178" s="61" t="str">
        <f t="shared" si="74"/>
        <v/>
      </c>
      <c r="Q178" s="61" t="str">
        <f t="shared" si="74"/>
        <v/>
      </c>
      <c r="R178" s="61" t="s">
        <v>33</v>
      </c>
      <c r="S178" s="59">
        <v>0</v>
      </c>
      <c r="T178" s="59">
        <v>0</v>
      </c>
      <c r="U178" s="59">
        <v>0</v>
      </c>
      <c r="V178" s="59">
        <v>0</v>
      </c>
      <c r="W178" s="59">
        <v>0</v>
      </c>
      <c r="X178" s="59">
        <v>0</v>
      </c>
      <c r="Y178" s="59">
        <v>0</v>
      </c>
      <c r="Z178" s="59">
        <v>0</v>
      </c>
      <c r="AA178" s="59">
        <v>0</v>
      </c>
      <c r="AB178" s="59">
        <v>0</v>
      </c>
      <c r="AC178" s="59">
        <v>0</v>
      </c>
      <c r="AD178" s="59">
        <v>0</v>
      </c>
      <c r="AE178" s="59">
        <v>0</v>
      </c>
      <c r="AF178" s="59">
        <v>0</v>
      </c>
      <c r="AG178" s="59">
        <v>0</v>
      </c>
      <c r="AH178" s="59">
        <v>0</v>
      </c>
      <c r="AI178" s="59">
        <v>0</v>
      </c>
      <c r="AJ178" s="59">
        <v>0</v>
      </c>
      <c r="AK178" s="59">
        <v>0</v>
      </c>
      <c r="AL178" s="59">
        <v>0</v>
      </c>
      <c r="AM178" s="59">
        <v>0</v>
      </c>
      <c r="AN178" s="59">
        <v>0</v>
      </c>
      <c r="AO178" s="59">
        <v>0</v>
      </c>
      <c r="AP178" s="59">
        <v>0</v>
      </c>
      <c r="AQ178" s="59">
        <v>0</v>
      </c>
      <c r="AR178" s="59">
        <v>0</v>
      </c>
      <c r="AS178" s="59">
        <v>0</v>
      </c>
    </row>
    <row r="179" spans="1:45" x14ac:dyDescent="0.3">
      <c r="A179" s="26">
        <f t="shared" si="71"/>
        <v>1390</v>
      </c>
      <c r="B179" s="27" t="s">
        <v>41</v>
      </c>
      <c r="C179" s="27" t="s">
        <v>42</v>
      </c>
      <c r="D179" s="27">
        <v>7</v>
      </c>
      <c r="E179" s="27" t="str">
        <f t="shared" ref="E179:F182" si="76">E178</f>
        <v/>
      </c>
      <c r="F179" s="27" t="str">
        <f t="shared" si="76"/>
        <v/>
      </c>
      <c r="G179" s="27" t="str">
        <f t="shared" si="72"/>
        <v>GAMMES A COMPLETER</v>
      </c>
      <c r="H179" s="27"/>
      <c r="I179" s="27" t="str">
        <f t="shared" ca="1" si="73"/>
        <v>No actif</v>
      </c>
      <c r="J179" s="27">
        <v>0</v>
      </c>
      <c r="K179" s="27"/>
      <c r="L179" s="28" t="s">
        <v>17</v>
      </c>
      <c r="M179" s="27"/>
      <c r="N179" s="27"/>
      <c r="O179" s="27"/>
      <c r="P179" s="29" t="str">
        <f t="shared" si="74"/>
        <v/>
      </c>
      <c r="Q179" s="29" t="str">
        <f t="shared" si="74"/>
        <v/>
      </c>
      <c r="R179" s="30" t="s">
        <v>23</v>
      </c>
      <c r="S179" s="27"/>
      <c r="T179" s="31" t="e">
        <v>#NAME?</v>
      </c>
      <c r="U179" s="31" t="e">
        <v>#NAME?</v>
      </c>
      <c r="V179" s="31" t="e">
        <v>#NAME?</v>
      </c>
      <c r="W179" s="31" t="e">
        <v>#NAME?</v>
      </c>
      <c r="X179" s="31" t="e">
        <v>#NAME?</v>
      </c>
      <c r="Y179" s="31" t="e">
        <v>#NAME?</v>
      </c>
      <c r="Z179" s="31" t="e">
        <v>#NAME?</v>
      </c>
      <c r="AA179" s="31" t="e">
        <v>#NAME?</v>
      </c>
      <c r="AB179" s="31" t="e">
        <v>#NAME?</v>
      </c>
      <c r="AC179" s="31" t="e">
        <v>#NAME?</v>
      </c>
      <c r="AD179" s="31" t="e">
        <v>#NAME?</v>
      </c>
      <c r="AE179" s="31" t="e">
        <v>#NAME?</v>
      </c>
      <c r="AF179" s="31" t="e">
        <v>#NAME?</v>
      </c>
      <c r="AG179" s="31" t="e">
        <v>#NAME?</v>
      </c>
      <c r="AH179" s="31" t="e">
        <v>#NAME?</v>
      </c>
      <c r="AI179" s="31" t="e">
        <v>#NAME?</v>
      </c>
      <c r="AJ179" s="31" t="e">
        <v>#NAME?</v>
      </c>
      <c r="AK179" s="31" t="e">
        <v>#NAME?</v>
      </c>
      <c r="AL179" s="31" t="e">
        <v>#NAME?</v>
      </c>
      <c r="AM179" s="31" t="e">
        <v>#NAME?</v>
      </c>
      <c r="AN179" s="31" t="e">
        <v>#NAME?</v>
      </c>
      <c r="AO179" s="31" t="e">
        <v>#NAME?</v>
      </c>
      <c r="AP179" s="31" t="e">
        <v>#NAME?</v>
      </c>
      <c r="AQ179" s="31" t="e">
        <v>#NAME?</v>
      </c>
      <c r="AR179" s="31" t="e">
        <v>#NAME?</v>
      </c>
      <c r="AS179" s="31" t="e">
        <v>#NAME?</v>
      </c>
    </row>
    <row r="180" spans="1:45" x14ac:dyDescent="0.3">
      <c r="A180" s="36">
        <f t="shared" si="71"/>
        <v>1390</v>
      </c>
      <c r="B180" s="37" t="s">
        <v>41</v>
      </c>
      <c r="C180" s="37" t="s">
        <v>42</v>
      </c>
      <c r="D180" s="37">
        <v>7</v>
      </c>
      <c r="E180" s="37" t="str">
        <f t="shared" si="76"/>
        <v/>
      </c>
      <c r="F180" s="37" t="str">
        <f t="shared" si="76"/>
        <v/>
      </c>
      <c r="G180" s="37" t="str">
        <f t="shared" si="72"/>
        <v>GAMMES A COMPLETER</v>
      </c>
      <c r="H180" s="37"/>
      <c r="I180" s="37" t="str">
        <f t="shared" ca="1" si="73"/>
        <v>No actif</v>
      </c>
      <c r="J180" s="37">
        <v>0</v>
      </c>
      <c r="K180" s="37"/>
      <c r="L180" s="38"/>
      <c r="M180" s="37"/>
      <c r="N180" s="37"/>
      <c r="O180" s="37"/>
      <c r="P180" s="39" t="str">
        <f t="shared" si="74"/>
        <v/>
      </c>
      <c r="Q180" s="39" t="str">
        <f t="shared" si="74"/>
        <v/>
      </c>
      <c r="R180" s="39" t="s">
        <v>25</v>
      </c>
      <c r="S180" s="37">
        <v>0</v>
      </c>
      <c r="T180" s="37">
        <v>0</v>
      </c>
      <c r="U180" s="37">
        <v>0</v>
      </c>
      <c r="V180" s="37">
        <v>0</v>
      </c>
      <c r="W180" s="37">
        <v>0</v>
      </c>
      <c r="X180" s="37">
        <v>0</v>
      </c>
      <c r="Y180" s="37">
        <v>0</v>
      </c>
      <c r="Z180" s="37">
        <v>0</v>
      </c>
      <c r="AA180" s="37">
        <v>0</v>
      </c>
      <c r="AB180" s="37">
        <v>0</v>
      </c>
      <c r="AC180" s="37">
        <v>0</v>
      </c>
      <c r="AD180" s="37">
        <v>0</v>
      </c>
      <c r="AE180" s="37">
        <v>0</v>
      </c>
      <c r="AF180" s="37">
        <v>0</v>
      </c>
      <c r="AG180" s="37">
        <v>0</v>
      </c>
      <c r="AH180" s="37">
        <v>0</v>
      </c>
      <c r="AI180" s="37">
        <v>0</v>
      </c>
      <c r="AJ180" s="37">
        <v>0</v>
      </c>
      <c r="AK180" s="37">
        <v>0</v>
      </c>
      <c r="AL180" s="37">
        <v>0</v>
      </c>
      <c r="AM180" s="37">
        <v>0</v>
      </c>
      <c r="AN180" s="37">
        <v>0</v>
      </c>
      <c r="AO180" s="37">
        <v>0</v>
      </c>
      <c r="AP180" s="37">
        <v>0</v>
      </c>
      <c r="AQ180" s="37">
        <v>0</v>
      </c>
      <c r="AR180" s="37">
        <v>0</v>
      </c>
      <c r="AS180" s="37">
        <v>0</v>
      </c>
    </row>
    <row r="181" spans="1:45" x14ac:dyDescent="0.3">
      <c r="A181" s="62">
        <f t="shared" si="71"/>
        <v>1390</v>
      </c>
      <c r="B181" s="63" t="s">
        <v>41</v>
      </c>
      <c r="C181" s="63" t="s">
        <v>42</v>
      </c>
      <c r="D181" s="63">
        <v>7</v>
      </c>
      <c r="E181" s="63" t="str">
        <f t="shared" si="76"/>
        <v/>
      </c>
      <c r="F181" s="63" t="str">
        <f t="shared" si="76"/>
        <v/>
      </c>
      <c r="G181" s="63" t="str">
        <f t="shared" si="72"/>
        <v>GAMMES A COMPLETER</v>
      </c>
      <c r="H181" s="63"/>
      <c r="I181" s="63" t="str">
        <f t="shared" ca="1" si="73"/>
        <v>No actif</v>
      </c>
      <c r="J181" s="63">
        <v>0</v>
      </c>
      <c r="K181" s="63"/>
      <c r="L181" s="64" t="s">
        <v>17</v>
      </c>
      <c r="M181" s="63"/>
      <c r="N181" s="63"/>
      <c r="O181" s="63"/>
      <c r="P181" s="65" t="str">
        <f t="shared" si="74"/>
        <v/>
      </c>
      <c r="Q181" s="65" t="str">
        <f t="shared" si="74"/>
        <v/>
      </c>
      <c r="R181" s="65" t="s">
        <v>34</v>
      </c>
      <c r="S181" s="63">
        <v>0</v>
      </c>
      <c r="T181" s="63">
        <v>0</v>
      </c>
      <c r="U181" s="63">
        <v>0</v>
      </c>
      <c r="V181" s="63">
        <v>0</v>
      </c>
      <c r="W181" s="63">
        <v>0</v>
      </c>
      <c r="X181" s="63">
        <v>0</v>
      </c>
      <c r="Y181" s="63">
        <v>0</v>
      </c>
      <c r="Z181" s="63">
        <v>0</v>
      </c>
      <c r="AA181" s="63">
        <v>0</v>
      </c>
      <c r="AB181" s="63">
        <v>0</v>
      </c>
      <c r="AC181" s="63">
        <v>0</v>
      </c>
      <c r="AD181" s="63">
        <v>0</v>
      </c>
      <c r="AE181" s="63">
        <v>0</v>
      </c>
      <c r="AF181" s="63">
        <v>0</v>
      </c>
      <c r="AG181" s="63">
        <v>0</v>
      </c>
      <c r="AH181" s="63">
        <v>0</v>
      </c>
      <c r="AI181" s="63">
        <v>0</v>
      </c>
      <c r="AJ181" s="63">
        <v>0</v>
      </c>
      <c r="AK181" s="63">
        <v>0</v>
      </c>
      <c r="AL181" s="63">
        <v>0</v>
      </c>
      <c r="AM181" s="63">
        <v>0</v>
      </c>
      <c r="AN181" s="63">
        <v>0</v>
      </c>
      <c r="AO181" s="63">
        <v>0</v>
      </c>
      <c r="AP181" s="63">
        <v>0</v>
      </c>
      <c r="AQ181" s="63">
        <v>0</v>
      </c>
      <c r="AR181" s="63">
        <v>0</v>
      </c>
      <c r="AS181" s="63">
        <v>0</v>
      </c>
    </row>
    <row r="182" spans="1:45" ht="15" thickBot="1" x14ac:dyDescent="0.35">
      <c r="A182" s="66">
        <f>A181</f>
        <v>1390</v>
      </c>
      <c r="B182" s="67" t="s">
        <v>41</v>
      </c>
      <c r="C182" s="67" t="s">
        <v>42</v>
      </c>
      <c r="D182" s="67">
        <v>7</v>
      </c>
      <c r="E182" s="67" t="str">
        <f t="shared" si="76"/>
        <v/>
      </c>
      <c r="F182" s="67" t="str">
        <f t="shared" si="76"/>
        <v/>
      </c>
      <c r="G182" s="67" t="str">
        <f t="shared" si="72"/>
        <v>GAMMES A COMPLETER</v>
      </c>
      <c r="H182" s="67"/>
      <c r="I182" s="67" t="str">
        <f t="shared" ca="1" si="73"/>
        <v>No actif</v>
      </c>
      <c r="J182" s="67">
        <v>0</v>
      </c>
      <c r="K182" s="67"/>
      <c r="L182" s="68" t="s">
        <v>17</v>
      </c>
      <c r="M182" s="67"/>
      <c r="N182" s="67"/>
      <c r="O182" s="67"/>
      <c r="P182" s="69" t="str">
        <f t="shared" si="74"/>
        <v/>
      </c>
      <c r="Q182" s="69" t="str">
        <f t="shared" si="74"/>
        <v/>
      </c>
      <c r="R182" s="69" t="s">
        <v>35</v>
      </c>
      <c r="S182" s="67"/>
      <c r="T182" s="70">
        <v>0</v>
      </c>
      <c r="U182" s="70">
        <v>0</v>
      </c>
      <c r="V182" s="70">
        <v>0</v>
      </c>
      <c r="W182" s="70">
        <v>0</v>
      </c>
      <c r="X182" s="70">
        <v>0</v>
      </c>
      <c r="Y182" s="70">
        <v>0</v>
      </c>
      <c r="Z182" s="70">
        <v>0</v>
      </c>
      <c r="AA182" s="70">
        <v>0</v>
      </c>
      <c r="AB182" s="70">
        <v>0</v>
      </c>
      <c r="AC182" s="70">
        <v>0</v>
      </c>
      <c r="AD182" s="70">
        <v>0</v>
      </c>
      <c r="AE182" s="70">
        <v>0</v>
      </c>
      <c r="AF182" s="70">
        <v>0</v>
      </c>
      <c r="AG182" s="70">
        <v>0</v>
      </c>
      <c r="AH182" s="70">
        <v>0</v>
      </c>
      <c r="AI182" s="70">
        <v>0</v>
      </c>
      <c r="AJ182" s="70">
        <v>0</v>
      </c>
      <c r="AK182" s="70">
        <v>0</v>
      </c>
      <c r="AL182" s="70">
        <v>0</v>
      </c>
      <c r="AM182" s="70">
        <v>0</v>
      </c>
      <c r="AN182" s="70">
        <v>0</v>
      </c>
      <c r="AO182" s="70">
        <v>0</v>
      </c>
      <c r="AP182" s="70">
        <v>0</v>
      </c>
      <c r="AQ182" s="70">
        <v>0</v>
      </c>
      <c r="AR182" s="70">
        <v>0</v>
      </c>
      <c r="AS182" s="70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workbookViewId="0">
      <selection activeCell="C4" sqref="C4"/>
    </sheetView>
  </sheetViews>
  <sheetFormatPr baseColWidth="10" defaultRowHeight="14.4" x14ac:dyDescent="0.3"/>
  <cols>
    <col min="3" max="3" width="21.44140625" bestFit="1" customWidth="1"/>
    <col min="4" max="4" width="4.88671875" bestFit="1" customWidth="1"/>
  </cols>
  <sheetData>
    <row r="1" spans="1:10" x14ac:dyDescent="0.3">
      <c r="A1" s="5" t="s">
        <v>55</v>
      </c>
    </row>
    <row r="2" spans="1:10" x14ac:dyDescent="0.3">
      <c r="J2" s="5" t="s">
        <v>54</v>
      </c>
    </row>
    <row r="3" spans="1:10" x14ac:dyDescent="0.3">
      <c r="A3" s="2" t="s">
        <v>56</v>
      </c>
      <c r="B3" s="1" t="s">
        <v>57</v>
      </c>
      <c r="C3" s="1" t="s">
        <v>58</v>
      </c>
      <c r="D3" s="1" t="s">
        <v>59</v>
      </c>
      <c r="E3" s="3" t="s">
        <v>60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Fichier de base</vt:lpstr>
      <vt:lpstr>TCD</vt:lpstr>
      <vt:lpstr>Feuil4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Dimitri MILOSEVIC</dc:creator>
  <cp:lastModifiedBy>Dimitri MILOSEVIC</cp:lastModifiedBy>
  <dcterms:created xsi:type="dcterms:W3CDTF">2018-01-24T17:48:49Z</dcterms:created>
  <dcterms:modified xsi:type="dcterms:W3CDTF">2018-01-24T18:05:32Z</dcterms:modified>
</cp:coreProperties>
</file>