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CeClasseur" defaultThemeVersion="124226"/>
  <bookViews>
    <workbookView xWindow="240" yWindow="60" windowWidth="15576" windowHeight="10632" activeTab="2"/>
  </bookViews>
  <sheets>
    <sheet name="Polynôme ordre 3" sheetId="1" r:id="rId1"/>
    <sheet name="Polynôme ordre 2" sheetId="4" r:id="rId2"/>
    <sheet name="Linéaire" sheetId="5" r:id="rId3"/>
  </sheets>
  <calcPr calcId="145621" iterate="1"/>
</workbook>
</file>

<file path=xl/calcChain.xml><?xml version="1.0" encoding="utf-8"?>
<calcChain xmlns="http://schemas.openxmlformats.org/spreadsheetml/2006/main">
  <c r="E26" i="5" l="1"/>
  <c r="E24" i="5"/>
  <c r="D22" i="5"/>
  <c r="E25" i="5" a="1"/>
  <c r="E25" i="5"/>
  <c r="E23" i="5" a="1"/>
  <c r="E23" i="5" s="1"/>
  <c r="D21" i="5" a="1"/>
  <c r="D21" i="5"/>
  <c r="H15" i="5" a="1"/>
  <c r="H17" i="5" s="1"/>
  <c r="H9" i="5" a="1"/>
  <c r="H11" i="5" s="1"/>
  <c r="H3" i="5" a="1"/>
  <c r="H5" i="5" s="1"/>
  <c r="H19" i="5"/>
  <c r="H13" i="5"/>
  <c r="H7" i="5"/>
  <c r="H19" i="4"/>
  <c r="H13" i="4"/>
  <c r="H7" i="4"/>
  <c r="E25" i="4" a="1"/>
  <c r="E25" i="4" s="1"/>
  <c r="H15" i="4" a="1"/>
  <c r="H16" i="4" s="1"/>
  <c r="E23" i="4" a="1"/>
  <c r="E23" i="4"/>
  <c r="H9" i="4" a="1"/>
  <c r="H9" i="4" s="1"/>
  <c r="D21" i="4" a="1"/>
  <c r="D21" i="4"/>
  <c r="H3" i="4" a="1"/>
  <c r="H3" i="4" s="1"/>
  <c r="H15" i="1" a="1"/>
  <c r="H16" i="1" s="1"/>
  <c r="H9" i="1" a="1"/>
  <c r="H9" i="1" s="1"/>
  <c r="H3" i="1" a="1"/>
  <c r="H5" i="1" s="1"/>
  <c r="H16" i="5" l="1"/>
  <c r="H15" i="5"/>
  <c r="H18" i="5"/>
  <c r="H9" i="5"/>
  <c r="H10" i="5"/>
  <c r="H12" i="5"/>
  <c r="H6" i="5"/>
  <c r="H4" i="5"/>
  <c r="H3" i="5"/>
  <c r="H18" i="4"/>
  <c r="H17" i="4"/>
  <c r="H15" i="4"/>
  <c r="H12" i="4"/>
  <c r="H11" i="4"/>
  <c r="H10" i="4"/>
  <c r="H6" i="4"/>
  <c r="H5" i="4"/>
  <c r="H4" i="4"/>
  <c r="E23" i="1" a="1"/>
  <c r="E23" i="1" s="1"/>
  <c r="H15" i="1"/>
  <c r="H18" i="1"/>
  <c r="H17" i="1"/>
  <c r="H12" i="1"/>
  <c r="H11" i="1"/>
  <c r="H10" i="1"/>
  <c r="H4" i="1"/>
  <c r="H3" i="1"/>
  <c r="H6" i="1"/>
  <c r="E25" i="1" l="1" a="1"/>
  <c r="E25" i="1" s="1"/>
  <c r="D21" i="1" a="1"/>
  <c r="D21" i="1" s="1"/>
  <c r="H19" i="1" l="1"/>
  <c r="H13" i="1"/>
  <c r="H7" i="1"/>
</calcChain>
</file>

<file path=xl/sharedStrings.xml><?xml version="1.0" encoding="utf-8"?>
<sst xmlns="http://schemas.openxmlformats.org/spreadsheetml/2006/main" count="48" uniqueCount="9">
  <si>
    <t>2=f(1)</t>
  </si>
  <si>
    <t>3=f(2)</t>
  </si>
  <si>
    <t>3=f(1)</t>
  </si>
  <si>
    <t>a</t>
  </si>
  <si>
    <t>b</t>
  </si>
  <si>
    <t>c</t>
  </si>
  <si>
    <t>d</t>
  </si>
  <si>
    <t>R²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</si>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</sst>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8"/>
      <color theme="1"/>
      <name val="Liberation Mono"/>
      <family val="2"/>
    </font>
    <font>
      <sz val="10"/>
      <color theme="1"/>
      <name val="Liberation Mono"/>
      <family val="2"/>
    </font>
    <font>
      <b/>
      <sz val="9"/>
      <color theme="1"/>
      <name val="Liberation Mono"/>
      <family val="3"/>
    </font>
    <font>
      <sz val="8"/>
      <color theme="2" tint="-0.749992370372631"/>
      <name val="Liberation Mono"/>
      <family val="2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thick">
        <color rgb="FF0070C0"/>
      </left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theme="5" tint="-0.499984740745262"/>
      </left>
      <right style="thick">
        <color theme="5" tint="-0.499984740745262"/>
      </right>
      <top style="thick">
        <color theme="5" tint="-0.499984740745262"/>
      </top>
      <bottom style="thick">
        <color theme="5" tint="-0.499984740745262"/>
      </bottom>
      <diagonal/>
    </border>
    <border>
      <left style="thick">
        <color theme="5" tint="-0.499984740745262"/>
      </left>
      <right/>
      <top style="thick">
        <color theme="5" tint="-0.499984740745262"/>
      </top>
      <bottom style="thick">
        <color theme="5" tint="-0.499984740745262"/>
      </bottom>
      <diagonal/>
    </border>
    <border>
      <left/>
      <right style="thick">
        <color theme="5" tint="-0.499984740745262"/>
      </right>
      <top style="thick">
        <color theme="5" tint="-0.499984740745262"/>
      </top>
      <bottom style="thick">
        <color theme="5" tint="-0.499984740745262"/>
      </bottom>
      <diagonal/>
    </border>
    <border>
      <left style="thick">
        <color theme="6" tint="-0.499984740745262"/>
      </left>
      <right style="thick">
        <color theme="6" tint="-0.499984740745262"/>
      </right>
      <top style="thick">
        <color theme="6" tint="-0.499984740745262"/>
      </top>
      <bottom style="thick">
        <color theme="6" tint="-0.499984740745262"/>
      </bottom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theme="5" tint="-0.499984740745262"/>
      </left>
      <right/>
      <top style="thick">
        <color theme="5" tint="-0.499984740745262"/>
      </top>
      <bottom/>
      <diagonal/>
    </border>
    <border>
      <left/>
      <right style="thick">
        <color theme="5" tint="-0.499984740745262"/>
      </right>
      <top style="thick">
        <color theme="5" tint="-0.499984740745262"/>
      </top>
      <bottom/>
      <diagonal/>
    </border>
    <border>
      <left style="thick">
        <color theme="5" tint="-0.499984740745262"/>
      </left>
      <right/>
      <top/>
      <bottom/>
      <diagonal/>
    </border>
    <border>
      <left/>
      <right style="thick">
        <color theme="5" tint="-0.499984740745262"/>
      </right>
      <top/>
      <bottom/>
      <diagonal/>
    </border>
    <border>
      <left style="thick">
        <color theme="6" tint="-0.499984740745262"/>
      </left>
      <right/>
      <top style="thick">
        <color theme="6" tint="-0.499984740745262"/>
      </top>
      <bottom/>
      <diagonal/>
    </border>
    <border>
      <left/>
      <right style="thick">
        <color theme="6" tint="-0.499984740745262"/>
      </right>
      <top style="thick">
        <color theme="6" tint="-0.499984740745262"/>
      </top>
      <bottom/>
      <diagonal/>
    </border>
    <border>
      <left style="thick">
        <color theme="6" tint="-0.499984740745262"/>
      </left>
      <right/>
      <top/>
      <bottom/>
      <diagonal/>
    </border>
    <border>
      <left/>
      <right style="thick">
        <color theme="6" tint="-0.499984740745262"/>
      </right>
      <top/>
      <bottom/>
      <diagonal/>
    </border>
    <border>
      <left/>
      <right style="thin">
        <color theme="2" tint="-0.749961851863155"/>
      </right>
      <top/>
      <bottom style="thin">
        <color theme="2" tint="-0.749961851863155"/>
      </bottom>
      <diagonal/>
    </border>
    <border>
      <left style="thin">
        <color theme="2" tint="-0.749961851863155"/>
      </left>
      <right style="thin">
        <color theme="2" tint="-0.749961851863155"/>
      </right>
      <top/>
      <bottom style="thin">
        <color theme="2" tint="-0.749961851863155"/>
      </bottom>
      <diagonal/>
    </border>
    <border>
      <left style="thin">
        <color theme="2" tint="-0.749961851863155"/>
      </left>
      <right/>
      <top/>
      <bottom style="thin">
        <color theme="2" tint="-0.749961851863155"/>
      </bottom>
      <diagonal/>
    </border>
    <border>
      <left/>
      <right style="thin">
        <color theme="2" tint="-0.749961851863155"/>
      </right>
      <top style="thin">
        <color theme="2" tint="-0.749961851863155"/>
      </top>
      <bottom style="thin">
        <color theme="2" tint="-0.749961851863155"/>
      </bottom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2" tint="-0.749961851863155"/>
      </top>
      <bottom style="thin">
        <color theme="2" tint="-0.749961851863155"/>
      </bottom>
      <diagonal/>
    </border>
    <border>
      <left style="thin">
        <color theme="2" tint="-0.749961851863155"/>
      </left>
      <right/>
      <top style="thin">
        <color theme="2" tint="-0.749961851863155"/>
      </top>
      <bottom style="thin">
        <color theme="2" tint="-0.749961851863155"/>
      </bottom>
      <diagonal/>
    </border>
    <border>
      <left/>
      <right style="thin">
        <color theme="2" tint="-0.749961851863155"/>
      </right>
      <top style="thin">
        <color theme="2" tint="-0.749961851863155"/>
      </top>
      <bottom/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2" tint="-0.749961851863155"/>
      </top>
      <bottom/>
      <diagonal/>
    </border>
    <border>
      <left style="thin">
        <color theme="2" tint="-0.749961851863155"/>
      </left>
      <right/>
      <top style="thin">
        <color theme="2" tint="-0.749961851863155"/>
      </top>
      <bottom/>
      <diagonal/>
    </border>
    <border>
      <left style="thick">
        <color theme="6" tint="-0.499984740745262"/>
      </left>
      <right/>
      <top style="thick">
        <color theme="6" tint="-0.499984740745262"/>
      </top>
      <bottom style="thick">
        <color theme="6" tint="-0.499984740745262"/>
      </bottom>
      <diagonal/>
    </border>
    <border>
      <left/>
      <right style="thick">
        <color theme="6" tint="-0.499984740745262"/>
      </right>
      <top style="thick">
        <color theme="6" tint="-0.499984740745262"/>
      </top>
      <bottom style="thick">
        <color theme="6" tint="-0.499984740745262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1" xfId="0" quotePrefix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quotePrefix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quotePrefix="1" applyBorder="1" applyAlignment="1">
      <alignment vertical="center"/>
    </xf>
    <xf numFmtId="0" fontId="0" fillId="0" borderId="7" xfId="0" applyBorder="1" applyAlignment="1">
      <alignment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30" xfId="0" applyBorder="1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050"/>
              <a:t>y = f(x) = a.x³ + b.x² + c.x + d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'Polynôme ordre 3'!$B$21</c:f>
              <c:strCache>
                <c:ptCount val="1"/>
                <c:pt idx="0">
                  <c:v>2=f(1)</c:v>
                </c:pt>
              </c:strCache>
            </c:strRef>
          </c:tx>
          <c:marker>
            <c:symbol val="plus"/>
            <c:size val="7"/>
          </c:marker>
          <c:trendline>
            <c:spPr>
              <a:ln>
                <a:prstDash val="sysDot"/>
              </a:ln>
            </c:spPr>
            <c:trendlineType val="poly"/>
            <c:order val="3"/>
            <c:dispRSqr val="1"/>
            <c:dispEq val="1"/>
            <c:trendlineLbl>
              <c:layout>
                <c:manualLayout>
                  <c:x val="-0.33363499245852185"/>
                  <c:y val="0.16657022894969178"/>
                </c:manualLayout>
              </c:layout>
              <c:numFmt formatCode="0.00000E+00" sourceLinked="0"/>
              <c:spPr>
                <a:solidFill>
                  <a:schemeClr val="bg2">
                    <a:lumMod val="90000"/>
                  </a:schemeClr>
                </a:solidFill>
              </c:spPr>
            </c:trendlineLbl>
          </c:trendline>
          <c:xVal>
            <c:numRef>
              <c:f>'Polynôme ordre 3'!$C$3:$C$17</c:f>
              <c:numCache>
                <c:formatCode>General</c:formatCode>
                <c:ptCount val="15"/>
                <c:pt idx="0">
                  <c:v>30</c:v>
                </c:pt>
                <c:pt idx="1">
                  <c:v>35</c:v>
                </c:pt>
                <c:pt idx="2">
                  <c:v>40</c:v>
                </c:pt>
                <c:pt idx="3">
                  <c:v>45</c:v>
                </c:pt>
                <c:pt idx="4">
                  <c:v>50</c:v>
                </c:pt>
                <c:pt idx="5">
                  <c:v>55</c:v>
                </c:pt>
                <c:pt idx="6">
                  <c:v>60</c:v>
                </c:pt>
                <c:pt idx="7">
                  <c:v>65</c:v>
                </c:pt>
                <c:pt idx="8">
                  <c:v>70</c:v>
                </c:pt>
                <c:pt idx="9">
                  <c:v>75</c:v>
                </c:pt>
                <c:pt idx="10">
                  <c:v>80</c:v>
                </c:pt>
                <c:pt idx="11">
                  <c:v>85</c:v>
                </c:pt>
                <c:pt idx="12">
                  <c:v>90</c:v>
                </c:pt>
                <c:pt idx="13">
                  <c:v>95</c:v>
                </c:pt>
                <c:pt idx="14">
                  <c:v>100</c:v>
                </c:pt>
              </c:numCache>
            </c:numRef>
          </c:xVal>
          <c:yVal>
            <c:numRef>
              <c:f>'Polynôme ordre 3'!$D$3:$D$17</c:f>
              <c:numCache>
                <c:formatCode>General</c:formatCode>
                <c:ptCount val="15"/>
                <c:pt idx="0">
                  <c:v>42.014742014742012</c:v>
                </c:pt>
                <c:pt idx="1">
                  <c:v>46.990171990171994</c:v>
                </c:pt>
                <c:pt idx="2">
                  <c:v>51.719901719901721</c:v>
                </c:pt>
                <c:pt idx="3">
                  <c:v>56.265356265356267</c:v>
                </c:pt>
                <c:pt idx="4">
                  <c:v>60.749385749385752</c:v>
                </c:pt>
                <c:pt idx="5">
                  <c:v>65.04914004914005</c:v>
                </c:pt>
                <c:pt idx="6">
                  <c:v>69.226044226044223</c:v>
                </c:pt>
                <c:pt idx="7">
                  <c:v>73.341523341523342</c:v>
                </c:pt>
                <c:pt idx="8">
                  <c:v>77.334152334152336</c:v>
                </c:pt>
                <c:pt idx="9">
                  <c:v>81.32678132678133</c:v>
                </c:pt>
                <c:pt idx="10">
                  <c:v>85.196560196560199</c:v>
                </c:pt>
                <c:pt idx="11">
                  <c:v>89.004914004913999</c:v>
                </c:pt>
                <c:pt idx="12">
                  <c:v>92.690417690417689</c:v>
                </c:pt>
                <c:pt idx="13">
                  <c:v>96.375921375921379</c:v>
                </c:pt>
                <c:pt idx="14">
                  <c:v>100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'Polynôme ordre 3'!$B$23</c:f>
              <c:strCache>
                <c:ptCount val="1"/>
                <c:pt idx="0">
                  <c:v>3=f(2)</c:v>
                </c:pt>
              </c:strCache>
            </c:strRef>
          </c:tx>
          <c:marker>
            <c:symbol val="plus"/>
            <c:size val="7"/>
          </c:marker>
          <c:trendline>
            <c:spPr>
              <a:ln>
                <a:prstDash val="sysDot"/>
              </a:ln>
            </c:spPr>
            <c:trendlineType val="poly"/>
            <c:order val="3"/>
            <c:dispRSqr val="1"/>
            <c:dispEq val="1"/>
            <c:trendlineLbl>
              <c:layout>
                <c:manualLayout>
                  <c:x val="-1.8099547511312217E-4"/>
                  <c:y val="0.75510396816836256"/>
                </c:manualLayout>
              </c:layout>
              <c:numFmt formatCode="0.00000E+00" sourceLinked="0"/>
              <c:spPr>
                <a:solidFill>
                  <a:schemeClr val="bg2">
                    <a:lumMod val="90000"/>
                  </a:schemeClr>
                </a:solidFill>
              </c:spPr>
            </c:trendlineLbl>
          </c:trendline>
          <c:xVal>
            <c:numRef>
              <c:f>'Polynôme ordre 3'!$D$3:$D$17</c:f>
              <c:numCache>
                <c:formatCode>General</c:formatCode>
                <c:ptCount val="15"/>
                <c:pt idx="0">
                  <c:v>42.014742014742012</c:v>
                </c:pt>
                <c:pt idx="1">
                  <c:v>46.990171990171994</c:v>
                </c:pt>
                <c:pt idx="2">
                  <c:v>51.719901719901721</c:v>
                </c:pt>
                <c:pt idx="3">
                  <c:v>56.265356265356267</c:v>
                </c:pt>
                <c:pt idx="4">
                  <c:v>60.749385749385752</c:v>
                </c:pt>
                <c:pt idx="5">
                  <c:v>65.04914004914005</c:v>
                </c:pt>
                <c:pt idx="6">
                  <c:v>69.226044226044223</c:v>
                </c:pt>
                <c:pt idx="7">
                  <c:v>73.341523341523342</c:v>
                </c:pt>
                <c:pt idx="8">
                  <c:v>77.334152334152336</c:v>
                </c:pt>
                <c:pt idx="9">
                  <c:v>81.32678132678133</c:v>
                </c:pt>
                <c:pt idx="10">
                  <c:v>85.196560196560199</c:v>
                </c:pt>
                <c:pt idx="11">
                  <c:v>89.004914004913999</c:v>
                </c:pt>
                <c:pt idx="12">
                  <c:v>92.690417690417689</c:v>
                </c:pt>
                <c:pt idx="13">
                  <c:v>96.375921375921379</c:v>
                </c:pt>
                <c:pt idx="14">
                  <c:v>100</c:v>
                </c:pt>
              </c:numCache>
            </c:numRef>
          </c:xVal>
          <c:yVal>
            <c:numRef>
              <c:f>'Polynôme ordre 3'!$E$3:$E$17</c:f>
              <c:numCache>
                <c:formatCode>General</c:formatCode>
                <c:ptCount val="15"/>
                <c:pt idx="0">
                  <c:v>2.6959247648902824</c:v>
                </c:pt>
                <c:pt idx="1">
                  <c:v>4.2946708463949852</c:v>
                </c:pt>
                <c:pt idx="2">
                  <c:v>6.3949843260188084</c:v>
                </c:pt>
                <c:pt idx="3">
                  <c:v>9.1222570532915359</c:v>
                </c:pt>
                <c:pt idx="4">
                  <c:v>12.507836990595614</c:v>
                </c:pt>
                <c:pt idx="5">
                  <c:v>16.645768025078368</c:v>
                </c:pt>
                <c:pt idx="6">
                  <c:v>21.630094043887148</c:v>
                </c:pt>
                <c:pt idx="7">
                  <c:v>27.58620689655173</c:v>
                </c:pt>
                <c:pt idx="8">
                  <c:v>34.169278996865202</c:v>
                </c:pt>
                <c:pt idx="9">
                  <c:v>42.319749216300941</c:v>
                </c:pt>
                <c:pt idx="10">
                  <c:v>51.097178683385579</c:v>
                </c:pt>
                <c:pt idx="11">
                  <c:v>61.442006269592483</c:v>
                </c:pt>
                <c:pt idx="12">
                  <c:v>73.040752351097183</c:v>
                </c:pt>
                <c:pt idx="13">
                  <c:v>85.893416927899693</c:v>
                </c:pt>
                <c:pt idx="14">
                  <c:v>100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'Polynôme ordre 3'!$B$25</c:f>
              <c:strCache>
                <c:ptCount val="1"/>
                <c:pt idx="0">
                  <c:v>3=f(1)</c:v>
                </c:pt>
              </c:strCache>
            </c:strRef>
          </c:tx>
          <c:marker>
            <c:symbol val="plus"/>
            <c:size val="7"/>
          </c:marker>
          <c:trendline>
            <c:spPr>
              <a:ln>
                <a:prstDash val="sysDot"/>
              </a:ln>
            </c:spPr>
            <c:trendlineType val="poly"/>
            <c:order val="3"/>
            <c:dispRSqr val="1"/>
            <c:dispEq val="1"/>
            <c:trendlineLbl>
              <c:layout>
                <c:manualLayout>
                  <c:x val="-0.35740573152337857"/>
                  <c:y val="0.58260269977668322"/>
                </c:manualLayout>
              </c:layout>
              <c:numFmt formatCode="0.00000E+00" sourceLinked="0"/>
              <c:spPr>
                <a:solidFill>
                  <a:schemeClr val="bg2">
                    <a:lumMod val="90000"/>
                  </a:schemeClr>
                </a:solidFill>
              </c:spPr>
            </c:trendlineLbl>
          </c:trendline>
          <c:xVal>
            <c:numRef>
              <c:f>'Polynôme ordre 3'!$C$3:$C$17</c:f>
              <c:numCache>
                <c:formatCode>General</c:formatCode>
                <c:ptCount val="15"/>
                <c:pt idx="0">
                  <c:v>30</c:v>
                </c:pt>
                <c:pt idx="1">
                  <c:v>35</c:v>
                </c:pt>
                <c:pt idx="2">
                  <c:v>40</c:v>
                </c:pt>
                <c:pt idx="3">
                  <c:v>45</c:v>
                </c:pt>
                <c:pt idx="4">
                  <c:v>50</c:v>
                </c:pt>
                <c:pt idx="5">
                  <c:v>55</c:v>
                </c:pt>
                <c:pt idx="6">
                  <c:v>60</c:v>
                </c:pt>
                <c:pt idx="7">
                  <c:v>65</c:v>
                </c:pt>
                <c:pt idx="8">
                  <c:v>70</c:v>
                </c:pt>
                <c:pt idx="9">
                  <c:v>75</c:v>
                </c:pt>
                <c:pt idx="10">
                  <c:v>80</c:v>
                </c:pt>
                <c:pt idx="11">
                  <c:v>85</c:v>
                </c:pt>
                <c:pt idx="12">
                  <c:v>90</c:v>
                </c:pt>
                <c:pt idx="13">
                  <c:v>95</c:v>
                </c:pt>
                <c:pt idx="14">
                  <c:v>100</c:v>
                </c:pt>
              </c:numCache>
            </c:numRef>
          </c:xVal>
          <c:yVal>
            <c:numRef>
              <c:f>'Polynôme ordre 3'!$E$3:$E$17</c:f>
              <c:numCache>
                <c:formatCode>General</c:formatCode>
                <c:ptCount val="15"/>
                <c:pt idx="0">
                  <c:v>2.6959247648902824</c:v>
                </c:pt>
                <c:pt idx="1">
                  <c:v>4.2946708463949852</c:v>
                </c:pt>
                <c:pt idx="2">
                  <c:v>6.3949843260188084</c:v>
                </c:pt>
                <c:pt idx="3">
                  <c:v>9.1222570532915359</c:v>
                </c:pt>
                <c:pt idx="4">
                  <c:v>12.507836990595614</c:v>
                </c:pt>
                <c:pt idx="5">
                  <c:v>16.645768025078368</c:v>
                </c:pt>
                <c:pt idx="6">
                  <c:v>21.630094043887148</c:v>
                </c:pt>
                <c:pt idx="7">
                  <c:v>27.58620689655173</c:v>
                </c:pt>
                <c:pt idx="8">
                  <c:v>34.169278996865202</c:v>
                </c:pt>
                <c:pt idx="9">
                  <c:v>42.319749216300941</c:v>
                </c:pt>
                <c:pt idx="10">
                  <c:v>51.097178683385579</c:v>
                </c:pt>
                <c:pt idx="11">
                  <c:v>61.442006269592483</c:v>
                </c:pt>
                <c:pt idx="12">
                  <c:v>73.040752351097183</c:v>
                </c:pt>
                <c:pt idx="13">
                  <c:v>85.893416927899693</c:v>
                </c:pt>
                <c:pt idx="14">
                  <c:v>100</c:v>
                </c:pt>
              </c:numCache>
            </c:numRef>
          </c:yVal>
          <c:smooth val="1"/>
        </c:ser>
        <c:ser>
          <c:idx val="3"/>
          <c:order val="3"/>
          <c:spPr>
            <a:ln>
              <a:noFill/>
            </a:ln>
          </c:spPr>
          <c:marker>
            <c:symbol val="circle"/>
            <c:size val="12"/>
            <c:spPr>
              <a:noFill/>
              <a:ln w="38100">
                <a:solidFill>
                  <a:schemeClr val="accent2">
                    <a:lumMod val="50000"/>
                  </a:schemeClr>
                </a:solidFill>
              </a:ln>
            </c:spPr>
          </c:marker>
          <c:xVal>
            <c:numRef>
              <c:f>'Polynôme ordre 3'!$D$23</c:f>
              <c:numCache>
                <c:formatCode>General</c:formatCode>
                <c:ptCount val="1"/>
                <c:pt idx="0">
                  <c:v>96.4</c:v>
                </c:pt>
              </c:numCache>
            </c:numRef>
          </c:xVal>
          <c:yVal>
            <c:numRef>
              <c:f>'Polynôme ordre 3'!$E$23</c:f>
              <c:numCache>
                <c:formatCode>General</c:formatCode>
                <c:ptCount val="1"/>
                <c:pt idx="0">
                  <c:v>85.913875018601317</c:v>
                </c:pt>
              </c:numCache>
            </c:numRef>
          </c:yVal>
          <c:smooth val="0"/>
        </c:ser>
        <c:ser>
          <c:idx val="4"/>
          <c:order val="4"/>
          <c:spPr>
            <a:ln>
              <a:noFill/>
            </a:ln>
          </c:spPr>
          <c:marker>
            <c:symbol val="circle"/>
            <c:size val="12"/>
            <c:spPr>
              <a:noFill/>
              <a:ln w="38100">
                <a:solidFill>
                  <a:schemeClr val="accent1">
                    <a:lumMod val="75000"/>
                  </a:schemeClr>
                </a:solidFill>
              </a:ln>
            </c:spPr>
          </c:marker>
          <c:xVal>
            <c:numRef>
              <c:f>'Polynôme ordre 3'!$C$21</c:f>
              <c:numCache>
                <c:formatCode>General</c:formatCode>
                <c:ptCount val="1"/>
                <c:pt idx="0">
                  <c:v>50</c:v>
                </c:pt>
              </c:numCache>
            </c:numRef>
          </c:xVal>
          <c:yVal>
            <c:numRef>
              <c:f>'Polynôme ordre 3'!$D$21</c:f>
              <c:numCache>
                <c:formatCode>General</c:formatCode>
                <c:ptCount val="1"/>
                <c:pt idx="0">
                  <c:v>60.721245059480353</c:v>
                </c:pt>
              </c:numCache>
            </c:numRef>
          </c:yVal>
          <c:smooth val="0"/>
        </c:ser>
        <c:ser>
          <c:idx val="5"/>
          <c:order val="5"/>
          <c:spPr>
            <a:ln>
              <a:noFill/>
            </a:ln>
          </c:spPr>
          <c:marker>
            <c:symbol val="circle"/>
            <c:size val="12"/>
            <c:spPr>
              <a:noFill/>
              <a:ln w="38100">
                <a:solidFill>
                  <a:srgbClr val="92D050"/>
                </a:solidFill>
              </a:ln>
            </c:spPr>
          </c:marker>
          <c:xVal>
            <c:numRef>
              <c:f>'Polynôme ordre 3'!$C$25</c:f>
              <c:numCache>
                <c:formatCode>General</c:formatCode>
                <c:ptCount val="1"/>
                <c:pt idx="0">
                  <c:v>72.5</c:v>
                </c:pt>
              </c:numCache>
            </c:numRef>
          </c:xVal>
          <c:yVal>
            <c:numRef>
              <c:f>'Polynôme ordre 3'!$E$25</c:f>
              <c:numCache>
                <c:formatCode>General</c:formatCode>
                <c:ptCount val="1"/>
                <c:pt idx="0">
                  <c:v>38.134453281955828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0713088"/>
        <c:axId val="130827392"/>
      </c:scatterChart>
      <c:valAx>
        <c:axId val="130713088"/>
        <c:scaling>
          <c:orientation val="minMax"/>
          <c:max val="100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30827392"/>
        <c:crosses val="autoZero"/>
        <c:crossBetween val="midCat"/>
      </c:valAx>
      <c:valAx>
        <c:axId val="130827392"/>
        <c:scaling>
          <c:orientation val="minMax"/>
          <c:max val="1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0713088"/>
        <c:crosses val="autoZero"/>
        <c:crossBetween val="midCat"/>
      </c:valAx>
    </c:plotArea>
    <c:legend>
      <c:legendPos val="b"/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050"/>
              <a:t>y = f(x) = a.x² + b.x +c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'Polynôme ordre 2'!$B$21</c:f>
              <c:strCache>
                <c:ptCount val="1"/>
                <c:pt idx="0">
                  <c:v>2=f(1)</c:v>
                </c:pt>
              </c:strCache>
            </c:strRef>
          </c:tx>
          <c:marker>
            <c:symbol val="plus"/>
            <c:size val="7"/>
          </c:marker>
          <c:trendline>
            <c:spPr>
              <a:ln>
                <a:prstDash val="sysDot"/>
              </a:ln>
            </c:spPr>
            <c:trendlineType val="poly"/>
            <c:order val="2"/>
            <c:dispRSqr val="1"/>
            <c:dispEq val="1"/>
            <c:trendlineLbl>
              <c:layout>
                <c:manualLayout>
                  <c:x val="-0.33363499245852185"/>
                  <c:y val="0.16657022894969178"/>
                </c:manualLayout>
              </c:layout>
              <c:numFmt formatCode="0.00000E+00" sourceLinked="0"/>
              <c:spPr>
                <a:solidFill>
                  <a:schemeClr val="bg2">
                    <a:lumMod val="90000"/>
                  </a:schemeClr>
                </a:solidFill>
              </c:spPr>
            </c:trendlineLbl>
          </c:trendline>
          <c:xVal>
            <c:numRef>
              <c:f>'Polynôme ordre 2'!$C$3:$C$17</c:f>
              <c:numCache>
                <c:formatCode>General</c:formatCode>
                <c:ptCount val="15"/>
                <c:pt idx="0">
                  <c:v>30</c:v>
                </c:pt>
                <c:pt idx="1">
                  <c:v>35</c:v>
                </c:pt>
                <c:pt idx="2">
                  <c:v>40</c:v>
                </c:pt>
                <c:pt idx="3">
                  <c:v>45</c:v>
                </c:pt>
                <c:pt idx="4">
                  <c:v>50</c:v>
                </c:pt>
                <c:pt idx="5">
                  <c:v>55</c:v>
                </c:pt>
                <c:pt idx="6">
                  <c:v>60</c:v>
                </c:pt>
                <c:pt idx="7">
                  <c:v>65</c:v>
                </c:pt>
                <c:pt idx="8">
                  <c:v>70</c:v>
                </c:pt>
                <c:pt idx="9">
                  <c:v>75</c:v>
                </c:pt>
                <c:pt idx="10">
                  <c:v>80</c:v>
                </c:pt>
                <c:pt idx="11">
                  <c:v>85</c:v>
                </c:pt>
                <c:pt idx="12">
                  <c:v>90</c:v>
                </c:pt>
                <c:pt idx="13">
                  <c:v>95</c:v>
                </c:pt>
                <c:pt idx="14">
                  <c:v>100</c:v>
                </c:pt>
              </c:numCache>
            </c:numRef>
          </c:xVal>
          <c:yVal>
            <c:numRef>
              <c:f>'Polynôme ordre 2'!$D$3:$D$17</c:f>
              <c:numCache>
                <c:formatCode>General</c:formatCode>
                <c:ptCount val="15"/>
                <c:pt idx="0">
                  <c:v>42.014742014742012</c:v>
                </c:pt>
                <c:pt idx="1">
                  <c:v>46.990171990171994</c:v>
                </c:pt>
                <c:pt idx="2">
                  <c:v>51.719901719901721</c:v>
                </c:pt>
                <c:pt idx="3">
                  <c:v>56.265356265356267</c:v>
                </c:pt>
                <c:pt idx="4">
                  <c:v>60.749385749385752</c:v>
                </c:pt>
                <c:pt idx="5">
                  <c:v>65.04914004914005</c:v>
                </c:pt>
                <c:pt idx="6">
                  <c:v>69.226044226044223</c:v>
                </c:pt>
                <c:pt idx="7">
                  <c:v>73.341523341523342</c:v>
                </c:pt>
                <c:pt idx="8">
                  <c:v>77.334152334152336</c:v>
                </c:pt>
                <c:pt idx="9">
                  <c:v>81.32678132678133</c:v>
                </c:pt>
                <c:pt idx="10">
                  <c:v>85.196560196560199</c:v>
                </c:pt>
                <c:pt idx="11">
                  <c:v>89.004914004913999</c:v>
                </c:pt>
                <c:pt idx="12">
                  <c:v>92.690417690417689</c:v>
                </c:pt>
                <c:pt idx="13">
                  <c:v>96.375921375921379</c:v>
                </c:pt>
                <c:pt idx="14">
                  <c:v>100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'Polynôme ordre 2'!$B$23</c:f>
              <c:strCache>
                <c:ptCount val="1"/>
                <c:pt idx="0">
                  <c:v>3=f(2)</c:v>
                </c:pt>
              </c:strCache>
            </c:strRef>
          </c:tx>
          <c:marker>
            <c:symbol val="plus"/>
            <c:size val="7"/>
          </c:marker>
          <c:trendline>
            <c:spPr>
              <a:ln>
                <a:prstDash val="sysDot"/>
              </a:ln>
            </c:spPr>
            <c:trendlineType val="poly"/>
            <c:order val="2"/>
            <c:dispRSqr val="1"/>
            <c:dispEq val="1"/>
            <c:trendlineLbl>
              <c:layout>
                <c:manualLayout>
                  <c:x val="-1.8099547511312217E-4"/>
                  <c:y val="0.75510396816836256"/>
                </c:manualLayout>
              </c:layout>
              <c:numFmt formatCode="0.00000E+00" sourceLinked="0"/>
              <c:spPr>
                <a:solidFill>
                  <a:schemeClr val="bg2">
                    <a:lumMod val="90000"/>
                  </a:schemeClr>
                </a:solidFill>
              </c:spPr>
            </c:trendlineLbl>
          </c:trendline>
          <c:xVal>
            <c:numRef>
              <c:f>'Polynôme ordre 2'!$D$3:$D$17</c:f>
              <c:numCache>
                <c:formatCode>General</c:formatCode>
                <c:ptCount val="15"/>
                <c:pt idx="0">
                  <c:v>42.014742014742012</c:v>
                </c:pt>
                <c:pt idx="1">
                  <c:v>46.990171990171994</c:v>
                </c:pt>
                <c:pt idx="2">
                  <c:v>51.719901719901721</c:v>
                </c:pt>
                <c:pt idx="3">
                  <c:v>56.265356265356267</c:v>
                </c:pt>
                <c:pt idx="4">
                  <c:v>60.749385749385752</c:v>
                </c:pt>
                <c:pt idx="5">
                  <c:v>65.04914004914005</c:v>
                </c:pt>
                <c:pt idx="6">
                  <c:v>69.226044226044223</c:v>
                </c:pt>
                <c:pt idx="7">
                  <c:v>73.341523341523342</c:v>
                </c:pt>
                <c:pt idx="8">
                  <c:v>77.334152334152336</c:v>
                </c:pt>
                <c:pt idx="9">
                  <c:v>81.32678132678133</c:v>
                </c:pt>
                <c:pt idx="10">
                  <c:v>85.196560196560199</c:v>
                </c:pt>
                <c:pt idx="11">
                  <c:v>89.004914004913999</c:v>
                </c:pt>
                <c:pt idx="12">
                  <c:v>92.690417690417689</c:v>
                </c:pt>
                <c:pt idx="13">
                  <c:v>96.375921375921379</c:v>
                </c:pt>
                <c:pt idx="14">
                  <c:v>100</c:v>
                </c:pt>
              </c:numCache>
            </c:numRef>
          </c:xVal>
          <c:yVal>
            <c:numRef>
              <c:f>'Polynôme ordre 2'!$E$3:$E$17</c:f>
              <c:numCache>
                <c:formatCode>General</c:formatCode>
                <c:ptCount val="15"/>
                <c:pt idx="0">
                  <c:v>2.6959247648902824</c:v>
                </c:pt>
                <c:pt idx="1">
                  <c:v>4.2946708463949852</c:v>
                </c:pt>
                <c:pt idx="2">
                  <c:v>6.3949843260188084</c:v>
                </c:pt>
                <c:pt idx="3">
                  <c:v>9.1222570532915359</c:v>
                </c:pt>
                <c:pt idx="4">
                  <c:v>12.507836990595614</c:v>
                </c:pt>
                <c:pt idx="5">
                  <c:v>16.645768025078368</c:v>
                </c:pt>
                <c:pt idx="6">
                  <c:v>21.630094043887148</c:v>
                </c:pt>
                <c:pt idx="7">
                  <c:v>27.58620689655173</c:v>
                </c:pt>
                <c:pt idx="8">
                  <c:v>34.169278996865202</c:v>
                </c:pt>
                <c:pt idx="9">
                  <c:v>42.319749216300941</c:v>
                </c:pt>
                <c:pt idx="10">
                  <c:v>51.097178683385579</c:v>
                </c:pt>
                <c:pt idx="11">
                  <c:v>61.442006269592483</c:v>
                </c:pt>
                <c:pt idx="12">
                  <c:v>73.040752351097183</c:v>
                </c:pt>
                <c:pt idx="13">
                  <c:v>85.893416927899693</c:v>
                </c:pt>
                <c:pt idx="14">
                  <c:v>100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'Polynôme ordre 2'!$B$25</c:f>
              <c:strCache>
                <c:ptCount val="1"/>
                <c:pt idx="0">
                  <c:v>3=f(1)</c:v>
                </c:pt>
              </c:strCache>
            </c:strRef>
          </c:tx>
          <c:marker>
            <c:symbol val="plus"/>
            <c:size val="7"/>
          </c:marker>
          <c:trendline>
            <c:spPr>
              <a:ln>
                <a:prstDash val="sysDot"/>
              </a:ln>
            </c:spPr>
            <c:trendlineType val="poly"/>
            <c:order val="2"/>
            <c:dispRSqr val="1"/>
            <c:dispEq val="1"/>
            <c:trendlineLbl>
              <c:layout>
                <c:manualLayout>
                  <c:x val="-0.35740573152337857"/>
                  <c:y val="0.58260269977668322"/>
                </c:manualLayout>
              </c:layout>
              <c:numFmt formatCode="0.00000E+00" sourceLinked="0"/>
              <c:spPr>
                <a:solidFill>
                  <a:schemeClr val="bg2">
                    <a:lumMod val="90000"/>
                  </a:schemeClr>
                </a:solidFill>
              </c:spPr>
            </c:trendlineLbl>
          </c:trendline>
          <c:xVal>
            <c:numRef>
              <c:f>'Polynôme ordre 2'!$C$3:$C$17</c:f>
              <c:numCache>
                <c:formatCode>General</c:formatCode>
                <c:ptCount val="15"/>
                <c:pt idx="0">
                  <c:v>30</c:v>
                </c:pt>
                <c:pt idx="1">
                  <c:v>35</c:v>
                </c:pt>
                <c:pt idx="2">
                  <c:v>40</c:v>
                </c:pt>
                <c:pt idx="3">
                  <c:v>45</c:v>
                </c:pt>
                <c:pt idx="4">
                  <c:v>50</c:v>
                </c:pt>
                <c:pt idx="5">
                  <c:v>55</c:v>
                </c:pt>
                <c:pt idx="6">
                  <c:v>60</c:v>
                </c:pt>
                <c:pt idx="7">
                  <c:v>65</c:v>
                </c:pt>
                <c:pt idx="8">
                  <c:v>70</c:v>
                </c:pt>
                <c:pt idx="9">
                  <c:v>75</c:v>
                </c:pt>
                <c:pt idx="10">
                  <c:v>80</c:v>
                </c:pt>
                <c:pt idx="11">
                  <c:v>85</c:v>
                </c:pt>
                <c:pt idx="12">
                  <c:v>90</c:v>
                </c:pt>
                <c:pt idx="13">
                  <c:v>95</c:v>
                </c:pt>
                <c:pt idx="14">
                  <c:v>100</c:v>
                </c:pt>
              </c:numCache>
            </c:numRef>
          </c:xVal>
          <c:yVal>
            <c:numRef>
              <c:f>'Polynôme ordre 2'!$E$3:$E$17</c:f>
              <c:numCache>
                <c:formatCode>General</c:formatCode>
                <c:ptCount val="15"/>
                <c:pt idx="0">
                  <c:v>2.6959247648902824</c:v>
                </c:pt>
                <c:pt idx="1">
                  <c:v>4.2946708463949852</c:v>
                </c:pt>
                <c:pt idx="2">
                  <c:v>6.3949843260188084</c:v>
                </c:pt>
                <c:pt idx="3">
                  <c:v>9.1222570532915359</c:v>
                </c:pt>
                <c:pt idx="4">
                  <c:v>12.507836990595614</c:v>
                </c:pt>
                <c:pt idx="5">
                  <c:v>16.645768025078368</c:v>
                </c:pt>
                <c:pt idx="6">
                  <c:v>21.630094043887148</c:v>
                </c:pt>
                <c:pt idx="7">
                  <c:v>27.58620689655173</c:v>
                </c:pt>
                <c:pt idx="8">
                  <c:v>34.169278996865202</c:v>
                </c:pt>
                <c:pt idx="9">
                  <c:v>42.319749216300941</c:v>
                </c:pt>
                <c:pt idx="10">
                  <c:v>51.097178683385579</c:v>
                </c:pt>
                <c:pt idx="11">
                  <c:v>61.442006269592483</c:v>
                </c:pt>
                <c:pt idx="12">
                  <c:v>73.040752351097183</c:v>
                </c:pt>
                <c:pt idx="13">
                  <c:v>85.893416927899693</c:v>
                </c:pt>
                <c:pt idx="14">
                  <c:v>100</c:v>
                </c:pt>
              </c:numCache>
            </c:numRef>
          </c:yVal>
          <c:smooth val="1"/>
        </c:ser>
        <c:ser>
          <c:idx val="3"/>
          <c:order val="3"/>
          <c:spPr>
            <a:ln>
              <a:noFill/>
            </a:ln>
          </c:spPr>
          <c:marker>
            <c:symbol val="circle"/>
            <c:size val="12"/>
            <c:spPr>
              <a:noFill/>
              <a:ln w="38100">
                <a:solidFill>
                  <a:schemeClr val="accent2">
                    <a:lumMod val="50000"/>
                  </a:schemeClr>
                </a:solidFill>
              </a:ln>
            </c:spPr>
          </c:marker>
          <c:xVal>
            <c:numRef>
              <c:f>'Polynôme ordre 2'!$D$23</c:f>
              <c:numCache>
                <c:formatCode>General</c:formatCode>
                <c:ptCount val="1"/>
                <c:pt idx="0">
                  <c:v>96.4</c:v>
                </c:pt>
              </c:numCache>
            </c:numRef>
          </c:xVal>
          <c:yVal>
            <c:numRef>
              <c:f>'Polynôme ordre 2'!$E$23</c:f>
              <c:numCache>
                <c:formatCode>General</c:formatCode>
                <c:ptCount val="1"/>
                <c:pt idx="0">
                  <c:v>85.335749892550552</c:v>
                </c:pt>
              </c:numCache>
            </c:numRef>
          </c:yVal>
          <c:smooth val="0"/>
        </c:ser>
        <c:ser>
          <c:idx val="4"/>
          <c:order val="4"/>
          <c:spPr>
            <a:ln>
              <a:noFill/>
            </a:ln>
          </c:spPr>
          <c:marker>
            <c:symbol val="circle"/>
            <c:size val="12"/>
            <c:spPr>
              <a:noFill/>
              <a:ln w="38100">
                <a:solidFill>
                  <a:schemeClr val="accent1">
                    <a:lumMod val="75000"/>
                  </a:schemeClr>
                </a:solidFill>
              </a:ln>
            </c:spPr>
          </c:marker>
          <c:xVal>
            <c:numRef>
              <c:f>'Polynôme ordre 2'!$C$21</c:f>
              <c:numCache>
                <c:formatCode>General</c:formatCode>
                <c:ptCount val="1"/>
                <c:pt idx="0">
                  <c:v>50</c:v>
                </c:pt>
              </c:numCache>
            </c:numRef>
          </c:xVal>
          <c:yVal>
            <c:numRef>
              <c:f>'Polynôme ordre 2'!$D$21</c:f>
              <c:numCache>
                <c:formatCode>General</c:formatCode>
                <c:ptCount val="1"/>
                <c:pt idx="0">
                  <c:v>60.601622145739803</c:v>
                </c:pt>
              </c:numCache>
            </c:numRef>
          </c:yVal>
          <c:smooth val="0"/>
        </c:ser>
        <c:ser>
          <c:idx val="5"/>
          <c:order val="5"/>
          <c:spPr>
            <a:ln>
              <a:noFill/>
            </a:ln>
          </c:spPr>
          <c:marker>
            <c:symbol val="circle"/>
            <c:size val="12"/>
            <c:spPr>
              <a:noFill/>
              <a:ln w="38100">
                <a:solidFill>
                  <a:srgbClr val="92D050"/>
                </a:solidFill>
              </a:ln>
            </c:spPr>
          </c:marker>
          <c:xVal>
            <c:numRef>
              <c:f>'Polynôme ordre 2'!$C$25</c:f>
              <c:numCache>
                <c:formatCode>General</c:formatCode>
                <c:ptCount val="1"/>
                <c:pt idx="0">
                  <c:v>72.5</c:v>
                </c:pt>
              </c:numCache>
            </c:numRef>
          </c:xVal>
          <c:yVal>
            <c:numRef>
              <c:f>'Polynôme ordre 2'!$E$25</c:f>
              <c:numCache>
                <c:formatCode>General</c:formatCode>
                <c:ptCount val="1"/>
                <c:pt idx="0">
                  <c:v>38.719567324156571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838080"/>
        <c:axId val="151849984"/>
      </c:scatterChart>
      <c:valAx>
        <c:axId val="151838080"/>
        <c:scaling>
          <c:orientation val="minMax"/>
          <c:max val="100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51849984"/>
        <c:crosses val="autoZero"/>
        <c:crossBetween val="midCat"/>
      </c:valAx>
      <c:valAx>
        <c:axId val="151849984"/>
        <c:scaling>
          <c:orientation val="minMax"/>
          <c:max val="1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1838080"/>
        <c:crosses val="autoZero"/>
        <c:crossBetween val="midCat"/>
      </c:valAx>
    </c:plotArea>
    <c:legend>
      <c:legendPos val="b"/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050"/>
              <a:t>y = f(x) = a.x +b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Linéaire!$B$21</c:f>
              <c:strCache>
                <c:ptCount val="1"/>
                <c:pt idx="0">
                  <c:v>2=f(1)</c:v>
                </c:pt>
              </c:strCache>
            </c:strRef>
          </c:tx>
          <c:marker>
            <c:symbol val="plus"/>
            <c:size val="7"/>
          </c:marker>
          <c:trendline>
            <c:spPr>
              <a:ln>
                <a:prstDash val="sysDot"/>
              </a:ln>
            </c:spPr>
            <c:trendlineType val="linear"/>
            <c:dispRSqr val="1"/>
            <c:dispEq val="1"/>
            <c:trendlineLbl>
              <c:layout>
                <c:manualLayout>
                  <c:x val="-0.40214177978883864"/>
                  <c:y val="0.16657022894969178"/>
                </c:manualLayout>
              </c:layout>
              <c:numFmt formatCode="0.00000E+00" sourceLinked="0"/>
              <c:spPr>
                <a:solidFill>
                  <a:schemeClr val="bg2">
                    <a:lumMod val="90000"/>
                  </a:schemeClr>
                </a:solidFill>
              </c:spPr>
            </c:trendlineLbl>
          </c:trendline>
          <c:xVal>
            <c:numRef>
              <c:f>Linéaire!$C$3:$C$17</c:f>
              <c:numCache>
                <c:formatCode>General</c:formatCode>
                <c:ptCount val="15"/>
                <c:pt idx="0">
                  <c:v>30</c:v>
                </c:pt>
                <c:pt idx="1">
                  <c:v>35</c:v>
                </c:pt>
                <c:pt idx="2">
                  <c:v>40</c:v>
                </c:pt>
                <c:pt idx="3">
                  <c:v>45</c:v>
                </c:pt>
                <c:pt idx="4">
                  <c:v>50</c:v>
                </c:pt>
                <c:pt idx="5">
                  <c:v>55</c:v>
                </c:pt>
                <c:pt idx="6">
                  <c:v>60</c:v>
                </c:pt>
                <c:pt idx="7">
                  <c:v>65</c:v>
                </c:pt>
                <c:pt idx="8">
                  <c:v>70</c:v>
                </c:pt>
                <c:pt idx="9">
                  <c:v>75</c:v>
                </c:pt>
                <c:pt idx="10">
                  <c:v>80</c:v>
                </c:pt>
                <c:pt idx="11">
                  <c:v>85</c:v>
                </c:pt>
                <c:pt idx="12">
                  <c:v>90</c:v>
                </c:pt>
                <c:pt idx="13">
                  <c:v>95</c:v>
                </c:pt>
                <c:pt idx="14">
                  <c:v>100</c:v>
                </c:pt>
              </c:numCache>
            </c:numRef>
          </c:xVal>
          <c:yVal>
            <c:numRef>
              <c:f>Linéaire!$D$3:$D$17</c:f>
              <c:numCache>
                <c:formatCode>General</c:formatCode>
                <c:ptCount val="15"/>
                <c:pt idx="0">
                  <c:v>42.014742014742012</c:v>
                </c:pt>
                <c:pt idx="1">
                  <c:v>46.990171990171994</c:v>
                </c:pt>
                <c:pt idx="2">
                  <c:v>51.719901719901721</c:v>
                </c:pt>
                <c:pt idx="3">
                  <c:v>56.265356265356267</c:v>
                </c:pt>
                <c:pt idx="4">
                  <c:v>60.749385749385752</c:v>
                </c:pt>
                <c:pt idx="5">
                  <c:v>65.04914004914005</c:v>
                </c:pt>
                <c:pt idx="6">
                  <c:v>69.226044226044223</c:v>
                </c:pt>
                <c:pt idx="7">
                  <c:v>73.341523341523342</c:v>
                </c:pt>
                <c:pt idx="8">
                  <c:v>77.334152334152336</c:v>
                </c:pt>
                <c:pt idx="9">
                  <c:v>81.32678132678133</c:v>
                </c:pt>
                <c:pt idx="10">
                  <c:v>85.196560196560199</c:v>
                </c:pt>
                <c:pt idx="11">
                  <c:v>89.004914004913999</c:v>
                </c:pt>
                <c:pt idx="12">
                  <c:v>92.690417690417689</c:v>
                </c:pt>
                <c:pt idx="13">
                  <c:v>96.375921375921379</c:v>
                </c:pt>
                <c:pt idx="14">
                  <c:v>100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Linéaire!$B$23</c:f>
              <c:strCache>
                <c:ptCount val="1"/>
                <c:pt idx="0">
                  <c:v>3=f(2)</c:v>
                </c:pt>
              </c:strCache>
            </c:strRef>
          </c:tx>
          <c:marker>
            <c:symbol val="plus"/>
            <c:size val="7"/>
          </c:marker>
          <c:trendline>
            <c:spPr>
              <a:ln>
                <a:prstDash val="sysDot"/>
              </a:ln>
            </c:spPr>
            <c:trendlineType val="linear"/>
            <c:dispRSqr val="1"/>
            <c:dispEq val="1"/>
            <c:trendlineLbl>
              <c:layout>
                <c:manualLayout>
                  <c:x val="-0.13668174962292609"/>
                  <c:y val="0.52382746677213299"/>
                </c:manualLayout>
              </c:layout>
              <c:numFmt formatCode="0.00000E+00" sourceLinked="0"/>
              <c:spPr>
                <a:solidFill>
                  <a:schemeClr val="bg2">
                    <a:lumMod val="90000"/>
                  </a:schemeClr>
                </a:solidFill>
              </c:spPr>
            </c:trendlineLbl>
          </c:trendline>
          <c:xVal>
            <c:numRef>
              <c:f>Linéaire!$D$3:$D$17</c:f>
              <c:numCache>
                <c:formatCode>General</c:formatCode>
                <c:ptCount val="15"/>
                <c:pt idx="0">
                  <c:v>42.014742014742012</c:v>
                </c:pt>
                <c:pt idx="1">
                  <c:v>46.990171990171994</c:v>
                </c:pt>
                <c:pt idx="2">
                  <c:v>51.719901719901721</c:v>
                </c:pt>
                <c:pt idx="3">
                  <c:v>56.265356265356267</c:v>
                </c:pt>
                <c:pt idx="4">
                  <c:v>60.749385749385752</c:v>
                </c:pt>
                <c:pt idx="5">
                  <c:v>65.04914004914005</c:v>
                </c:pt>
                <c:pt idx="6">
                  <c:v>69.226044226044223</c:v>
                </c:pt>
                <c:pt idx="7">
                  <c:v>73.341523341523342</c:v>
                </c:pt>
                <c:pt idx="8">
                  <c:v>77.334152334152336</c:v>
                </c:pt>
                <c:pt idx="9">
                  <c:v>81.32678132678133</c:v>
                </c:pt>
                <c:pt idx="10">
                  <c:v>85.196560196560199</c:v>
                </c:pt>
                <c:pt idx="11">
                  <c:v>89.004914004913999</c:v>
                </c:pt>
                <c:pt idx="12">
                  <c:v>92.690417690417689</c:v>
                </c:pt>
                <c:pt idx="13">
                  <c:v>96.375921375921379</c:v>
                </c:pt>
                <c:pt idx="14">
                  <c:v>100</c:v>
                </c:pt>
              </c:numCache>
            </c:numRef>
          </c:xVal>
          <c:yVal>
            <c:numRef>
              <c:f>Linéaire!$E$3:$E$17</c:f>
              <c:numCache>
                <c:formatCode>General</c:formatCode>
                <c:ptCount val="15"/>
                <c:pt idx="0">
                  <c:v>2.6959247648902824</c:v>
                </c:pt>
                <c:pt idx="1">
                  <c:v>4.2946708463949852</c:v>
                </c:pt>
                <c:pt idx="2">
                  <c:v>6.3949843260188084</c:v>
                </c:pt>
                <c:pt idx="3">
                  <c:v>9.1222570532915359</c:v>
                </c:pt>
                <c:pt idx="4">
                  <c:v>12.507836990595614</c:v>
                </c:pt>
                <c:pt idx="5">
                  <c:v>16.645768025078368</c:v>
                </c:pt>
                <c:pt idx="6">
                  <c:v>21.630094043887148</c:v>
                </c:pt>
                <c:pt idx="7">
                  <c:v>27.58620689655173</c:v>
                </c:pt>
                <c:pt idx="8">
                  <c:v>34.169278996865202</c:v>
                </c:pt>
                <c:pt idx="9">
                  <c:v>42.319749216300941</c:v>
                </c:pt>
                <c:pt idx="10">
                  <c:v>51.097178683385579</c:v>
                </c:pt>
                <c:pt idx="11">
                  <c:v>61.442006269592483</c:v>
                </c:pt>
                <c:pt idx="12">
                  <c:v>73.040752351097183</c:v>
                </c:pt>
                <c:pt idx="13">
                  <c:v>85.893416927899693</c:v>
                </c:pt>
                <c:pt idx="14">
                  <c:v>100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Linéaire!$B$25</c:f>
              <c:strCache>
                <c:ptCount val="1"/>
                <c:pt idx="0">
                  <c:v>3=f(1)</c:v>
                </c:pt>
              </c:strCache>
            </c:strRef>
          </c:tx>
          <c:marker>
            <c:symbol val="plus"/>
            <c:size val="7"/>
          </c:marker>
          <c:trendline>
            <c:spPr>
              <a:ln>
                <a:prstDash val="sysDot"/>
              </a:ln>
            </c:spPr>
            <c:trendlineType val="linear"/>
            <c:dispRSqr val="1"/>
            <c:dispEq val="1"/>
            <c:trendlineLbl>
              <c:layout>
                <c:manualLayout>
                  <c:x val="-0.53336349924585214"/>
                  <c:y val="0.52328799082763056"/>
                </c:manualLayout>
              </c:layout>
              <c:numFmt formatCode="0.00000E+00" sourceLinked="0"/>
              <c:spPr>
                <a:solidFill>
                  <a:schemeClr val="bg2">
                    <a:lumMod val="90000"/>
                  </a:schemeClr>
                </a:solidFill>
              </c:spPr>
            </c:trendlineLbl>
          </c:trendline>
          <c:xVal>
            <c:numRef>
              <c:f>Linéaire!$C$3:$C$17</c:f>
              <c:numCache>
                <c:formatCode>General</c:formatCode>
                <c:ptCount val="15"/>
                <c:pt idx="0">
                  <c:v>30</c:v>
                </c:pt>
                <c:pt idx="1">
                  <c:v>35</c:v>
                </c:pt>
                <c:pt idx="2">
                  <c:v>40</c:v>
                </c:pt>
                <c:pt idx="3">
                  <c:v>45</c:v>
                </c:pt>
                <c:pt idx="4">
                  <c:v>50</c:v>
                </c:pt>
                <c:pt idx="5">
                  <c:v>55</c:v>
                </c:pt>
                <c:pt idx="6">
                  <c:v>60</c:v>
                </c:pt>
                <c:pt idx="7">
                  <c:v>65</c:v>
                </c:pt>
                <c:pt idx="8">
                  <c:v>70</c:v>
                </c:pt>
                <c:pt idx="9">
                  <c:v>75</c:v>
                </c:pt>
                <c:pt idx="10">
                  <c:v>80</c:v>
                </c:pt>
                <c:pt idx="11">
                  <c:v>85</c:v>
                </c:pt>
                <c:pt idx="12">
                  <c:v>90</c:v>
                </c:pt>
                <c:pt idx="13">
                  <c:v>95</c:v>
                </c:pt>
                <c:pt idx="14">
                  <c:v>100</c:v>
                </c:pt>
              </c:numCache>
            </c:numRef>
          </c:xVal>
          <c:yVal>
            <c:numRef>
              <c:f>Linéaire!$E$3:$E$17</c:f>
              <c:numCache>
                <c:formatCode>General</c:formatCode>
                <c:ptCount val="15"/>
                <c:pt idx="0">
                  <c:v>2.6959247648902824</c:v>
                </c:pt>
                <c:pt idx="1">
                  <c:v>4.2946708463949852</c:v>
                </c:pt>
                <c:pt idx="2">
                  <c:v>6.3949843260188084</c:v>
                </c:pt>
                <c:pt idx="3">
                  <c:v>9.1222570532915359</c:v>
                </c:pt>
                <c:pt idx="4">
                  <c:v>12.507836990595614</c:v>
                </c:pt>
                <c:pt idx="5">
                  <c:v>16.645768025078368</c:v>
                </c:pt>
                <c:pt idx="6">
                  <c:v>21.630094043887148</c:v>
                </c:pt>
                <c:pt idx="7">
                  <c:v>27.58620689655173</c:v>
                </c:pt>
                <c:pt idx="8">
                  <c:v>34.169278996865202</c:v>
                </c:pt>
                <c:pt idx="9">
                  <c:v>42.319749216300941</c:v>
                </c:pt>
                <c:pt idx="10">
                  <c:v>51.097178683385579</c:v>
                </c:pt>
                <c:pt idx="11">
                  <c:v>61.442006269592483</c:v>
                </c:pt>
                <c:pt idx="12">
                  <c:v>73.040752351097183</c:v>
                </c:pt>
                <c:pt idx="13">
                  <c:v>85.893416927899693</c:v>
                </c:pt>
                <c:pt idx="14">
                  <c:v>100</c:v>
                </c:pt>
              </c:numCache>
            </c:numRef>
          </c:yVal>
          <c:smooth val="1"/>
        </c:ser>
        <c:ser>
          <c:idx val="3"/>
          <c:order val="3"/>
          <c:spPr>
            <a:ln>
              <a:noFill/>
            </a:ln>
          </c:spPr>
          <c:marker>
            <c:symbol val="circle"/>
            <c:size val="12"/>
            <c:spPr>
              <a:noFill/>
              <a:ln w="38100">
                <a:solidFill>
                  <a:schemeClr val="accent2">
                    <a:lumMod val="50000"/>
                  </a:schemeClr>
                </a:solidFill>
              </a:ln>
            </c:spPr>
          </c:marker>
          <c:xVal>
            <c:numRef>
              <c:f>Linéaire!$D$23</c:f>
              <c:numCache>
                <c:formatCode>General</c:formatCode>
                <c:ptCount val="1"/>
                <c:pt idx="0">
                  <c:v>96.4</c:v>
                </c:pt>
              </c:numCache>
            </c:numRef>
          </c:xVal>
          <c:yVal>
            <c:numRef>
              <c:f>Linéaire!$E$23</c:f>
              <c:numCache>
                <c:formatCode>General</c:formatCode>
                <c:ptCount val="1"/>
                <c:pt idx="0">
                  <c:v>75.328915500046691</c:v>
                </c:pt>
              </c:numCache>
            </c:numRef>
          </c:yVal>
          <c:smooth val="0"/>
        </c:ser>
        <c:ser>
          <c:idx val="4"/>
          <c:order val="4"/>
          <c:spPr>
            <a:ln>
              <a:noFill/>
            </a:ln>
          </c:spPr>
          <c:marker>
            <c:symbol val="circle"/>
            <c:size val="12"/>
            <c:spPr>
              <a:noFill/>
              <a:ln w="38100">
                <a:solidFill>
                  <a:schemeClr val="accent1">
                    <a:lumMod val="75000"/>
                  </a:schemeClr>
                </a:solidFill>
              </a:ln>
            </c:spPr>
          </c:marker>
          <c:xVal>
            <c:numRef>
              <c:f>Linéaire!$C$21</c:f>
              <c:numCache>
                <c:formatCode>General</c:formatCode>
                <c:ptCount val="1"/>
                <c:pt idx="0">
                  <c:v>50</c:v>
                </c:pt>
              </c:numCache>
            </c:numRef>
          </c:xVal>
          <c:yVal>
            <c:numRef>
              <c:f>Linéaire!$D$21</c:f>
              <c:numCache>
                <c:formatCode>General</c:formatCode>
                <c:ptCount val="1"/>
                <c:pt idx="0">
                  <c:v>60.142520767520779</c:v>
                </c:pt>
              </c:numCache>
            </c:numRef>
          </c:yVal>
          <c:smooth val="0"/>
        </c:ser>
        <c:ser>
          <c:idx val="5"/>
          <c:order val="5"/>
          <c:spPr>
            <a:ln>
              <a:noFill/>
            </a:ln>
          </c:spPr>
          <c:marker>
            <c:symbol val="circle"/>
            <c:size val="12"/>
            <c:spPr>
              <a:noFill/>
              <a:ln w="38100">
                <a:solidFill>
                  <a:srgbClr val="92D050"/>
                </a:solidFill>
              </a:ln>
            </c:spPr>
          </c:marker>
          <c:xVal>
            <c:numRef>
              <c:f>Linéaire!$C$25</c:f>
              <c:numCache>
                <c:formatCode>General</c:formatCode>
                <c:ptCount val="1"/>
                <c:pt idx="0">
                  <c:v>72.5</c:v>
                </c:pt>
              </c:numCache>
            </c:numRef>
          </c:xVal>
          <c:yVal>
            <c:numRef>
              <c:f>Linéaire!$E$25</c:f>
              <c:numCache>
                <c:formatCode>General</c:formatCode>
                <c:ptCount val="1"/>
                <c:pt idx="0">
                  <c:v>46.729791759964186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48765568"/>
        <c:axId val="349357568"/>
      </c:scatterChart>
      <c:valAx>
        <c:axId val="348765568"/>
        <c:scaling>
          <c:orientation val="minMax"/>
          <c:max val="100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49357568"/>
        <c:crosses val="autoZero"/>
        <c:crossBetween val="midCat"/>
      </c:valAx>
      <c:valAx>
        <c:axId val="349357568"/>
        <c:scaling>
          <c:orientation val="minMax"/>
          <c:max val="1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48765568"/>
        <c:crosses val="autoZero"/>
        <c:crossBetween val="midCat"/>
      </c:valAx>
    </c:plotArea>
    <c:legend>
      <c:legendPos val="b"/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1</xdr:rowOff>
    </xdr:from>
    <xdr:to>
      <xdr:col>20</xdr:col>
      <xdr:colOff>0</xdr:colOff>
      <xdr:row>38</xdr:row>
      <xdr:rowOff>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1</xdr:rowOff>
    </xdr:from>
    <xdr:to>
      <xdr:col>20</xdr:col>
      <xdr:colOff>0</xdr:colOff>
      <xdr:row>38</xdr:row>
      <xdr:rowOff>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1</xdr:rowOff>
    </xdr:from>
    <xdr:to>
      <xdr:col>20</xdr:col>
      <xdr:colOff>0</xdr:colOff>
      <xdr:row>38</xdr:row>
      <xdr:rowOff>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01">
    <tabColor rgb="FF0070C0"/>
  </sheetPr>
  <dimension ref="B2:H26"/>
  <sheetViews>
    <sheetView workbookViewId="0">
      <selection activeCell="E23" sqref="E23"/>
    </sheetView>
  </sheetViews>
  <sheetFormatPr baseColWidth="10" defaultRowHeight="10.199999999999999"/>
  <cols>
    <col min="1" max="1" width="3" style="1" customWidth="1"/>
    <col min="2" max="2" width="7" style="1" bestFit="1" customWidth="1"/>
    <col min="3" max="5" width="12" style="1" customWidth="1"/>
    <col min="6" max="6" width="3" style="1" customWidth="1"/>
    <col min="7" max="7" width="3" style="1" bestFit="1" customWidth="1"/>
    <col min="8" max="8" width="12" style="1" customWidth="1"/>
    <col min="9" max="9" width="3" style="1" customWidth="1"/>
    <col min="10" max="10" width="12" style="1" customWidth="1"/>
    <col min="11" max="20" width="11.42578125" style="1"/>
    <col min="21" max="21" width="3" style="1" customWidth="1"/>
    <col min="22" max="16384" width="11.42578125" style="1"/>
  </cols>
  <sheetData>
    <row r="2" spans="3:8" ht="13.8" thickBot="1">
      <c r="C2" s="22">
        <v>1</v>
      </c>
      <c r="D2" s="23">
        <v>2</v>
      </c>
      <c r="E2" s="24">
        <v>3</v>
      </c>
      <c r="F2" s="33"/>
    </row>
    <row r="3" spans="3:8" ht="13.8" thickTop="1">
      <c r="C3" s="25">
        <v>30</v>
      </c>
      <c r="D3" s="26">
        <v>42.014742014742012</v>
      </c>
      <c r="E3" s="27">
        <v>2.6959247648902824</v>
      </c>
      <c r="F3" s="33"/>
      <c r="G3" s="2" t="s">
        <v>3</v>
      </c>
      <c r="H3" s="3">
        <f t="array" ref="H3:H6">TRANSPOSE(LINEST(D3:D17,C3:C17^{1,2,3},TRUE,TRUE))</f>
        <v>1.3073542485307277E-5</v>
      </c>
    </row>
    <row r="4" spans="3:8" ht="13.2">
      <c r="C4" s="25">
        <v>35</v>
      </c>
      <c r="D4" s="26">
        <v>46.990171990171994</v>
      </c>
      <c r="E4" s="27">
        <v>4.2946708463949852</v>
      </c>
      <c r="F4" s="33"/>
      <c r="G4" s="4" t="s">
        <v>4</v>
      </c>
      <c r="H4" s="5">
        <v>-4.4490706255412302E-3</v>
      </c>
    </row>
    <row r="5" spans="3:8" ht="13.2">
      <c r="C5" s="25">
        <v>40</v>
      </c>
      <c r="D5" s="26">
        <v>51.719901719901721</v>
      </c>
      <c r="E5" s="27">
        <v>6.3949843260188084</v>
      </c>
      <c r="F5" s="33"/>
      <c r="G5" s="4" t="s">
        <v>5</v>
      </c>
      <c r="H5" s="5">
        <v>1.2246320702203064</v>
      </c>
    </row>
    <row r="6" spans="3:8" ht="13.8" thickBot="1">
      <c r="C6" s="25">
        <v>45</v>
      </c>
      <c r="D6" s="26">
        <v>56.265356265356267</v>
      </c>
      <c r="E6" s="27">
        <v>9.1222570532915359</v>
      </c>
      <c r="F6" s="33"/>
      <c r="G6" s="4" t="s">
        <v>6</v>
      </c>
      <c r="H6" s="5">
        <v>8.9781253016547033</v>
      </c>
    </row>
    <row r="7" spans="3:8" ht="14.4" thickTop="1" thickBot="1">
      <c r="C7" s="25">
        <v>50</v>
      </c>
      <c r="D7" s="26">
        <v>60.749385749385752</v>
      </c>
      <c r="E7" s="27">
        <v>12.507836990595614</v>
      </c>
      <c r="F7" s="33"/>
      <c r="G7" s="15" t="s">
        <v>7</v>
      </c>
      <c r="H7" s="16">
        <f>INDEX(LINEST(D3:D17,C3:C17^{1,2,3},TRUE,TRUE),3,1)</f>
        <v>0.99999675869108184</v>
      </c>
    </row>
    <row r="8" spans="3:8" ht="14.4" thickTop="1" thickBot="1">
      <c r="C8" s="25">
        <v>55</v>
      </c>
      <c r="D8" s="26">
        <v>65.04914004914005</v>
      </c>
      <c r="E8" s="27">
        <v>16.645768025078368</v>
      </c>
      <c r="F8" s="33"/>
    </row>
    <row r="9" spans="3:8" ht="13.8" thickTop="1">
      <c r="C9" s="25">
        <v>60</v>
      </c>
      <c r="D9" s="26">
        <v>69.226044226044223</v>
      </c>
      <c r="E9" s="27">
        <v>21.630094043887148</v>
      </c>
      <c r="F9" s="33"/>
      <c r="G9" s="6" t="s">
        <v>3</v>
      </c>
      <c r="H9" s="7">
        <f t="array" ref="H9:H12">TRANSPOSE(LINEST(E3:E17,D3:D17^{1,2,3},TRUE,TRUE))</f>
        <v>3.2494472257195092E-4</v>
      </c>
    </row>
    <row r="10" spans="3:8" ht="13.2">
      <c r="C10" s="25">
        <v>65</v>
      </c>
      <c r="D10" s="26">
        <v>73.341523341523342</v>
      </c>
      <c r="E10" s="27">
        <v>27.58620689655173</v>
      </c>
      <c r="F10" s="33"/>
      <c r="G10" s="8" t="s">
        <v>4</v>
      </c>
      <c r="H10" s="9">
        <v>-3.6680602901573857E-2</v>
      </c>
    </row>
    <row r="11" spans="3:8" ht="13.2">
      <c r="C11" s="25">
        <v>70</v>
      </c>
      <c r="D11" s="26">
        <v>77.334152334152336</v>
      </c>
      <c r="E11" s="27">
        <v>34.169278996865202</v>
      </c>
      <c r="F11" s="33"/>
      <c r="G11" s="8" t="s">
        <v>5</v>
      </c>
      <c r="H11" s="9">
        <v>1.700558982736349</v>
      </c>
    </row>
    <row r="12" spans="3:8" ht="13.8" thickBot="1">
      <c r="C12" s="25">
        <v>75</v>
      </c>
      <c r="D12" s="26">
        <v>81.32678132678133</v>
      </c>
      <c r="E12" s="27">
        <v>42.319749216300941</v>
      </c>
      <c r="F12" s="33"/>
      <c r="G12" s="8" t="s">
        <v>6</v>
      </c>
      <c r="H12" s="9">
        <v>-28.247552371536585</v>
      </c>
    </row>
    <row r="13" spans="3:8" ht="14.4" thickTop="1" thickBot="1">
      <c r="C13" s="25">
        <v>80</v>
      </c>
      <c r="D13" s="26">
        <v>85.196560196560199</v>
      </c>
      <c r="E13" s="27">
        <v>51.097178683385579</v>
      </c>
      <c r="F13" s="33"/>
      <c r="G13" s="18" t="s">
        <v>7</v>
      </c>
      <c r="H13" s="19">
        <f>INDEX(LINEST(E3:E17,D3:D17^{1,2,3},TRUE,TRUE),3,1)</f>
        <v>0.99998247605275858</v>
      </c>
    </row>
    <row r="14" spans="3:8" ht="14.4" thickTop="1" thickBot="1">
      <c r="C14" s="25">
        <v>85</v>
      </c>
      <c r="D14" s="26">
        <v>89.004914004913999</v>
      </c>
      <c r="E14" s="27">
        <v>61.442006269592483</v>
      </c>
      <c r="F14" s="33"/>
    </row>
    <row r="15" spans="3:8" ht="13.8" thickTop="1">
      <c r="C15" s="25">
        <v>90</v>
      </c>
      <c r="D15" s="26">
        <v>92.690417690417689</v>
      </c>
      <c r="E15" s="27">
        <v>73.040752351097183</v>
      </c>
      <c r="F15" s="33"/>
      <c r="G15" s="10" t="s">
        <v>3</v>
      </c>
      <c r="H15" s="11">
        <f t="array" ref="H15:H18">TRANSPOSE(LINEST(E3:E17,C3:C17^{1,2,3},TRUE,TRUE))</f>
        <v>1.0018003932811221E-4</v>
      </c>
    </row>
    <row r="16" spans="3:8" ht="13.2">
      <c r="C16" s="25">
        <v>95</v>
      </c>
      <c r="D16" s="26">
        <v>96.375921375921379</v>
      </c>
      <c r="E16" s="27">
        <v>85.893416927899693</v>
      </c>
      <c r="F16" s="33"/>
      <c r="G16" s="12" t="s">
        <v>4</v>
      </c>
      <c r="H16" s="13">
        <v>-1.7809551278083782E-5</v>
      </c>
    </row>
    <row r="17" spans="2:8" ht="13.2">
      <c r="C17" s="28">
        <v>100</v>
      </c>
      <c r="D17" s="29">
        <v>100</v>
      </c>
      <c r="E17" s="30">
        <v>100</v>
      </c>
      <c r="F17" s="33"/>
      <c r="G17" s="12" t="s">
        <v>5</v>
      </c>
      <c r="H17" s="13">
        <v>9.4291929991570573E-4</v>
      </c>
    </row>
    <row r="18" spans="2:8" ht="13.8" thickBot="1">
      <c r="F18" s="33"/>
      <c r="G18" s="12" t="s">
        <v>6</v>
      </c>
      <c r="H18" s="13">
        <v>-1.6718462965897629E-2</v>
      </c>
    </row>
    <row r="19" spans="2:8" ht="14.4" thickTop="1" thickBot="1">
      <c r="F19" s="33"/>
      <c r="G19" s="31" t="s">
        <v>7</v>
      </c>
      <c r="H19" s="32">
        <f>INDEX(LINEST(E3:E17,C3:C17^{1,2,3},TRUE,TRUE),3,1)</f>
        <v>0.99999367579050868</v>
      </c>
    </row>
    <row r="20" spans="2:8" ht="14.4" thickTop="1" thickBot="1">
      <c r="F20" s="33"/>
    </row>
    <row r="21" spans="2:8" ht="14.4" thickTop="1" thickBot="1">
      <c r="B21" s="14" t="s">
        <v>0</v>
      </c>
      <c r="C21" s="15">
        <v>50</v>
      </c>
      <c r="D21" s="16">
        <f t="array" ref="D21">SUM(H3:H6*C21^{3;2;1;0})</f>
        <v>60.721245059480353</v>
      </c>
      <c r="F21" s="33"/>
    </row>
    <row r="22" spans="2:8" ht="14.4" thickTop="1" thickBot="1">
      <c r="F22" s="33"/>
    </row>
    <row r="23" spans="2:8" ht="14.4" thickTop="1" thickBot="1">
      <c r="B23" s="17" t="s">
        <v>1</v>
      </c>
      <c r="D23" s="18">
        <v>96.4</v>
      </c>
      <c r="E23" s="19">
        <f t="array" ref="E23">SUM(H9:H12*D23^{3;2;1;0})</f>
        <v>85.913875018601317</v>
      </c>
      <c r="F23" s="33"/>
    </row>
    <row r="24" spans="2:8" ht="14.4" thickTop="1" thickBot="1">
      <c r="F24" s="33"/>
    </row>
    <row r="25" spans="2:8" ht="14.4" thickTop="1" thickBot="1">
      <c r="B25" s="20" t="s">
        <v>2</v>
      </c>
      <c r="C25" s="21">
        <v>72.5</v>
      </c>
      <c r="E25" s="21">
        <f t="array" ref="E25">SUM(H15:H18*C25^{3;2;1;0})</f>
        <v>38.134453281955828</v>
      </c>
      <c r="F25" s="33"/>
    </row>
    <row r="26" spans="2:8" ht="10.8" thickTop="1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B2:H26"/>
  <sheetViews>
    <sheetView workbookViewId="0">
      <selection activeCell="H6" sqref="H6"/>
    </sheetView>
  </sheetViews>
  <sheetFormatPr baseColWidth="10" defaultRowHeight="10.199999999999999"/>
  <cols>
    <col min="1" max="1" width="3" style="1" customWidth="1"/>
    <col min="2" max="2" width="7" style="1" bestFit="1" customWidth="1"/>
    <col min="3" max="5" width="12" style="1" customWidth="1"/>
    <col min="6" max="6" width="3" style="1" customWidth="1"/>
    <col min="7" max="7" width="3" style="1" bestFit="1" customWidth="1"/>
    <col min="8" max="8" width="12" style="1" customWidth="1"/>
    <col min="9" max="9" width="3" style="1" customWidth="1"/>
    <col min="10" max="10" width="12" style="1" customWidth="1"/>
    <col min="11" max="20" width="11.42578125" style="1"/>
    <col min="21" max="21" width="3" style="1" customWidth="1"/>
    <col min="22" max="16384" width="11.42578125" style="1"/>
  </cols>
  <sheetData>
    <row r="2" spans="3:8" ht="13.8" thickBot="1">
      <c r="C2" s="22">
        <v>1</v>
      </c>
      <c r="D2" s="23">
        <v>2</v>
      </c>
      <c r="E2" s="24">
        <v>3</v>
      </c>
      <c r="F2" s="33"/>
    </row>
    <row r="3" spans="3:8" ht="13.8" thickTop="1">
      <c r="C3" s="25">
        <v>30</v>
      </c>
      <c r="D3" s="26">
        <v>42.014742014742012</v>
      </c>
      <c r="E3" s="27">
        <v>2.6959247648902824</v>
      </c>
      <c r="F3" s="33"/>
      <c r="G3" s="2" t="s">
        <v>3</v>
      </c>
      <c r="H3" s="3">
        <f t="array" ref="H3:H6">TRANSPOSE(LINEST(D3:D17,C3:C17^{1,2},TRUE,TRUE))</f>
        <v>-1.8997298409063129E-3</v>
      </c>
    </row>
    <row r="4" spans="3:8" ht="13.2">
      <c r="C4" s="25">
        <v>35</v>
      </c>
      <c r="D4" s="26">
        <v>46.990171990171994</v>
      </c>
      <c r="E4" s="27">
        <v>4.2946708463949852</v>
      </c>
      <c r="F4" s="33"/>
      <c r="G4" s="4" t="s">
        <v>4</v>
      </c>
      <c r="H4" s="5">
        <v>1.0698413271942684</v>
      </c>
    </row>
    <row r="5" spans="3:8" ht="13.2">
      <c r="C5" s="25">
        <v>40</v>
      </c>
      <c r="D5" s="26">
        <v>51.719901719901721</v>
      </c>
      <c r="E5" s="27">
        <v>6.3949843260188084</v>
      </c>
      <c r="F5" s="33"/>
      <c r="G5" s="4" t="s">
        <v>5</v>
      </c>
      <c r="H5" s="5">
        <v>11.858880388292164</v>
      </c>
    </row>
    <row r="6" spans="3:8" ht="13.8" thickBot="1">
      <c r="C6" s="25">
        <v>45</v>
      </c>
      <c r="D6" s="26">
        <v>56.265356265356267</v>
      </c>
      <c r="E6" s="27">
        <v>9.1222570532915359</v>
      </c>
      <c r="F6" s="33"/>
      <c r="G6" s="4"/>
      <c r="H6" s="5" t="e">
        <v>#N/A</v>
      </c>
    </row>
    <row r="7" spans="3:8" ht="14.4" thickTop="1" thickBot="1">
      <c r="C7" s="25">
        <v>50</v>
      </c>
      <c r="D7" s="26">
        <v>60.749385749385752</v>
      </c>
      <c r="E7" s="27">
        <v>12.507836990595614</v>
      </c>
      <c r="F7" s="33"/>
      <c r="G7" s="15" t="s">
        <v>7</v>
      </c>
      <c r="H7" s="16">
        <f>INDEX(LINEST(D3:D17,C3:C17^{1,2},TRUE,TRUE),3,1)</f>
        <v>0.99996454804712442</v>
      </c>
    </row>
    <row r="8" spans="3:8" ht="14.4" thickTop="1" thickBot="1">
      <c r="C8" s="25">
        <v>55</v>
      </c>
      <c r="D8" s="26">
        <v>65.04914004914005</v>
      </c>
      <c r="E8" s="27">
        <v>16.645768025078368</v>
      </c>
      <c r="F8" s="33"/>
    </row>
    <row r="9" spans="3:8" ht="13.8" thickTop="1">
      <c r="C9" s="25">
        <v>60</v>
      </c>
      <c r="D9" s="26">
        <v>69.226044226044223</v>
      </c>
      <c r="E9" s="27">
        <v>21.630094043887148</v>
      </c>
      <c r="F9" s="33"/>
      <c r="G9" s="6" t="s">
        <v>3</v>
      </c>
      <c r="H9" s="7">
        <f t="array" ref="H9:H12">TRANSPOSE(LINEST(E3:E17,D3:D17^{1,2},TRUE,TRUE))</f>
        <v>3.2705257802455721E-2</v>
      </c>
    </row>
    <row r="10" spans="3:8" ht="13.2">
      <c r="C10" s="25">
        <v>65</v>
      </c>
      <c r="D10" s="26">
        <v>73.341523341523342</v>
      </c>
      <c r="E10" s="27">
        <v>27.58620689655173</v>
      </c>
      <c r="F10" s="33"/>
      <c r="G10" s="8" t="s">
        <v>4</v>
      </c>
      <c r="H10" s="9">
        <v>-3.0520584429044311</v>
      </c>
    </row>
    <row r="11" spans="3:8" ht="13.2">
      <c r="C11" s="25">
        <v>70</v>
      </c>
      <c r="D11" s="26">
        <v>77.334152334152336</v>
      </c>
      <c r="E11" s="27">
        <v>34.169278996865202</v>
      </c>
      <c r="F11" s="33"/>
      <c r="G11" s="8" t="s">
        <v>5</v>
      </c>
      <c r="H11" s="9">
        <v>75.625531240628789</v>
      </c>
    </row>
    <row r="12" spans="3:8" ht="13.8" thickBot="1">
      <c r="C12" s="25">
        <v>75</v>
      </c>
      <c r="D12" s="26">
        <v>81.32678132678133</v>
      </c>
      <c r="E12" s="27">
        <v>42.319749216300941</v>
      </c>
      <c r="F12" s="33"/>
      <c r="G12" s="8"/>
      <c r="H12" s="9" t="e">
        <v>#N/A</v>
      </c>
    </row>
    <row r="13" spans="3:8" ht="14.4" thickTop="1" thickBot="1">
      <c r="C13" s="25">
        <v>80</v>
      </c>
      <c r="D13" s="26">
        <v>85.196560196560199</v>
      </c>
      <c r="E13" s="27">
        <v>51.097178683385579</v>
      </c>
      <c r="F13" s="33"/>
      <c r="G13" s="18" t="s">
        <v>7</v>
      </c>
      <c r="H13" s="19">
        <f>INDEX(LINEST(E3:E17,D3:D17^{1,2},TRUE,TRUE),3,1)</f>
        <v>0.99776855186087132</v>
      </c>
    </row>
    <row r="14" spans="3:8" ht="14.4" thickTop="1" thickBot="1">
      <c r="C14" s="25">
        <v>85</v>
      </c>
      <c r="D14" s="26">
        <v>89.004914004913999</v>
      </c>
      <c r="E14" s="27">
        <v>61.442006269592483</v>
      </c>
      <c r="F14" s="33"/>
    </row>
    <row r="15" spans="3:8" ht="13.8" thickTop="1">
      <c r="C15" s="25">
        <v>90</v>
      </c>
      <c r="D15" s="26">
        <v>92.690417690417689</v>
      </c>
      <c r="E15" s="27">
        <v>73.040752351097183</v>
      </c>
      <c r="F15" s="33"/>
      <c r="G15" s="10" t="s">
        <v>3</v>
      </c>
      <c r="H15" s="11">
        <f t="array" ref="H15:H18">TRANSPOSE(LINEST(E3:E17,C3:C17^{1,2},TRUE,TRUE))</f>
        <v>1.95172981177038E-2</v>
      </c>
    </row>
    <row r="16" spans="3:8" ht="13.2">
      <c r="C16" s="25">
        <v>95</v>
      </c>
      <c r="D16" s="26">
        <v>96.375921375921379</v>
      </c>
      <c r="E16" s="27">
        <v>85.893416927899693</v>
      </c>
      <c r="F16" s="33"/>
      <c r="G16" s="12" t="s">
        <v>4</v>
      </c>
      <c r="H16" s="13">
        <v>-1.1851887463449329</v>
      </c>
    </row>
    <row r="17" spans="2:8" ht="13.2">
      <c r="C17" s="28">
        <v>100</v>
      </c>
      <c r="D17" s="29">
        <v>100</v>
      </c>
      <c r="E17" s="30">
        <v>100</v>
      </c>
      <c r="F17" s="33"/>
      <c r="G17" s="12" t="s">
        <v>5</v>
      </c>
      <c r="H17" s="13">
        <v>22.057953202983612</v>
      </c>
    </row>
    <row r="18" spans="2:8" ht="13.8" thickBot="1">
      <c r="F18" s="33"/>
      <c r="G18" s="12"/>
      <c r="H18" s="13" t="e">
        <v>#N/A</v>
      </c>
    </row>
    <row r="19" spans="2:8" ht="14.4" thickTop="1" thickBot="1">
      <c r="F19" s="33"/>
      <c r="G19" s="31" t="s">
        <v>7</v>
      </c>
      <c r="H19" s="32">
        <f>INDEX(LINEST(E3:E17,C3:C17^{1,2},TRUE,TRUE),3,1)</f>
        <v>0.99934216992267222</v>
      </c>
    </row>
    <row r="20" spans="2:8" ht="14.4" thickTop="1" thickBot="1">
      <c r="F20" s="33"/>
    </row>
    <row r="21" spans="2:8" ht="14.4" thickTop="1" thickBot="1">
      <c r="B21" s="14" t="s">
        <v>0</v>
      </c>
      <c r="C21" s="15">
        <v>50</v>
      </c>
      <c r="D21" s="16">
        <f t="array" ref="D21">SUM(H3:H5*C21^{2;1;0})</f>
        <v>60.601622145739803</v>
      </c>
      <c r="F21" s="33"/>
    </row>
    <row r="22" spans="2:8" ht="14.4" thickTop="1" thickBot="1">
      <c r="F22" s="33"/>
    </row>
    <row r="23" spans="2:8" ht="14.4" thickTop="1" thickBot="1">
      <c r="B23" s="17" t="s">
        <v>1</v>
      </c>
      <c r="D23" s="18">
        <v>96.4</v>
      </c>
      <c r="E23" s="19">
        <f t="array" ref="E23">SUM(H9:H11*D23^{2;1;0})</f>
        <v>85.335749892550552</v>
      </c>
      <c r="F23" s="33"/>
    </row>
    <row r="24" spans="2:8" ht="14.4" thickTop="1" thickBot="1">
      <c r="F24" s="33"/>
    </row>
    <row r="25" spans="2:8" ht="14.4" thickTop="1" thickBot="1">
      <c r="B25" s="20" t="s">
        <v>2</v>
      </c>
      <c r="C25" s="21">
        <v>72.5</v>
      </c>
      <c r="E25" s="21">
        <f t="array" ref="E25">SUM(H15:H17*C25^{2;1;0})</f>
        <v>38.719567324156571</v>
      </c>
      <c r="F25" s="33"/>
    </row>
    <row r="26" spans="2:8" ht="10.8" thickTop="1"/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2:H26"/>
  <sheetViews>
    <sheetView tabSelected="1" workbookViewId="0">
      <selection activeCell="H24" sqref="H24"/>
    </sheetView>
  </sheetViews>
  <sheetFormatPr baseColWidth="10" defaultRowHeight="10.199999999999999"/>
  <cols>
    <col min="1" max="1" width="3" style="1" customWidth="1"/>
    <col min="2" max="2" width="7" style="1" bestFit="1" customWidth="1"/>
    <col min="3" max="5" width="12" style="1" customWidth="1"/>
    <col min="6" max="6" width="3" style="1" customWidth="1"/>
    <col min="7" max="7" width="3" style="1" bestFit="1" customWidth="1"/>
    <col min="8" max="8" width="12" style="1" customWidth="1"/>
    <col min="9" max="9" width="3" style="1" customWidth="1"/>
    <col min="10" max="10" width="12" style="1" customWidth="1"/>
    <col min="11" max="20" width="11.42578125" style="1"/>
    <col min="21" max="21" width="3" style="1" customWidth="1"/>
    <col min="22" max="16384" width="11.42578125" style="1"/>
  </cols>
  <sheetData>
    <row r="2" spans="3:8" ht="13.8" thickBot="1">
      <c r="C2" s="22">
        <v>1</v>
      </c>
      <c r="D2" s="23">
        <v>2</v>
      </c>
      <c r="E2" s="24">
        <v>3</v>
      </c>
      <c r="F2" s="33"/>
    </row>
    <row r="3" spans="3:8" ht="13.8" thickTop="1">
      <c r="C3" s="25">
        <v>30</v>
      </c>
      <c r="D3" s="26">
        <v>42.014742014742012</v>
      </c>
      <c r="E3" s="27">
        <v>2.6959247648902824</v>
      </c>
      <c r="F3" s="33"/>
      <c r="G3" s="2" t="s">
        <v>3</v>
      </c>
      <c r="H3" s="3">
        <f t="array" ref="H3:H6">TRANSPOSE(LINEST(D3:D17,C3:C17,TRUE,TRUE))</f>
        <v>0.82287644787644776</v>
      </c>
    </row>
    <row r="4" spans="3:8" ht="13.2">
      <c r="C4" s="25">
        <v>35</v>
      </c>
      <c r="D4" s="26">
        <v>46.990171990171994</v>
      </c>
      <c r="E4" s="27">
        <v>4.2946708463949852</v>
      </c>
      <c r="F4" s="33"/>
      <c r="G4" s="4" t="s">
        <v>4</v>
      </c>
      <c r="H4" s="5">
        <v>18.998698373698389</v>
      </c>
    </row>
    <row r="5" spans="3:8" ht="13.2">
      <c r="C5" s="25">
        <v>40</v>
      </c>
      <c r="D5" s="26">
        <v>51.719901719901721</v>
      </c>
      <c r="E5" s="27">
        <v>6.3949843260188084</v>
      </c>
      <c r="F5" s="33"/>
      <c r="G5" s="4"/>
      <c r="H5" s="5" t="e">
        <v>#N/A</v>
      </c>
    </row>
    <row r="6" spans="3:8" ht="13.8" thickBot="1">
      <c r="C6" s="25">
        <v>45</v>
      </c>
      <c r="D6" s="26">
        <v>56.265356265356267</v>
      </c>
      <c r="E6" s="27">
        <v>9.1222570532915359</v>
      </c>
      <c r="F6" s="33"/>
      <c r="G6" s="4"/>
      <c r="H6" s="5" t="e">
        <v>#N/A</v>
      </c>
    </row>
    <row r="7" spans="3:8" ht="14.4" thickTop="1" thickBot="1">
      <c r="C7" s="25">
        <v>50</v>
      </c>
      <c r="D7" s="26">
        <v>60.749385749385752</v>
      </c>
      <c r="E7" s="27">
        <v>12.507836990595614</v>
      </c>
      <c r="F7" s="33"/>
      <c r="G7" s="15" t="s">
        <v>7</v>
      </c>
      <c r="H7" s="16">
        <f>INDEX(LINEST(D3:D17,C3:C17^{1,2},TRUE,TRUE),3,1)</f>
        <v>0.99996454804712442</v>
      </c>
    </row>
    <row r="8" spans="3:8" ht="14.4" thickTop="1" thickBot="1">
      <c r="C8" s="25">
        <v>55</v>
      </c>
      <c r="D8" s="26">
        <v>65.04914004914005</v>
      </c>
      <c r="E8" s="27">
        <v>16.645768025078368</v>
      </c>
      <c r="F8" s="33"/>
    </row>
    <row r="9" spans="3:8" ht="13.8" thickTop="1">
      <c r="C9" s="25">
        <v>60</v>
      </c>
      <c r="D9" s="26">
        <v>69.226044226044223</v>
      </c>
      <c r="E9" s="27">
        <v>21.630094043887148</v>
      </c>
      <c r="F9" s="33"/>
      <c r="G9" s="6" t="s">
        <v>3</v>
      </c>
      <c r="H9" s="7">
        <f t="array" ref="H9:H12">TRANSPOSE(LINEST(E3:E17,D3:D17,TRUE,TRUE))</f>
        <v>1.6199312184038177</v>
      </c>
    </row>
    <row r="10" spans="3:8" ht="13.2">
      <c r="C10" s="25">
        <v>65</v>
      </c>
      <c r="D10" s="26">
        <v>73.341523341523342</v>
      </c>
      <c r="E10" s="27">
        <v>27.58620689655173</v>
      </c>
      <c r="F10" s="33"/>
      <c r="G10" s="8" t="s">
        <v>4</v>
      </c>
      <c r="H10" s="9">
        <v>-80.832453954081359</v>
      </c>
    </row>
    <row r="11" spans="3:8" ht="13.2">
      <c r="C11" s="25">
        <v>70</v>
      </c>
      <c r="D11" s="26">
        <v>77.334152334152336</v>
      </c>
      <c r="E11" s="27">
        <v>34.169278996865202</v>
      </c>
      <c r="F11" s="33"/>
      <c r="G11" s="8"/>
      <c r="H11" s="9" t="e">
        <v>#N/A</v>
      </c>
    </row>
    <row r="12" spans="3:8" ht="13.8" thickBot="1">
      <c r="C12" s="25">
        <v>75</v>
      </c>
      <c r="D12" s="26">
        <v>81.32678132678133</v>
      </c>
      <c r="E12" s="27">
        <v>42.319749216300941</v>
      </c>
      <c r="F12" s="33"/>
      <c r="G12" s="8"/>
      <c r="H12" s="9" t="e">
        <v>#N/A</v>
      </c>
    </row>
    <row r="13" spans="3:8" ht="14.4" thickTop="1" thickBot="1">
      <c r="C13" s="25">
        <v>80</v>
      </c>
      <c r="D13" s="26">
        <v>85.196560196560199</v>
      </c>
      <c r="E13" s="27">
        <v>51.097178683385579</v>
      </c>
      <c r="F13" s="33"/>
      <c r="G13" s="18" t="s">
        <v>7</v>
      </c>
      <c r="H13" s="19">
        <f>INDEX(LINEST(E3:E17,D3:D17^{1,2},TRUE,TRUE),3,1)</f>
        <v>0.99776855186087132</v>
      </c>
    </row>
    <row r="14" spans="3:8" ht="14.4" thickTop="1" thickBot="1">
      <c r="C14" s="25">
        <v>85</v>
      </c>
      <c r="D14" s="26">
        <v>89.004914004913999</v>
      </c>
      <c r="E14" s="27">
        <v>61.442006269592483</v>
      </c>
      <c r="F14" s="33"/>
    </row>
    <row r="15" spans="3:8" ht="13.8" thickTop="1">
      <c r="C15" s="25">
        <v>90</v>
      </c>
      <c r="D15" s="26">
        <v>92.690417690417689</v>
      </c>
      <c r="E15" s="27">
        <v>73.040752351097183</v>
      </c>
      <c r="F15" s="33"/>
      <c r="G15" s="10" t="s">
        <v>3</v>
      </c>
      <c r="H15" s="11">
        <f t="array" ref="H15:H18">TRANSPOSE(LINEST(E3:E17,C3:C17,TRUE,TRUE))</f>
        <v>1.3520600089565604</v>
      </c>
    </row>
    <row r="16" spans="3:8" ht="13.2">
      <c r="C16" s="25">
        <v>95</v>
      </c>
      <c r="D16" s="26">
        <v>96.375921375921379</v>
      </c>
      <c r="E16" s="27">
        <v>85.893416927899693</v>
      </c>
      <c r="F16" s="33"/>
      <c r="G16" s="12" t="s">
        <v>4</v>
      </c>
      <c r="H16" s="13">
        <v>-51.294558889386451</v>
      </c>
    </row>
    <row r="17" spans="2:8" ht="13.2">
      <c r="C17" s="28">
        <v>100</v>
      </c>
      <c r="D17" s="29">
        <v>100</v>
      </c>
      <c r="E17" s="30">
        <v>100</v>
      </c>
      <c r="F17" s="33"/>
      <c r="G17" s="12"/>
      <c r="H17" s="13" t="e">
        <v>#N/A</v>
      </c>
    </row>
    <row r="18" spans="2:8" ht="13.8" thickBot="1">
      <c r="F18" s="33"/>
      <c r="G18" s="12"/>
      <c r="H18" s="13" t="e">
        <v>#N/A</v>
      </c>
    </row>
    <row r="19" spans="2:8" ht="14.4" thickTop="1" thickBot="1">
      <c r="F19" s="33"/>
      <c r="G19" s="31" t="s">
        <v>7</v>
      </c>
      <c r="H19" s="32">
        <f>INDEX(LINEST(E3:E17,C3:C17^{1,2},TRUE,TRUE),3,1)</f>
        <v>0.99934216992267222</v>
      </c>
    </row>
    <row r="20" spans="2:8" ht="14.4" thickTop="1" thickBot="1">
      <c r="F20" s="33"/>
    </row>
    <row r="21" spans="2:8" ht="14.4" thickTop="1" thickBot="1">
      <c r="B21" s="14" t="s">
        <v>0</v>
      </c>
      <c r="C21" s="15">
        <v>50</v>
      </c>
      <c r="D21" s="16">
        <f t="array" ref="D21">SUM(H3:H4*C21^{1;0})</f>
        <v>60.142520767520779</v>
      </c>
      <c r="F21" s="33"/>
    </row>
    <row r="22" spans="2:8" ht="14.4" thickTop="1" thickBot="1">
      <c r="C22" s="34" t="s">
        <v>8</v>
      </c>
      <c r="D22" s="35">
        <f>TREND(D3:D17,C3:C17,C21,TRUE)</f>
        <v>60.142520767520779</v>
      </c>
      <c r="F22" s="33"/>
    </row>
    <row r="23" spans="2:8" ht="14.4" thickTop="1" thickBot="1">
      <c r="B23" s="17" t="s">
        <v>1</v>
      </c>
      <c r="D23" s="18">
        <v>96.4</v>
      </c>
      <c r="E23" s="19">
        <f t="array" ref="E23">SUM(H9:H10*D23^{1;0})</f>
        <v>75.328915500046691</v>
      </c>
      <c r="F23" s="33"/>
    </row>
    <row r="24" spans="2:8" ht="14.4" thickTop="1" thickBot="1">
      <c r="D24" s="34" t="s">
        <v>8</v>
      </c>
      <c r="E24" s="35">
        <f>TREND(E3:E17,D3:D17,D23,TRUE)</f>
        <v>75.328915500046691</v>
      </c>
      <c r="F24" s="33"/>
    </row>
    <row r="25" spans="2:8" ht="14.4" thickTop="1" thickBot="1">
      <c r="B25" s="20" t="s">
        <v>2</v>
      </c>
      <c r="C25" s="21">
        <v>72.5</v>
      </c>
      <c r="E25" s="21">
        <f t="array" ref="E25">SUM(H15:H16*C25^{1;0})</f>
        <v>46.729791759964186</v>
      </c>
      <c r="F25" s="33"/>
    </row>
    <row r="26" spans="2:8" ht="10.8" thickTop="1">
      <c r="D26" s="34" t="s">
        <v>8</v>
      </c>
      <c r="E26" s="35">
        <f>TREND(E3:E17,C3:C17,C25,TRUE)</f>
        <v>46.729791759964186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Polynôme ordre 3</vt:lpstr>
      <vt:lpstr>Polynôme ordre 2</vt:lpstr>
      <vt:lpstr>Linéaire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ROGER2327-Khan al Alpha</dc:creator>
  <cp:lastModifiedBy>Jean-Yves Huguet</cp:lastModifiedBy>
  <dcterms:created xsi:type="dcterms:W3CDTF">2015-10-13T21:21:08Z</dcterms:created>
  <dcterms:modified xsi:type="dcterms:W3CDTF">2017-03-02T16:16:37Z</dcterms:modified>
</cp:coreProperties>
</file>