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040" windowHeight="9228"/>
  </bookViews>
  <sheets>
    <sheet name="Abattoir" sheetId="2" r:id="rId1"/>
  </sheets>
  <definedNames>
    <definedName name="_xlnm.Print_Area" localSheetId="0">Abattoir!$A$1:$T$63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5" i="2" l="1"/>
  <c r="L12" i="2"/>
  <c r="L13" i="2"/>
  <c r="L14" i="2" s="1"/>
  <c r="L15" i="2" s="1"/>
  <c r="L16" i="2" s="1"/>
  <c r="L17" i="2"/>
  <c r="L18" i="2" s="1"/>
  <c r="L19" i="2" s="1"/>
  <c r="L20" i="2" s="1"/>
  <c r="L21" i="2" s="1"/>
  <c r="L22" i="2" s="1"/>
  <c r="L23" i="2"/>
  <c r="L24" i="2"/>
  <c r="L25" i="2"/>
  <c r="L26" i="2" s="1"/>
  <c r="L27" i="2" s="1"/>
  <c r="L28" i="2" s="1"/>
  <c r="L29" i="2" s="1"/>
  <c r="L30" i="2"/>
  <c r="L31" i="2"/>
  <c r="L32" i="2"/>
  <c r="L33" i="2"/>
  <c r="L34" i="2" s="1"/>
  <c r="L35" i="2" s="1"/>
  <c r="L36" i="2"/>
  <c r="L37" i="2"/>
  <c r="L38" i="2" s="1"/>
  <c r="L39" i="2" s="1"/>
  <c r="L40" i="2" s="1"/>
  <c r="L41" i="2" s="1"/>
  <c r="L42" i="2"/>
  <c r="L43" i="2"/>
  <c r="L44" i="2"/>
  <c r="L45" i="2"/>
  <c r="L46" i="2" s="1"/>
  <c r="L47" i="2"/>
  <c r="L48" i="2"/>
  <c r="L49" i="2"/>
  <c r="L50" i="2" s="1"/>
  <c r="L51" i="2" s="1"/>
  <c r="L52" i="2" s="1"/>
  <c r="L53" i="2"/>
  <c r="L54" i="2" s="1"/>
  <c r="L55" i="2" s="1"/>
  <c r="L56" i="2" s="1"/>
  <c r="L57" i="2" s="1"/>
  <c r="L58" i="2"/>
  <c r="L59" i="2"/>
  <c r="L60" i="2"/>
  <c r="L61" i="2"/>
  <c r="L62" i="2" s="1"/>
  <c r="L63" i="2" s="1"/>
  <c r="L11" i="2"/>
  <c r="AC15" i="2" a="1"/>
  <c r="AC15" i="2" s="1"/>
  <c r="AD15" i="2" s="1" a="1"/>
  <c r="AD15" i="2" s="1"/>
  <c r="AC16" i="2" a="1"/>
  <c r="AC16" i="2" s="1"/>
  <c r="AC17" i="2" a="1"/>
  <c r="AC17" i="2" s="1"/>
  <c r="AC18" i="2" a="1"/>
  <c r="AC18" i="2" s="1"/>
  <c r="AC19" i="2" a="1"/>
  <c r="AC19" i="2" s="1"/>
  <c r="AC20" i="2" a="1"/>
  <c r="AC20" i="2" s="1"/>
  <c r="AC21" i="2" a="1"/>
  <c r="AC21" i="2" s="1"/>
  <c r="AC22" i="2" a="1"/>
  <c r="AC22" i="2" s="1"/>
  <c r="AC23" i="2" a="1"/>
  <c r="AC23" i="2" s="1"/>
  <c r="AC24" i="2" a="1"/>
  <c r="AC24" i="2" s="1"/>
  <c r="AC25" i="2" a="1"/>
  <c r="AC25" i="2" s="1"/>
  <c r="AC26" i="2" a="1"/>
  <c r="AC26" i="2" s="1"/>
  <c r="AC27" i="2" a="1"/>
  <c r="AC27" i="2" s="1"/>
  <c r="AC28" i="2" a="1"/>
  <c r="AC28" i="2" s="1"/>
  <c r="AC29" i="2" a="1"/>
  <c r="AC29" i="2" s="1"/>
  <c r="AC30" i="2" a="1"/>
  <c r="AC30" i="2" s="1"/>
  <c r="AC31" i="2" a="1"/>
  <c r="AC31" i="2" s="1"/>
  <c r="AC14" i="2" a="1"/>
  <c r="AC14" i="2" s="1"/>
  <c r="V14" i="2" s="1"/>
  <c r="B18" i="2"/>
  <c r="B19" i="2" s="1"/>
  <c r="B20" i="2" s="1"/>
  <c r="B21" i="2" s="1"/>
  <c r="B22" i="2" s="1"/>
  <c r="B23" i="2"/>
  <c r="B24" i="2" s="1"/>
  <c r="B25" i="2" s="1"/>
  <c r="B26" i="2" s="1"/>
  <c r="B27" i="2" s="1"/>
  <c r="B28" i="2" s="1"/>
  <c r="B29" i="2" s="1"/>
  <c r="B30" i="2"/>
  <c r="B31" i="2" s="1"/>
  <c r="B32" i="2" s="1"/>
  <c r="B33" i="2" s="1"/>
  <c r="B34" i="2" s="1"/>
  <c r="B35" i="2"/>
  <c r="B36" i="2" s="1"/>
  <c r="B37" i="2" s="1"/>
  <c r="B38" i="2" s="1"/>
  <c r="B39" i="2" s="1"/>
  <c r="B40" i="2" s="1"/>
  <c r="B41" i="2"/>
  <c r="B42" i="2" s="1"/>
  <c r="B43" i="2" s="1"/>
  <c r="B44" i="2" s="1"/>
  <c r="B45" i="2" s="1"/>
  <c r="B46" i="2" s="1"/>
  <c r="B47" i="2"/>
  <c r="B48" i="2"/>
  <c r="B49" i="2" s="1"/>
  <c r="B50" i="2" s="1"/>
  <c r="B51" i="2"/>
  <c r="B52" i="2"/>
  <c r="B53" i="2" s="1"/>
  <c r="B54" i="2" s="1"/>
  <c r="B55" i="2" s="1"/>
  <c r="B56" i="2" s="1"/>
  <c r="B57" i="2"/>
  <c r="B58" i="2"/>
  <c r="B59" i="2" s="1"/>
  <c r="B60" i="2" s="1"/>
  <c r="B61" i="2" s="1"/>
  <c r="B62" i="2"/>
  <c r="B63" i="2"/>
  <c r="B12" i="2"/>
  <c r="B13" i="2" s="1"/>
  <c r="B14" i="2" s="1"/>
  <c r="B15" i="2" s="1"/>
  <c r="B16" i="2" s="1"/>
  <c r="B17" i="2" s="1"/>
  <c r="V30" i="2" l="1"/>
  <c r="V22" i="2"/>
  <c r="V24" i="2"/>
  <c r="V18" i="2"/>
  <c r="AD31" i="2" a="1"/>
  <c r="AD31" i="2" s="1"/>
  <c r="V31" i="2" s="1"/>
  <c r="AD27" i="2" a="1"/>
  <c r="AD27" i="2" s="1"/>
  <c r="V27" i="2" s="1"/>
  <c r="AD25" i="2" a="1"/>
  <c r="AD25" i="2" s="1"/>
  <c r="V25" i="2" s="1"/>
  <c r="AD19" i="2" a="1"/>
  <c r="AD19" i="2" s="1"/>
  <c r="V19" i="2" s="1"/>
  <c r="AD17" i="2" a="1"/>
  <c r="AD17" i="2" s="1"/>
  <c r="V17" i="2" s="1"/>
  <c r="AD29" i="2" a="1"/>
  <c r="AD29" i="2" s="1"/>
  <c r="V29" i="2" s="1"/>
  <c r="AD23" i="2" a="1"/>
  <c r="AD23" i="2" s="1"/>
  <c r="V23" i="2" s="1"/>
  <c r="AD21" i="2" a="1"/>
  <c r="AD21" i="2" s="1"/>
  <c r="V21" i="2" s="1"/>
  <c r="AD30" i="2" a="1"/>
  <c r="AD30" i="2" s="1"/>
  <c r="AD28" i="2" a="1"/>
  <c r="AD28" i="2" s="1"/>
  <c r="V28" i="2" s="1"/>
  <c r="AD26" i="2" a="1"/>
  <c r="AD26" i="2" s="1"/>
  <c r="V26" i="2" s="1"/>
  <c r="AD24" i="2" a="1"/>
  <c r="AD24" i="2" s="1"/>
  <c r="AD22" i="2" a="1"/>
  <c r="AD22" i="2" s="1"/>
  <c r="AD20" i="2" a="1"/>
  <c r="AD20" i="2" s="1"/>
  <c r="V20" i="2" s="1"/>
  <c r="AD18" i="2" a="1"/>
  <c r="AD18" i="2" s="1"/>
  <c r="AD16" i="2" a="1"/>
  <c r="AD16" i="2" s="1"/>
  <c r="V16" i="2" s="1"/>
  <c r="AD14" i="2" a="1"/>
  <c r="AD14" i="2" s="1"/>
  <c r="K59" i="2"/>
  <c r="A58" i="2"/>
  <c r="K54" i="2"/>
  <c r="A52" i="2"/>
  <c r="K48" i="2"/>
  <c r="A48" i="2"/>
  <c r="K43" i="2"/>
  <c r="A42" i="2"/>
  <c r="K37" i="2"/>
  <c r="A36" i="2"/>
  <c r="A31" i="2"/>
  <c r="K30" i="2"/>
  <c r="A24" i="2"/>
  <c r="K23" i="2"/>
  <c r="A19" i="2"/>
  <c r="K17" i="2"/>
  <c r="A13" i="2"/>
  <c r="K12" i="2"/>
  <c r="W4" i="2" l="1"/>
</calcChain>
</file>

<file path=xl/sharedStrings.xml><?xml version="1.0" encoding="utf-8"?>
<sst xmlns="http://schemas.openxmlformats.org/spreadsheetml/2006/main" count="36" uniqueCount="29">
  <si>
    <r>
      <t xml:space="preserve">GRILLE D'AUDIT </t>
    </r>
    <r>
      <rPr>
        <sz val="14"/>
        <rFont val="Arial"/>
        <family val="2"/>
      </rPr>
      <t xml:space="preserve"> </t>
    </r>
    <r>
      <rPr>
        <b/>
        <sz val="14"/>
        <rFont val="Arial"/>
        <family val="2"/>
      </rPr>
      <t xml:space="preserve">Service </t>
    </r>
  </si>
  <si>
    <t>NOTE</t>
  </si>
  <si>
    <t>AB-10</t>
  </si>
  <si>
    <t xml:space="preserve">Conforme </t>
  </si>
  <si>
    <t>Non Conforme</t>
  </si>
  <si>
    <t>Commentaires</t>
  </si>
  <si>
    <t>AB-01</t>
  </si>
  <si>
    <t>Commentaires (Non conformités)</t>
  </si>
  <si>
    <t>AB-11</t>
  </si>
  <si>
    <t>AB-02</t>
  </si>
  <si>
    <t>AB-03</t>
  </si>
  <si>
    <t>AB-12</t>
  </si>
  <si>
    <t>AB-04</t>
  </si>
  <si>
    <t>AB-13</t>
  </si>
  <si>
    <t>AB-05</t>
  </si>
  <si>
    <t>AB-14</t>
  </si>
  <si>
    <t>AB-06</t>
  </si>
  <si>
    <t>AB-15</t>
  </si>
  <si>
    <t>AB-07</t>
  </si>
  <si>
    <t>AB-16</t>
  </si>
  <si>
    <t>AB-08</t>
  </si>
  <si>
    <t>AB-17</t>
  </si>
  <si>
    <t>AB-09</t>
  </si>
  <si>
    <t>AB-18</t>
  </si>
  <si>
    <t xml:space="preserve">Probleme qualité </t>
  </si>
  <si>
    <t>présence de salmonelle</t>
  </si>
  <si>
    <t>x</t>
  </si>
  <si>
    <t>blabla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</si>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</sst>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2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 applyBorder="1" applyAlignment="1"/>
    <xf numFmtId="0" fontId="4" fillId="0" borderId="0" xfId="0" applyFont="1" applyBorder="1" applyAlignment="1">
      <alignment vertical="center"/>
    </xf>
    <xf numFmtId="0" fontId="8" fillId="0" borderId="11" xfId="0" applyFont="1" applyBorder="1"/>
    <xf numFmtId="0" fontId="9" fillId="0" borderId="11" xfId="0" applyFont="1" applyBorder="1"/>
    <xf numFmtId="0" fontId="2" fillId="0" borderId="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/>
    <xf numFmtId="0" fontId="0" fillId="0" borderId="11" xfId="0" applyFill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9" fontId="5" fillId="3" borderId="19" xfId="1" applyFont="1" applyFill="1" applyBorder="1" applyAlignment="1">
      <alignment horizontal="center" vertical="center"/>
    </xf>
    <xf numFmtId="9" fontId="5" fillId="3" borderId="0" xfId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9" fontId="5" fillId="3" borderId="13" xfId="1" applyFont="1" applyFill="1" applyBorder="1" applyAlignment="1">
      <alignment horizontal="center" vertical="center"/>
    </xf>
    <xf numFmtId="9" fontId="5" fillId="3" borderId="14" xfId="1" applyFont="1" applyFill="1" applyBorder="1" applyAlignment="1">
      <alignment horizontal="center" vertical="center"/>
    </xf>
    <xf numFmtId="9" fontId="5" fillId="3" borderId="15" xfId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9" fontId="5" fillId="3" borderId="16" xfId="1" applyFont="1" applyFill="1" applyBorder="1" applyAlignment="1">
      <alignment horizontal="center" vertical="center"/>
    </xf>
    <xf numFmtId="9" fontId="5" fillId="3" borderId="17" xfId="1" applyFont="1" applyFill="1" applyBorder="1" applyAlignment="1">
      <alignment horizontal="center" vertical="center"/>
    </xf>
    <xf numFmtId="9" fontId="5" fillId="3" borderId="18" xfId="1" applyFont="1" applyFill="1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9" fontId="7" fillId="2" borderId="4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0" xfId="0" applyFont="1" applyFill="1" applyBorder="1" applyAlignment="1"/>
    <xf numFmtId="0" fontId="0" fillId="0" borderId="0" xfId="0" applyFill="1"/>
    <xf numFmtId="0" fontId="12" fillId="0" borderId="0" xfId="0" applyFont="1"/>
    <xf numFmtId="0" fontId="0" fillId="0" borderId="8" xfId="0" applyBorder="1" applyAlignment="1"/>
    <xf numFmtId="0" fontId="0" fillId="0" borderId="0" xfId="0" applyBorder="1" applyAlignment="1"/>
    <xf numFmtId="0" fontId="0" fillId="0" borderId="3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</cellXfs>
  <cellStyles count="2">
    <cellStyle name="Normal" xfId="0" builtinId="0"/>
    <cellStyle name="Pourcentage" xfId="1" builtinId="5"/>
  </cellStyles>
  <dxfs count="162"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D63"/>
  <sheetViews>
    <sheetView tabSelected="1" zoomScaleNormal="100" zoomScalePageLayoutView="50" workbookViewId="0">
      <selection activeCell="AA33" sqref="AA33"/>
    </sheetView>
  </sheetViews>
  <sheetFormatPr baseColWidth="10" defaultRowHeight="14.4" x14ac:dyDescent="0.3"/>
  <cols>
    <col min="1" max="1" width="7.21875" customWidth="1"/>
    <col min="2" max="2" width="7.21875" style="66" hidden="1" customWidth="1"/>
    <col min="4" max="4" width="11.5546875" customWidth="1"/>
    <col min="6" max="6" width="15.5546875" customWidth="1"/>
    <col min="10" max="10" width="8.109375" customWidth="1"/>
    <col min="11" max="11" width="8" customWidth="1"/>
    <col min="12" max="12" width="8" style="66" hidden="1" customWidth="1"/>
    <col min="14" max="14" width="12.6640625" customWidth="1"/>
    <col min="16" max="16" width="14" customWidth="1"/>
    <col min="19" max="19" width="9.6640625" customWidth="1"/>
    <col min="20" max="21" width="8.109375" customWidth="1"/>
    <col min="29" max="29" width="0" hidden="1" customWidth="1"/>
    <col min="30" max="30" width="0" style="67" hidden="1" customWidth="1"/>
  </cols>
  <sheetData>
    <row r="1" spans="1:30" ht="12.75" customHeight="1" thickBot="1" x14ac:dyDescent="0.35">
      <c r="A1" s="1"/>
      <c r="B1" s="65"/>
      <c r="C1" s="45" t="s">
        <v>0</v>
      </c>
      <c r="D1" s="45"/>
      <c r="E1" s="45"/>
      <c r="F1" s="45"/>
      <c r="G1" s="45"/>
      <c r="H1" s="46"/>
    </row>
    <row r="2" spans="1:30" ht="12.75" customHeight="1" x14ac:dyDescent="0.3">
      <c r="A2" s="1"/>
      <c r="B2" s="65"/>
      <c r="C2" s="47"/>
      <c r="D2" s="47"/>
      <c r="E2" s="47"/>
      <c r="F2" s="47"/>
      <c r="G2" s="47"/>
      <c r="H2" s="48"/>
      <c r="W2" s="49" t="s">
        <v>1</v>
      </c>
      <c r="X2" s="50"/>
      <c r="Y2" s="51"/>
    </row>
    <row r="3" spans="1:30" ht="12.75" customHeight="1" thickBot="1" x14ac:dyDescent="0.35">
      <c r="A3" s="1"/>
      <c r="B3" s="65"/>
      <c r="C3" s="2"/>
      <c r="D3" s="2"/>
      <c r="E3" s="2"/>
      <c r="F3" s="2"/>
      <c r="G3" s="2"/>
      <c r="W3" s="52"/>
      <c r="X3" s="53"/>
      <c r="Y3" s="54"/>
    </row>
    <row r="4" spans="1:30" ht="12.75" customHeight="1" x14ac:dyDescent="0.3">
      <c r="A4" s="1"/>
      <c r="B4" s="65"/>
      <c r="C4" s="2"/>
      <c r="D4" s="2"/>
      <c r="E4" s="2"/>
      <c r="F4" s="2"/>
      <c r="G4" s="2"/>
      <c r="W4" s="55">
        <f>AVERAGE(A13,A19,A24,A31,A36,A42,A48,A52,A58,K12,K17,K23,K30,K37,K43,K48,K54,K59)</f>
        <v>1.1111111111111112E-2</v>
      </c>
      <c r="X4" s="56"/>
      <c r="Y4" s="57"/>
    </row>
    <row r="5" spans="1:30" ht="12.75" customHeight="1" x14ac:dyDescent="0.3">
      <c r="C5" s="2"/>
      <c r="D5" s="2"/>
      <c r="E5" s="2"/>
      <c r="F5" s="2"/>
      <c r="G5" s="2"/>
      <c r="W5" s="58"/>
      <c r="X5" s="59"/>
      <c r="Y5" s="60"/>
    </row>
    <row r="6" spans="1:30" ht="12.75" customHeight="1" x14ac:dyDescent="0.3">
      <c r="C6" s="2"/>
      <c r="D6" s="2"/>
      <c r="E6" s="2"/>
      <c r="F6" s="2"/>
      <c r="G6" s="2"/>
      <c r="W6" s="58"/>
      <c r="X6" s="59"/>
      <c r="Y6" s="60"/>
    </row>
    <row r="7" spans="1:30" ht="12.75" customHeight="1" thickBot="1" x14ac:dyDescent="0.35">
      <c r="W7" s="61"/>
      <c r="X7" s="62"/>
      <c r="Y7" s="63"/>
    </row>
    <row r="8" spans="1:30" ht="12.75" customHeight="1" x14ac:dyDescent="0.3"/>
    <row r="9" spans="1:30" ht="13.2" customHeight="1" x14ac:dyDescent="0.3"/>
    <row r="10" spans="1:30" ht="12.75" customHeight="1" x14ac:dyDescent="0.3"/>
    <row r="11" spans="1:30" ht="12.6" customHeight="1" thickBot="1" x14ac:dyDescent="0.35">
      <c r="L11" s="66" t="str">
        <f>IF(ISNUMBER(M11),L10,M11)</f>
        <v>AB-10</v>
      </c>
      <c r="M11" s="21" t="s">
        <v>2</v>
      </c>
      <c r="N11" s="22"/>
      <c r="O11" s="3" t="s">
        <v>3</v>
      </c>
      <c r="P11" s="4" t="s">
        <v>4</v>
      </c>
      <c r="Q11" s="64" t="s">
        <v>5</v>
      </c>
      <c r="R11" s="64"/>
      <c r="S11" s="64"/>
      <c r="T11" s="64"/>
      <c r="U11" s="5"/>
    </row>
    <row r="12" spans="1:30" ht="12.75" customHeight="1" x14ac:dyDescent="0.3">
      <c r="B12" s="66" t="str">
        <f>IF(ISNUMBER(C12),B11,C12)</f>
        <v>AB-01</v>
      </c>
      <c r="C12" s="21" t="s">
        <v>6</v>
      </c>
      <c r="D12" s="22"/>
      <c r="E12" s="3" t="s">
        <v>3</v>
      </c>
      <c r="F12" s="3" t="s">
        <v>4</v>
      </c>
      <c r="G12" s="30" t="s">
        <v>5</v>
      </c>
      <c r="H12" s="31"/>
      <c r="I12" s="31"/>
      <c r="J12" s="32"/>
      <c r="K12" s="27">
        <f>COUNTIF(O12:O16,"X")/M16</f>
        <v>0</v>
      </c>
      <c r="L12" s="66" t="str">
        <f t="shared" ref="L12:L63" si="0">IF(ISNUMBER(M12),L11,M12)</f>
        <v>AB-10</v>
      </c>
      <c r="M12" s="14">
        <v>1</v>
      </c>
      <c r="N12" s="15"/>
      <c r="O12" s="6"/>
      <c r="P12" s="6"/>
      <c r="Q12" s="16"/>
      <c r="R12" s="17"/>
      <c r="S12" s="17"/>
      <c r="T12" s="17"/>
      <c r="U12" s="7"/>
      <c r="V12" s="39" t="s">
        <v>7</v>
      </c>
      <c r="W12" s="40"/>
      <c r="X12" s="40"/>
      <c r="Y12" s="40"/>
      <c r="Z12" s="40"/>
      <c r="AA12" s="40"/>
      <c r="AB12" s="41"/>
    </row>
    <row r="13" spans="1:30" ht="12.75" customHeight="1" thickBot="1" x14ac:dyDescent="0.35">
      <c r="A13" s="27">
        <f>COUNTIF(E13:E17,"X")/5</f>
        <v>0.2</v>
      </c>
      <c r="B13" s="66" t="str">
        <f t="shared" ref="B13:B63" si="1">IF(ISNUMBER(C13),B12,C13)</f>
        <v>AB-01</v>
      </c>
      <c r="C13" s="14">
        <v>1</v>
      </c>
      <c r="D13" s="15"/>
      <c r="E13" s="6"/>
      <c r="F13" s="11" t="s">
        <v>26</v>
      </c>
      <c r="G13" s="16" t="s">
        <v>24</v>
      </c>
      <c r="H13" s="17"/>
      <c r="I13" s="17"/>
      <c r="J13" s="18"/>
      <c r="K13" s="28"/>
      <c r="L13" s="66" t="str">
        <f t="shared" si="0"/>
        <v>AB-10</v>
      </c>
      <c r="M13" s="14">
        <v>2</v>
      </c>
      <c r="N13" s="15"/>
      <c r="O13" s="6"/>
      <c r="P13" s="6" t="s">
        <v>26</v>
      </c>
      <c r="Q13" s="16" t="s">
        <v>27</v>
      </c>
      <c r="R13" s="17"/>
      <c r="S13" s="17"/>
      <c r="T13" s="17"/>
      <c r="U13" s="7"/>
      <c r="V13" s="42"/>
      <c r="W13" s="43"/>
      <c r="X13" s="43"/>
      <c r="Y13" s="43"/>
      <c r="Z13" s="43"/>
      <c r="AA13" s="43"/>
      <c r="AB13" s="44"/>
    </row>
    <row r="14" spans="1:30" ht="12.75" customHeight="1" x14ac:dyDescent="0.3">
      <c r="A14" s="28"/>
      <c r="B14" s="66" t="str">
        <f t="shared" si="1"/>
        <v>AB-01</v>
      </c>
      <c r="C14" s="14">
        <v>2</v>
      </c>
      <c r="D14" s="15"/>
      <c r="E14" s="6" t="s">
        <v>26</v>
      </c>
      <c r="F14" s="11"/>
      <c r="G14" s="16"/>
      <c r="H14" s="17"/>
      <c r="I14" s="17"/>
      <c r="J14" s="18"/>
      <c r="K14" s="28"/>
      <c r="L14" s="66" t="str">
        <f t="shared" si="0"/>
        <v>AB-10</v>
      </c>
      <c r="M14" s="14">
        <v>3</v>
      </c>
      <c r="N14" s="15"/>
      <c r="O14" s="6"/>
      <c r="P14" s="6"/>
      <c r="Q14" s="16"/>
      <c r="R14" s="17"/>
      <c r="S14" s="17"/>
      <c r="T14" s="17"/>
      <c r="U14" s="7"/>
      <c r="V14" s="36" t="str">
        <f>IFERROR(IFERROR(INDEX($B$1:$B$61,AC14)&amp;" "&amp;INDEX($C$1:$C$61,AC14)&amp;" "&amp;INDEX($G$1:$G$61,AC14),INDEX($L$1:$L$63,AD14)&amp;" "&amp;INDEX($M$1:$M$63,AD14)&amp;" "&amp;INDEX($Q$1:$Q$63,AD14)),"")</f>
        <v xml:space="preserve">AB-01 1 Probleme qualité </v>
      </c>
      <c r="W14" s="37"/>
      <c r="X14" s="37"/>
      <c r="Y14" s="37"/>
      <c r="Z14" s="37"/>
      <c r="AA14" s="37"/>
      <c r="AB14" s="38"/>
      <c r="AC14" s="67">
        <f t="array" ref="AC14">SMALL(IF($F$13:$F$61="x",ROW($F$13:$F$61)),ROWS($14:14))</f>
        <v>13</v>
      </c>
      <c r="AD14" s="67" t="str">
        <f t="array" ref="AD14">IF(ISERROR(AC14),SMALL(IF($P$12:$P$63="x",ROW($P$12:$P$63)),ROWS($14:14)-SUM(ISNUMBER($AC$13:AC13)*1)),"")</f>
        <v/>
      </c>
    </row>
    <row r="15" spans="1:30" ht="12.75" customHeight="1" x14ac:dyDescent="0.3">
      <c r="A15" s="28"/>
      <c r="B15" s="66" t="str">
        <f t="shared" si="1"/>
        <v>AB-01</v>
      </c>
      <c r="C15" s="14">
        <v>3</v>
      </c>
      <c r="D15" s="15"/>
      <c r="E15" s="6"/>
      <c r="F15" s="11"/>
      <c r="G15" s="16"/>
      <c r="H15" s="17"/>
      <c r="I15" s="17"/>
      <c r="J15" s="18"/>
      <c r="K15" s="28"/>
      <c r="L15" s="66" t="str">
        <f t="shared" si="0"/>
        <v>AB-10</v>
      </c>
      <c r="M15" s="14">
        <v>4</v>
      </c>
      <c r="N15" s="15"/>
      <c r="O15" s="6"/>
      <c r="P15" s="6"/>
      <c r="Q15" s="16"/>
      <c r="R15" s="17"/>
      <c r="S15" s="17"/>
      <c r="T15" s="17"/>
      <c r="U15" s="7"/>
      <c r="V15" s="68" t="str">
        <f t="shared" ref="V15:V31" si="2">IFERROR(IFERROR(INDEX($B$1:$B$61,AC15)&amp;" "&amp;INDEX($C$1:$C$61,AC15)&amp;" "&amp;INDEX($G$1:$G$61,AC15),INDEX($L$1:$L$63,AD15)&amp;" "&amp;INDEX($M$1:$M$63,AD15)&amp;" "&amp;INDEX($Q$1:$Q$63,AD15)),"")</f>
        <v>AB-03 4 présence de salmonelle</v>
      </c>
      <c r="W15" s="69"/>
      <c r="X15" s="69"/>
      <c r="Y15" s="69"/>
      <c r="Z15" s="69"/>
      <c r="AA15" s="69"/>
      <c r="AB15" s="70"/>
      <c r="AC15" s="67">
        <f t="array" ref="AC15">SMALL(IF($F$13:$F$61="x",ROW($F$13:$F$61)),ROWS($14:15))</f>
        <v>27</v>
      </c>
      <c r="AD15" s="67" t="str">
        <f t="array" ref="AD15">IF(ISERROR(AC15),SMALL(IF($P$12:$P$63="x",ROW($P$12:$P$63)),ROWS($14:15)-SUM(ISNUMBER($AC$13:AC14)*1)),"")</f>
        <v/>
      </c>
    </row>
    <row r="16" spans="1:30" ht="12.75" customHeight="1" x14ac:dyDescent="0.3">
      <c r="A16" s="28"/>
      <c r="B16" s="66" t="str">
        <f t="shared" si="1"/>
        <v>AB-01</v>
      </c>
      <c r="C16" s="14">
        <v>4</v>
      </c>
      <c r="D16" s="15"/>
      <c r="E16" s="6"/>
      <c r="F16" s="11"/>
      <c r="G16" s="16"/>
      <c r="H16" s="17"/>
      <c r="I16" s="17"/>
      <c r="J16" s="18"/>
      <c r="K16" s="29"/>
      <c r="L16" s="66" t="str">
        <f t="shared" si="0"/>
        <v>AB-10</v>
      </c>
      <c r="M16" s="14">
        <v>5</v>
      </c>
      <c r="N16" s="15"/>
      <c r="O16" s="6"/>
      <c r="P16" s="6"/>
      <c r="Q16" s="16"/>
      <c r="R16" s="17"/>
      <c r="S16" s="17"/>
      <c r="T16" s="17"/>
      <c r="U16" s="7"/>
      <c r="V16" s="68" t="str">
        <f t="shared" si="2"/>
        <v>AB-10 2 blabla</v>
      </c>
      <c r="W16" s="69"/>
      <c r="X16" s="69"/>
      <c r="Y16" s="69"/>
      <c r="Z16" s="69"/>
      <c r="AA16" s="69"/>
      <c r="AB16" s="70"/>
      <c r="AC16" s="67" t="e">
        <f t="array" ref="AC16">SMALL(IF($F$13:$F$61="x",ROW($F$13:$F$61)),ROWS($14:16))</f>
        <v>#NUM!</v>
      </c>
      <c r="AD16" s="67">
        <f t="array" ref="AD16">IF(ISERROR(AC16),SMALL(IF($P$12:$P$63="x",ROW($P$12:$P$63)),ROWS($14:16)-SUM(ISNUMBER($AC$13:AC15)*1)),"")</f>
        <v>13</v>
      </c>
    </row>
    <row r="17" spans="1:30" ht="12.75" customHeight="1" x14ac:dyDescent="0.3">
      <c r="A17" s="28"/>
      <c r="B17" s="66" t="str">
        <f t="shared" si="1"/>
        <v>AB-01</v>
      </c>
      <c r="C17" s="14">
        <v>5</v>
      </c>
      <c r="D17" s="15"/>
      <c r="E17" s="6"/>
      <c r="F17" s="11"/>
      <c r="G17" s="16"/>
      <c r="H17" s="17"/>
      <c r="I17" s="17"/>
      <c r="J17" s="18"/>
      <c r="K17" s="33">
        <f>COUNTIF(O18:O22,"X")/M22</f>
        <v>0</v>
      </c>
      <c r="L17" s="66" t="str">
        <f t="shared" si="0"/>
        <v>AB-11</v>
      </c>
      <c r="M17" s="21" t="s">
        <v>8</v>
      </c>
      <c r="N17" s="22"/>
      <c r="O17" s="16"/>
      <c r="P17" s="17"/>
      <c r="Q17" s="17"/>
      <c r="R17" s="17"/>
      <c r="S17" s="17"/>
      <c r="T17" s="17"/>
      <c r="U17" s="7"/>
      <c r="V17" s="68" t="str">
        <f t="shared" si="2"/>
        <v>AB-12 2 test</v>
      </c>
      <c r="W17" s="69"/>
      <c r="X17" s="69"/>
      <c r="Y17" s="69"/>
      <c r="Z17" s="69"/>
      <c r="AA17" s="69"/>
      <c r="AB17" s="70"/>
      <c r="AC17" s="67" t="e">
        <f t="array" ref="AC17">SMALL(IF($F$13:$F$61="x",ROW($F$13:$F$61)),ROWS($14:17))</f>
        <v>#NUM!</v>
      </c>
      <c r="AD17" s="67">
        <f t="array" ref="AD17">IF(ISERROR(AC17),SMALL(IF($P$12:$P$63="x",ROW($P$12:$P$63)),ROWS($14:17)-SUM(ISNUMBER($AC$13:AC16)*1)),"")</f>
        <v>25</v>
      </c>
    </row>
    <row r="18" spans="1:30" ht="12.75" customHeight="1" x14ac:dyDescent="0.3">
      <c r="B18" s="66" t="str">
        <f t="shared" si="1"/>
        <v>AB-02</v>
      </c>
      <c r="C18" s="21" t="s">
        <v>9</v>
      </c>
      <c r="D18" s="22"/>
      <c r="E18" s="16"/>
      <c r="F18" s="17"/>
      <c r="G18" s="17"/>
      <c r="H18" s="17"/>
      <c r="I18" s="17"/>
      <c r="J18" s="17"/>
      <c r="K18" s="34"/>
      <c r="L18" s="66" t="str">
        <f t="shared" si="0"/>
        <v>AB-11</v>
      </c>
      <c r="M18" s="14">
        <v>1</v>
      </c>
      <c r="N18" s="15"/>
      <c r="O18" s="6"/>
      <c r="P18" s="6"/>
      <c r="Q18" s="16"/>
      <c r="R18" s="17"/>
      <c r="S18" s="17"/>
      <c r="T18" s="17"/>
      <c r="U18" s="7"/>
      <c r="V18" s="68" t="str">
        <f t="shared" si="2"/>
        <v/>
      </c>
      <c r="W18" s="69"/>
      <c r="X18" s="69"/>
      <c r="Y18" s="69"/>
      <c r="Z18" s="69"/>
      <c r="AA18" s="69"/>
      <c r="AB18" s="70"/>
      <c r="AC18" s="67" t="e">
        <f t="array" ref="AC18">SMALL(IF($F$13:$F$61="x",ROW($F$13:$F$61)),ROWS($14:18))</f>
        <v>#NUM!</v>
      </c>
      <c r="AD18" s="67" t="e">
        <f t="array" ref="AD18">IF(ISERROR(AC18),SMALL(IF($P$12:$P$63="x",ROW($P$12:$P$63)),ROWS($14:18)-SUM(ISNUMBER($AC$13:AC17)*1)),"")</f>
        <v>#NUM!</v>
      </c>
    </row>
    <row r="19" spans="1:30" ht="12.75" customHeight="1" x14ac:dyDescent="0.3">
      <c r="A19" s="27">
        <f>COUNTIF(E19:E22,"X")/4</f>
        <v>0</v>
      </c>
      <c r="B19" s="66" t="str">
        <f t="shared" si="1"/>
        <v>AB-02</v>
      </c>
      <c r="C19" s="14">
        <v>1</v>
      </c>
      <c r="D19" s="15"/>
      <c r="E19" s="6"/>
      <c r="F19" s="11"/>
      <c r="G19" s="16"/>
      <c r="H19" s="17"/>
      <c r="I19" s="17"/>
      <c r="J19" s="18"/>
      <c r="K19" s="34"/>
      <c r="L19" s="66" t="str">
        <f t="shared" si="0"/>
        <v>AB-11</v>
      </c>
      <c r="M19" s="14">
        <v>2</v>
      </c>
      <c r="N19" s="15"/>
      <c r="O19" s="6"/>
      <c r="P19" s="6"/>
      <c r="Q19" s="16"/>
      <c r="R19" s="17"/>
      <c r="S19" s="17"/>
      <c r="T19" s="17"/>
      <c r="U19" s="7"/>
      <c r="V19" s="68" t="str">
        <f t="shared" si="2"/>
        <v/>
      </c>
      <c r="W19" s="69"/>
      <c r="X19" s="69"/>
      <c r="Y19" s="69"/>
      <c r="Z19" s="69"/>
      <c r="AA19" s="69"/>
      <c r="AB19" s="70"/>
      <c r="AC19" s="67" t="e">
        <f t="array" ref="AC19">SMALL(IF($F$13:$F$61="x",ROW($F$13:$F$61)),ROWS($14:19))</f>
        <v>#NUM!</v>
      </c>
      <c r="AD19" s="67" t="e">
        <f t="array" ref="AD19">IF(ISERROR(AC19),SMALL(IF($P$12:$P$63="x",ROW($P$12:$P$63)),ROWS($14:19)-SUM(ISNUMBER($AC$13:AC18)*1)),"")</f>
        <v>#NUM!</v>
      </c>
    </row>
    <row r="20" spans="1:30" ht="12.75" customHeight="1" x14ac:dyDescent="0.3">
      <c r="A20" s="28"/>
      <c r="B20" s="66" t="str">
        <f t="shared" si="1"/>
        <v>AB-02</v>
      </c>
      <c r="C20" s="14">
        <v>2</v>
      </c>
      <c r="D20" s="15"/>
      <c r="E20" s="6"/>
      <c r="F20" s="11"/>
      <c r="G20" s="16"/>
      <c r="H20" s="17"/>
      <c r="I20" s="17"/>
      <c r="J20" s="18"/>
      <c r="K20" s="34"/>
      <c r="L20" s="66" t="str">
        <f t="shared" si="0"/>
        <v>AB-11</v>
      </c>
      <c r="M20" s="14">
        <v>3</v>
      </c>
      <c r="N20" s="15"/>
      <c r="O20" s="6"/>
      <c r="P20" s="6"/>
      <c r="Q20" s="16"/>
      <c r="R20" s="17"/>
      <c r="S20" s="17"/>
      <c r="T20" s="17"/>
      <c r="U20" s="7"/>
      <c r="V20" s="68" t="str">
        <f t="shared" si="2"/>
        <v/>
      </c>
      <c r="W20" s="69"/>
      <c r="X20" s="69"/>
      <c r="Y20" s="69"/>
      <c r="Z20" s="69"/>
      <c r="AA20" s="69"/>
      <c r="AB20" s="70"/>
      <c r="AC20" s="67" t="e">
        <f t="array" ref="AC20">SMALL(IF($F$13:$F$61="x",ROW($F$13:$F$61)),ROWS($14:20))</f>
        <v>#NUM!</v>
      </c>
      <c r="AD20" s="67" t="e">
        <f t="array" ref="AD20">IF(ISERROR(AC20),SMALL(IF($P$12:$P$63="x",ROW($P$12:$P$63)),ROWS($14:20)-SUM(ISNUMBER($AC$13:AC19)*1)),"")</f>
        <v>#NUM!</v>
      </c>
    </row>
    <row r="21" spans="1:30" ht="12.75" customHeight="1" x14ac:dyDescent="0.3">
      <c r="A21" s="28"/>
      <c r="B21" s="66" t="str">
        <f t="shared" si="1"/>
        <v>AB-02</v>
      </c>
      <c r="C21" s="14">
        <v>3</v>
      </c>
      <c r="D21" s="15"/>
      <c r="E21" s="6"/>
      <c r="F21" s="11"/>
      <c r="G21" s="16"/>
      <c r="H21" s="17"/>
      <c r="I21" s="17"/>
      <c r="J21" s="18"/>
      <c r="K21" s="34"/>
      <c r="L21" s="66" t="str">
        <f t="shared" si="0"/>
        <v>AB-11</v>
      </c>
      <c r="M21" s="14">
        <v>4</v>
      </c>
      <c r="N21" s="15"/>
      <c r="O21" s="6"/>
      <c r="P21" s="6"/>
      <c r="Q21" s="16"/>
      <c r="R21" s="17"/>
      <c r="S21" s="17"/>
      <c r="T21" s="17"/>
      <c r="U21" s="7"/>
      <c r="V21" s="68" t="str">
        <f t="shared" si="2"/>
        <v/>
      </c>
      <c r="W21" s="69"/>
      <c r="X21" s="69"/>
      <c r="Y21" s="69"/>
      <c r="Z21" s="69"/>
      <c r="AA21" s="69"/>
      <c r="AB21" s="70"/>
      <c r="AC21" s="67" t="e">
        <f t="array" ref="AC21">SMALL(IF($F$13:$F$61="x",ROW($F$13:$F$61)),ROWS($14:21))</f>
        <v>#NUM!</v>
      </c>
      <c r="AD21" s="67" t="e">
        <f t="array" ref="AD21">IF(ISERROR(AC21),SMALL(IF($P$12:$P$63="x",ROW($P$12:$P$63)),ROWS($14:21)-SUM(ISNUMBER($AC$13:AC20)*1)),"")</f>
        <v>#NUM!</v>
      </c>
    </row>
    <row r="22" spans="1:30" ht="12.75" customHeight="1" x14ac:dyDescent="0.3">
      <c r="A22" s="28"/>
      <c r="B22" s="66" t="str">
        <f t="shared" si="1"/>
        <v>AB-02</v>
      </c>
      <c r="C22" s="14">
        <v>4</v>
      </c>
      <c r="D22" s="15"/>
      <c r="E22" s="6"/>
      <c r="F22" s="8"/>
      <c r="G22" s="16"/>
      <c r="H22" s="17"/>
      <c r="I22" s="17"/>
      <c r="J22" s="18"/>
      <c r="K22" s="35"/>
      <c r="L22" s="66" t="str">
        <f t="shared" si="0"/>
        <v>AB-11</v>
      </c>
      <c r="M22" s="14">
        <v>5</v>
      </c>
      <c r="N22" s="15"/>
      <c r="O22" s="9"/>
      <c r="P22" s="8"/>
      <c r="Q22" s="16"/>
      <c r="R22" s="17"/>
      <c r="S22" s="17"/>
      <c r="T22" s="17"/>
      <c r="U22" s="7"/>
      <c r="V22" s="68" t="str">
        <f t="shared" si="2"/>
        <v/>
      </c>
      <c r="W22" s="69"/>
      <c r="X22" s="69"/>
      <c r="Y22" s="69"/>
      <c r="Z22" s="69"/>
      <c r="AA22" s="69"/>
      <c r="AB22" s="70"/>
      <c r="AC22" s="67" t="e">
        <f t="array" ref="AC22">SMALL(IF($F$13:$F$61="x",ROW($F$13:$F$61)),ROWS($14:22))</f>
        <v>#NUM!</v>
      </c>
      <c r="AD22" s="67" t="e">
        <f t="array" ref="AD22">IF(ISERROR(AC22),SMALL(IF($P$12:$P$63="x",ROW($P$12:$P$63)),ROWS($14:22)-SUM(ISNUMBER($AC$13:AC21)*1)),"")</f>
        <v>#NUM!</v>
      </c>
    </row>
    <row r="23" spans="1:30" ht="12.75" customHeight="1" x14ac:dyDescent="0.3">
      <c r="B23" s="66" t="str">
        <f t="shared" si="1"/>
        <v>AB-03</v>
      </c>
      <c r="C23" s="21" t="s">
        <v>10</v>
      </c>
      <c r="D23" s="22"/>
      <c r="E23" s="16"/>
      <c r="F23" s="17"/>
      <c r="G23" s="17"/>
      <c r="H23" s="17"/>
      <c r="I23" s="17"/>
      <c r="J23" s="18"/>
      <c r="K23" s="27">
        <f>COUNTIF(O23:O29,"X")/M29</f>
        <v>0</v>
      </c>
      <c r="L23" s="66" t="str">
        <f t="shared" si="0"/>
        <v>AB-12</v>
      </c>
      <c r="M23" s="21" t="s">
        <v>11</v>
      </c>
      <c r="N23" s="22"/>
      <c r="O23" s="16"/>
      <c r="P23" s="17"/>
      <c r="Q23" s="17"/>
      <c r="R23" s="17"/>
      <c r="S23" s="17"/>
      <c r="T23" s="17"/>
      <c r="U23" s="7"/>
      <c r="V23" s="68" t="str">
        <f t="shared" si="2"/>
        <v/>
      </c>
      <c r="W23" s="69"/>
      <c r="X23" s="69"/>
      <c r="Y23" s="69"/>
      <c r="Z23" s="69"/>
      <c r="AA23" s="69"/>
      <c r="AB23" s="70"/>
      <c r="AC23" s="67" t="e">
        <f t="array" ref="AC23">SMALL(IF($F$13:$F$61="x",ROW($F$13:$F$61)),ROWS($14:23))</f>
        <v>#NUM!</v>
      </c>
      <c r="AD23" s="67" t="e">
        <f t="array" ref="AD23">IF(ISERROR(AC23),SMALL(IF($P$12:$P$63="x",ROW($P$12:$P$63)),ROWS($14:23)-SUM(ISNUMBER($AC$13:AC22)*1)),"")</f>
        <v>#NUM!</v>
      </c>
    </row>
    <row r="24" spans="1:30" ht="12.75" customHeight="1" x14ac:dyDescent="0.3">
      <c r="A24" s="27">
        <f>COUNTIF(E24:E29,"X")/5</f>
        <v>0</v>
      </c>
      <c r="B24" s="66" t="str">
        <f t="shared" si="1"/>
        <v>AB-03</v>
      </c>
      <c r="C24" s="14">
        <v>1</v>
      </c>
      <c r="D24" s="15"/>
      <c r="E24" s="6"/>
      <c r="F24" s="11"/>
      <c r="G24" s="16"/>
      <c r="H24" s="17"/>
      <c r="I24" s="17"/>
      <c r="J24" s="18"/>
      <c r="K24" s="28"/>
      <c r="L24" s="66" t="str">
        <f t="shared" si="0"/>
        <v>AB-12</v>
      </c>
      <c r="M24" s="14">
        <v>1</v>
      </c>
      <c r="N24" s="15"/>
      <c r="O24" s="6"/>
      <c r="P24" s="6"/>
      <c r="Q24" s="16"/>
      <c r="R24" s="17"/>
      <c r="S24" s="17"/>
      <c r="T24" s="17"/>
      <c r="U24" s="7"/>
      <c r="V24" s="68" t="str">
        <f t="shared" si="2"/>
        <v/>
      </c>
      <c r="W24" s="69"/>
      <c r="X24" s="69"/>
      <c r="Y24" s="69"/>
      <c r="Z24" s="69"/>
      <c r="AA24" s="69"/>
      <c r="AB24" s="70"/>
      <c r="AC24" s="67" t="e">
        <f t="array" ref="AC24">SMALL(IF($F$13:$F$61="x",ROW($F$13:$F$61)),ROWS($14:24))</f>
        <v>#NUM!</v>
      </c>
      <c r="AD24" s="67" t="e">
        <f t="array" ref="AD24">IF(ISERROR(AC24),SMALL(IF($P$12:$P$63="x",ROW($P$12:$P$63)),ROWS($14:24)-SUM(ISNUMBER($AC$13:AC23)*1)),"")</f>
        <v>#NUM!</v>
      </c>
    </row>
    <row r="25" spans="1:30" ht="12.75" customHeight="1" x14ac:dyDescent="0.3">
      <c r="A25" s="28"/>
      <c r="B25" s="66" t="str">
        <f t="shared" si="1"/>
        <v>AB-03</v>
      </c>
      <c r="C25" s="14">
        <v>2</v>
      </c>
      <c r="D25" s="15"/>
      <c r="E25" s="6"/>
      <c r="F25" s="11"/>
      <c r="G25" s="16"/>
      <c r="H25" s="17"/>
      <c r="I25" s="17"/>
      <c r="J25" s="18"/>
      <c r="K25" s="28"/>
      <c r="L25" s="66" t="str">
        <f t="shared" si="0"/>
        <v>AB-12</v>
      </c>
      <c r="M25" s="14">
        <v>2</v>
      </c>
      <c r="N25" s="15"/>
      <c r="O25" s="6"/>
      <c r="P25" s="6" t="s">
        <v>26</v>
      </c>
      <c r="Q25" s="16" t="s">
        <v>28</v>
      </c>
      <c r="R25" s="17"/>
      <c r="S25" s="17"/>
      <c r="T25" s="17"/>
      <c r="U25" s="7"/>
      <c r="V25" s="68" t="str">
        <f t="shared" si="2"/>
        <v/>
      </c>
      <c r="W25" s="69"/>
      <c r="X25" s="69"/>
      <c r="Y25" s="69"/>
      <c r="Z25" s="69"/>
      <c r="AA25" s="69"/>
      <c r="AB25" s="70"/>
      <c r="AC25" s="67" t="e">
        <f t="array" ref="AC25">SMALL(IF($F$13:$F$61="x",ROW($F$13:$F$61)),ROWS($14:25))</f>
        <v>#NUM!</v>
      </c>
      <c r="AD25" s="67" t="e">
        <f t="array" ref="AD25">IF(ISERROR(AC25),SMALL(IF($P$12:$P$63="x",ROW($P$12:$P$63)),ROWS($14:25)-SUM(ISNUMBER($AC$13:AC24)*1)),"")</f>
        <v>#NUM!</v>
      </c>
    </row>
    <row r="26" spans="1:30" ht="12.75" customHeight="1" x14ac:dyDescent="0.3">
      <c r="A26" s="28"/>
      <c r="B26" s="66" t="str">
        <f t="shared" si="1"/>
        <v>AB-03</v>
      </c>
      <c r="C26" s="14">
        <v>3</v>
      </c>
      <c r="D26" s="15"/>
      <c r="E26" s="6"/>
      <c r="F26" s="11"/>
      <c r="G26" s="16"/>
      <c r="H26" s="17"/>
      <c r="I26" s="17"/>
      <c r="J26" s="18"/>
      <c r="K26" s="28"/>
      <c r="L26" s="66" t="str">
        <f t="shared" si="0"/>
        <v>AB-12</v>
      </c>
      <c r="M26" s="14">
        <v>3</v>
      </c>
      <c r="N26" s="15"/>
      <c r="O26" s="6"/>
      <c r="P26" s="6"/>
      <c r="Q26" s="16"/>
      <c r="R26" s="17"/>
      <c r="S26" s="17"/>
      <c r="T26" s="17"/>
      <c r="U26" s="7"/>
      <c r="V26" s="68" t="str">
        <f t="shared" si="2"/>
        <v/>
      </c>
      <c r="W26" s="69"/>
      <c r="X26" s="69"/>
      <c r="Y26" s="69"/>
      <c r="Z26" s="69"/>
      <c r="AA26" s="69"/>
      <c r="AB26" s="70"/>
      <c r="AC26" s="67" t="e">
        <f t="array" ref="AC26">SMALL(IF($F$13:$F$61="x",ROW($F$13:$F$61)),ROWS($14:26))</f>
        <v>#NUM!</v>
      </c>
      <c r="AD26" s="67" t="e">
        <f t="array" ref="AD26">IF(ISERROR(AC26),SMALL(IF($P$12:$P$63="x",ROW($P$12:$P$63)),ROWS($14:26)-SUM(ISNUMBER($AC$13:AC25)*1)),"")</f>
        <v>#NUM!</v>
      </c>
    </row>
    <row r="27" spans="1:30" ht="12.75" customHeight="1" x14ac:dyDescent="0.3">
      <c r="A27" s="28"/>
      <c r="B27" s="66" t="str">
        <f t="shared" si="1"/>
        <v>AB-03</v>
      </c>
      <c r="C27" s="14">
        <v>4</v>
      </c>
      <c r="D27" s="15"/>
      <c r="E27" s="6"/>
      <c r="F27" s="11" t="s">
        <v>26</v>
      </c>
      <c r="G27" s="16" t="s">
        <v>25</v>
      </c>
      <c r="H27" s="17"/>
      <c r="I27" s="17"/>
      <c r="J27" s="18"/>
      <c r="K27" s="28"/>
      <c r="L27" s="66" t="str">
        <f t="shared" si="0"/>
        <v>AB-12</v>
      </c>
      <c r="M27" s="14">
        <v>4</v>
      </c>
      <c r="N27" s="15"/>
      <c r="O27" s="6"/>
      <c r="P27" s="6"/>
      <c r="Q27" s="16"/>
      <c r="R27" s="17"/>
      <c r="S27" s="17"/>
      <c r="T27" s="17"/>
      <c r="U27" s="7"/>
      <c r="V27" s="68" t="str">
        <f t="shared" si="2"/>
        <v/>
      </c>
      <c r="W27" s="69"/>
      <c r="X27" s="69"/>
      <c r="Y27" s="69"/>
      <c r="Z27" s="69"/>
      <c r="AA27" s="69"/>
      <c r="AB27" s="70"/>
      <c r="AC27" s="67" t="e">
        <f t="array" ref="AC27">SMALL(IF($F$13:$F$61="x",ROW($F$13:$F$61)),ROWS($14:27))</f>
        <v>#NUM!</v>
      </c>
      <c r="AD27" s="67" t="e">
        <f t="array" ref="AD27">IF(ISERROR(AC27),SMALL(IF($P$12:$P$63="x",ROW($P$12:$P$63)),ROWS($14:27)-SUM(ISNUMBER($AC$13:AC26)*1)),"")</f>
        <v>#NUM!</v>
      </c>
    </row>
    <row r="28" spans="1:30" ht="12.75" customHeight="1" x14ac:dyDescent="0.3">
      <c r="A28" s="28"/>
      <c r="B28" s="66" t="str">
        <f t="shared" si="1"/>
        <v>AB-03</v>
      </c>
      <c r="C28" s="14">
        <v>5</v>
      </c>
      <c r="D28" s="15"/>
      <c r="E28" s="6"/>
      <c r="F28" s="11"/>
      <c r="G28" s="16"/>
      <c r="H28" s="17"/>
      <c r="I28" s="17"/>
      <c r="J28" s="18"/>
      <c r="K28" s="28"/>
      <c r="L28" s="66" t="str">
        <f t="shared" si="0"/>
        <v>AB-12</v>
      </c>
      <c r="M28" s="14">
        <v>5</v>
      </c>
      <c r="N28" s="15"/>
      <c r="O28" s="6"/>
      <c r="P28" s="6"/>
      <c r="Q28" s="16"/>
      <c r="R28" s="17"/>
      <c r="S28" s="17"/>
      <c r="T28" s="17"/>
      <c r="U28" s="7"/>
      <c r="V28" s="68" t="str">
        <f t="shared" si="2"/>
        <v/>
      </c>
      <c r="W28" s="69"/>
      <c r="X28" s="69"/>
      <c r="Y28" s="69"/>
      <c r="Z28" s="69"/>
      <c r="AA28" s="69"/>
      <c r="AB28" s="70"/>
      <c r="AC28" s="67" t="e">
        <f t="array" ref="AC28">SMALL(IF($F$13:$F$61="x",ROW($F$13:$F$61)),ROWS($14:28))</f>
        <v>#NUM!</v>
      </c>
      <c r="AD28" s="67" t="e">
        <f t="array" ref="AD28">IF(ISERROR(AC28),SMALL(IF($P$12:$P$63="x",ROW($P$12:$P$63)),ROWS($14:28)-SUM(ISNUMBER($AC$13:AC27)*1)),"")</f>
        <v>#NUM!</v>
      </c>
    </row>
    <row r="29" spans="1:30" ht="12.75" customHeight="1" x14ac:dyDescent="0.3">
      <c r="A29" s="28"/>
      <c r="B29" s="66" t="str">
        <f t="shared" si="1"/>
        <v>AB-03</v>
      </c>
      <c r="C29" s="14">
        <v>6</v>
      </c>
      <c r="D29" s="15"/>
      <c r="E29" s="6"/>
      <c r="F29" s="11"/>
      <c r="G29" s="16"/>
      <c r="H29" s="17"/>
      <c r="I29" s="17"/>
      <c r="J29" s="18"/>
      <c r="K29" s="29"/>
      <c r="L29" s="66" t="str">
        <f t="shared" si="0"/>
        <v>AB-12</v>
      </c>
      <c r="M29" s="14">
        <v>6</v>
      </c>
      <c r="N29" s="15"/>
      <c r="O29" s="6"/>
      <c r="P29" s="6"/>
      <c r="Q29" s="16"/>
      <c r="R29" s="17"/>
      <c r="S29" s="17"/>
      <c r="T29" s="17"/>
      <c r="U29" s="7"/>
      <c r="V29" s="68" t="str">
        <f t="shared" si="2"/>
        <v/>
      </c>
      <c r="W29" s="69"/>
      <c r="X29" s="69"/>
      <c r="Y29" s="69"/>
      <c r="Z29" s="69"/>
      <c r="AA29" s="69"/>
      <c r="AB29" s="70"/>
      <c r="AC29" s="67" t="e">
        <f t="array" ref="AC29">SMALL(IF($F$13:$F$61="x",ROW($F$13:$F$61)),ROWS($14:29))</f>
        <v>#NUM!</v>
      </c>
      <c r="AD29" s="67" t="e">
        <f t="array" ref="AD29">IF(ISERROR(AC29),SMALL(IF($P$12:$P$63="x",ROW($P$12:$P$63)),ROWS($14:29)-SUM(ISNUMBER($AC$13:AC28)*1)),"")</f>
        <v>#NUM!</v>
      </c>
    </row>
    <row r="30" spans="1:30" ht="12.75" customHeight="1" x14ac:dyDescent="0.3">
      <c r="B30" s="66" t="str">
        <f t="shared" si="1"/>
        <v>AB-04</v>
      </c>
      <c r="C30" s="21" t="s">
        <v>12</v>
      </c>
      <c r="D30" s="22"/>
      <c r="E30" s="16"/>
      <c r="F30" s="17"/>
      <c r="G30" s="17"/>
      <c r="H30" s="17"/>
      <c r="I30" s="17"/>
      <c r="J30" s="18"/>
      <c r="K30" s="27">
        <f>COUNTIF(O30:O35,"X")/M35</f>
        <v>0</v>
      </c>
      <c r="L30" s="66" t="str">
        <f t="shared" si="0"/>
        <v>AB-13</v>
      </c>
      <c r="M30" s="21" t="s">
        <v>13</v>
      </c>
      <c r="N30" s="22"/>
      <c r="O30" s="16"/>
      <c r="P30" s="17"/>
      <c r="Q30" s="17"/>
      <c r="R30" s="17"/>
      <c r="S30" s="17"/>
      <c r="T30" s="17"/>
      <c r="U30" s="7"/>
      <c r="V30" s="68" t="str">
        <f t="shared" si="2"/>
        <v/>
      </c>
      <c r="W30" s="69"/>
      <c r="X30" s="69"/>
      <c r="Y30" s="69"/>
      <c r="Z30" s="69"/>
      <c r="AA30" s="69"/>
      <c r="AB30" s="70"/>
      <c r="AC30" s="67" t="e">
        <f t="array" ref="AC30">SMALL(IF($F$13:$F$61="x",ROW($F$13:$F$61)),ROWS($14:30))</f>
        <v>#NUM!</v>
      </c>
      <c r="AD30" s="67" t="e">
        <f t="array" ref="AD30">IF(ISERROR(AC30),SMALL(IF($P$12:$P$63="x",ROW($P$12:$P$63)),ROWS($14:30)-SUM(ISNUMBER($AC$13:AC29)*1)),"")</f>
        <v>#NUM!</v>
      </c>
    </row>
    <row r="31" spans="1:30" ht="12.75" customHeight="1" thickBot="1" x14ac:dyDescent="0.35">
      <c r="A31" s="27">
        <f>COUNTIF(E31:E34,"X")/4</f>
        <v>0</v>
      </c>
      <c r="B31" s="66" t="str">
        <f t="shared" si="1"/>
        <v>AB-04</v>
      </c>
      <c r="C31" s="14">
        <v>1</v>
      </c>
      <c r="D31" s="15"/>
      <c r="E31" s="6"/>
      <c r="F31" s="11"/>
      <c r="G31" s="16"/>
      <c r="H31" s="17"/>
      <c r="I31" s="17"/>
      <c r="J31" s="18"/>
      <c r="K31" s="28"/>
      <c r="L31" s="66" t="str">
        <f t="shared" si="0"/>
        <v>AB-13</v>
      </c>
      <c r="M31" s="14">
        <v>1</v>
      </c>
      <c r="N31" s="15"/>
      <c r="O31" s="6"/>
      <c r="P31" s="6"/>
      <c r="Q31" s="16"/>
      <c r="R31" s="17"/>
      <c r="S31" s="17"/>
      <c r="T31" s="18"/>
      <c r="U31" s="7"/>
      <c r="V31" s="71" t="str">
        <f t="shared" si="2"/>
        <v/>
      </c>
      <c r="W31" s="72"/>
      <c r="X31" s="72"/>
      <c r="Y31" s="72"/>
      <c r="Z31" s="72"/>
      <c r="AA31" s="72"/>
      <c r="AB31" s="73"/>
      <c r="AC31" s="67" t="e">
        <f t="array" ref="AC31">SMALL(IF($F$13:$F$61="x",ROW($F$13:$F$61)),ROWS($14:31))</f>
        <v>#NUM!</v>
      </c>
      <c r="AD31" s="67" t="e">
        <f t="array" ref="AD31">IF(ISERROR(AC31),SMALL(IF($P$12:$P$63="x",ROW($P$12:$P$63)),ROWS($14:31)-SUM(ISNUMBER($AC$13:AC30)*1)),"")</f>
        <v>#NUM!</v>
      </c>
    </row>
    <row r="32" spans="1:30" ht="12.75" customHeight="1" x14ac:dyDescent="0.3">
      <c r="A32" s="28"/>
      <c r="B32" s="66" t="str">
        <f t="shared" si="1"/>
        <v>AB-04</v>
      </c>
      <c r="C32" s="14">
        <v>2</v>
      </c>
      <c r="D32" s="15"/>
      <c r="E32" s="6"/>
      <c r="F32" s="11"/>
      <c r="G32" s="16"/>
      <c r="H32" s="17"/>
      <c r="I32" s="17"/>
      <c r="J32" s="18"/>
      <c r="K32" s="28"/>
      <c r="L32" s="66" t="str">
        <f t="shared" si="0"/>
        <v>AB-13</v>
      </c>
      <c r="M32" s="14">
        <v>2</v>
      </c>
      <c r="N32" s="15"/>
      <c r="O32" s="6"/>
      <c r="P32" s="6"/>
      <c r="Q32" s="16"/>
      <c r="R32" s="17"/>
      <c r="S32" s="17"/>
      <c r="T32" s="18"/>
      <c r="U32" s="7"/>
    </row>
    <row r="33" spans="1:21" ht="12.75" customHeight="1" x14ac:dyDescent="0.3">
      <c r="A33" s="28"/>
      <c r="B33" s="66" t="str">
        <f t="shared" si="1"/>
        <v>AB-04</v>
      </c>
      <c r="C33" s="14">
        <v>3</v>
      </c>
      <c r="D33" s="15"/>
      <c r="E33" s="6"/>
      <c r="F33" s="11"/>
      <c r="G33" s="16"/>
      <c r="H33" s="17"/>
      <c r="I33" s="17"/>
      <c r="J33" s="18"/>
      <c r="K33" s="28"/>
      <c r="L33" s="66" t="str">
        <f t="shared" si="0"/>
        <v>AB-13</v>
      </c>
      <c r="M33" s="14">
        <v>3</v>
      </c>
      <c r="N33" s="15"/>
      <c r="O33" s="6"/>
      <c r="P33" s="6"/>
      <c r="Q33" s="16"/>
      <c r="R33" s="17"/>
      <c r="S33" s="17"/>
      <c r="T33" s="18"/>
      <c r="U33" s="7"/>
    </row>
    <row r="34" spans="1:21" ht="12.75" customHeight="1" x14ac:dyDescent="0.3">
      <c r="A34" s="28"/>
      <c r="B34" s="66" t="str">
        <f t="shared" si="1"/>
        <v>AB-04</v>
      </c>
      <c r="C34" s="14">
        <v>4</v>
      </c>
      <c r="D34" s="15"/>
      <c r="E34" s="6"/>
      <c r="F34" s="8"/>
      <c r="G34" s="16"/>
      <c r="H34" s="17"/>
      <c r="I34" s="17"/>
      <c r="J34" s="18"/>
      <c r="K34" s="28"/>
      <c r="L34" s="66" t="str">
        <f t="shared" si="0"/>
        <v>AB-13</v>
      </c>
      <c r="M34" s="14">
        <v>4</v>
      </c>
      <c r="N34" s="15"/>
      <c r="O34" s="6"/>
      <c r="P34" s="6"/>
      <c r="Q34" s="16"/>
      <c r="R34" s="17"/>
      <c r="S34" s="17"/>
      <c r="T34" s="18"/>
      <c r="U34" s="7"/>
    </row>
    <row r="35" spans="1:21" ht="12.75" customHeight="1" x14ac:dyDescent="0.3">
      <c r="B35" s="66" t="str">
        <f t="shared" si="1"/>
        <v>AB-05</v>
      </c>
      <c r="C35" s="21" t="s">
        <v>14</v>
      </c>
      <c r="D35" s="22"/>
      <c r="E35" s="16"/>
      <c r="F35" s="17"/>
      <c r="G35" s="17"/>
      <c r="H35" s="17"/>
      <c r="I35" s="17"/>
      <c r="J35" s="18"/>
      <c r="K35" s="28"/>
      <c r="L35" s="66" t="str">
        <f t="shared" si="0"/>
        <v>AB-13</v>
      </c>
      <c r="M35" s="14">
        <v>5</v>
      </c>
      <c r="N35" s="15"/>
      <c r="O35" s="6"/>
      <c r="P35" s="6"/>
      <c r="Q35" s="16"/>
      <c r="R35" s="17"/>
      <c r="S35" s="17"/>
      <c r="T35" s="18"/>
      <c r="U35" s="7"/>
    </row>
    <row r="36" spans="1:21" ht="12.75" customHeight="1" x14ac:dyDescent="0.3">
      <c r="A36" s="27">
        <f>COUNTIF(E36:E40,"X")/5</f>
        <v>0</v>
      </c>
      <c r="B36" s="66" t="str">
        <f t="shared" si="1"/>
        <v>AB-05</v>
      </c>
      <c r="C36" s="14">
        <v>1</v>
      </c>
      <c r="D36" s="15"/>
      <c r="E36" s="6"/>
      <c r="F36" s="11"/>
      <c r="G36" s="16"/>
      <c r="H36" s="17"/>
      <c r="I36" s="17"/>
      <c r="J36" s="18"/>
      <c r="L36" s="66" t="str">
        <f t="shared" si="0"/>
        <v>AB-14</v>
      </c>
      <c r="M36" s="21" t="s">
        <v>15</v>
      </c>
      <c r="N36" s="22"/>
      <c r="O36" s="25"/>
      <c r="P36" s="26"/>
      <c r="Q36" s="26"/>
      <c r="R36" s="26"/>
      <c r="S36" s="26"/>
      <c r="T36" s="26"/>
      <c r="U36" s="10"/>
    </row>
    <row r="37" spans="1:21" ht="12.75" customHeight="1" x14ac:dyDescent="0.3">
      <c r="A37" s="28"/>
      <c r="B37" s="66" t="str">
        <f t="shared" si="1"/>
        <v>AB-05</v>
      </c>
      <c r="C37" s="14">
        <v>2</v>
      </c>
      <c r="D37" s="15"/>
      <c r="E37" s="6"/>
      <c r="F37" s="11"/>
      <c r="G37" s="16"/>
      <c r="H37" s="17"/>
      <c r="I37" s="17"/>
      <c r="J37" s="18"/>
      <c r="K37" s="27">
        <f>COUNTIF(O37:O41,"X")/M41</f>
        <v>0</v>
      </c>
      <c r="L37" s="66" t="str">
        <f t="shared" si="0"/>
        <v>AB-14</v>
      </c>
      <c r="M37" s="14">
        <v>1</v>
      </c>
      <c r="N37" s="15"/>
      <c r="O37" s="6"/>
      <c r="P37" s="6"/>
      <c r="Q37" s="16"/>
      <c r="R37" s="17"/>
      <c r="S37" s="17"/>
      <c r="T37" s="18"/>
      <c r="U37" s="7"/>
    </row>
    <row r="38" spans="1:21" ht="12.75" customHeight="1" x14ac:dyDescent="0.3">
      <c r="A38" s="28"/>
      <c r="B38" s="66" t="str">
        <f t="shared" si="1"/>
        <v>AB-05</v>
      </c>
      <c r="C38" s="14">
        <v>3</v>
      </c>
      <c r="D38" s="15"/>
      <c r="E38" s="6"/>
      <c r="F38" s="11"/>
      <c r="G38" s="16"/>
      <c r="H38" s="17"/>
      <c r="I38" s="17"/>
      <c r="J38" s="18"/>
      <c r="K38" s="28"/>
      <c r="L38" s="66" t="str">
        <f t="shared" si="0"/>
        <v>AB-14</v>
      </c>
      <c r="M38" s="14">
        <v>2</v>
      </c>
      <c r="N38" s="15"/>
      <c r="O38" s="6"/>
      <c r="P38" s="6"/>
      <c r="Q38" s="16"/>
      <c r="R38" s="17"/>
      <c r="S38" s="17"/>
      <c r="T38" s="18"/>
      <c r="U38" s="7"/>
    </row>
    <row r="39" spans="1:21" ht="12.75" customHeight="1" x14ac:dyDescent="0.3">
      <c r="A39" s="28"/>
      <c r="B39" s="66" t="str">
        <f t="shared" si="1"/>
        <v>AB-05</v>
      </c>
      <c r="C39" s="14">
        <v>4</v>
      </c>
      <c r="D39" s="15"/>
      <c r="E39" s="6"/>
      <c r="F39" s="11"/>
      <c r="G39" s="16"/>
      <c r="H39" s="17"/>
      <c r="I39" s="17"/>
      <c r="J39" s="18"/>
      <c r="K39" s="28"/>
      <c r="L39" s="66" t="str">
        <f t="shared" si="0"/>
        <v>AB-14</v>
      </c>
      <c r="M39" s="14">
        <v>3</v>
      </c>
      <c r="N39" s="15"/>
      <c r="O39" s="6"/>
      <c r="P39" s="6"/>
      <c r="Q39" s="16"/>
      <c r="R39" s="17"/>
      <c r="S39" s="17"/>
      <c r="T39" s="18"/>
      <c r="U39" s="7"/>
    </row>
    <row r="40" spans="1:21" ht="12.75" customHeight="1" x14ac:dyDescent="0.3">
      <c r="A40" s="28"/>
      <c r="B40" s="66" t="str">
        <f t="shared" si="1"/>
        <v>AB-05</v>
      </c>
      <c r="C40" s="14">
        <v>5</v>
      </c>
      <c r="D40" s="15"/>
      <c r="E40" s="6"/>
      <c r="F40" s="8"/>
      <c r="G40" s="16"/>
      <c r="H40" s="17"/>
      <c r="I40" s="17"/>
      <c r="J40" s="18"/>
      <c r="K40" s="28"/>
      <c r="L40" s="66" t="str">
        <f t="shared" si="0"/>
        <v>AB-14</v>
      </c>
      <c r="M40" s="14">
        <v>4</v>
      </c>
      <c r="N40" s="15"/>
      <c r="O40" s="6"/>
      <c r="P40" s="6"/>
      <c r="Q40" s="16"/>
      <c r="R40" s="17"/>
      <c r="S40" s="17"/>
      <c r="T40" s="18"/>
      <c r="U40" s="7"/>
    </row>
    <row r="41" spans="1:21" ht="12.75" customHeight="1" x14ac:dyDescent="0.3">
      <c r="B41" s="66" t="str">
        <f t="shared" si="1"/>
        <v>AB-06</v>
      </c>
      <c r="C41" s="21" t="s">
        <v>16</v>
      </c>
      <c r="D41" s="22"/>
      <c r="E41" s="16"/>
      <c r="F41" s="17"/>
      <c r="G41" s="17"/>
      <c r="H41" s="17"/>
      <c r="I41" s="17"/>
      <c r="J41" s="18"/>
      <c r="K41" s="28"/>
      <c r="L41" s="66" t="str">
        <f t="shared" si="0"/>
        <v>AB-14</v>
      </c>
      <c r="M41" s="14">
        <v>5</v>
      </c>
      <c r="N41" s="15"/>
      <c r="O41" s="6"/>
      <c r="P41" s="6"/>
      <c r="Q41" s="16"/>
      <c r="R41" s="17"/>
      <c r="S41" s="17"/>
      <c r="T41" s="18"/>
      <c r="U41" s="7"/>
    </row>
    <row r="42" spans="1:21" ht="12.75" customHeight="1" x14ac:dyDescent="0.3">
      <c r="A42" s="27">
        <f>COUNTIF(E42:E46,"X")/5</f>
        <v>0</v>
      </c>
      <c r="B42" s="66" t="str">
        <f t="shared" si="1"/>
        <v>AB-06</v>
      </c>
      <c r="C42" s="14">
        <v>1</v>
      </c>
      <c r="D42" s="15"/>
      <c r="E42" s="6"/>
      <c r="F42" s="11"/>
      <c r="G42" s="16"/>
      <c r="H42" s="17"/>
      <c r="I42" s="17"/>
      <c r="J42" s="18"/>
      <c r="L42" s="66" t="str">
        <f t="shared" si="0"/>
        <v>AB-15</v>
      </c>
      <c r="M42" s="21" t="s">
        <v>17</v>
      </c>
      <c r="N42" s="22"/>
      <c r="O42" s="25"/>
      <c r="P42" s="26"/>
      <c r="Q42" s="26"/>
      <c r="R42" s="26"/>
      <c r="S42" s="26"/>
      <c r="T42" s="26"/>
      <c r="U42" s="10"/>
    </row>
    <row r="43" spans="1:21" ht="12.75" customHeight="1" x14ac:dyDescent="0.3">
      <c r="A43" s="28"/>
      <c r="B43" s="66" t="str">
        <f t="shared" si="1"/>
        <v>AB-06</v>
      </c>
      <c r="C43" s="14">
        <v>2</v>
      </c>
      <c r="D43" s="15"/>
      <c r="E43" s="6"/>
      <c r="F43" s="11"/>
      <c r="G43" s="16"/>
      <c r="H43" s="17"/>
      <c r="I43" s="17"/>
      <c r="J43" s="18"/>
      <c r="K43" s="27">
        <f>COUNTIF(O43:O46,"X")/M46</f>
        <v>0</v>
      </c>
      <c r="L43" s="66" t="str">
        <f t="shared" si="0"/>
        <v>AB-15</v>
      </c>
      <c r="M43" s="14">
        <v>1</v>
      </c>
      <c r="N43" s="15"/>
      <c r="O43" s="6"/>
      <c r="P43" s="6"/>
      <c r="Q43" s="16"/>
      <c r="R43" s="17"/>
      <c r="S43" s="17"/>
      <c r="T43" s="18"/>
      <c r="U43" s="7"/>
    </row>
    <row r="44" spans="1:21" ht="12.75" customHeight="1" x14ac:dyDescent="0.3">
      <c r="A44" s="28"/>
      <c r="B44" s="66" t="str">
        <f t="shared" si="1"/>
        <v>AB-06</v>
      </c>
      <c r="C44" s="14">
        <v>3</v>
      </c>
      <c r="D44" s="15"/>
      <c r="E44" s="6"/>
      <c r="F44" s="11"/>
      <c r="G44" s="16"/>
      <c r="H44" s="17"/>
      <c r="I44" s="17"/>
      <c r="J44" s="18"/>
      <c r="K44" s="28"/>
      <c r="L44" s="66" t="str">
        <f t="shared" si="0"/>
        <v>AB-15</v>
      </c>
      <c r="M44" s="14">
        <v>2</v>
      </c>
      <c r="N44" s="15"/>
      <c r="O44" s="6"/>
      <c r="P44" s="6"/>
      <c r="Q44" s="16"/>
      <c r="R44" s="17"/>
      <c r="S44" s="17"/>
      <c r="T44" s="18"/>
      <c r="U44" s="7"/>
    </row>
    <row r="45" spans="1:21" ht="12.75" customHeight="1" x14ac:dyDescent="0.3">
      <c r="A45" s="28"/>
      <c r="B45" s="66" t="str">
        <f t="shared" si="1"/>
        <v>AB-06</v>
      </c>
      <c r="C45" s="14">
        <v>4</v>
      </c>
      <c r="D45" s="15"/>
      <c r="E45" s="6"/>
      <c r="F45" s="11"/>
      <c r="G45" s="16"/>
      <c r="H45" s="17"/>
      <c r="I45" s="17"/>
      <c r="J45" s="18"/>
      <c r="K45" s="28"/>
      <c r="L45" s="66" t="str">
        <f t="shared" si="0"/>
        <v>AB-15</v>
      </c>
      <c r="M45" s="14">
        <v>3</v>
      </c>
      <c r="N45" s="15"/>
      <c r="O45" s="6"/>
      <c r="P45" s="6"/>
      <c r="Q45" s="16"/>
      <c r="R45" s="17"/>
      <c r="S45" s="17"/>
      <c r="T45" s="18"/>
      <c r="U45" s="7"/>
    </row>
    <row r="46" spans="1:21" ht="12.75" customHeight="1" x14ac:dyDescent="0.3">
      <c r="A46" s="28"/>
      <c r="B46" s="66" t="str">
        <f t="shared" si="1"/>
        <v>AB-06</v>
      </c>
      <c r="C46" s="14">
        <v>5</v>
      </c>
      <c r="D46" s="15"/>
      <c r="E46" s="6"/>
      <c r="F46" s="8"/>
      <c r="G46" s="16"/>
      <c r="H46" s="17"/>
      <c r="I46" s="17"/>
      <c r="J46" s="18"/>
      <c r="K46" s="28"/>
      <c r="L46" s="66" t="str">
        <f t="shared" si="0"/>
        <v>AB-15</v>
      </c>
      <c r="M46" s="14">
        <v>4</v>
      </c>
      <c r="N46" s="15"/>
      <c r="O46" s="6"/>
      <c r="P46" s="6"/>
      <c r="Q46" s="16"/>
      <c r="R46" s="17"/>
      <c r="S46" s="17"/>
      <c r="T46" s="18"/>
      <c r="U46" s="7"/>
    </row>
    <row r="47" spans="1:21" ht="12.75" customHeight="1" x14ac:dyDescent="0.3">
      <c r="B47" s="66" t="str">
        <f t="shared" si="1"/>
        <v>AB-07</v>
      </c>
      <c r="C47" s="21" t="s">
        <v>18</v>
      </c>
      <c r="D47" s="22"/>
      <c r="E47" s="16"/>
      <c r="F47" s="17"/>
      <c r="G47" s="17"/>
      <c r="H47" s="17"/>
      <c r="I47" s="17"/>
      <c r="J47" s="18"/>
      <c r="L47" s="66" t="str">
        <f t="shared" si="0"/>
        <v>AB-16</v>
      </c>
      <c r="M47" s="21" t="s">
        <v>19</v>
      </c>
      <c r="N47" s="22"/>
      <c r="O47" s="30"/>
      <c r="P47" s="31"/>
      <c r="Q47" s="31"/>
      <c r="R47" s="31"/>
      <c r="S47" s="31"/>
      <c r="T47" s="32"/>
      <c r="U47" s="5"/>
    </row>
    <row r="48" spans="1:21" ht="12.75" customHeight="1" x14ac:dyDescent="0.3">
      <c r="A48" s="27">
        <f>COUNTIF(E48:E50,"X")/3</f>
        <v>0</v>
      </c>
      <c r="B48" s="66" t="str">
        <f t="shared" si="1"/>
        <v>AB-07</v>
      </c>
      <c r="C48" s="14">
        <v>1</v>
      </c>
      <c r="D48" s="15"/>
      <c r="E48" s="6"/>
      <c r="F48" s="11"/>
      <c r="G48" s="16"/>
      <c r="H48" s="17"/>
      <c r="I48" s="17"/>
      <c r="J48" s="18"/>
      <c r="K48" s="27">
        <f>COUNTIF(O48:O52,"X")/M52</f>
        <v>0</v>
      </c>
      <c r="L48" s="66" t="str">
        <f t="shared" si="0"/>
        <v>AB-16</v>
      </c>
      <c r="M48" s="23">
        <v>1</v>
      </c>
      <c r="N48" s="23"/>
      <c r="O48" s="6"/>
      <c r="P48" s="6"/>
      <c r="Q48" s="24"/>
      <c r="R48" s="24"/>
      <c r="S48" s="24"/>
      <c r="T48" s="24"/>
      <c r="U48" s="7"/>
    </row>
    <row r="49" spans="1:21" ht="12.75" customHeight="1" x14ac:dyDescent="0.3">
      <c r="A49" s="28"/>
      <c r="B49" s="66" t="str">
        <f t="shared" si="1"/>
        <v>AB-07</v>
      </c>
      <c r="C49" s="14">
        <v>2</v>
      </c>
      <c r="D49" s="15"/>
      <c r="E49" s="6"/>
      <c r="F49" s="11"/>
      <c r="G49" s="16"/>
      <c r="H49" s="17"/>
      <c r="I49" s="17"/>
      <c r="J49" s="18"/>
      <c r="K49" s="28"/>
      <c r="L49" s="66" t="str">
        <f t="shared" si="0"/>
        <v>AB-16</v>
      </c>
      <c r="M49" s="23">
        <v>2</v>
      </c>
      <c r="N49" s="23"/>
      <c r="O49" s="6"/>
      <c r="P49" s="6"/>
      <c r="Q49" s="24"/>
      <c r="R49" s="24"/>
      <c r="S49" s="24"/>
      <c r="T49" s="24"/>
      <c r="U49" s="7"/>
    </row>
    <row r="50" spans="1:21" ht="12.6" customHeight="1" x14ac:dyDescent="0.3">
      <c r="A50" s="28"/>
      <c r="B50" s="66" t="str">
        <f t="shared" si="1"/>
        <v>AB-07</v>
      </c>
      <c r="C50" s="14">
        <v>3</v>
      </c>
      <c r="D50" s="15"/>
      <c r="E50" s="12"/>
      <c r="F50" s="12"/>
      <c r="G50" s="16"/>
      <c r="H50" s="17"/>
      <c r="I50" s="17"/>
      <c r="J50" s="18"/>
      <c r="K50" s="28"/>
      <c r="L50" s="66" t="str">
        <f t="shared" si="0"/>
        <v>AB-16</v>
      </c>
      <c r="M50" s="23">
        <v>3</v>
      </c>
      <c r="N50" s="23"/>
      <c r="O50" s="6"/>
      <c r="P50" s="6"/>
      <c r="Q50" s="24"/>
      <c r="R50" s="24"/>
      <c r="S50" s="24"/>
      <c r="T50" s="24"/>
      <c r="U50" s="7"/>
    </row>
    <row r="51" spans="1:21" ht="12.6" customHeight="1" x14ac:dyDescent="0.3">
      <c r="B51" s="66" t="str">
        <f t="shared" si="1"/>
        <v>AB-08</v>
      </c>
      <c r="C51" s="21" t="s">
        <v>20</v>
      </c>
      <c r="D51" s="22"/>
      <c r="E51" s="16"/>
      <c r="F51" s="17"/>
      <c r="G51" s="17"/>
      <c r="H51" s="17"/>
      <c r="I51" s="17"/>
      <c r="J51" s="18"/>
      <c r="K51" s="28"/>
      <c r="L51" s="66" t="str">
        <f t="shared" si="0"/>
        <v>AB-16</v>
      </c>
      <c r="M51" s="23">
        <v>4</v>
      </c>
      <c r="N51" s="23"/>
      <c r="O51" s="6"/>
      <c r="P51" s="6"/>
      <c r="Q51" s="24"/>
      <c r="R51" s="24"/>
      <c r="S51" s="24"/>
      <c r="T51" s="24"/>
      <c r="U51" s="7"/>
    </row>
    <row r="52" spans="1:21" ht="12.75" customHeight="1" x14ac:dyDescent="0.3">
      <c r="A52" s="27">
        <f>COUNTIF(E52:E56,"X")/5</f>
        <v>0</v>
      </c>
      <c r="B52" s="66" t="str">
        <f t="shared" si="1"/>
        <v>AB-08</v>
      </c>
      <c r="C52" s="14">
        <v>1</v>
      </c>
      <c r="D52" s="15"/>
      <c r="E52" s="6"/>
      <c r="F52" s="11"/>
      <c r="G52" s="16"/>
      <c r="H52" s="17"/>
      <c r="I52" s="17"/>
      <c r="J52" s="18"/>
      <c r="K52" s="28"/>
      <c r="L52" s="66" t="str">
        <f t="shared" si="0"/>
        <v>AB-16</v>
      </c>
      <c r="M52" s="23">
        <v>5</v>
      </c>
      <c r="N52" s="23"/>
      <c r="O52" s="6"/>
      <c r="P52" s="6"/>
      <c r="Q52" s="24"/>
      <c r="R52" s="24"/>
      <c r="S52" s="24"/>
      <c r="T52" s="24"/>
      <c r="U52" s="7"/>
    </row>
    <row r="53" spans="1:21" ht="12.75" customHeight="1" x14ac:dyDescent="0.3">
      <c r="A53" s="28"/>
      <c r="B53" s="66" t="str">
        <f t="shared" si="1"/>
        <v>AB-08</v>
      </c>
      <c r="C53" s="14">
        <v>2</v>
      </c>
      <c r="D53" s="15"/>
      <c r="E53" s="6"/>
      <c r="F53" s="11"/>
      <c r="G53" s="16"/>
      <c r="H53" s="17"/>
      <c r="I53" s="17"/>
      <c r="J53" s="18"/>
      <c r="L53" s="66" t="str">
        <f t="shared" si="0"/>
        <v>AB-17</v>
      </c>
      <c r="M53" s="21" t="s">
        <v>21</v>
      </c>
      <c r="N53" s="22"/>
      <c r="O53" s="25"/>
      <c r="P53" s="26"/>
      <c r="Q53" s="26"/>
      <c r="R53" s="26"/>
      <c r="S53" s="26"/>
      <c r="T53" s="26"/>
      <c r="U53" s="10"/>
    </row>
    <row r="54" spans="1:21" ht="12.75" customHeight="1" x14ac:dyDescent="0.3">
      <c r="A54" s="28"/>
      <c r="B54" s="66" t="str">
        <f t="shared" si="1"/>
        <v>AB-08</v>
      </c>
      <c r="C54" s="14">
        <v>3</v>
      </c>
      <c r="D54" s="15"/>
      <c r="E54" s="6"/>
      <c r="F54" s="11"/>
      <c r="G54" s="16"/>
      <c r="H54" s="17"/>
      <c r="I54" s="17"/>
      <c r="J54" s="18"/>
      <c r="K54" s="27">
        <f>COUNTIF(O54:O57,"X")/M57</f>
        <v>0</v>
      </c>
      <c r="L54" s="66" t="str">
        <f t="shared" si="0"/>
        <v>AB-17</v>
      </c>
      <c r="M54" s="23">
        <v>1</v>
      </c>
      <c r="N54" s="23"/>
      <c r="O54" s="6"/>
      <c r="P54" s="6"/>
      <c r="Q54" s="24"/>
      <c r="R54" s="24"/>
      <c r="S54" s="24"/>
      <c r="T54" s="24"/>
      <c r="U54" s="7"/>
    </row>
    <row r="55" spans="1:21" ht="12.75" customHeight="1" x14ac:dyDescent="0.3">
      <c r="A55" s="28"/>
      <c r="B55" s="66" t="str">
        <f t="shared" si="1"/>
        <v>AB-08</v>
      </c>
      <c r="C55" s="14">
        <v>4</v>
      </c>
      <c r="D55" s="15"/>
      <c r="E55" s="6"/>
      <c r="F55" s="11"/>
      <c r="G55" s="16"/>
      <c r="H55" s="17"/>
      <c r="I55" s="17"/>
      <c r="J55" s="18"/>
      <c r="K55" s="28"/>
      <c r="L55" s="66" t="str">
        <f t="shared" si="0"/>
        <v>AB-17</v>
      </c>
      <c r="M55" s="23">
        <v>2</v>
      </c>
      <c r="N55" s="23"/>
      <c r="O55" s="6"/>
      <c r="P55" s="6"/>
      <c r="Q55" s="24"/>
      <c r="R55" s="24"/>
      <c r="S55" s="24"/>
      <c r="T55" s="24"/>
      <c r="U55" s="7"/>
    </row>
    <row r="56" spans="1:21" ht="12.75" customHeight="1" x14ac:dyDescent="0.3">
      <c r="A56" s="28"/>
      <c r="B56" s="66" t="str">
        <f t="shared" si="1"/>
        <v>AB-08</v>
      </c>
      <c r="C56" s="14">
        <v>5</v>
      </c>
      <c r="D56" s="15"/>
      <c r="E56" s="6"/>
      <c r="F56" s="12"/>
      <c r="G56" s="16"/>
      <c r="H56" s="17"/>
      <c r="I56" s="17"/>
      <c r="J56" s="18"/>
      <c r="K56" s="28"/>
      <c r="L56" s="66" t="str">
        <f t="shared" si="0"/>
        <v>AB-17</v>
      </c>
      <c r="M56" s="23">
        <v>3</v>
      </c>
      <c r="N56" s="23"/>
      <c r="O56" s="6"/>
      <c r="P56" s="6"/>
      <c r="Q56" s="24"/>
      <c r="R56" s="24"/>
      <c r="S56" s="24"/>
      <c r="T56" s="24"/>
      <c r="U56" s="7"/>
    </row>
    <row r="57" spans="1:21" ht="12.75" customHeight="1" x14ac:dyDescent="0.3">
      <c r="B57" s="66" t="str">
        <f t="shared" si="1"/>
        <v>AB-09</v>
      </c>
      <c r="C57" s="21" t="s">
        <v>22</v>
      </c>
      <c r="D57" s="22"/>
      <c r="E57" s="16"/>
      <c r="F57" s="17"/>
      <c r="G57" s="17"/>
      <c r="H57" s="17"/>
      <c r="I57" s="17"/>
      <c r="J57" s="18"/>
      <c r="K57" s="29"/>
      <c r="L57" s="66" t="str">
        <f t="shared" si="0"/>
        <v>AB-17</v>
      </c>
      <c r="M57" s="23">
        <v>4</v>
      </c>
      <c r="N57" s="23"/>
      <c r="O57" s="9"/>
      <c r="P57" s="8"/>
      <c r="Q57" s="16"/>
      <c r="R57" s="17"/>
      <c r="S57" s="17"/>
      <c r="T57" s="17"/>
      <c r="U57" s="7"/>
    </row>
    <row r="58" spans="1:21" ht="12.75" customHeight="1" x14ac:dyDescent="0.3">
      <c r="A58" s="19">
        <f>COUNTIF(E58:E61,"X")/4</f>
        <v>0</v>
      </c>
      <c r="B58" s="66" t="str">
        <f t="shared" si="1"/>
        <v>AB-09</v>
      </c>
      <c r="C58" s="14">
        <v>1</v>
      </c>
      <c r="D58" s="15"/>
      <c r="E58" s="6"/>
      <c r="F58" s="11"/>
      <c r="G58" s="16"/>
      <c r="H58" s="17"/>
      <c r="I58" s="17"/>
      <c r="J58" s="18"/>
      <c r="L58" s="66" t="str">
        <f t="shared" si="0"/>
        <v>AB-18</v>
      </c>
      <c r="M58" s="21" t="s">
        <v>23</v>
      </c>
      <c r="N58" s="22"/>
      <c r="O58" s="16"/>
      <c r="P58" s="17"/>
      <c r="Q58" s="17"/>
      <c r="R58" s="17"/>
      <c r="S58" s="17"/>
      <c r="T58" s="18"/>
      <c r="U58" s="7"/>
    </row>
    <row r="59" spans="1:21" ht="12.75" customHeight="1" x14ac:dyDescent="0.3">
      <c r="A59" s="20"/>
      <c r="B59" s="66" t="str">
        <f t="shared" si="1"/>
        <v>AB-09</v>
      </c>
      <c r="C59" s="14">
        <v>2</v>
      </c>
      <c r="D59" s="15"/>
      <c r="E59" s="6"/>
      <c r="F59" s="11"/>
      <c r="G59" s="16"/>
      <c r="H59" s="17"/>
      <c r="I59" s="17"/>
      <c r="J59" s="18"/>
      <c r="K59" s="19">
        <f>COUNTIF(O59:O63,"X")/M63</f>
        <v>0</v>
      </c>
      <c r="L59" s="66" t="str">
        <f t="shared" si="0"/>
        <v>AB-18</v>
      </c>
      <c r="M59" s="14">
        <v>1</v>
      </c>
      <c r="N59" s="15"/>
      <c r="O59" s="6"/>
      <c r="P59" s="6"/>
      <c r="Q59" s="16"/>
      <c r="R59" s="17"/>
      <c r="S59" s="17"/>
      <c r="T59" s="18"/>
      <c r="U59" s="7"/>
    </row>
    <row r="60" spans="1:21" ht="12.75" customHeight="1" x14ac:dyDescent="0.3">
      <c r="A60" s="20"/>
      <c r="B60" s="66" t="str">
        <f t="shared" si="1"/>
        <v>AB-09</v>
      </c>
      <c r="C60" s="14">
        <v>3</v>
      </c>
      <c r="D60" s="15"/>
      <c r="E60" s="6"/>
      <c r="F60" s="11"/>
      <c r="G60" s="16"/>
      <c r="H60" s="17"/>
      <c r="I60" s="17"/>
      <c r="J60" s="18"/>
      <c r="K60" s="20"/>
      <c r="L60" s="66" t="str">
        <f t="shared" si="0"/>
        <v>AB-18</v>
      </c>
      <c r="M60" s="14">
        <v>2</v>
      </c>
      <c r="N60" s="15"/>
      <c r="O60" s="6"/>
      <c r="P60" s="6"/>
      <c r="Q60" s="16"/>
      <c r="R60" s="17"/>
      <c r="S60" s="17"/>
      <c r="T60" s="18"/>
      <c r="U60" s="7"/>
    </row>
    <row r="61" spans="1:21" ht="15.6" customHeight="1" x14ac:dyDescent="0.3">
      <c r="A61" s="20"/>
      <c r="B61" s="66" t="str">
        <f t="shared" si="1"/>
        <v>AB-09</v>
      </c>
      <c r="C61" s="14">
        <v>4</v>
      </c>
      <c r="D61" s="15"/>
      <c r="E61" s="6"/>
      <c r="F61" s="11"/>
      <c r="G61" s="16"/>
      <c r="H61" s="17"/>
      <c r="I61" s="17"/>
      <c r="J61" s="18"/>
      <c r="K61" s="20"/>
      <c r="L61" s="66" t="str">
        <f t="shared" si="0"/>
        <v>AB-18</v>
      </c>
      <c r="M61" s="14">
        <v>3</v>
      </c>
      <c r="N61" s="15"/>
      <c r="O61" s="6"/>
      <c r="P61" s="6"/>
      <c r="Q61" s="16"/>
      <c r="R61" s="17"/>
      <c r="S61" s="17"/>
      <c r="T61" s="18"/>
      <c r="U61" s="7"/>
    </row>
    <row r="62" spans="1:21" ht="15.6" customHeight="1" x14ac:dyDescent="0.3">
      <c r="B62" s="66">
        <f t="shared" si="1"/>
        <v>0</v>
      </c>
      <c r="K62" s="20"/>
      <c r="L62" s="66" t="str">
        <f t="shared" si="0"/>
        <v>AB-18</v>
      </c>
      <c r="M62" s="14">
        <v>4</v>
      </c>
      <c r="N62" s="15"/>
      <c r="O62" s="13"/>
      <c r="P62" s="6"/>
      <c r="Q62" s="16"/>
      <c r="R62" s="17"/>
      <c r="S62" s="17"/>
      <c r="T62" s="18"/>
      <c r="U62" s="7"/>
    </row>
    <row r="63" spans="1:21" ht="15.6" x14ac:dyDescent="0.3">
      <c r="B63" s="66">
        <f t="shared" si="1"/>
        <v>0</v>
      </c>
      <c r="K63" s="20"/>
      <c r="L63" s="66" t="str">
        <f t="shared" si="0"/>
        <v>AB-18</v>
      </c>
      <c r="M63" s="14">
        <v>5</v>
      </c>
      <c r="N63" s="15"/>
      <c r="O63" s="13"/>
      <c r="P63" s="6"/>
      <c r="Q63" s="16"/>
      <c r="R63" s="17"/>
      <c r="S63" s="17"/>
      <c r="T63" s="18"/>
      <c r="U63" s="7"/>
    </row>
  </sheetData>
  <mergeCells count="246">
    <mergeCell ref="C1:H2"/>
    <mergeCell ref="W2:Y3"/>
    <mergeCell ref="W4:Y7"/>
    <mergeCell ref="M11:N11"/>
    <mergeCell ref="Q11:T11"/>
    <mergeCell ref="C12:D12"/>
    <mergeCell ref="G12:J12"/>
    <mergeCell ref="K12:K16"/>
    <mergeCell ref="M12:N12"/>
    <mergeCell ref="Q12:T12"/>
    <mergeCell ref="V14:AB14"/>
    <mergeCell ref="C15:D15"/>
    <mergeCell ref="G15:J15"/>
    <mergeCell ref="M15:N15"/>
    <mergeCell ref="Q15:T15"/>
    <mergeCell ref="V15:AB15"/>
    <mergeCell ref="V12:AB13"/>
    <mergeCell ref="A13:A17"/>
    <mergeCell ref="C13:D13"/>
    <mergeCell ref="G13:J13"/>
    <mergeCell ref="M13:N13"/>
    <mergeCell ref="Q13:T13"/>
    <mergeCell ref="C14:D14"/>
    <mergeCell ref="G14:J14"/>
    <mergeCell ref="M14:N14"/>
    <mergeCell ref="Q14:T14"/>
    <mergeCell ref="V17:AB17"/>
    <mergeCell ref="C18:D18"/>
    <mergeCell ref="E18:J18"/>
    <mergeCell ref="M18:N18"/>
    <mergeCell ref="Q18:T18"/>
    <mergeCell ref="V18:AB18"/>
    <mergeCell ref="C16:D16"/>
    <mergeCell ref="G16:J16"/>
    <mergeCell ref="M16:N16"/>
    <mergeCell ref="Q16:T16"/>
    <mergeCell ref="V16:AB16"/>
    <mergeCell ref="C17:D17"/>
    <mergeCell ref="G17:J17"/>
    <mergeCell ref="K17:K22"/>
    <mergeCell ref="M17:N17"/>
    <mergeCell ref="O17:T17"/>
    <mergeCell ref="V20:AB20"/>
    <mergeCell ref="C21:D21"/>
    <mergeCell ref="G21:J21"/>
    <mergeCell ref="M21:N21"/>
    <mergeCell ref="Q21:T21"/>
    <mergeCell ref="V21:AB21"/>
    <mergeCell ref="A19:A22"/>
    <mergeCell ref="C19:D19"/>
    <mergeCell ref="G19:J19"/>
    <mergeCell ref="M19:N19"/>
    <mergeCell ref="Q19:T19"/>
    <mergeCell ref="V19:AB19"/>
    <mergeCell ref="C20:D20"/>
    <mergeCell ref="G20:J20"/>
    <mergeCell ref="M20:N20"/>
    <mergeCell ref="Q20:T20"/>
    <mergeCell ref="C22:D22"/>
    <mergeCell ref="G22:J22"/>
    <mergeCell ref="M22:N22"/>
    <mergeCell ref="Q22:T22"/>
    <mergeCell ref="V22:AB22"/>
    <mergeCell ref="C23:D23"/>
    <mergeCell ref="E23:J23"/>
    <mergeCell ref="K23:K29"/>
    <mergeCell ref="M23:N23"/>
    <mergeCell ref="O23:T23"/>
    <mergeCell ref="Q25:T25"/>
    <mergeCell ref="V25:AB25"/>
    <mergeCell ref="C26:D26"/>
    <mergeCell ref="G26:J26"/>
    <mergeCell ref="M26:N26"/>
    <mergeCell ref="Q26:T26"/>
    <mergeCell ref="V26:AB26"/>
    <mergeCell ref="V23:AB23"/>
    <mergeCell ref="A24:A29"/>
    <mergeCell ref="C24:D24"/>
    <mergeCell ref="G24:J24"/>
    <mergeCell ref="M24:N24"/>
    <mergeCell ref="Q24:T24"/>
    <mergeCell ref="V24:AB24"/>
    <mergeCell ref="C25:D25"/>
    <mergeCell ref="G25:J25"/>
    <mergeCell ref="M25:N25"/>
    <mergeCell ref="C27:D27"/>
    <mergeCell ref="G27:J27"/>
    <mergeCell ref="M27:N27"/>
    <mergeCell ref="Q27:T27"/>
    <mergeCell ref="V27:AB27"/>
    <mergeCell ref="C28:D28"/>
    <mergeCell ref="G28:J28"/>
    <mergeCell ref="M28:N28"/>
    <mergeCell ref="Q28:T28"/>
    <mergeCell ref="V28:AB28"/>
    <mergeCell ref="C29:D29"/>
    <mergeCell ref="G29:J29"/>
    <mergeCell ref="M29:N29"/>
    <mergeCell ref="Q29:T29"/>
    <mergeCell ref="V29:AB29"/>
    <mergeCell ref="C30:D30"/>
    <mergeCell ref="E30:J30"/>
    <mergeCell ref="K30:K35"/>
    <mergeCell ref="M30:N30"/>
    <mergeCell ref="O30:T30"/>
    <mergeCell ref="E35:J35"/>
    <mergeCell ref="V30:AB30"/>
    <mergeCell ref="A31:A34"/>
    <mergeCell ref="C31:D31"/>
    <mergeCell ref="G31:J31"/>
    <mergeCell ref="M31:N31"/>
    <mergeCell ref="Q31:T31"/>
    <mergeCell ref="V31:AB31"/>
    <mergeCell ref="C32:D32"/>
    <mergeCell ref="G32:J32"/>
    <mergeCell ref="M32:N32"/>
    <mergeCell ref="Q32:T32"/>
    <mergeCell ref="C33:D33"/>
    <mergeCell ref="G33:J33"/>
    <mergeCell ref="M33:N33"/>
    <mergeCell ref="Q33:T33"/>
    <mergeCell ref="C34:D34"/>
    <mergeCell ref="G34:J34"/>
    <mergeCell ref="M34:N34"/>
    <mergeCell ref="Q34:T34"/>
    <mergeCell ref="C35:D35"/>
    <mergeCell ref="M35:N35"/>
    <mergeCell ref="Q35:T35"/>
    <mergeCell ref="A36:A40"/>
    <mergeCell ref="C36:D36"/>
    <mergeCell ref="G36:J36"/>
    <mergeCell ref="M36:N36"/>
    <mergeCell ref="O36:T36"/>
    <mergeCell ref="C37:D37"/>
    <mergeCell ref="M39:N39"/>
    <mergeCell ref="Q39:T39"/>
    <mergeCell ref="C40:D40"/>
    <mergeCell ref="G40:J40"/>
    <mergeCell ref="M40:N40"/>
    <mergeCell ref="Q40:T40"/>
    <mergeCell ref="G37:J37"/>
    <mergeCell ref="K37:K41"/>
    <mergeCell ref="M37:N37"/>
    <mergeCell ref="Q37:T37"/>
    <mergeCell ref="C38:D38"/>
    <mergeCell ref="G38:J38"/>
    <mergeCell ref="M38:N38"/>
    <mergeCell ref="Q38:T38"/>
    <mergeCell ref="C39:D39"/>
    <mergeCell ref="G39:J39"/>
    <mergeCell ref="E41:J41"/>
    <mergeCell ref="C41:D41"/>
    <mergeCell ref="M41:N41"/>
    <mergeCell ref="Q41:T41"/>
    <mergeCell ref="A42:A46"/>
    <mergeCell ref="C42:D42"/>
    <mergeCell ref="G42:J42"/>
    <mergeCell ref="M42:N42"/>
    <mergeCell ref="O42:T42"/>
    <mergeCell ref="C43:D43"/>
    <mergeCell ref="G43:J43"/>
    <mergeCell ref="K43:K46"/>
    <mergeCell ref="M43:N43"/>
    <mergeCell ref="Q43:T43"/>
    <mergeCell ref="C44:D44"/>
    <mergeCell ref="G44:J44"/>
    <mergeCell ref="M44:N44"/>
    <mergeCell ref="Q44:T44"/>
    <mergeCell ref="C45:D45"/>
    <mergeCell ref="G45:J45"/>
    <mergeCell ref="A48:A50"/>
    <mergeCell ref="C48:D48"/>
    <mergeCell ref="G48:J48"/>
    <mergeCell ref="K48:K52"/>
    <mergeCell ref="M48:N48"/>
    <mergeCell ref="Q48:T48"/>
    <mergeCell ref="M45:N45"/>
    <mergeCell ref="Q45:T45"/>
    <mergeCell ref="C46:D46"/>
    <mergeCell ref="G46:J46"/>
    <mergeCell ref="M46:N46"/>
    <mergeCell ref="Q46:T46"/>
    <mergeCell ref="E47:J47"/>
    <mergeCell ref="C49:D49"/>
    <mergeCell ref="G49:J49"/>
    <mergeCell ref="M49:N49"/>
    <mergeCell ref="Q49:T49"/>
    <mergeCell ref="C50:D50"/>
    <mergeCell ref="G50:J50"/>
    <mergeCell ref="M50:N50"/>
    <mergeCell ref="Q50:T50"/>
    <mergeCell ref="C47:D47"/>
    <mergeCell ref="M47:N47"/>
    <mergeCell ref="O47:T47"/>
    <mergeCell ref="C51:D51"/>
    <mergeCell ref="E51:J51"/>
    <mergeCell ref="M51:N51"/>
    <mergeCell ref="Q51:T51"/>
    <mergeCell ref="A52:A56"/>
    <mergeCell ref="C52:D52"/>
    <mergeCell ref="G52:J52"/>
    <mergeCell ref="M52:N52"/>
    <mergeCell ref="Q52:T52"/>
    <mergeCell ref="C53:D53"/>
    <mergeCell ref="G53:J53"/>
    <mergeCell ref="M53:N53"/>
    <mergeCell ref="O53:T53"/>
    <mergeCell ref="C54:D54"/>
    <mergeCell ref="G54:J54"/>
    <mergeCell ref="K54:K57"/>
    <mergeCell ref="M54:N54"/>
    <mergeCell ref="Q54:T54"/>
    <mergeCell ref="C55:D55"/>
    <mergeCell ref="G55:J55"/>
    <mergeCell ref="A58:A61"/>
    <mergeCell ref="C58:D58"/>
    <mergeCell ref="G58:J58"/>
    <mergeCell ref="M58:N58"/>
    <mergeCell ref="O58:T58"/>
    <mergeCell ref="C59:D59"/>
    <mergeCell ref="M55:N55"/>
    <mergeCell ref="Q55:T55"/>
    <mergeCell ref="C56:D56"/>
    <mergeCell ref="G56:J56"/>
    <mergeCell ref="M56:N56"/>
    <mergeCell ref="Q56:T56"/>
    <mergeCell ref="C60:D60"/>
    <mergeCell ref="G60:J60"/>
    <mergeCell ref="M60:N60"/>
    <mergeCell ref="Q60:T60"/>
    <mergeCell ref="C61:D61"/>
    <mergeCell ref="G61:J61"/>
    <mergeCell ref="C57:D57"/>
    <mergeCell ref="E57:J57"/>
    <mergeCell ref="M57:N57"/>
    <mergeCell ref="Q57:T57"/>
    <mergeCell ref="M61:N61"/>
    <mergeCell ref="Q61:T61"/>
    <mergeCell ref="M62:N62"/>
    <mergeCell ref="Q62:T62"/>
    <mergeCell ref="M63:N63"/>
    <mergeCell ref="Q63:T63"/>
    <mergeCell ref="G59:J59"/>
    <mergeCell ref="K59:K63"/>
    <mergeCell ref="M59:N59"/>
    <mergeCell ref="Q59:T59"/>
  </mergeCells>
  <conditionalFormatting sqref="A13">
    <cfRule type="cellIs" dxfId="107" priority="52" stopIfTrue="1" operator="greaterThan">
      <formula>0.75</formula>
    </cfRule>
    <cfRule type="cellIs" dxfId="106" priority="53" stopIfTrue="1" operator="greaterThanOrEqual">
      <formula>0.45</formula>
    </cfRule>
    <cfRule type="cellIs" dxfId="105" priority="54" stopIfTrue="1" operator="lessThan">
      <formula>0.45</formula>
    </cfRule>
  </conditionalFormatting>
  <conditionalFormatting sqref="A19">
    <cfRule type="cellIs" dxfId="104" priority="49" stopIfTrue="1" operator="greaterThan">
      <formula>0.75</formula>
    </cfRule>
    <cfRule type="cellIs" dxfId="103" priority="50" stopIfTrue="1" operator="greaterThanOrEqual">
      <formula>0.45</formula>
    </cfRule>
    <cfRule type="cellIs" dxfId="102" priority="51" stopIfTrue="1" operator="lessThan">
      <formula>0.45</formula>
    </cfRule>
  </conditionalFormatting>
  <conditionalFormatting sqref="A24">
    <cfRule type="cellIs" dxfId="101" priority="46" stopIfTrue="1" operator="greaterThan">
      <formula>0.75</formula>
    </cfRule>
    <cfRule type="cellIs" dxfId="100" priority="47" stopIfTrue="1" operator="greaterThanOrEqual">
      <formula>0.45</formula>
    </cfRule>
    <cfRule type="cellIs" dxfId="99" priority="48" stopIfTrue="1" operator="lessThan">
      <formula>0.45</formula>
    </cfRule>
  </conditionalFormatting>
  <conditionalFormatting sqref="A31">
    <cfRule type="cellIs" dxfId="98" priority="43" stopIfTrue="1" operator="greaterThan">
      <formula>0.75</formula>
    </cfRule>
    <cfRule type="cellIs" dxfId="97" priority="44" stopIfTrue="1" operator="greaterThanOrEqual">
      <formula>0.45</formula>
    </cfRule>
    <cfRule type="cellIs" dxfId="96" priority="45" stopIfTrue="1" operator="lessThan">
      <formula>0.45</formula>
    </cfRule>
  </conditionalFormatting>
  <conditionalFormatting sqref="A36">
    <cfRule type="cellIs" dxfId="95" priority="40" stopIfTrue="1" operator="greaterThan">
      <formula>0.75</formula>
    </cfRule>
    <cfRule type="cellIs" dxfId="94" priority="41" stopIfTrue="1" operator="greaterThanOrEqual">
      <formula>0.45</formula>
    </cfRule>
    <cfRule type="cellIs" dxfId="93" priority="42" stopIfTrue="1" operator="lessThan">
      <formula>0.45</formula>
    </cfRule>
  </conditionalFormatting>
  <conditionalFormatting sqref="A42">
    <cfRule type="cellIs" dxfId="92" priority="37" stopIfTrue="1" operator="greaterThan">
      <formula>0.75</formula>
    </cfRule>
    <cfRule type="cellIs" dxfId="91" priority="38" stopIfTrue="1" operator="greaterThanOrEqual">
      <formula>0.45</formula>
    </cfRule>
    <cfRule type="cellIs" dxfId="90" priority="39" stopIfTrue="1" operator="lessThan">
      <formula>0.45</formula>
    </cfRule>
  </conditionalFormatting>
  <conditionalFormatting sqref="A48">
    <cfRule type="cellIs" dxfId="89" priority="34" stopIfTrue="1" operator="greaterThan">
      <formula>0.75</formula>
    </cfRule>
    <cfRule type="cellIs" dxfId="88" priority="35" stopIfTrue="1" operator="greaterThanOrEqual">
      <formula>0.45</formula>
    </cfRule>
    <cfRule type="cellIs" dxfId="87" priority="36" stopIfTrue="1" operator="lessThan">
      <formula>0.45</formula>
    </cfRule>
  </conditionalFormatting>
  <conditionalFormatting sqref="A52">
    <cfRule type="cellIs" dxfId="86" priority="31" stopIfTrue="1" operator="greaterThan">
      <formula>0.75</formula>
    </cfRule>
    <cfRule type="cellIs" dxfId="85" priority="32" stopIfTrue="1" operator="greaterThanOrEqual">
      <formula>0.45</formula>
    </cfRule>
    <cfRule type="cellIs" dxfId="84" priority="33" stopIfTrue="1" operator="lessThan">
      <formula>0.45</formula>
    </cfRule>
  </conditionalFormatting>
  <conditionalFormatting sqref="A58">
    <cfRule type="cellIs" dxfId="83" priority="28" stopIfTrue="1" operator="greaterThan">
      <formula>0.75</formula>
    </cfRule>
    <cfRule type="cellIs" dxfId="82" priority="29" stopIfTrue="1" operator="greaterThanOrEqual">
      <formula>0.45</formula>
    </cfRule>
    <cfRule type="cellIs" dxfId="81" priority="30" stopIfTrue="1" operator="lessThan">
      <formula>0.45</formula>
    </cfRule>
  </conditionalFormatting>
  <conditionalFormatting sqref="K12">
    <cfRule type="cellIs" dxfId="80" priority="25" stopIfTrue="1" operator="greaterThan">
      <formula>0.75</formula>
    </cfRule>
    <cfRule type="cellIs" dxfId="79" priority="26" stopIfTrue="1" operator="greaterThanOrEqual">
      <formula>0.45</formula>
    </cfRule>
    <cfRule type="cellIs" dxfId="78" priority="27" stopIfTrue="1" operator="lessThan">
      <formula>0.45</formula>
    </cfRule>
  </conditionalFormatting>
  <conditionalFormatting sqref="K17">
    <cfRule type="cellIs" dxfId="77" priority="22" stopIfTrue="1" operator="greaterThan">
      <formula>0.75</formula>
    </cfRule>
    <cfRule type="cellIs" dxfId="76" priority="23" stopIfTrue="1" operator="greaterThanOrEqual">
      <formula>0.45</formula>
    </cfRule>
    <cfRule type="cellIs" dxfId="75" priority="24" stopIfTrue="1" operator="lessThan">
      <formula>0.45</formula>
    </cfRule>
  </conditionalFormatting>
  <conditionalFormatting sqref="K23">
    <cfRule type="cellIs" dxfId="74" priority="19" stopIfTrue="1" operator="greaterThan">
      <formula>0.75</formula>
    </cfRule>
    <cfRule type="cellIs" dxfId="73" priority="20" stopIfTrue="1" operator="greaterThanOrEqual">
      <formula>0.45</formula>
    </cfRule>
    <cfRule type="cellIs" dxfId="72" priority="21" stopIfTrue="1" operator="lessThan">
      <formula>0.45</formula>
    </cfRule>
  </conditionalFormatting>
  <conditionalFormatting sqref="K30">
    <cfRule type="cellIs" dxfId="71" priority="16" stopIfTrue="1" operator="greaterThan">
      <formula>0.75</formula>
    </cfRule>
    <cfRule type="cellIs" dxfId="70" priority="17" stopIfTrue="1" operator="greaterThanOrEqual">
      <formula>0.45</formula>
    </cfRule>
    <cfRule type="cellIs" dxfId="69" priority="18" stopIfTrue="1" operator="lessThan">
      <formula>0.45</formula>
    </cfRule>
  </conditionalFormatting>
  <conditionalFormatting sqref="K37">
    <cfRule type="cellIs" dxfId="68" priority="13" stopIfTrue="1" operator="greaterThan">
      <formula>0.75</formula>
    </cfRule>
    <cfRule type="cellIs" dxfId="67" priority="14" stopIfTrue="1" operator="greaterThanOrEqual">
      <formula>0.45</formula>
    </cfRule>
    <cfRule type="cellIs" dxfId="66" priority="15" stopIfTrue="1" operator="lessThan">
      <formula>0.45</formula>
    </cfRule>
  </conditionalFormatting>
  <conditionalFormatting sqref="K43">
    <cfRule type="cellIs" dxfId="65" priority="10" stopIfTrue="1" operator="greaterThan">
      <formula>0.75</formula>
    </cfRule>
    <cfRule type="cellIs" dxfId="64" priority="11" stopIfTrue="1" operator="greaterThanOrEqual">
      <formula>0.45</formula>
    </cfRule>
    <cfRule type="cellIs" dxfId="63" priority="12" stopIfTrue="1" operator="lessThan">
      <formula>0.45</formula>
    </cfRule>
  </conditionalFormatting>
  <conditionalFormatting sqref="K48">
    <cfRule type="cellIs" dxfId="62" priority="7" stopIfTrue="1" operator="greaterThan">
      <formula>0.75</formula>
    </cfRule>
    <cfRule type="cellIs" dxfId="61" priority="8" stopIfTrue="1" operator="greaterThanOrEqual">
      <formula>0.45</formula>
    </cfRule>
    <cfRule type="cellIs" dxfId="60" priority="9" stopIfTrue="1" operator="lessThan">
      <formula>0.45</formula>
    </cfRule>
  </conditionalFormatting>
  <conditionalFormatting sqref="K54">
    <cfRule type="cellIs" dxfId="59" priority="4" stopIfTrue="1" operator="greaterThan">
      <formula>0.75</formula>
    </cfRule>
    <cfRule type="cellIs" dxfId="58" priority="5" stopIfTrue="1" operator="greaterThanOrEqual">
      <formula>0.45</formula>
    </cfRule>
    <cfRule type="cellIs" dxfId="57" priority="6" stopIfTrue="1" operator="lessThan">
      <formula>0.45</formula>
    </cfRule>
  </conditionalFormatting>
  <conditionalFormatting sqref="K59">
    <cfRule type="cellIs" dxfId="56" priority="1" stopIfTrue="1" operator="greaterThan">
      <formula>0.75</formula>
    </cfRule>
    <cfRule type="cellIs" dxfId="55" priority="2" stopIfTrue="1" operator="greaterThanOrEqual">
      <formula>0.45</formula>
    </cfRule>
    <cfRule type="cellIs" dxfId="54" priority="3" stopIfTrue="1" operator="lessThan">
      <formula>0.45</formula>
    </cfRule>
  </conditionalFormatting>
  <pageMargins left="4.1666666666666664E-2" right="1.6666666666666666E-2" top="3.3333333333333333E-2" bottom="1.6666666666666666E-2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Abattoir</vt:lpstr>
      <vt:lpstr>Abattoir!Zone_d_impression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Sadiki</dc:creator>
  <cp:lastModifiedBy>Jean-Yves Huguet</cp:lastModifiedBy>
  <dcterms:created xsi:type="dcterms:W3CDTF">2018-01-09T15:10:23Z</dcterms:created>
  <dcterms:modified xsi:type="dcterms:W3CDTF">2018-01-10T07:54:03Z</dcterms:modified>
</cp:coreProperties>
</file>