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 codeName="{EAAD5824-E589-9196-6FC8-2F1B512115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urélie\Desktop\"/>
    </mc:Choice>
  </mc:AlternateContent>
  <bookViews>
    <workbookView xWindow="0" yWindow="0" windowWidth="20490" windowHeight="7575" xr2:uid="{41275AF4-BCD5-4E5C-83B8-67235D79869C}"/>
  </bookViews>
  <sheets>
    <sheet name="TAB" sheetId="1" r:id="rId1"/>
    <sheet name="Ref ARTICLES" sheetId="2" r:id="rId2"/>
    <sheet name="Listes" sheetId="3" r:id="rId3"/>
  </sheets>
  <definedNames>
    <definedName name="_xlnm._FilterDatabase" localSheetId="1" hidden="1">'Ref ARTICLES'!$B$1:$K$7</definedName>
    <definedName name="AÉ_AICOM55RE">'Ref ARTICLES'!$E$1040</definedName>
    <definedName name="AÉ_CAOUC431H">'Ref ARTICLES'!$E$1119:$E$1120</definedName>
    <definedName name="AÉ_CAOUC432H">'Ref ARTICLES'!$E$1122:$E$1123</definedName>
    <definedName name="AÉ_CLETC81RE">'Ref ARTICLES'!$E$1065:$E$1079</definedName>
    <definedName name="AÉ_CLETC82RE">'Ref ARTICLES'!$E$1081:$E$1111</definedName>
    <definedName name="AÉ_COACT41SE">'Ref ARTICLES'!$E$1113</definedName>
    <definedName name="AÉ_RÉMEM101ES">'Ref ARTICLES'!$E$1115</definedName>
    <definedName name="AÉ_VEOUS64ES">'Ref ARTICLES'!$E$1117</definedName>
    <definedName name="AÉAINCOM31UR">'Ref ARTICLES'!$E$924</definedName>
    <definedName name="AÉAINVAR551A">'Ref ARTICLES'!$E$920</definedName>
    <definedName name="AÉAINVAR553A">'Ref ARTICLES'!$E$922</definedName>
    <definedName name="AÉAINVAR6315">'Ref ARTICLES'!$E$922</definedName>
    <definedName name="AÉAINVAR6850">'Ref ARTICLES'!$E$920</definedName>
    <definedName name="AÉAINVEN73RE">'Ref ARTICLES'!$E$914:$E$918</definedName>
    <definedName name="AÉDRIES_75IR">'Ref ARTICLES'!$E$1261:$E$1268</definedName>
    <definedName name="AÉENCUX_48IR">'Ref ARTICLES'!$E$959:$E$963</definedName>
    <definedName name="AÉENCUX_49IR">'Ref ARTICLES'!$E$965:$E$969</definedName>
    <definedName name="AÉENCUX_86IR">'Ref ARTICLES'!$E$953:$E$957</definedName>
    <definedName name="AÉERGVAN90ES">'Ref ARTICLES'!$E$1032</definedName>
    <definedName name="AÉERGVAN92ES">'Ref ARTICLES'!$E$1034</definedName>
    <definedName name="AÉETSEGI59IR">'Ref ARTICLES'!$E$1056:$E$1063</definedName>
    <definedName name="AÉETSEGI68RG">'Ref ARTICLES'!$E$1042:$E$1054</definedName>
    <definedName name="AÉICOES_106RE">'Ref ARTICLES'!$E$971:$E$977</definedName>
    <definedName name="AÉITCSTA47IR">'Ref ARTICLES'!$E$1253:$E$1256</definedName>
    <definedName name="AÉITCSTA71NT">'Ref ARTICLES'!$E$1258:$E$1259</definedName>
    <definedName name="AÉMABTCF61RE">'Ref ARTICLES'!$E$1036</definedName>
    <definedName name="AÉOUPEUP31NE">'Ref ARTICLES'!$E$1038</definedName>
    <definedName name="AÉRALLUM66ES">'Ref ARTICLES'!$E$998:$E$1006</definedName>
    <definedName name="AÉRALNAC73ES">'Ref ARTICLES'!$E$979:$E$996</definedName>
    <definedName name="Aéraulique">'Ref ARTICLES'!$A$166:$A$232</definedName>
    <definedName name="AÉSE_ÉNU32EH">'Ref ARTICLES'!$E$1220:$E$1221</definedName>
    <definedName name="AÉSE_ÉNU4110">'Ref ARTICLES'!$E$1139:$E$1150</definedName>
    <definedName name="AÉSE_FFU92RE">'Ref ARTICLES'!$E$1199:$E$1205</definedName>
    <definedName name="AÉSE_ILL67RE">'Ref ARTICLES'!$E$1189:$E$1197</definedName>
    <definedName name="AÉSE_ILL76RE">'Ref ARTICLES'!$E$1223:$E$1233</definedName>
    <definedName name="AÉSE_ILL82RE">'Ref ARTICLES'!$E$1207:$E$1218</definedName>
    <definedName name="AÉSE_ILL91RE">'Ref ARTICLES'!$E$1162:$E$1177</definedName>
    <definedName name="AÉSE_ILL94RE">'Ref ARTICLES'!$E$1152:$E$1160</definedName>
    <definedName name="AÉSE_ILL97RE">'Ref ARTICLES'!$E$1179:$E$1187</definedName>
    <definedName name="AÉSE_ILL98RE">'Ref ARTICLES'!$E$1125:$E$1137</definedName>
    <definedName name="AÉSE_TRÉ58RE">'Ref ARTICLES'!$E$1235:$E$1237</definedName>
    <definedName name="AÉSE_UCH79RE">'Ref ARTICLES'!$E$1250:$E$1251</definedName>
    <definedName name="AÉSE_UCH82RE">'Ref ARTICLES'!$E$1239:$E$1242</definedName>
    <definedName name="AÉSE_UCH85RE">'Ref ARTICLES'!$E$1244:$E$1245</definedName>
    <definedName name="AÉSE_UCH86RE">'Ref ARTICLES'!$E$1247:$E$1248</definedName>
    <definedName name="AÉSECSO_31O2">'Ref ARTICLES'!$E$945</definedName>
    <definedName name="AÉSECSO_33RO">'Ref ARTICLES'!$E$949</definedName>
    <definedName name="AÉSECSO_38CE">'Ref ARTICLES'!$E$947</definedName>
    <definedName name="AÉSECSO_41OL">'Ref ARTICLES'!$E$951</definedName>
    <definedName name="AÉSECSO_68OL">'Ref ARTICLES'!$E$939</definedName>
    <definedName name="AÉSECSO_70OL">'Ref ARTICLES'!$E$934:$E$935</definedName>
    <definedName name="AÉSECSO_71OL">'Ref ARTICLES'!$E$937</definedName>
    <definedName name="AÉSECSO_79IR">'Ref ARTICLES'!$E$941:$E$943</definedName>
    <definedName name="AÉXIBISO43M0">'Ref ARTICLES'!$E$1019:$E$1030</definedName>
    <definedName name="AÉXIBNUE43EX">'Ref ARTICLES'!$E$1008:$E$1017</definedName>
    <definedName name="AÉXTRTIO40AT">'Ref ARTICLES'!$E$932</definedName>
    <definedName name="AÉXTRTIO56CE">'Ref ARTICLES'!$E$926</definedName>
    <definedName name="AÉXTRTIO58CE">'Ref ARTICLES'!$E$928</definedName>
    <definedName name="AÉXTRTIO59CE">'Ref ARTICLES'!$E$930</definedName>
    <definedName name="CAAUCUDE100VC">'Ref ARTICLES'!$E$876:$E$877</definedName>
    <definedName name="CAAUCUDE118ES">'Ref ARTICLES'!$E$873:$E$874</definedName>
    <definedName name="CAAUCUDE133ES">'Ref ARTICLES'!$E$873:$E$874</definedName>
    <definedName name="CAAUCUDE85GE">'Ref ARTICLES'!$E$876:$E$877</definedName>
    <definedName name="CAAUGCÉE106VC">'Ref ARTICLES'!$E$870:$E$871</definedName>
    <definedName name="CAAUGCÉE124ES">'Ref ARTICLES'!$E$867:$E$868</definedName>
    <definedName name="CAAUGCÉE139ES">'Ref ARTICLES'!$E$867</definedName>
    <definedName name="CAAUGCÉE91UR">'Ref ARTICLES'!$E$870:$E$871</definedName>
    <definedName name="CAE_CORI39PE">'Ref ARTICLES'!$E$879</definedName>
    <definedName name="CAE_VTIL53EX">'Ref ARTICLES'!$E$881</definedName>
    <definedName name="CAEAUACÉ24ÉE">'Ref ARTICLES'!$E$883:$E$885</definedName>
    <definedName name="CAFUGLAI6530">'Ref ARTICLES'!$E$1433:$E$1444</definedName>
    <definedName name="CAFUGLAI6540">'Ref ARTICLES'!$E$1446:$E$1457</definedName>
    <definedName name="CAFUGLAI6550">'Ref ARTICLES'!$E$1459:$E$1470</definedName>
    <definedName name="CAFUGLAI6830">'Ref ARTICLES'!$E$1368:$E$1379</definedName>
    <definedName name="CAFUGLAI6840">'Ref ARTICLES'!$E$1381:$E$1392</definedName>
    <definedName name="CAFUGLAI6850">'Ref ARTICLES'!$E$1394:$E$1405</definedName>
    <definedName name="CAFUGTÔL6130">'Ref ARTICLES'!$E$1407:$E$1418</definedName>
    <definedName name="CAFUGTÔL6140">'Ref ARTICLES'!$E$1420:$E$1431</definedName>
    <definedName name="CAFUGTÔL6540">'Ref ARTICLES'!$E$1355:$E$1366</definedName>
    <definedName name="CAFUGTÔL6630">'Ref ARTICLES'!$E$1342:$E$1353</definedName>
    <definedName name="Calorifuge">'Ref ARTICLES'!$A$142:$A$162</definedName>
    <definedName name="Calorifuge_MO">'Ref ARTICLES'!$A$271:$A$282</definedName>
    <definedName name="CANIUGAI56LU">'Ref ARTICLES'!$E$892:$E$895</definedName>
    <definedName name="CAX_CORI8313">'Ref ARTICLES'!$E$837:$E$845</definedName>
    <definedName name="CAX_CORI8319">'Ref ARTICLES'!$E$847:$E$855</definedName>
    <definedName name="CAX_CORI8332">'Ref ARTICLES'!$E$857:$E$865</definedName>
    <definedName name="CAXT.GAI41ER">'Ref ARTICLES'!$E$887:$E$890</definedName>
    <definedName name="Convecteur">'Ref ARTICLES'!$A$163:$A$165</definedName>
    <definedName name="COTRIES_68RE">'Ref ARTICLES'!$E$897:$E$904</definedName>
    <definedName name="COTRIES_71RE">'Ref ARTICLES'!$E$906:$E$912</definedName>
    <definedName name="Deviseur">Listes!#REF!</definedName>
    <definedName name="Domaine">Listes!$A$2:$A$10</definedName>
    <definedName name="ENÉCHS_G28OL">'Ref ARTICLES'!$E$1290</definedName>
    <definedName name="ENÉCHS_V80T.">'Ref ARTICLES'!$E$1288</definedName>
    <definedName name="Environnement">'Ref ARTICLES'!$A$242:$A$244</definedName>
    <definedName name="Groupe">Listes!#REF!</definedName>
    <definedName name="INABLCOM50E.">'Ref ARTICLES'!$E$1280</definedName>
    <definedName name="INAUCSSE28EU">'Ref ARTICLES'!$E$1278</definedName>
    <definedName name="Incendie">'Ref ARTICLES'!$A$233:$A$241</definedName>
    <definedName name="INCTECO223O2">'Ref ARTICLES'!$E$1270:$E$1271</definedName>
    <definedName name="INCTEEAU40ES">'Ref ARTICLES'!$E$1273</definedName>
    <definedName name="INCTEPOU26RE">'Ref ARTICLES'!$E$1275:$E$1276</definedName>
    <definedName name="INGNEESÉ49ES">'Ref ARTICLES'!$E$1286</definedName>
    <definedName name="INNTEENT42A2">'Ref ARTICLES'!$E$1284</definedName>
    <definedName name="INVACTIO32A3">'Ref ARTICLES'!$E$1282</definedName>
    <definedName name="POBLESAL38RE">'Ref ARTICLES'!$E$803:$E$816</definedName>
    <definedName name="POBLESAL46XM">'Ref ARTICLES'!$E$803:$E$816</definedName>
    <definedName name="POE_MÈLE26SB">'Ref ARTICLES'!$E$833:$E$835</definedName>
    <definedName name="Pompes">'Ref ARTICLES'!$A$133:$A$141</definedName>
    <definedName name="POPLESAL46CX">'Ref ARTICLES'!$E$785:$E$799</definedName>
    <definedName name="POPLESAL46IL">'Ref ARTICLES'!$E$801</definedName>
    <definedName name="POPLETYP30US">'Ref ARTICLES'!$E$818:$E$826</definedName>
    <definedName name="POUBMSIB41UX">'Ref ARTICLES'!$E$828:$E$831</definedName>
    <definedName name="RO_BOEIL63GE">'Ref ARTICLES'!$E$780:$E$783</definedName>
    <definedName name="RO_CORET35RE">'Ref ARTICLES'!$E$727</definedName>
    <definedName name="RO_COTEU36NE">'Ref ARTICLES'!$E$699:$E$700</definedName>
    <definedName name="RO_ELTRO47EL">'Ref ARTICLES'!$E$720:$E$725</definedName>
    <definedName name="RO_FIREG25AZ">'Ref ARTICLES'!$E$692:$E$697</definedName>
    <definedName name="RO_GAANN47DS">'Ref ARTICLES'!$E$731:$E$736</definedName>
    <definedName name="RO_GAANN65NT">'Ref ARTICLES'!$E$707:$E$718</definedName>
    <definedName name="RO_INCAT94NS">'Ref ARTICLES'!$E$702:$E$705</definedName>
    <definedName name="RO_INRRU89ES">'Ref ARTICLES'!$E$729</definedName>
    <definedName name="ROÀBOENL70NS">'Ref ARTICLES'!$E$515:$E$518</definedName>
    <definedName name="ROATAON_49RE">'Ref ARTICLES'!$E$613:$E$621</definedName>
    <definedName name="Robinetterie">'Ref ARTICLES'!$A$53:$A$132</definedName>
    <definedName name="ROCOMEUR51RE">'Ref ARTICLES'!$E$667:$E$675</definedName>
    <definedName name="ROCOUDER29GE">'Ref ARTICLES'!$E$465</definedName>
    <definedName name="ROEMEEUR36NS">'Ref ARTICLES'!$E$677</definedName>
    <definedName name="ROFLEBLE43MM">'Ref ARTICLES'!$E$471:$E$473</definedName>
    <definedName name="ROGIEOMP105US">'Ref ARTICLES'!$E$679:$E$690</definedName>
    <definedName name="ROINJTIO67ÊT">'Ref ARTICLES'!$E$511</definedName>
    <definedName name="ROLATION41ON">'Ref ARTICLES'!$E$597:$E$611</definedName>
    <definedName name="ROLONBAL76AC">'Ref ARTICLES'!$E$755:$E$763</definedName>
    <definedName name="ROLONBAL78ID">'Ref ARTICLES'!$E$765:$E$772</definedName>
    <definedName name="ROLONBAL87M1">'Ref ARTICLES'!$E$774:$E$778</definedName>
    <definedName name="ROLONVAS59RE">'Ref ARTICLES'!$E$738:$E$753</definedName>
    <definedName name="ROMATUE22UE">'Ref ARTICLES'!$E$482:$E$483</definedName>
    <definedName name="RONTILLU37EA">'Ref ARTICLES'!$E$565:$E$578</definedName>
    <definedName name="RONTITOU24UR">'Ref ARTICLES'!$E$538:$E$553</definedName>
    <definedName name="RONTITOU33CH">'Ref ARTICLES'!$E$555:$E$563</definedName>
    <definedName name="ROOBITDE28GE">'Ref ARTICLES'!$E$490</definedName>
    <definedName name="ROOBITDE30GE">'Ref ARTICLES'!$E$492</definedName>
    <definedName name="ROOTEION41TÉ">'Ref ARTICLES'!$E$651:$E$656</definedName>
    <definedName name="ROOTEION53ON">'Ref ARTICLES'!$E$637:$E$649</definedName>
    <definedName name="ROOTEION58ES">'Ref ARTICLES'!$E$658</definedName>
    <definedName name="ROOTEION59LE">'Ref ARTICLES'!$E$626:$E$635</definedName>
    <definedName name="ROOTEION62LE">'Ref ARTICLES'!$E$623:$E$624</definedName>
    <definedName name="ROPLIAGE29OL">'Ref ARTICLES'!$E$513</definedName>
    <definedName name="ROPURURÀ27EF">'Ref ARTICLES'!$E$459</definedName>
    <definedName name="ROR_AGRA40NT">'Ref ARTICLES'!$E$500:$E$509</definedName>
    <definedName name="ROR_FXAI33ER">'Ref ARTICLES'!$E$494:$E$498</definedName>
    <definedName name="RORESANN38UR">'Ref ARTICLES'!$E$378:$E$384</definedName>
    <definedName name="RORESITS56OL">'Ref ARTICLES'!$E$426:$E$433</definedName>
    <definedName name="RORESMCV42ON">'Ref ARTICLES'!$E$398:$E$408</definedName>
    <definedName name="RORESOBI34PE">'Ref ARTICLES'!$E$435:$E$449</definedName>
    <definedName name="RORESRES33UE">'Ref ARTICLES'!$E$451:$E$457</definedName>
    <definedName name="RORESRRÊ32ON">'Ref ARTICLES'!$E$386:$E$396</definedName>
    <definedName name="RORESTAD54OL">'Ref ARTICLES'!$E$410:$E$415</definedName>
    <definedName name="RORESTAF54OL">'Ref ARTICLES'!$E$417:$E$424</definedName>
    <definedName name="ROROBETA44UE">'Ref ARTICLES'!$E$461</definedName>
    <definedName name="ROROBETD31GE">'Ref ARTICLES'!$E$463</definedName>
    <definedName name="ROSOR19RT">'Ref ARTICLES'!$E$475:$E$480</definedName>
    <definedName name="ROSTAQUE63IX">'Ref ARTICLES'!$E$660:$E$665</definedName>
    <definedName name="ROSURCON37IT">'Ref ARTICLES'!$E$532</definedName>
    <definedName name="ROSURDOI31NT">'Ref ARTICLES'!$E$520</definedName>
    <definedName name="ROSURMAN29RE">'Ref ARTICLES'!$E$522</definedName>
    <definedName name="ROSURMAN32AZ">'Ref ARTICLES'!$E$536</definedName>
    <definedName name="ROSURMAN41EL">'Ref ARTICLES'!$E$524</definedName>
    <definedName name="ROSURPRE41AU">'Ref ARTICLES'!$E$534</definedName>
    <definedName name="ROSURTHE31RE">'Ref ARTICLES'!$E$526</definedName>
    <definedName name="ROSURTHE36DÉ">'Ref ARTICLES'!$E$528</definedName>
    <definedName name="ROSURTHE38NE">'Ref ARTICLES'!$E$530</definedName>
    <definedName name="ROTAM20IS">'Ref ARTICLES'!$E$580:$E$595</definedName>
    <definedName name="ROTÉDÉGL26GE">'Ref ARTICLES'!$E$467</definedName>
    <definedName name="ROTÉRLAG34US">'Ref ARTICLES'!$E$469</definedName>
    <definedName name="ROURGRFL29NT">'Ref ARTICLES'!$E$485:$E$486</definedName>
    <definedName name="ROURGRGR39NT">'Ref ARTICLES'!$E$488</definedName>
    <definedName name="SAIREPOS30ER">'Ref ARTICLES'!$E$1324</definedName>
    <definedName name="SAIREPOS31BO">'Ref ARTICLES'!$E$1300</definedName>
    <definedName name="SAIREPOS31HE">'Ref ARTICLES'!$E$1316</definedName>
    <definedName name="SAIREPOS31IR">'Ref ARTICLES'!$E$1314</definedName>
    <definedName name="SAIREPOS32IR">'Ref ARTICLES'!$E$1312</definedName>
    <definedName name="SAIREPOS35NS">'Ref ARTICLES'!$E$1304</definedName>
    <definedName name="SAIREPOS35UE">'Ref ARTICLES'!$E$1310</definedName>
    <definedName name="SAIREPOS40RE">'Ref ARTICLES'!$E$1322</definedName>
    <definedName name="SAIREPOS42LE">'Ref ARTICLES'!$E$1306</definedName>
    <definedName name="SAIREPOS42RT">'Ref ARTICLES'!$E$1296</definedName>
    <definedName name="SAIREPOS44UL">'Ref ARTICLES'!$E$1318</definedName>
    <definedName name="SAIREPOS45IR">'Ref ARTICLES'!$E$1292</definedName>
    <definedName name="SAIREPOS45RT">'Ref ARTICLES'!$E$1298</definedName>
    <definedName name="SAIREPOS45TS">'Ref ARTICLES'!$E$1302</definedName>
    <definedName name="SAIREPOS48IR">'Ref ARTICLES'!$E$1294</definedName>
    <definedName name="SAIREPOS49ER">'Ref ARTICLES'!$E$1320</definedName>
    <definedName name="SAIREPOS53IS">'Ref ARTICLES'!$E$1308</definedName>
    <definedName name="Sanitaire">'Ref ARTICLES'!$A$245:$A$270</definedName>
    <definedName name="SATAIS_D41ON">'Ref ARTICLES'!$E$1330</definedName>
    <definedName name="SATAIS_D44WC">'Ref ARTICLES'!$E$1326</definedName>
    <definedName name="SATAIS_D48NS">'Ref ARTICLES'!$E$1328</definedName>
    <definedName name="SATAIS_É36IR">'Ref ARTICLES'!$E$1334</definedName>
    <definedName name="SATAIS_P28RE">'Ref ARTICLES'!$E$1332</definedName>
    <definedName name="SATAIS_P44XE">'Ref ARTICLES'!$E$1336</definedName>
    <definedName name="SATAIS_P47LE">'Ref ARTICLES'!$E$1338</definedName>
    <definedName name="SATAIS_S35HE">'Ref ARTICLES'!$E$1340</definedName>
    <definedName name="TUER_C_C75ES">'Ref ARTICLES'!$E$243:$E$253</definedName>
    <definedName name="TUER_CEA77ES">'Ref ARTICLES'!$E$219:$E$225</definedName>
    <definedName name="TUER_CÉV78ES">'Ref ARTICLES'!$E$205:$E$217</definedName>
    <definedName name="TUER_CPR92ES">'Ref ARTICLES'!$E$227:$E$241</definedName>
    <definedName name="TUER_E.877ES">'Ref ARTICLES'!$E$304:$E$310</definedName>
    <definedName name="TUER_E.878ES">'Ref ARTICLES'!$E$276:$E$279</definedName>
    <definedName name="TUER_E.883ES">'Ref ARTICLES'!$E$270:$E$274</definedName>
    <definedName name="TUER_E.885ES">'Ref ARTICLES'!$E$265:$E$268</definedName>
    <definedName name="TUER_LTI68ES">'Ref ARTICLES'!$E$292:$E$302</definedName>
    <definedName name="TUER_RGA64ES">'Ref ARTICLES'!$E$281:$E$290</definedName>
    <definedName name="TUER_YOC64ES">'Ref ARTICLES'!$E$255:$E$263</definedName>
    <definedName name="TUFIQS_B40ON">'Ref ARTICLES'!$E$376</definedName>
    <definedName name="TUFIQS_T56UI">'Ref ARTICLES'!$E$372</definedName>
    <definedName name="TUFIQS_T67ES">'Ref ARTICLES'!$E$374</definedName>
    <definedName name="TUISTBUT69ES">'Ref ARTICLES'!$E$162:$E$173</definedName>
    <definedName name="TUISTBUT70ES">'Ref ARTICLES'!$E$136:$E$147</definedName>
    <definedName name="TULE_CAL79ES">'Ref ARTICLES'!$E$86:$E$100</definedName>
    <definedName name="TULE_STR73ES">'Ref ARTICLES'!$E$70:$E$84</definedName>
    <definedName name="TUMUFTEY60ES">'Ref ARTICLES'!$E$188:$E$195</definedName>
    <definedName name="TUMUPSHB61ES">'Ref ARTICLES'!$E$197:$E$203</definedName>
    <definedName name="TUNIST0164ES">'Ref ARTICLES'!$E$119:$E$124</definedName>
    <definedName name="TUNIST0173ES">'Ref ARTICLES'!$E$102:$E$107</definedName>
    <definedName name="TUNIST0364ES">'Ref ARTICLES'!$E$126:$E$134</definedName>
    <definedName name="TUNIST0373ES">'Ref ARTICLES'!$E$109:$E$117</definedName>
    <definedName name="TUOCAECH66ES">'Ref ARTICLES'!$E$149:$E$160</definedName>
    <definedName name="TUOCAECH71ES">'Ref ARTICLES'!$E$175:$E$186</definedName>
    <definedName name="TUORIQUE69ES">'Ref ARTICLES'!$E$350:$E$357</definedName>
    <definedName name="TUORIQUE78ES">'Ref ARTICLES'!$E$359:$E$364</definedName>
    <definedName name="TUORIQUE84ES">'Ref ARTICLES'!$E$366:$E$370</definedName>
    <definedName name="TUOUIOMP56ES">'Ref ARTICLES'!$E$326:$E$335</definedName>
    <definedName name="TUR16ER">'Ref ARTICLES'!$E$312:$E$317</definedName>
    <definedName name="TURE17RE">'Ref ARTICLES'!$E$319:$E$324</definedName>
    <definedName name="TUT01STR68E">'Ref ARTICLES'!$E$465</definedName>
    <definedName name="TUT01STR68ES">'Ref ARTICLES'!$E$2:$E$7</definedName>
    <definedName name="TUT01TYC59ES">'Ref ARTICLES'!$E$36:$E$41</definedName>
    <definedName name="TUT03STR68ES">'Ref ARTICLES'!$E$9:$E$14</definedName>
    <definedName name="TUT03TYC59ES">'Ref ARTICLES'!$E$43:$E$48</definedName>
    <definedName name="TUT10STR68ES">'Ref ARTICLES'!$E$16:$E$25</definedName>
    <definedName name="TUT10TYC59ES">'Ref ARTICLES'!$E$50:$E$59</definedName>
    <definedName name="TUT19STR68ES">'Ref ARTICLES'!$E$27:$E$34</definedName>
    <definedName name="TUT19TYC59ES">'Ref ARTICLES'!$E$61:$E$68</definedName>
    <definedName name="TUUITINÉ70CU">'Ref ARTICLES'!$E$344:$E$348</definedName>
    <definedName name="TUUITOMP56ES">'Ref ARTICLES'!$E$337:$E$342</definedName>
    <definedName name="Tuyauterie">'Ref ARTICLES'!$A$2:$A$51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" i="1" l="1"/>
  <c r="A10" i="1" s="1"/>
  <c r="A11" i="1" s="1"/>
  <c r="A9" i="1"/>
  <c r="I11" i="1" l="1"/>
  <c r="D11" i="1"/>
  <c r="F11" i="1"/>
  <c r="G1460" i="2"/>
  <c r="G1461" i="2"/>
  <c r="G1462" i="2"/>
  <c r="G1463" i="2"/>
  <c r="G1464" i="2"/>
  <c r="G1465" i="2"/>
  <c r="G1466" i="2"/>
  <c r="G1467" i="2"/>
  <c r="G1468" i="2"/>
  <c r="G1469" i="2"/>
  <c r="G1470" i="2"/>
  <c r="G1120" i="2"/>
  <c r="G1057" i="2"/>
  <c r="G1058" i="2"/>
  <c r="G1059" i="2"/>
  <c r="G1060" i="2"/>
  <c r="G1061" i="2"/>
  <c r="G1062" i="2"/>
  <c r="G1063" i="2"/>
  <c r="G1056" i="2"/>
  <c r="F1042" i="2"/>
  <c r="F1056" i="2"/>
  <c r="K1056" i="2"/>
  <c r="K1064" i="2"/>
  <c r="A202" i="2"/>
  <c r="G942" i="2"/>
  <c r="G943" i="2"/>
  <c r="G935" i="2"/>
  <c r="G775" i="2"/>
  <c r="G776" i="2"/>
  <c r="G777" i="2"/>
  <c r="G778" i="2"/>
  <c r="G700" i="2"/>
  <c r="F465" i="2"/>
  <c r="H11" i="1" l="1"/>
  <c r="G11" i="1"/>
  <c r="K11" i="1"/>
  <c r="J11" i="1"/>
  <c r="G1186" i="2"/>
  <c r="G1098" i="2"/>
  <c r="G1048" i="2"/>
  <c r="G1012" i="2"/>
  <c r="G973" i="2"/>
  <c r="F939" i="2"/>
  <c r="G939" i="2" s="1"/>
  <c r="F914" i="2"/>
  <c r="G857" i="2"/>
  <c r="G829" i="2"/>
  <c r="G801" i="2"/>
  <c r="K785" i="2"/>
  <c r="F785" i="2" s="1"/>
  <c r="G772" i="2"/>
  <c r="G765" i="2"/>
  <c r="G729" i="2"/>
  <c r="G715" i="2"/>
  <c r="K707" i="2"/>
  <c r="F707" i="2" s="1"/>
  <c r="G693" i="2"/>
  <c r="G686" i="2"/>
  <c r="G679" i="2"/>
  <c r="G672" i="2"/>
  <c r="G665" i="2"/>
  <c r="K658" i="2"/>
  <c r="F658" i="2" s="1"/>
  <c r="G658" i="2" s="1"/>
  <c r="K651" i="2"/>
  <c r="F651" i="2" s="1"/>
  <c r="G644" i="2"/>
  <c r="G637" i="2"/>
  <c r="G629" i="2"/>
  <c r="G623" i="2"/>
  <c r="G608" i="2"/>
  <c r="G600" i="2"/>
  <c r="G593" i="2"/>
  <c r="G585" i="2"/>
  <c r="G578" i="2"/>
  <c r="G570" i="2"/>
  <c r="K555" i="2"/>
  <c r="F555" i="2" s="1"/>
  <c r="K534" i="2"/>
  <c r="F534" i="2" s="1"/>
  <c r="G534" i="2" s="1"/>
  <c r="G505" i="2"/>
  <c r="G486" i="2"/>
  <c r="G480" i="2"/>
  <c r="K467" i="2"/>
  <c r="F467" i="2" s="1"/>
  <c r="G467" i="2" s="1"/>
  <c r="G465" i="2"/>
  <c r="K461" i="2"/>
  <c r="F461" i="2" s="1"/>
  <c r="G461" i="2" s="1"/>
  <c r="G448" i="2"/>
  <c r="G440" i="2"/>
  <c r="G433" i="2"/>
  <c r="G426" i="2"/>
  <c r="G418" i="2"/>
  <c r="G411" i="2"/>
  <c r="G389" i="2"/>
  <c r="A282" i="2"/>
  <c r="K1459" i="2" s="1"/>
  <c r="F1459" i="2" s="1"/>
  <c r="A281" i="2"/>
  <c r="K1446" i="2" s="1"/>
  <c r="F1446" i="2" s="1"/>
  <c r="A280" i="2"/>
  <c r="K1433" i="2" s="1"/>
  <c r="F1433" i="2" s="1"/>
  <c r="A278" i="2"/>
  <c r="K1420" i="2" s="1"/>
  <c r="F1420" i="2" s="1"/>
  <c r="A277" i="2"/>
  <c r="K1407" i="2" s="1"/>
  <c r="F1407" i="2" s="1"/>
  <c r="A275" i="2"/>
  <c r="K1394" i="2" s="1"/>
  <c r="F1394" i="2" s="1"/>
  <c r="A274" i="2"/>
  <c r="K1381" i="2" s="1"/>
  <c r="F1381" i="2" s="1"/>
  <c r="A273" i="2"/>
  <c r="K1368" i="2" s="1"/>
  <c r="F1368" i="2" s="1"/>
  <c r="A272" i="2"/>
  <c r="K1355" i="2" s="1"/>
  <c r="F1355" i="2" s="1"/>
  <c r="A271" i="2"/>
  <c r="K1342" i="2" s="1"/>
  <c r="F1342" i="2" s="1"/>
  <c r="A269" i="2"/>
  <c r="K1340" i="2" s="1"/>
  <c r="F1340" i="2" s="1"/>
  <c r="G1340" i="2" s="1"/>
  <c r="A268" i="2"/>
  <c r="K1338" i="2" s="1"/>
  <c r="F1338" i="2" s="1"/>
  <c r="G1338" i="2" s="1"/>
  <c r="A267" i="2"/>
  <c r="K1336" i="2" s="1"/>
  <c r="F1336" i="2" s="1"/>
  <c r="G1336" i="2" s="1"/>
  <c r="A266" i="2"/>
  <c r="K1334" i="2" s="1"/>
  <c r="F1334" i="2" s="1"/>
  <c r="G1334" i="2" s="1"/>
  <c r="A265" i="2"/>
  <c r="K1332" i="2" s="1"/>
  <c r="F1332" i="2" s="1"/>
  <c r="G1332" i="2" s="1"/>
  <c r="A264" i="2"/>
  <c r="K1330" i="2" s="1"/>
  <c r="F1330" i="2" s="1"/>
  <c r="G1330" i="2" s="1"/>
  <c r="A263" i="2"/>
  <c r="K1328" i="2" s="1"/>
  <c r="F1328" i="2" s="1"/>
  <c r="G1328" i="2" s="1"/>
  <c r="A262" i="2"/>
  <c r="K1326" i="2" s="1"/>
  <c r="F1326" i="2" s="1"/>
  <c r="G1326" i="2" s="1"/>
  <c r="A261" i="2"/>
  <c r="K1324" i="2" s="1"/>
  <c r="F1324" i="2" s="1"/>
  <c r="G1324" i="2" s="1"/>
  <c r="A260" i="2"/>
  <c r="K1322" i="2" s="1"/>
  <c r="F1322" i="2" s="1"/>
  <c r="G1322" i="2" s="1"/>
  <c r="A259" i="2"/>
  <c r="K1320" i="2" s="1"/>
  <c r="F1320" i="2" s="1"/>
  <c r="G1320" i="2" s="1"/>
  <c r="A258" i="2"/>
  <c r="K1318" i="2" s="1"/>
  <c r="F1318" i="2" s="1"/>
  <c r="G1318" i="2" s="1"/>
  <c r="A257" i="2"/>
  <c r="K1316" i="2" s="1"/>
  <c r="F1316" i="2" s="1"/>
  <c r="G1316" i="2" s="1"/>
  <c r="A256" i="2"/>
  <c r="K1314" i="2" s="1"/>
  <c r="F1314" i="2" s="1"/>
  <c r="G1314" i="2" s="1"/>
  <c r="A255" i="2"/>
  <c r="K1312" i="2" s="1"/>
  <c r="F1312" i="2" s="1"/>
  <c r="G1312" i="2" s="1"/>
  <c r="A254" i="2"/>
  <c r="K1310" i="2" s="1"/>
  <c r="F1310" i="2" s="1"/>
  <c r="G1310" i="2" s="1"/>
  <c r="A253" i="2"/>
  <c r="K1308" i="2" s="1"/>
  <c r="F1308" i="2" s="1"/>
  <c r="G1308" i="2" s="1"/>
  <c r="A252" i="2"/>
  <c r="K1306" i="2" s="1"/>
  <c r="F1306" i="2" s="1"/>
  <c r="G1306" i="2" s="1"/>
  <c r="A251" i="2"/>
  <c r="K1304" i="2" s="1"/>
  <c r="F1304" i="2" s="1"/>
  <c r="G1304" i="2" s="1"/>
  <c r="A250" i="2"/>
  <c r="K1302" i="2" s="1"/>
  <c r="F1302" i="2" s="1"/>
  <c r="G1302" i="2" s="1"/>
  <c r="A249" i="2"/>
  <c r="K1300" i="2" s="1"/>
  <c r="F1300" i="2" s="1"/>
  <c r="G1300" i="2" s="1"/>
  <c r="A248" i="2"/>
  <c r="K1298" i="2" s="1"/>
  <c r="F1298" i="2" s="1"/>
  <c r="G1298" i="2" s="1"/>
  <c r="A247" i="2"/>
  <c r="K1296" i="2" s="1"/>
  <c r="F1296" i="2" s="1"/>
  <c r="G1296" i="2" s="1"/>
  <c r="A246" i="2"/>
  <c r="K1294" i="2" s="1"/>
  <c r="F1294" i="2" s="1"/>
  <c r="G1294" i="2" s="1"/>
  <c r="A245" i="2"/>
  <c r="K1292" i="2" s="1"/>
  <c r="F1292" i="2" s="1"/>
  <c r="G1292" i="2" s="1"/>
  <c r="A243" i="2"/>
  <c r="K1290" i="2" s="1"/>
  <c r="F1290" i="2" s="1"/>
  <c r="G1290" i="2" s="1"/>
  <c r="A242" i="2"/>
  <c r="K1288" i="2" s="1"/>
  <c r="F1288" i="2" s="1"/>
  <c r="G1288" i="2" s="1"/>
  <c r="A240" i="2"/>
  <c r="K1286" i="2" s="1"/>
  <c r="F1286" i="2" s="1"/>
  <c r="G1286" i="2" s="1"/>
  <c r="A239" i="2"/>
  <c r="K1284" i="2" s="1"/>
  <c r="F1284" i="2" s="1"/>
  <c r="G1284" i="2" s="1"/>
  <c r="A238" i="2"/>
  <c r="K1282" i="2" s="1"/>
  <c r="F1282" i="2" s="1"/>
  <c r="G1282" i="2" s="1"/>
  <c r="A237" i="2"/>
  <c r="K1280" i="2" s="1"/>
  <c r="F1280" i="2" s="1"/>
  <c r="G1280" i="2" s="1"/>
  <c r="A236" i="2"/>
  <c r="K1278" i="2" s="1"/>
  <c r="F1278" i="2" s="1"/>
  <c r="G1278" i="2" s="1"/>
  <c r="A235" i="2"/>
  <c r="K1275" i="2" s="1"/>
  <c r="F1275" i="2" s="1"/>
  <c r="A234" i="2"/>
  <c r="K1273" i="2" s="1"/>
  <c r="F1273" i="2" s="1"/>
  <c r="G1273" i="2" s="1"/>
  <c r="A233" i="2"/>
  <c r="K1270" i="2" s="1"/>
  <c r="F1270" i="2" s="1"/>
  <c r="A231" i="2"/>
  <c r="K1261" i="2" s="1"/>
  <c r="F1261" i="2" s="1"/>
  <c r="A229" i="2"/>
  <c r="K1258" i="2" s="1"/>
  <c r="F1258" i="2" s="1"/>
  <c r="A228" i="2"/>
  <c r="K1253" i="2" s="1"/>
  <c r="F1253" i="2" s="1"/>
  <c r="A226" i="2"/>
  <c r="K1250" i="2" s="1"/>
  <c r="F1250" i="2" s="1"/>
  <c r="A225" i="2"/>
  <c r="K1247" i="2" s="1"/>
  <c r="F1247" i="2" s="1"/>
  <c r="A224" i="2"/>
  <c r="K1244" i="2" s="1"/>
  <c r="F1244" i="2" s="1"/>
  <c r="A223" i="2"/>
  <c r="K1239" i="2" s="1"/>
  <c r="F1239" i="2" s="1"/>
  <c r="A222" i="2"/>
  <c r="K1235" i="2" s="1"/>
  <c r="F1235" i="2" s="1"/>
  <c r="A221" i="2"/>
  <c r="K1223" i="2" s="1"/>
  <c r="F1223" i="2" s="1"/>
  <c r="A220" i="2"/>
  <c r="K1220" i="2" s="1"/>
  <c r="F1220" i="2" s="1"/>
  <c r="A219" i="2"/>
  <c r="K1207" i="2" s="1"/>
  <c r="F1207" i="2" s="1"/>
  <c r="A218" i="2"/>
  <c r="K1199" i="2" s="1"/>
  <c r="F1199" i="2" s="1"/>
  <c r="A217" i="2"/>
  <c r="K1189" i="2" s="1"/>
  <c r="F1189" i="2" s="1"/>
  <c r="A216" i="2"/>
  <c r="K1179" i="2" s="1"/>
  <c r="F1179" i="2" s="1"/>
  <c r="A215" i="2"/>
  <c r="K1162" i="2" s="1"/>
  <c r="F1162" i="2" s="1"/>
  <c r="A214" i="2"/>
  <c r="K1152" i="2" s="1"/>
  <c r="F1152" i="2" s="1"/>
  <c r="A213" i="2"/>
  <c r="K1139" i="2" s="1"/>
  <c r="F1139" i="2" s="1"/>
  <c r="A212" i="2"/>
  <c r="K1125" i="2" s="1"/>
  <c r="F1125" i="2" s="1"/>
  <c r="A210" i="2"/>
  <c r="K1122" i="2" s="1"/>
  <c r="F1122" i="2" s="1"/>
  <c r="A209" i="2"/>
  <c r="K1119" i="2" s="1"/>
  <c r="F1119" i="2" s="1"/>
  <c r="G1119" i="2" s="1"/>
  <c r="A208" i="2"/>
  <c r="K1117" i="2" s="1"/>
  <c r="F1117" i="2" s="1"/>
  <c r="G1117" i="2" s="1"/>
  <c r="A207" i="2"/>
  <c r="K1115" i="2" s="1"/>
  <c r="F1115" i="2" s="1"/>
  <c r="G1115" i="2" s="1"/>
  <c r="A206" i="2"/>
  <c r="K1113" i="2" s="1"/>
  <c r="F1113" i="2" s="1"/>
  <c r="A205" i="2"/>
  <c r="K1081" i="2" s="1"/>
  <c r="F1081" i="2" s="1"/>
  <c r="G1108" i="2" s="1"/>
  <c r="A204" i="2"/>
  <c r="K1065" i="2" s="1"/>
  <c r="F1065" i="2" s="1"/>
  <c r="A201" i="2"/>
  <c r="K1042" i="2" s="1"/>
  <c r="A199" i="2"/>
  <c r="K1040" i="2" s="1"/>
  <c r="F1040" i="2" s="1"/>
  <c r="G1040" i="2" s="1"/>
  <c r="A198" i="2"/>
  <c r="K1038" i="2" s="1"/>
  <c r="F1038" i="2" s="1"/>
  <c r="G1038" i="2" s="1"/>
  <c r="A197" i="2"/>
  <c r="K1036" i="2" s="1"/>
  <c r="F1036" i="2" s="1"/>
  <c r="G1036" i="2" s="1"/>
  <c r="A196" i="2"/>
  <c r="K1034" i="2" s="1"/>
  <c r="F1034" i="2" s="1"/>
  <c r="G1034" i="2" s="1"/>
  <c r="A195" i="2"/>
  <c r="K1032" i="2" s="1"/>
  <c r="F1032" i="2" s="1"/>
  <c r="G1032" i="2" s="1"/>
  <c r="A194" i="2"/>
  <c r="K1019" i="2" s="1"/>
  <c r="F1019" i="2" s="1"/>
  <c r="A193" i="2"/>
  <c r="K1008" i="2" s="1"/>
  <c r="F1008" i="2" s="1"/>
  <c r="A192" i="2"/>
  <c r="K998" i="2" s="1"/>
  <c r="F998" i="2" s="1"/>
  <c r="A191" i="2"/>
  <c r="K979" i="2" s="1"/>
  <c r="F979" i="2" s="1"/>
  <c r="G982" i="2" s="1"/>
  <c r="A189" i="2"/>
  <c r="K971" i="2" s="1"/>
  <c r="F971" i="2" s="1"/>
  <c r="A187" i="2"/>
  <c r="K965" i="2" s="1"/>
  <c r="F965" i="2" s="1"/>
  <c r="A186" i="2"/>
  <c r="K959" i="2" s="1"/>
  <c r="F959" i="2" s="1"/>
  <c r="A185" i="2"/>
  <c r="K953" i="2" s="1"/>
  <c r="F953" i="2" s="1"/>
  <c r="G954" i="2" s="1"/>
  <c r="A183" i="2"/>
  <c r="K951" i="2" s="1"/>
  <c r="F951" i="2" s="1"/>
  <c r="G951" i="2" s="1"/>
  <c r="A182" i="2"/>
  <c r="K949" i="2" s="1"/>
  <c r="F949" i="2" s="1"/>
  <c r="G949" i="2" s="1"/>
  <c r="A181" i="2"/>
  <c r="K947" i="2" s="1"/>
  <c r="F947" i="2" s="1"/>
  <c r="G947" i="2" s="1"/>
  <c r="A180" i="2"/>
  <c r="K945" i="2" s="1"/>
  <c r="F945" i="2" s="1"/>
  <c r="G945" i="2" s="1"/>
  <c r="A179" i="2"/>
  <c r="K941" i="2" s="1"/>
  <c r="F941" i="2" s="1"/>
  <c r="G941" i="2" s="1"/>
  <c r="A178" i="2"/>
  <c r="K939" i="2" s="1"/>
  <c r="A177" i="2"/>
  <c r="K937" i="2" s="1"/>
  <c r="F937" i="2" s="1"/>
  <c r="G937" i="2" s="1"/>
  <c r="A176" i="2"/>
  <c r="K934" i="2" s="1"/>
  <c r="F934" i="2" s="1"/>
  <c r="G934" i="2" s="1"/>
  <c r="A174" i="2"/>
  <c r="K932" i="2" s="1"/>
  <c r="F932" i="2" s="1"/>
  <c r="G932" i="2" s="1"/>
  <c r="A173" i="2"/>
  <c r="K930" i="2" s="1"/>
  <c r="F930" i="2" s="1"/>
  <c r="G930" i="2" s="1"/>
  <c r="A172" i="2"/>
  <c r="K928" i="2" s="1"/>
  <c r="F928" i="2" s="1"/>
  <c r="G928" i="2" s="1"/>
  <c r="A171" i="2"/>
  <c r="K926" i="2" s="1"/>
  <c r="F926" i="2" s="1"/>
  <c r="G926" i="2" s="1"/>
  <c r="A169" i="2"/>
  <c r="K924" i="2" s="1"/>
  <c r="F924" i="2" s="1"/>
  <c r="G924" i="2" s="1"/>
  <c r="A168" i="2"/>
  <c r="K922" i="2" s="1"/>
  <c r="F922" i="2" s="1"/>
  <c r="G922" i="2" s="1"/>
  <c r="A167" i="2"/>
  <c r="K920" i="2" s="1"/>
  <c r="F920" i="2" s="1"/>
  <c r="G920" i="2" s="1"/>
  <c r="A166" i="2"/>
  <c r="K914" i="2" s="1"/>
  <c r="A164" i="2"/>
  <c r="K906" i="2" s="1"/>
  <c r="F906" i="2" s="1"/>
  <c r="A163" i="2"/>
  <c r="K897" i="2" s="1"/>
  <c r="F897" i="2" s="1"/>
  <c r="A161" i="2"/>
  <c r="K892" i="2" s="1"/>
  <c r="F892" i="2" s="1"/>
  <c r="G892" i="2" s="1"/>
  <c r="A159" i="2"/>
  <c r="K887" i="2" s="1"/>
  <c r="F887" i="2" s="1"/>
  <c r="A157" i="2"/>
  <c r="K883" i="2" s="1"/>
  <c r="F883" i="2" s="1"/>
  <c r="A155" i="2"/>
  <c r="K881" i="2" s="1"/>
  <c r="F881" i="2" s="1"/>
  <c r="G881" i="2" s="1"/>
  <c r="A154" i="2"/>
  <c r="K879" i="2" s="1"/>
  <c r="F879" i="2" s="1"/>
  <c r="G879" i="2" s="1"/>
  <c r="A152" i="2"/>
  <c r="K877" i="2" s="1"/>
  <c r="A151" i="2"/>
  <c r="K876" i="2" s="1"/>
  <c r="F876" i="2" s="1"/>
  <c r="G877" i="2" s="1"/>
  <c r="A150" i="2"/>
  <c r="K873" i="2" s="1"/>
  <c r="F873" i="2" s="1"/>
  <c r="A148" i="2"/>
  <c r="K871" i="2" s="1"/>
  <c r="A147" i="2"/>
  <c r="K868" i="2" s="1"/>
  <c r="A146" i="2"/>
  <c r="K867" i="2" s="1"/>
  <c r="F867" i="2" s="1"/>
  <c r="A144" i="2"/>
  <c r="K857" i="2" s="1"/>
  <c r="F857" i="2" s="1"/>
  <c r="A143" i="2"/>
  <c r="K847" i="2" s="1"/>
  <c r="F847" i="2" s="1"/>
  <c r="A142" i="2"/>
  <c r="K837" i="2" s="1"/>
  <c r="F837" i="2" s="1"/>
  <c r="A140" i="2"/>
  <c r="K833" i="2" s="1"/>
  <c r="F833" i="2" s="1"/>
  <c r="G835" i="2" s="1"/>
  <c r="A138" i="2"/>
  <c r="K828" i="2" s="1"/>
  <c r="F828" i="2" s="1"/>
  <c r="G830" i="2" s="1"/>
  <c r="A136" i="2"/>
  <c r="K818" i="2" s="1"/>
  <c r="F818" i="2" s="1"/>
  <c r="A135" i="2"/>
  <c r="K803" i="2" s="1"/>
  <c r="F803" i="2" s="1"/>
  <c r="A134" i="2"/>
  <c r="K801" i="2" s="1"/>
  <c r="F801" i="2" s="1"/>
  <c r="A133" i="2"/>
  <c r="A131" i="2"/>
  <c r="K780" i="2" s="1"/>
  <c r="F780" i="2" s="1"/>
  <c r="A129" i="2"/>
  <c r="K774" i="2" s="1"/>
  <c r="F774" i="2" s="1"/>
  <c r="A128" i="2"/>
  <c r="K765" i="2" s="1"/>
  <c r="F765" i="2" s="1"/>
  <c r="A127" i="2"/>
  <c r="K755" i="2" s="1"/>
  <c r="F755" i="2" s="1"/>
  <c r="G757" i="2" s="1"/>
  <c r="A126" i="2"/>
  <c r="K738" i="2" s="1"/>
  <c r="F738" i="2" s="1"/>
  <c r="A124" i="2"/>
  <c r="K731" i="2" s="1"/>
  <c r="F731" i="2" s="1"/>
  <c r="G735" i="2" s="1"/>
  <c r="A123" i="2"/>
  <c r="K729" i="2" s="1"/>
  <c r="F729" i="2" s="1"/>
  <c r="A122" i="2"/>
  <c r="K727" i="2" s="1"/>
  <c r="F727" i="2" s="1"/>
  <c r="G727" i="2" s="1"/>
  <c r="A121" i="2"/>
  <c r="K720" i="2" s="1"/>
  <c r="F720" i="2" s="1"/>
  <c r="G722" i="2" s="1"/>
  <c r="A120" i="2"/>
  <c r="A119" i="2"/>
  <c r="K702" i="2" s="1"/>
  <c r="F702" i="2" s="1"/>
  <c r="A118" i="2"/>
  <c r="K699" i="2" s="1"/>
  <c r="F699" i="2" s="1"/>
  <c r="G699" i="2" s="1"/>
  <c r="A117" i="2"/>
  <c r="K692" i="2" s="1"/>
  <c r="F692" i="2" s="1"/>
  <c r="G695" i="2" s="1"/>
  <c r="A115" i="2"/>
  <c r="K679" i="2" s="1"/>
  <c r="F679" i="2" s="1"/>
  <c r="G690" i="2" s="1"/>
  <c r="A113" i="2"/>
  <c r="K677" i="2" s="1"/>
  <c r="F677" i="2" s="1"/>
  <c r="G677" i="2" s="1"/>
  <c r="A112" i="2"/>
  <c r="K667" i="2" s="1"/>
  <c r="F667" i="2" s="1"/>
  <c r="G674" i="2" s="1"/>
  <c r="A110" i="2"/>
  <c r="K660" i="2" s="1"/>
  <c r="F660" i="2" s="1"/>
  <c r="G661" i="2" s="1"/>
  <c r="A108" i="2"/>
  <c r="A107" i="2"/>
  <c r="A106" i="2"/>
  <c r="K637" i="2" s="1"/>
  <c r="F637" i="2" s="1"/>
  <c r="G648" i="2" s="1"/>
  <c r="A105" i="2"/>
  <c r="K626" i="2" s="1"/>
  <c r="F626" i="2" s="1"/>
  <c r="A104" i="2"/>
  <c r="K623" i="2" s="1"/>
  <c r="F623" i="2" s="1"/>
  <c r="G624" i="2" s="1"/>
  <c r="A102" i="2"/>
  <c r="K613" i="2" s="1"/>
  <c r="F613" i="2" s="1"/>
  <c r="A101" i="2"/>
  <c r="K597" i="2" s="1"/>
  <c r="F597" i="2" s="1"/>
  <c r="A99" i="2"/>
  <c r="K580" i="2" s="1"/>
  <c r="F580" i="2" s="1"/>
  <c r="G595" i="2" s="1"/>
  <c r="A97" i="2"/>
  <c r="K565" i="2" s="1"/>
  <c r="F565" i="2" s="1"/>
  <c r="G574" i="2" s="1"/>
  <c r="A96" i="2"/>
  <c r="A95" i="2"/>
  <c r="K538" i="2" s="1"/>
  <c r="F538" i="2" s="1"/>
  <c r="G548" i="2" s="1"/>
  <c r="A93" i="2"/>
  <c r="K536" i="2" s="1"/>
  <c r="F536" i="2" s="1"/>
  <c r="G536" i="2" s="1"/>
  <c r="A92" i="2"/>
  <c r="A91" i="2"/>
  <c r="K532" i="2" s="1"/>
  <c r="F532" i="2" s="1"/>
  <c r="G532" i="2" s="1"/>
  <c r="A90" i="2"/>
  <c r="K530" i="2" s="1"/>
  <c r="F530" i="2" s="1"/>
  <c r="G530" i="2" s="1"/>
  <c r="A89" i="2"/>
  <c r="K528" i="2" s="1"/>
  <c r="F528" i="2" s="1"/>
  <c r="G528" i="2" s="1"/>
  <c r="A88" i="2"/>
  <c r="K526" i="2" s="1"/>
  <c r="F526" i="2" s="1"/>
  <c r="G526" i="2" s="1"/>
  <c r="A87" i="2"/>
  <c r="K524" i="2" s="1"/>
  <c r="F524" i="2" s="1"/>
  <c r="G524" i="2" s="1"/>
  <c r="A86" i="2"/>
  <c r="K522" i="2" s="1"/>
  <c r="F522" i="2" s="1"/>
  <c r="G522" i="2" s="1"/>
  <c r="A85" i="2"/>
  <c r="K520" i="2" s="1"/>
  <c r="F520" i="2" s="1"/>
  <c r="G520" i="2" s="1"/>
  <c r="A83" i="2"/>
  <c r="K515" i="2" s="1"/>
  <c r="F515" i="2" s="1"/>
  <c r="A82" i="2"/>
  <c r="K513" i="2" s="1"/>
  <c r="F513" i="2" s="1"/>
  <c r="G513" i="2" s="1"/>
  <c r="A81" i="2"/>
  <c r="K511" i="2" s="1"/>
  <c r="F511" i="2" s="1"/>
  <c r="G511" i="2" s="1"/>
  <c r="A79" i="2"/>
  <c r="K500" i="2" s="1"/>
  <c r="F500" i="2" s="1"/>
  <c r="A78" i="2"/>
  <c r="K494" i="2" s="1"/>
  <c r="F494" i="2" s="1"/>
  <c r="G498" i="2" s="1"/>
  <c r="A76" i="2"/>
  <c r="K492" i="2" s="1"/>
  <c r="F492" i="2" s="1"/>
  <c r="G492" i="2" s="1"/>
  <c r="A75" i="2"/>
  <c r="K490" i="2" s="1"/>
  <c r="F490" i="2" s="1"/>
  <c r="G490" i="2" s="1"/>
  <c r="A74" i="2"/>
  <c r="K488" i="2" s="1"/>
  <c r="F488" i="2" s="1"/>
  <c r="G488" i="2" s="1"/>
  <c r="A73" i="2"/>
  <c r="K485" i="2" s="1"/>
  <c r="F485" i="2" s="1"/>
  <c r="G485" i="2" s="1"/>
  <c r="A71" i="2"/>
  <c r="K482" i="2" s="1"/>
  <c r="F482" i="2" s="1"/>
  <c r="G483" i="2" s="1"/>
  <c r="A70" i="2"/>
  <c r="K475" i="2" s="1"/>
  <c r="F475" i="2" s="1"/>
  <c r="G476" i="2" s="1"/>
  <c r="A68" i="2"/>
  <c r="K471" i="2" s="1"/>
  <c r="F471" i="2" s="1"/>
  <c r="G473" i="2" s="1"/>
  <c r="A67" i="2"/>
  <c r="K469" i="2" s="1"/>
  <c r="F469" i="2" s="1"/>
  <c r="G469" i="2" s="1"/>
  <c r="A66" i="2"/>
  <c r="G65" i="2"/>
  <c r="A65" i="2"/>
  <c r="K465" i="2" s="1"/>
  <c r="A64" i="2"/>
  <c r="K463" i="2" s="1"/>
  <c r="F463" i="2" s="1"/>
  <c r="G463" i="2" s="1"/>
  <c r="G63" i="2"/>
  <c r="A63" i="2"/>
  <c r="A62" i="2"/>
  <c r="K459" i="2" s="1"/>
  <c r="F459" i="2" s="1"/>
  <c r="G459" i="2" s="1"/>
  <c r="K61" i="2"/>
  <c r="F61" i="2" s="1"/>
  <c r="G67" i="2" s="1"/>
  <c r="A60" i="2"/>
  <c r="K451" i="2" s="1"/>
  <c r="F451" i="2" s="1"/>
  <c r="G455" i="2" s="1"/>
  <c r="A59" i="2"/>
  <c r="K435" i="2" s="1"/>
  <c r="F435" i="2" s="1"/>
  <c r="G444" i="2" s="1"/>
  <c r="A58" i="2"/>
  <c r="K426" i="2" s="1"/>
  <c r="F426" i="2" s="1"/>
  <c r="A57" i="2"/>
  <c r="K417" i="2" s="1"/>
  <c r="F417" i="2" s="1"/>
  <c r="G422" i="2" s="1"/>
  <c r="A56" i="2"/>
  <c r="K410" i="2" s="1"/>
  <c r="F410" i="2" s="1"/>
  <c r="A55" i="2"/>
  <c r="K398" i="2" s="1"/>
  <c r="F398" i="2" s="1"/>
  <c r="A54" i="2"/>
  <c r="K386" i="2" s="1"/>
  <c r="F386" i="2" s="1"/>
  <c r="A53" i="2"/>
  <c r="K378" i="2" s="1"/>
  <c r="F378" i="2" s="1"/>
  <c r="G382" i="2" s="1"/>
  <c r="A51" i="2"/>
  <c r="K376" i="2" s="1"/>
  <c r="F376" i="2" s="1"/>
  <c r="G376" i="2" s="1"/>
  <c r="A50" i="2"/>
  <c r="K374" i="2" s="1"/>
  <c r="F374" i="2" s="1"/>
  <c r="G374" i="2" s="1"/>
  <c r="A49" i="2"/>
  <c r="K372" i="2" s="1"/>
  <c r="F372" i="2" s="1"/>
  <c r="G372" i="2" s="1"/>
  <c r="A47" i="2"/>
  <c r="K366" i="2" s="1"/>
  <c r="F366" i="2" s="1"/>
  <c r="G370" i="2" s="1"/>
  <c r="A46" i="2"/>
  <c r="K359" i="2" s="1"/>
  <c r="F359" i="2" s="1"/>
  <c r="A45" i="2"/>
  <c r="K350" i="2" s="1"/>
  <c r="F350" i="2" s="1"/>
  <c r="A43" i="2"/>
  <c r="K344" i="2" s="1"/>
  <c r="F344" i="2" s="1"/>
  <c r="A42" i="2"/>
  <c r="K337" i="2" s="1"/>
  <c r="F337" i="2" s="1"/>
  <c r="G342" i="2" s="1"/>
  <c r="A41" i="2"/>
  <c r="K326" i="2" s="1"/>
  <c r="F326" i="2" s="1"/>
  <c r="G327" i="2" s="1"/>
  <c r="A40" i="2"/>
  <c r="K319" i="2" s="1"/>
  <c r="F319" i="2" s="1"/>
  <c r="A39" i="2"/>
  <c r="K312" i="2" s="1"/>
  <c r="F312" i="2" s="1"/>
  <c r="G317" i="2" s="1"/>
  <c r="A37" i="2"/>
  <c r="K304" i="2" s="1"/>
  <c r="F304" i="2" s="1"/>
  <c r="A36" i="2"/>
  <c r="K292" i="2" s="1"/>
  <c r="F292" i="2" s="1"/>
  <c r="A35" i="2"/>
  <c r="K281" i="2" s="1"/>
  <c r="F281" i="2" s="1"/>
  <c r="A34" i="2"/>
  <c r="K276" i="2" s="1"/>
  <c r="F276" i="2" s="1"/>
  <c r="A33" i="2"/>
  <c r="K270" i="2" s="1"/>
  <c r="F270" i="2" s="1"/>
  <c r="A32" i="2"/>
  <c r="K265" i="2" s="1"/>
  <c r="F265" i="2" s="1"/>
  <c r="A31" i="2"/>
  <c r="K255" i="2" s="1"/>
  <c r="F255" i="2" s="1"/>
  <c r="A30" i="2"/>
  <c r="K243" i="2" s="1"/>
  <c r="F243" i="2" s="1"/>
  <c r="G250" i="2" s="1"/>
  <c r="A29" i="2"/>
  <c r="K227" i="2" s="1"/>
  <c r="F227" i="2" s="1"/>
  <c r="A28" i="2"/>
  <c r="K219" i="2" s="1"/>
  <c r="F219" i="2" s="1"/>
  <c r="A27" i="2"/>
  <c r="K205" i="2" s="1"/>
  <c r="F205" i="2" s="1"/>
  <c r="A25" i="2"/>
  <c r="K197" i="2" s="1"/>
  <c r="F197" i="2" s="1"/>
  <c r="A24" i="2"/>
  <c r="K188" i="2" s="1"/>
  <c r="F188" i="2" s="1"/>
  <c r="A23" i="2"/>
  <c r="K175" i="2" s="1"/>
  <c r="F175" i="2" s="1"/>
  <c r="G175" i="2" s="1"/>
  <c r="A22" i="2"/>
  <c r="K162" i="2" s="1"/>
  <c r="F162" i="2" s="1"/>
  <c r="G166" i="2" s="1"/>
  <c r="A20" i="2"/>
  <c r="K149" i="2" s="1"/>
  <c r="F149" i="2" s="1"/>
  <c r="A19" i="2"/>
  <c r="K136" i="2" s="1"/>
  <c r="F136" i="2" s="1"/>
  <c r="G141" i="2" s="1"/>
  <c r="A17" i="2"/>
  <c r="K126" i="2" s="1"/>
  <c r="F126" i="2" s="1"/>
  <c r="A16" i="2"/>
  <c r="K119" i="2" s="1"/>
  <c r="F119" i="2" s="1"/>
  <c r="A15" i="2"/>
  <c r="K109" i="2" s="1"/>
  <c r="F109" i="2" s="1"/>
  <c r="A14" i="2"/>
  <c r="K102" i="2" s="1"/>
  <c r="F102" i="2" s="1"/>
  <c r="G104" i="2" s="1"/>
  <c r="A12" i="2"/>
  <c r="K86" i="2" s="1"/>
  <c r="F86" i="2" s="1"/>
  <c r="A11" i="2"/>
  <c r="K70" i="2" s="1"/>
  <c r="F70" i="2" s="1"/>
  <c r="A9" i="2"/>
  <c r="A8" i="2"/>
  <c r="K50" i="2" s="1"/>
  <c r="F50" i="2" s="1"/>
  <c r="G57" i="2" s="1"/>
  <c r="A7" i="2"/>
  <c r="K43" i="2" s="1"/>
  <c r="F43" i="2" s="1"/>
  <c r="A6" i="2"/>
  <c r="K36" i="2" s="1"/>
  <c r="F36" i="2" s="1"/>
  <c r="A5" i="2"/>
  <c r="K27" i="2" s="1"/>
  <c r="F27" i="2" s="1"/>
  <c r="A4" i="2"/>
  <c r="K16" i="2" s="1"/>
  <c r="F16" i="2" s="1"/>
  <c r="A3" i="2"/>
  <c r="K9" i="2" s="1"/>
  <c r="F9" i="2" s="1"/>
  <c r="A2" i="2"/>
  <c r="K2" i="2" s="1"/>
  <c r="F2" i="2" s="1"/>
  <c r="L11" i="1" l="1"/>
  <c r="M11" i="1" s="1"/>
  <c r="K870" i="2"/>
  <c r="F870" i="2" s="1"/>
  <c r="G870" i="2" s="1"/>
  <c r="G82" i="2"/>
  <c r="G80" i="2"/>
  <c r="G75" i="2"/>
  <c r="G73" i="2"/>
  <c r="G84" i="2"/>
  <c r="G79" i="2"/>
  <c r="G77" i="2"/>
  <c r="G83" i="2"/>
  <c r="G81" i="2"/>
  <c r="G76" i="2"/>
  <c r="G74" i="2"/>
  <c r="G72" i="2"/>
  <c r="G70" i="2"/>
  <c r="G78" i="2"/>
  <c r="G71" i="2"/>
  <c r="G274" i="2"/>
  <c r="G272" i="2"/>
  <c r="G270" i="2"/>
  <c r="G271" i="2"/>
  <c r="G273" i="2"/>
  <c r="G33" i="2"/>
  <c r="G31" i="2"/>
  <c r="G29" i="2"/>
  <c r="G32" i="2"/>
  <c r="G27" i="2"/>
  <c r="G34" i="2"/>
  <c r="G30" i="2"/>
  <c r="G28" i="2"/>
  <c r="G117" i="2"/>
  <c r="G112" i="2"/>
  <c r="G114" i="2"/>
  <c r="G116" i="2"/>
  <c r="G113" i="2"/>
  <c r="G111" i="2"/>
  <c r="G109" i="2"/>
  <c r="G115" i="2"/>
  <c r="G110" i="2"/>
  <c r="G201" i="2"/>
  <c r="G197" i="2"/>
  <c r="G198" i="2"/>
  <c r="G200" i="2"/>
  <c r="G199" i="2"/>
  <c r="G203" i="2"/>
  <c r="G279" i="2"/>
  <c r="G278" i="2"/>
  <c r="G276" i="2"/>
  <c r="G277" i="2"/>
  <c r="G781" i="2"/>
  <c r="G783" i="2"/>
  <c r="G780" i="2"/>
  <c r="G782" i="2"/>
  <c r="G119" i="2"/>
  <c r="G124" i="2"/>
  <c r="G122" i="2"/>
  <c r="G120" i="2"/>
  <c r="G121" i="2"/>
  <c r="G123" i="2"/>
  <c r="G355" i="2"/>
  <c r="G351" i="2"/>
  <c r="G357" i="2"/>
  <c r="G353" i="2"/>
  <c r="G350" i="2"/>
  <c r="G354" i="2"/>
  <c r="G352" i="2"/>
  <c r="G356" i="2"/>
  <c r="G407" i="2"/>
  <c r="G403" i="2"/>
  <c r="G399" i="2"/>
  <c r="G405" i="2"/>
  <c r="G401" i="2"/>
  <c r="G398" i="2"/>
  <c r="G402" i="2"/>
  <c r="G408" i="2"/>
  <c r="G400" i="2"/>
  <c r="G406" i="2"/>
  <c r="G404" i="2"/>
  <c r="G6" i="2"/>
  <c r="G4" i="2"/>
  <c r="G3" i="2"/>
  <c r="G5" i="2"/>
  <c r="G7" i="2"/>
  <c r="G2" i="2"/>
  <c r="G287" i="2"/>
  <c r="G283" i="2"/>
  <c r="G281" i="2"/>
  <c r="G290" i="2"/>
  <c r="G286" i="2"/>
  <c r="G282" i="2"/>
  <c r="G289" i="2"/>
  <c r="G285" i="2"/>
  <c r="G288" i="2"/>
  <c r="G284" i="2"/>
  <c r="G12" i="2"/>
  <c r="G10" i="2"/>
  <c r="G14" i="2"/>
  <c r="G11" i="2"/>
  <c r="G13" i="2"/>
  <c r="G9" i="2"/>
  <c r="G48" i="2"/>
  <c r="G47" i="2"/>
  <c r="G45" i="2"/>
  <c r="G43" i="2"/>
  <c r="G44" i="2"/>
  <c r="G46" i="2"/>
  <c r="G131" i="2"/>
  <c r="G133" i="2"/>
  <c r="G128" i="2"/>
  <c r="G130" i="2"/>
  <c r="G126" i="2"/>
  <c r="G134" i="2"/>
  <c r="G127" i="2"/>
  <c r="G129" i="2"/>
  <c r="G132" i="2"/>
  <c r="G265" i="2"/>
  <c r="G268" i="2"/>
  <c r="G266" i="2"/>
  <c r="G267" i="2"/>
  <c r="G703" i="2"/>
  <c r="G705" i="2"/>
  <c r="G702" i="2"/>
  <c r="G704" i="2"/>
  <c r="G41" i="2"/>
  <c r="G39" i="2"/>
  <c r="G38" i="2"/>
  <c r="G36" i="2"/>
  <c r="G40" i="2"/>
  <c r="G37" i="2"/>
  <c r="G25" i="2"/>
  <c r="G23" i="2"/>
  <c r="G21" i="2"/>
  <c r="G24" i="2"/>
  <c r="G16" i="2"/>
  <c r="G17" i="2"/>
  <c r="G20" i="2"/>
  <c r="G18" i="2"/>
  <c r="G22" i="2"/>
  <c r="G19" i="2"/>
  <c r="G195" i="2"/>
  <c r="G193" i="2"/>
  <c r="G191" i="2"/>
  <c r="G194" i="2"/>
  <c r="G192" i="2"/>
  <c r="G190" i="2"/>
  <c r="G188" i="2"/>
  <c r="G189" i="2"/>
  <c r="G309" i="2"/>
  <c r="G305" i="2"/>
  <c r="G308" i="2"/>
  <c r="G307" i="2"/>
  <c r="G304" i="2"/>
  <c r="G306" i="2"/>
  <c r="G310" i="2"/>
  <c r="G845" i="2"/>
  <c r="G842" i="2"/>
  <c r="G838" i="2"/>
  <c r="G844" i="2"/>
  <c r="G840" i="2"/>
  <c r="G837" i="2"/>
  <c r="G841" i="2"/>
  <c r="G839" i="2"/>
  <c r="G843" i="2"/>
  <c r="G210" i="2"/>
  <c r="G208" i="2"/>
  <c r="G206" i="2"/>
  <c r="G216" i="2"/>
  <c r="G214" i="2"/>
  <c r="G212" i="2"/>
  <c r="G209" i="2"/>
  <c r="G207" i="2"/>
  <c r="G99" i="2"/>
  <c r="G92" i="2"/>
  <c r="G90" i="2"/>
  <c r="G88" i="2"/>
  <c r="G96" i="2"/>
  <c r="G94" i="2"/>
  <c r="G86" i="2"/>
  <c r="G98" i="2"/>
  <c r="G93" i="2"/>
  <c r="G91" i="2"/>
  <c r="G89" i="2"/>
  <c r="G87" i="2"/>
  <c r="G224" i="2"/>
  <c r="G222" i="2"/>
  <c r="G220" i="2"/>
  <c r="G225" i="2"/>
  <c r="G223" i="2"/>
  <c r="G221" i="2"/>
  <c r="G302" i="2"/>
  <c r="G298" i="2"/>
  <c r="G294" i="2"/>
  <c r="G301" i="2"/>
  <c r="G297" i="2"/>
  <c r="G293" i="2"/>
  <c r="G300" i="2"/>
  <c r="G296" i="2"/>
  <c r="G323" i="2"/>
  <c r="G322" i="2"/>
  <c r="G319" i="2"/>
  <c r="G321" i="2"/>
  <c r="G348" i="2"/>
  <c r="G346" i="2"/>
  <c r="G347" i="2"/>
  <c r="G345" i="2"/>
  <c r="G344" i="2"/>
  <c r="G53" i="2"/>
  <c r="G753" i="2"/>
  <c r="G749" i="2"/>
  <c r="G745" i="2"/>
  <c r="G741" i="2"/>
  <c r="G738" i="2"/>
  <c r="G751" i="2"/>
  <c r="G747" i="2"/>
  <c r="G743" i="2"/>
  <c r="G739" i="2"/>
  <c r="G748" i="2"/>
  <c r="G740" i="2"/>
  <c r="G746" i="2"/>
  <c r="G752" i="2"/>
  <c r="G744" i="2"/>
  <c r="G814" i="2"/>
  <c r="G810" i="2"/>
  <c r="G806" i="2"/>
  <c r="G803" i="2"/>
  <c r="G816" i="2"/>
  <c r="G812" i="2"/>
  <c r="G808" i="2"/>
  <c r="G804" i="2"/>
  <c r="G813" i="2"/>
  <c r="G805" i="2"/>
  <c r="G811" i="2"/>
  <c r="G809" i="2"/>
  <c r="G138" i="2"/>
  <c r="G854" i="2"/>
  <c r="G850" i="2"/>
  <c r="G847" i="2"/>
  <c r="G852" i="2"/>
  <c r="G848" i="2"/>
  <c r="G855" i="2"/>
  <c r="G851" i="2"/>
  <c r="G853" i="2"/>
  <c r="G849" i="2"/>
  <c r="G884" i="2"/>
  <c r="G883" i="2"/>
  <c r="G162" i="2"/>
  <c r="G1028" i="2"/>
  <c r="G1024" i="2"/>
  <c r="G1020" i="2"/>
  <c r="G1026" i="2"/>
  <c r="G1021" i="2"/>
  <c r="G1030" i="2"/>
  <c r="G1025" i="2"/>
  <c r="G1029" i="2"/>
  <c r="G1023" i="2"/>
  <c r="G1019" i="2"/>
  <c r="G1027" i="2"/>
  <c r="G1022" i="2"/>
  <c r="G205" i="2"/>
  <c r="G215" i="2"/>
  <c r="G1233" i="2"/>
  <c r="G1229" i="2"/>
  <c r="G1225" i="2"/>
  <c r="G1232" i="2"/>
  <c r="G1227" i="2"/>
  <c r="G1223" i="2"/>
  <c r="G1231" i="2"/>
  <c r="G1226" i="2"/>
  <c r="G1230" i="2"/>
  <c r="G1224" i="2"/>
  <c r="G1228" i="2"/>
  <c r="G1248" i="2"/>
  <c r="G1247" i="2"/>
  <c r="G1258" i="2"/>
  <c r="G1259" i="2"/>
  <c r="G246" i="2"/>
  <c r="G295" i="2"/>
  <c r="G324" i="2"/>
  <c r="G750" i="2"/>
  <c r="G807" i="2"/>
  <c r="G885" i="2"/>
  <c r="G156" i="2"/>
  <c r="G151" i="2"/>
  <c r="G158" i="2"/>
  <c r="G155" i="2"/>
  <c r="G153" i="2"/>
  <c r="G149" i="2"/>
  <c r="G160" i="2"/>
  <c r="G157" i="2"/>
  <c r="G152" i="2"/>
  <c r="G150" i="2"/>
  <c r="G263" i="2"/>
  <c r="G261" i="2"/>
  <c r="G259" i="2"/>
  <c r="G257" i="2"/>
  <c r="G255" i="2"/>
  <c r="G262" i="2"/>
  <c r="G260" i="2"/>
  <c r="G258" i="2"/>
  <c r="G256" i="2"/>
  <c r="G362" i="2"/>
  <c r="G359" i="2"/>
  <c r="G364" i="2"/>
  <c r="G360" i="2"/>
  <c r="G361" i="2"/>
  <c r="G59" i="2"/>
  <c r="G472" i="2"/>
  <c r="G471" i="2"/>
  <c r="G551" i="2"/>
  <c r="G547" i="2"/>
  <c r="G543" i="2"/>
  <c r="G539" i="2"/>
  <c r="G553" i="2"/>
  <c r="G549" i="2"/>
  <c r="G545" i="2"/>
  <c r="G541" i="2"/>
  <c r="G538" i="2"/>
  <c r="G546" i="2"/>
  <c r="G552" i="2"/>
  <c r="G544" i="2"/>
  <c r="G550" i="2"/>
  <c r="G542" i="2"/>
  <c r="G97" i="2"/>
  <c r="G618" i="2"/>
  <c r="G614" i="2"/>
  <c r="G620" i="2"/>
  <c r="G616" i="2"/>
  <c r="G613" i="2"/>
  <c r="G621" i="2"/>
  <c r="G619" i="2"/>
  <c r="G617" i="2"/>
  <c r="G825" i="2"/>
  <c r="G821" i="2"/>
  <c r="G818" i="2"/>
  <c r="G823" i="2"/>
  <c r="G819" i="2"/>
  <c r="G820" i="2"/>
  <c r="G826" i="2"/>
  <c r="G824" i="2"/>
  <c r="G143" i="2"/>
  <c r="G969" i="2"/>
  <c r="G967" i="2"/>
  <c r="G966" i="2"/>
  <c r="G965" i="2"/>
  <c r="G968" i="2"/>
  <c r="G213" i="2"/>
  <c r="G244" i="2"/>
  <c r="G252" i="2"/>
  <c r="G1442" i="2"/>
  <c r="G1438" i="2"/>
  <c r="G1434" i="2"/>
  <c r="G1443" i="2"/>
  <c r="G1437" i="2"/>
  <c r="G1433" i="2"/>
  <c r="G1441" i="2"/>
  <c r="G1436" i="2"/>
  <c r="G1440" i="2"/>
  <c r="G1435" i="2"/>
  <c r="G1444" i="2"/>
  <c r="G1439" i="2"/>
  <c r="G299" i="2"/>
  <c r="G313" i="2"/>
  <c r="G562" i="2"/>
  <c r="G558" i="2"/>
  <c r="G555" i="2"/>
  <c r="G560" i="2"/>
  <c r="G556" i="2"/>
  <c r="G561" i="2"/>
  <c r="G559" i="2"/>
  <c r="G557" i="2"/>
  <c r="G615" i="2"/>
  <c r="G796" i="2"/>
  <c r="G792" i="2"/>
  <c r="G788" i="2"/>
  <c r="G785" i="2"/>
  <c r="G798" i="2"/>
  <c r="G794" i="2"/>
  <c r="G790" i="2"/>
  <c r="G786" i="2"/>
  <c r="G799" i="2"/>
  <c r="G791" i="2"/>
  <c r="G797" i="2"/>
  <c r="G789" i="2"/>
  <c r="G795" i="2"/>
  <c r="G787" i="2"/>
  <c r="G815" i="2"/>
  <c r="G915" i="2"/>
  <c r="G918" i="2"/>
  <c r="G917" i="2"/>
  <c r="G914" i="2"/>
  <c r="G916" i="2"/>
  <c r="G182" i="2"/>
  <c r="G180" i="2"/>
  <c r="G178" i="2"/>
  <c r="G176" i="2"/>
  <c r="G186" i="2"/>
  <c r="G184" i="2"/>
  <c r="G183" i="2"/>
  <c r="G181" i="2"/>
  <c r="G179" i="2"/>
  <c r="G177" i="2"/>
  <c r="G107" i="2"/>
  <c r="G105" i="2"/>
  <c r="G103" i="2"/>
  <c r="G239" i="2"/>
  <c r="G237" i="2"/>
  <c r="G235" i="2"/>
  <c r="G233" i="2"/>
  <c r="G228" i="2"/>
  <c r="G241" i="2"/>
  <c r="G230" i="2"/>
  <c r="G240" i="2"/>
  <c r="G238" i="2"/>
  <c r="G236" i="2"/>
  <c r="G234" i="2"/>
  <c r="G232" i="2"/>
  <c r="G229" i="2"/>
  <c r="G334" i="2"/>
  <c r="G330" i="2"/>
  <c r="G333" i="2"/>
  <c r="G329" i="2"/>
  <c r="G326" i="2"/>
  <c r="G332" i="2"/>
  <c r="G328" i="2"/>
  <c r="G454" i="2"/>
  <c r="G451" i="2"/>
  <c r="G456" i="2"/>
  <c r="G452" i="2"/>
  <c r="G453" i="2"/>
  <c r="G457" i="2"/>
  <c r="G497" i="2"/>
  <c r="G494" i="2"/>
  <c r="G495" i="2"/>
  <c r="G496" i="2"/>
  <c r="G95" i="2"/>
  <c r="G102" i="2"/>
  <c r="G725" i="2"/>
  <c r="G721" i="2"/>
  <c r="G723" i="2"/>
  <c r="G720" i="2"/>
  <c r="G724" i="2"/>
  <c r="G760" i="2"/>
  <c r="G756" i="2"/>
  <c r="G762" i="2"/>
  <c r="G758" i="2"/>
  <c r="G755" i="2"/>
  <c r="G763" i="2"/>
  <c r="G761" i="2"/>
  <c r="G759" i="2"/>
  <c r="G136" i="2"/>
  <c r="G874" i="2"/>
  <c r="G873" i="2"/>
  <c r="G154" i="2"/>
  <c r="G159" i="2"/>
  <c r="G912" i="2"/>
  <c r="G908" i="2"/>
  <c r="G911" i="2"/>
  <c r="G907" i="2"/>
  <c r="G910" i="2"/>
  <c r="G909" i="2"/>
  <c r="G906" i="2"/>
  <c r="G1006" i="2"/>
  <c r="G1002" i="2"/>
  <c r="G1001" i="2"/>
  <c r="G1005" i="2"/>
  <c r="G1000" i="2"/>
  <c r="G1004" i="2"/>
  <c r="G999" i="2"/>
  <c r="G998" i="2"/>
  <c r="G1003" i="2"/>
  <c r="G211" i="2"/>
  <c r="G219" i="2"/>
  <c r="G1241" i="2"/>
  <c r="G1240" i="2"/>
  <c r="G1239" i="2"/>
  <c r="G1242" i="2"/>
  <c r="G227" i="2"/>
  <c r="G231" i="2"/>
  <c r="G331" i="2"/>
  <c r="G563" i="2"/>
  <c r="G654" i="2"/>
  <c r="G651" i="2"/>
  <c r="G656" i="2"/>
  <c r="G652" i="2"/>
  <c r="G655" i="2"/>
  <c r="G653" i="2"/>
  <c r="G718" i="2"/>
  <c r="G714" i="2"/>
  <c r="G710" i="2"/>
  <c r="G707" i="2"/>
  <c r="G716" i="2"/>
  <c r="G712" i="2"/>
  <c r="G708" i="2"/>
  <c r="G713" i="2"/>
  <c r="G711" i="2"/>
  <c r="G717" i="2"/>
  <c r="G709" i="2"/>
  <c r="G793" i="2"/>
  <c r="G822" i="2"/>
  <c r="G58" i="2"/>
  <c r="G56" i="2"/>
  <c r="G54" i="2"/>
  <c r="G52" i="2"/>
  <c r="G50" i="2"/>
  <c r="G51" i="2"/>
  <c r="G147" i="2"/>
  <c r="G145" i="2"/>
  <c r="G140" i="2"/>
  <c r="G144" i="2"/>
  <c r="G142" i="2"/>
  <c r="G137" i="2"/>
  <c r="G146" i="2"/>
  <c r="G139" i="2"/>
  <c r="G172" i="2"/>
  <c r="G170" i="2"/>
  <c r="G163" i="2"/>
  <c r="G169" i="2"/>
  <c r="G167" i="2"/>
  <c r="G165" i="2"/>
  <c r="G173" i="2"/>
  <c r="G171" i="2"/>
  <c r="G164" i="2"/>
  <c r="G253" i="2"/>
  <c r="G251" i="2"/>
  <c r="G249" i="2"/>
  <c r="G247" i="2"/>
  <c r="G245" i="2"/>
  <c r="G243" i="2"/>
  <c r="G316" i="2"/>
  <c r="G315" i="2"/>
  <c r="G312" i="2"/>
  <c r="G314" i="2"/>
  <c r="G341" i="2"/>
  <c r="G339" i="2"/>
  <c r="G340" i="2"/>
  <c r="G338" i="2"/>
  <c r="G337" i="2"/>
  <c r="G369" i="2"/>
  <c r="G366" i="2"/>
  <c r="G367" i="2"/>
  <c r="G368" i="2"/>
  <c r="G381" i="2"/>
  <c r="G378" i="2"/>
  <c r="G383" i="2"/>
  <c r="G379" i="2"/>
  <c r="G380" i="2"/>
  <c r="G384" i="2"/>
  <c r="G55" i="2"/>
  <c r="G61" i="2"/>
  <c r="G68" i="2"/>
  <c r="G66" i="2"/>
  <c r="G64" i="2"/>
  <c r="G62" i="2"/>
  <c r="G517" i="2"/>
  <c r="G516" i="2"/>
  <c r="G515" i="2"/>
  <c r="G100" i="2"/>
  <c r="G106" i="2"/>
  <c r="G734" i="2"/>
  <c r="G731" i="2"/>
  <c r="G736" i="2"/>
  <c r="G732" i="2"/>
  <c r="G733" i="2"/>
  <c r="G868" i="2"/>
  <c r="G867" i="2"/>
  <c r="G168" i="2"/>
  <c r="G185" i="2"/>
  <c r="G217" i="2"/>
  <c r="G248" i="2"/>
  <c r="G292" i="2"/>
  <c r="G320" i="2"/>
  <c r="G335" i="2"/>
  <c r="G363" i="2"/>
  <c r="G518" i="2"/>
  <c r="G540" i="2"/>
  <c r="G742" i="2"/>
  <c r="G396" i="2"/>
  <c r="G392" i="2"/>
  <c r="G388" i="2"/>
  <c r="G394" i="2"/>
  <c r="G390" i="2"/>
  <c r="G414" i="2"/>
  <c r="G412" i="2"/>
  <c r="G432" i="2"/>
  <c r="G428" i="2"/>
  <c r="G430" i="2"/>
  <c r="G508" i="2"/>
  <c r="G504" i="2"/>
  <c r="G506" i="2"/>
  <c r="G502" i="2"/>
  <c r="G611" i="2"/>
  <c r="G607" i="2"/>
  <c r="G603" i="2"/>
  <c r="G599" i="2"/>
  <c r="G609" i="2"/>
  <c r="G605" i="2"/>
  <c r="G601" i="2"/>
  <c r="G632" i="2"/>
  <c r="G628" i="2"/>
  <c r="G634" i="2"/>
  <c r="G630" i="2"/>
  <c r="G771" i="2"/>
  <c r="G767" i="2"/>
  <c r="G769" i="2"/>
  <c r="G865" i="2"/>
  <c r="G861" i="2"/>
  <c r="G863" i="2"/>
  <c r="G859" i="2"/>
  <c r="G862" i="2"/>
  <c r="G858" i="2"/>
  <c r="G962" i="2"/>
  <c r="G959" i="2"/>
  <c r="G963" i="2"/>
  <c r="G961" i="2"/>
  <c r="G960" i="2"/>
  <c r="G1078" i="2"/>
  <c r="G1074" i="2"/>
  <c r="G1070" i="2"/>
  <c r="G1066" i="2"/>
  <c r="G1076" i="2"/>
  <c r="G1071" i="2"/>
  <c r="G1075" i="2"/>
  <c r="G1069" i="2"/>
  <c r="G1065" i="2"/>
  <c r="G1079" i="2"/>
  <c r="G1073" i="2"/>
  <c r="G1068" i="2"/>
  <c r="G1072" i="2"/>
  <c r="G1137" i="2"/>
  <c r="G1133" i="2"/>
  <c r="G1129" i="2"/>
  <c r="G1136" i="2"/>
  <c r="G1132" i="2"/>
  <c r="G1128" i="2"/>
  <c r="G1125" i="2"/>
  <c r="G1135" i="2"/>
  <c r="G1131" i="2"/>
  <c r="G1127" i="2"/>
  <c r="G1134" i="2"/>
  <c r="G1130" i="2"/>
  <c r="G1159" i="2"/>
  <c r="G1155" i="2"/>
  <c r="G1152" i="2"/>
  <c r="G1158" i="2"/>
  <c r="G1154" i="2"/>
  <c r="G1157" i="2"/>
  <c r="G1153" i="2"/>
  <c r="G1160" i="2"/>
  <c r="G1185" i="2"/>
  <c r="G1181" i="2"/>
  <c r="G1184" i="2"/>
  <c r="G1180" i="2"/>
  <c r="G1187" i="2"/>
  <c r="G1183" i="2"/>
  <c r="G1182" i="2"/>
  <c r="G1179" i="2"/>
  <c r="G1204" i="2"/>
  <c r="G1200" i="2"/>
  <c r="G1203" i="2"/>
  <c r="G1199" i="2"/>
  <c r="G1202" i="2"/>
  <c r="G1201" i="2"/>
  <c r="G1205" i="2"/>
  <c r="G1364" i="2"/>
  <c r="G1360" i="2"/>
  <c r="G1356" i="2"/>
  <c r="G1363" i="2"/>
  <c r="G1358" i="2"/>
  <c r="G1362" i="2"/>
  <c r="G1357" i="2"/>
  <c r="G1366" i="2"/>
  <c r="G1361" i="2"/>
  <c r="G1365" i="2"/>
  <c r="G1359" i="2"/>
  <c r="G1355" i="2"/>
  <c r="G1390" i="2"/>
  <c r="G1386" i="2"/>
  <c r="G1382" i="2"/>
  <c r="G1388" i="2"/>
  <c r="G1383" i="2"/>
  <c r="G1392" i="2"/>
  <c r="G1387" i="2"/>
  <c r="G1391" i="2"/>
  <c r="G1385" i="2"/>
  <c r="G1381" i="2"/>
  <c r="G1384" i="2"/>
  <c r="G1431" i="2"/>
  <c r="G1427" i="2"/>
  <c r="G1423" i="2"/>
  <c r="G1420" i="2"/>
  <c r="G1428" i="2"/>
  <c r="G1422" i="2"/>
  <c r="G1426" i="2"/>
  <c r="G1421" i="2"/>
  <c r="G1430" i="2"/>
  <c r="G1425" i="2"/>
  <c r="G1424" i="2"/>
  <c r="G1429" i="2"/>
  <c r="G1457" i="2"/>
  <c r="G1453" i="2"/>
  <c r="G1449" i="2"/>
  <c r="G1446" i="2"/>
  <c r="G1452" i="2"/>
  <c r="G1447" i="2"/>
  <c r="G1456" i="2"/>
  <c r="G1451" i="2"/>
  <c r="G1455" i="2"/>
  <c r="G1450" i="2"/>
  <c r="G1454" i="2"/>
  <c r="G1448" i="2"/>
  <c r="G1459" i="2"/>
  <c r="G391" i="2"/>
  <c r="G413" i="2"/>
  <c r="G420" i="2"/>
  <c r="G427" i="2"/>
  <c r="G435" i="2"/>
  <c r="G442" i="2"/>
  <c r="G475" i="2"/>
  <c r="G482" i="2"/>
  <c r="G500" i="2"/>
  <c r="G507" i="2"/>
  <c r="G565" i="2"/>
  <c r="G572" i="2"/>
  <c r="G580" i="2"/>
  <c r="G587" i="2"/>
  <c r="G602" i="2"/>
  <c r="G610" i="2"/>
  <c r="G631" i="2"/>
  <c r="G638" i="2"/>
  <c r="G646" i="2"/>
  <c r="G660" i="2"/>
  <c r="G667" i="2"/>
  <c r="G680" i="2"/>
  <c r="G688" i="2"/>
  <c r="G766" i="2"/>
  <c r="G774" i="2"/>
  <c r="G831" i="2"/>
  <c r="G860" i="2"/>
  <c r="G1067" i="2"/>
  <c r="G592" i="2"/>
  <c r="G588" i="2"/>
  <c r="G584" i="2"/>
  <c r="G594" i="2"/>
  <c r="G590" i="2"/>
  <c r="G586" i="2"/>
  <c r="G582" i="2"/>
  <c r="G675" i="2"/>
  <c r="G671" i="2"/>
  <c r="G673" i="2"/>
  <c r="G669" i="2"/>
  <c r="G696" i="2"/>
  <c r="G694" i="2"/>
  <c r="G894" i="2"/>
  <c r="G893" i="2"/>
  <c r="G895" i="2"/>
  <c r="G901" i="2"/>
  <c r="G904" i="2"/>
  <c r="G900" i="2"/>
  <c r="G897" i="2"/>
  <c r="G903" i="2"/>
  <c r="G899" i="2"/>
  <c r="G902" i="2"/>
  <c r="G995" i="2"/>
  <c r="G991" i="2"/>
  <c r="G987" i="2"/>
  <c r="G983" i="2"/>
  <c r="G992" i="2"/>
  <c r="G986" i="2"/>
  <c r="G981" i="2"/>
  <c r="G996" i="2"/>
  <c r="G990" i="2"/>
  <c r="G985" i="2"/>
  <c r="G980" i="2"/>
  <c r="G994" i="2"/>
  <c r="G989" i="2"/>
  <c r="G984" i="2"/>
  <c r="G979" i="2"/>
  <c r="G988" i="2"/>
  <c r="G1017" i="2"/>
  <c r="G1013" i="2"/>
  <c r="G1009" i="2"/>
  <c r="G1016" i="2"/>
  <c r="G1011" i="2"/>
  <c r="G1015" i="2"/>
  <c r="G1010" i="2"/>
  <c r="G1014" i="2"/>
  <c r="G1008" i="2"/>
  <c r="G1054" i="2"/>
  <c r="G1050" i="2"/>
  <c r="G1046" i="2"/>
  <c r="G1052" i="2"/>
  <c r="G1047" i="2"/>
  <c r="G1042" i="2"/>
  <c r="G1051" i="2"/>
  <c r="G1045" i="2"/>
  <c r="G1049" i="2"/>
  <c r="G1044" i="2"/>
  <c r="G1043" i="2"/>
  <c r="G1053" i="2"/>
  <c r="G1109" i="2"/>
  <c r="G1105" i="2"/>
  <c r="G1101" i="2"/>
  <c r="G1097" i="2"/>
  <c r="G1093" i="2"/>
  <c r="G1089" i="2"/>
  <c r="G1085" i="2"/>
  <c r="G1107" i="2"/>
  <c r="G1102" i="2"/>
  <c r="G1096" i="2"/>
  <c r="G1091" i="2"/>
  <c r="G1086" i="2"/>
  <c r="G1081" i="2"/>
  <c r="G1111" i="2"/>
  <c r="G1106" i="2"/>
  <c r="G1100" i="2"/>
  <c r="G1095" i="2"/>
  <c r="G1090" i="2"/>
  <c r="G1084" i="2"/>
  <c r="G1110" i="2"/>
  <c r="G1104" i="2"/>
  <c r="G1099" i="2"/>
  <c r="G1094" i="2"/>
  <c r="G1088" i="2"/>
  <c r="G1083" i="2"/>
  <c r="G1092" i="2"/>
  <c r="G1103" i="2"/>
  <c r="G1082" i="2"/>
  <c r="G1113" i="2"/>
  <c r="G1122" i="2"/>
  <c r="G1123" i="2"/>
  <c r="G1215" i="2"/>
  <c r="G1211" i="2"/>
  <c r="G1218" i="2"/>
  <c r="G1213" i="2"/>
  <c r="G1208" i="2"/>
  <c r="G1217" i="2"/>
  <c r="G1212" i="2"/>
  <c r="G1207" i="2"/>
  <c r="G1216" i="2"/>
  <c r="G1210" i="2"/>
  <c r="G1214" i="2"/>
  <c r="G1209" i="2"/>
  <c r="G1221" i="2"/>
  <c r="G1220" i="2"/>
  <c r="G1236" i="2"/>
  <c r="G1237" i="2"/>
  <c r="G1235" i="2"/>
  <c r="G1245" i="2"/>
  <c r="G1244" i="2"/>
  <c r="G1250" i="2"/>
  <c r="G1251" i="2"/>
  <c r="G1255" i="2"/>
  <c r="G1253" i="2"/>
  <c r="G1256" i="2"/>
  <c r="G1254" i="2"/>
  <c r="G1271" i="2"/>
  <c r="G1270" i="2"/>
  <c r="G1275" i="2"/>
  <c r="G1276" i="2"/>
  <c r="G386" i="2"/>
  <c r="G393" i="2"/>
  <c r="G415" i="2"/>
  <c r="G429" i="2"/>
  <c r="G436" i="2"/>
  <c r="G501" i="2"/>
  <c r="G509" i="2"/>
  <c r="G566" i="2"/>
  <c r="G581" i="2"/>
  <c r="G589" i="2"/>
  <c r="G597" i="2"/>
  <c r="G604" i="2"/>
  <c r="G626" i="2"/>
  <c r="G633" i="2"/>
  <c r="G640" i="2"/>
  <c r="G668" i="2"/>
  <c r="G682" i="2"/>
  <c r="G697" i="2"/>
  <c r="G768" i="2"/>
  <c r="G833" i="2"/>
  <c r="G864" i="2"/>
  <c r="G876" i="2"/>
  <c r="G898" i="2"/>
  <c r="G993" i="2"/>
  <c r="G1077" i="2"/>
  <c r="G1126" i="2"/>
  <c r="G421" i="2"/>
  <c r="G423" i="2"/>
  <c r="G419" i="2"/>
  <c r="G447" i="2"/>
  <c r="G443" i="2"/>
  <c r="G439" i="2"/>
  <c r="G449" i="2"/>
  <c r="G445" i="2"/>
  <c r="G441" i="2"/>
  <c r="G437" i="2"/>
  <c r="G479" i="2"/>
  <c r="G477" i="2"/>
  <c r="G577" i="2"/>
  <c r="G573" i="2"/>
  <c r="G569" i="2"/>
  <c r="G575" i="2"/>
  <c r="G571" i="2"/>
  <c r="G567" i="2"/>
  <c r="G647" i="2"/>
  <c r="G643" i="2"/>
  <c r="G639" i="2"/>
  <c r="G649" i="2"/>
  <c r="G645" i="2"/>
  <c r="G641" i="2"/>
  <c r="G664" i="2"/>
  <c r="G662" i="2"/>
  <c r="G689" i="2"/>
  <c r="G685" i="2"/>
  <c r="G681" i="2"/>
  <c r="G687" i="2"/>
  <c r="G683" i="2"/>
  <c r="G890" i="2"/>
  <c r="G887" i="2"/>
  <c r="G889" i="2"/>
  <c r="G888" i="2"/>
  <c r="G955" i="2"/>
  <c r="G957" i="2"/>
  <c r="G953" i="2"/>
  <c r="G956" i="2"/>
  <c r="G976" i="2"/>
  <c r="G972" i="2"/>
  <c r="G977" i="2"/>
  <c r="G975" i="2"/>
  <c r="G971" i="2"/>
  <c r="G974" i="2"/>
  <c r="G1148" i="2"/>
  <c r="G1144" i="2"/>
  <c r="G1140" i="2"/>
  <c r="G1147" i="2"/>
  <c r="G1143" i="2"/>
  <c r="G1150" i="2"/>
  <c r="G1146" i="2"/>
  <c r="G1142" i="2"/>
  <c r="G1139" i="2"/>
  <c r="G1149" i="2"/>
  <c r="G1145" i="2"/>
  <c r="G1141" i="2"/>
  <c r="G1174" i="2"/>
  <c r="G1170" i="2"/>
  <c r="G1166" i="2"/>
  <c r="G1177" i="2"/>
  <c r="G1173" i="2"/>
  <c r="G1169" i="2"/>
  <c r="G1165" i="2"/>
  <c r="G1162" i="2"/>
  <c r="G1176" i="2"/>
  <c r="G1172" i="2"/>
  <c r="G1168" i="2"/>
  <c r="G1164" i="2"/>
  <c r="G1167" i="2"/>
  <c r="G1163" i="2"/>
  <c r="G1175" i="2"/>
  <c r="G1171" i="2"/>
  <c r="G1197" i="2"/>
  <c r="G1193" i="2"/>
  <c r="G1194" i="2"/>
  <c r="G1189" i="2"/>
  <c r="G1192" i="2"/>
  <c r="G1196" i="2"/>
  <c r="G1191" i="2"/>
  <c r="G1195" i="2"/>
  <c r="G1190" i="2"/>
  <c r="G1265" i="2"/>
  <c r="G1267" i="2"/>
  <c r="G1262" i="2"/>
  <c r="G1266" i="2"/>
  <c r="G1261" i="2"/>
  <c r="G1264" i="2"/>
  <c r="G1268" i="2"/>
  <c r="G1263" i="2"/>
  <c r="G1353" i="2"/>
  <c r="G1349" i="2"/>
  <c r="G1345" i="2"/>
  <c r="G1342" i="2"/>
  <c r="G1348" i="2"/>
  <c r="G1343" i="2"/>
  <c r="G1352" i="2"/>
  <c r="G1347" i="2"/>
  <c r="G1351" i="2"/>
  <c r="G1346" i="2"/>
  <c r="G1344" i="2"/>
  <c r="G1350" i="2"/>
  <c r="G1379" i="2"/>
  <c r="G1375" i="2"/>
  <c r="G1371" i="2"/>
  <c r="G1368" i="2"/>
  <c r="G1378" i="2"/>
  <c r="G1373" i="2"/>
  <c r="G1377" i="2"/>
  <c r="G1372" i="2"/>
  <c r="G1376" i="2"/>
  <c r="G1370" i="2"/>
  <c r="G1374" i="2"/>
  <c r="G1369" i="2"/>
  <c r="G1405" i="2"/>
  <c r="G1401" i="2"/>
  <c r="G1397" i="2"/>
  <c r="G1394" i="2"/>
  <c r="G1403" i="2"/>
  <c r="G1398" i="2"/>
  <c r="G1402" i="2"/>
  <c r="G1396" i="2"/>
  <c r="G1400" i="2"/>
  <c r="G1395" i="2"/>
  <c r="G1404" i="2"/>
  <c r="G1399" i="2"/>
  <c r="G1416" i="2"/>
  <c r="G1412" i="2"/>
  <c r="G1408" i="2"/>
  <c r="G1418" i="2"/>
  <c r="G1413" i="2"/>
  <c r="G1417" i="2"/>
  <c r="G1411" i="2"/>
  <c r="G1407" i="2"/>
  <c r="G1415" i="2"/>
  <c r="G1410" i="2"/>
  <c r="G1414" i="2"/>
  <c r="G1409" i="2"/>
  <c r="G387" i="2"/>
  <c r="G395" i="2"/>
  <c r="G410" i="2"/>
  <c r="G417" i="2"/>
  <c r="G424" i="2"/>
  <c r="G431" i="2"/>
  <c r="G438" i="2"/>
  <c r="G446" i="2"/>
  <c r="G478" i="2"/>
  <c r="G503" i="2"/>
  <c r="G568" i="2"/>
  <c r="G576" i="2"/>
  <c r="G583" i="2"/>
  <c r="G591" i="2"/>
  <c r="G598" i="2"/>
  <c r="G606" i="2"/>
  <c r="G627" i="2"/>
  <c r="G635" i="2"/>
  <c r="G642" i="2"/>
  <c r="G663" i="2"/>
  <c r="G670" i="2"/>
  <c r="G684" i="2"/>
  <c r="G692" i="2"/>
  <c r="G770" i="2"/>
  <c r="G828" i="2"/>
  <c r="G834" i="2"/>
  <c r="G1087" i="2"/>
  <c r="G1156" i="2"/>
  <c r="G1389" i="2"/>
  <c r="G871" i="2" l="1"/>
</calcChain>
</file>

<file path=xl/sharedStrings.xml><?xml version="1.0" encoding="utf-8"?>
<sst xmlns="http://schemas.openxmlformats.org/spreadsheetml/2006/main" count="4993" uniqueCount="776">
  <si>
    <t>Réf. Interne</t>
  </si>
  <si>
    <t>Repère</t>
  </si>
  <si>
    <t>Intitulé</t>
  </si>
  <si>
    <t>U</t>
  </si>
  <si>
    <t>Qté</t>
  </si>
  <si>
    <t>FO UNIT</t>
  </si>
  <si>
    <t>FO UNIT
MARGÉ</t>
  </si>
  <si>
    <t>FO TOTAL</t>
  </si>
  <si>
    <t>MO UNIT</t>
  </si>
  <si>
    <t>MO UNIT
MARGÉ</t>
  </si>
  <si>
    <t>MO TOTAL</t>
  </si>
  <si>
    <t>PRIX H.T
UNITAIRE</t>
  </si>
  <si>
    <t>TOTAL
H.T</t>
  </si>
  <si>
    <t>Domaine</t>
  </si>
  <si>
    <t>Famille</t>
  </si>
  <si>
    <t>Article</t>
  </si>
  <si>
    <t>Dimensions/Modèle</t>
  </si>
  <si>
    <t>REFERENCE</t>
  </si>
  <si>
    <t>Unité</t>
  </si>
  <si>
    <t>PU Achat</t>
  </si>
  <si>
    <t>MO/U Achat</t>
  </si>
  <si>
    <t>Tuyauterie</t>
  </si>
  <si>
    <t>TUBES ACIER NOIR</t>
  </si>
  <si>
    <t>T01 Distribution y compris raccords, supports et accessoires</t>
  </si>
  <si>
    <t>DN 15/21</t>
  </si>
  <si>
    <t>DN 20/27</t>
  </si>
  <si>
    <t>DN 26/34</t>
  </si>
  <si>
    <t>DN 33/42</t>
  </si>
  <si>
    <t>DN 40/49</t>
  </si>
  <si>
    <t>DN 50/60</t>
  </si>
  <si>
    <t>T03 Distribution y compris raccords, supports et accessoires</t>
  </si>
  <si>
    <t>T10 Distribution y compris raccords, supports et accessoires</t>
  </si>
  <si>
    <t>DN 76.1 x 2.9</t>
  </si>
  <si>
    <t>DN 88.9 x 3.2</t>
  </si>
  <si>
    <t>DN 114.3 x 3.6</t>
  </si>
  <si>
    <t>DN 139.7 x 4</t>
  </si>
  <si>
    <t>DN 168.3 x 4.5</t>
  </si>
  <si>
    <t>DN 219.1 x 6.3</t>
  </si>
  <si>
    <t>DN 323.9 x 7.1</t>
  </si>
  <si>
    <t>DN 355.6 x 8</t>
  </si>
  <si>
    <t>DN 406.4 x 8.8</t>
  </si>
  <si>
    <t>T19 Distribution y compris raccords, supports et accessoires</t>
  </si>
  <si>
    <t>T01 L.T y compris raccords, supports et accessoires</t>
  </si>
  <si>
    <t>T03 L.T y compris raccords, supports et accessoires</t>
  </si>
  <si>
    <t>T10 L.T y compris raccords, supports et accessoires</t>
  </si>
  <si>
    <t>T19 L.T y compris raccords, supports et accessoires</t>
  </si>
  <si>
    <t>DN 323.3 x 7.1</t>
  </si>
  <si>
    <t>TUBES SÉRIE PÉTROLE</t>
  </si>
  <si>
    <t>Distribution Acier y compris raccords, supports et accessoires</t>
  </si>
  <si>
    <t>DN 76.1 x 5</t>
  </si>
  <si>
    <t>DN 88.9 x 5.6</t>
  </si>
  <si>
    <t>DN 114.3 x 6.3</t>
  </si>
  <si>
    <t>DN 168.3 x 7.1</t>
  </si>
  <si>
    <t>DN 219.1 x 8</t>
  </si>
  <si>
    <t>DN 406.4 x 12.5</t>
  </si>
  <si>
    <t>Local Technique Tube acier y compris raccords, supports et accessoires</t>
  </si>
  <si>
    <t>TUBES ACIER GALVANISÉ</t>
  </si>
  <si>
    <t>TUBES INOX 304L</t>
  </si>
  <si>
    <t>Distribution soudé, y compris raccords, supports et accessoires</t>
  </si>
  <si>
    <t>21.3 x 1.6 DN 15</t>
  </si>
  <si>
    <t>26.9 x 1.6 DN 20</t>
  </si>
  <si>
    <t>33.7 x 1.6 DN 25</t>
  </si>
  <si>
    <t>42.4 x 1.6 DN 32</t>
  </si>
  <si>
    <t>48.3 x 1.6 DN 40</t>
  </si>
  <si>
    <t>60.3 x 1.6 DN 50</t>
  </si>
  <si>
    <t>76.1 x 1.6 DN 65</t>
  </si>
  <si>
    <t>88.9 x 1.6 DN 80</t>
  </si>
  <si>
    <t>114.3 x 1.6 DN 100</t>
  </si>
  <si>
    <t>139.7 x 2 DN 125</t>
  </si>
  <si>
    <t>168.3 x 2 DN 150</t>
  </si>
  <si>
    <t>219.1 x 2 DN 200</t>
  </si>
  <si>
    <t>Local Technique y compris raccords, supports et accessoires</t>
  </si>
  <si>
    <t>TUBES INOX 316L</t>
  </si>
  <si>
    <t>Distribution soudé y compris raccords, supports et accessoires</t>
  </si>
  <si>
    <t xml:space="preserve">Ép 2.11 mm - DN 15 </t>
  </si>
  <si>
    <t xml:space="preserve">Ép 2.11 mm - DN 20 </t>
  </si>
  <si>
    <t xml:space="preserve">Ép 2.77 mm - DN 25 </t>
  </si>
  <si>
    <t>Ép 2.77 mm - DN 32</t>
  </si>
  <si>
    <t xml:space="preserve">Ép 2.77 mm - DN 40 </t>
  </si>
  <si>
    <t xml:space="preserve">Ép 2.77 mm - DN 50 </t>
  </si>
  <si>
    <t xml:space="preserve">Ép 3.05 mm - DN 65 </t>
  </si>
  <si>
    <t xml:space="preserve">Ép 3.05 mm - DN 80 </t>
  </si>
  <si>
    <t xml:space="preserve">Ép 3.05 mm - DN 100 </t>
  </si>
  <si>
    <t xml:space="preserve">Ép 3.40 mm - DN 125 </t>
  </si>
  <si>
    <t xml:space="preserve">Ép 3.40 mm - DN 150 </t>
  </si>
  <si>
    <t xml:space="preserve">Ép 3.76 mm - DN 200 </t>
  </si>
  <si>
    <t>Local Technique soudé y compris raccords, supports et accessoires</t>
  </si>
  <si>
    <t>TUBES FONTE SMU</t>
  </si>
  <si>
    <t>SMU Fonte  y compris raccords, supports et accessoires</t>
  </si>
  <si>
    <t>DN 50</t>
  </si>
  <si>
    <t>DN 75</t>
  </si>
  <si>
    <t>DN 100</t>
  </si>
  <si>
    <t>DN 125</t>
  </si>
  <si>
    <t>DN 150</t>
  </si>
  <si>
    <t>DN 200</t>
  </si>
  <si>
    <t>DN 250</t>
  </si>
  <si>
    <t>DN 300</t>
  </si>
  <si>
    <t>SMU Plus HB y compris raccords, supports et accessoires</t>
  </si>
  <si>
    <t>TUBES PVC/PEHD/PER</t>
  </si>
  <si>
    <t>PVC évacuation NF (Ø ext.) y compris raccords, supports et accessoires</t>
  </si>
  <si>
    <t>DN 32</t>
  </si>
  <si>
    <t>DN 40</t>
  </si>
  <si>
    <t>DN 63</t>
  </si>
  <si>
    <t>DN 80</t>
  </si>
  <si>
    <t>DN 140</t>
  </si>
  <si>
    <t>DN 160</t>
  </si>
  <si>
    <t>DN 315</t>
  </si>
  <si>
    <t>PVC eau pluviale (Ø ext.) y compris raccords, supports et accessoires</t>
  </si>
  <si>
    <t>PVC Pression qualité alimentaire (Ø ext.) y compris raccords, supports et accessoires</t>
  </si>
  <si>
    <t>DN 16</t>
  </si>
  <si>
    <t>DN 20</t>
  </si>
  <si>
    <t>DN 25</t>
  </si>
  <si>
    <t>DN 90</t>
  </si>
  <si>
    <t>DN 110</t>
  </si>
  <si>
    <t>DN 225</t>
  </si>
  <si>
    <t xml:space="preserve">PVC_C PN 16 à 25 (Ø ext.) y compris raccords, supports et accessoires </t>
  </si>
  <si>
    <t>KRYOCLIM y compris raccords, supports et accessoires</t>
  </si>
  <si>
    <t xml:space="preserve">P.E.80 AEP bleue 12,5 bars (Ø ext.) y compris raccords, supports et accessoires </t>
  </si>
  <si>
    <t>P.E.80 AEP bleue 16 bars (Ø ext.) y compris raccords, supports et accessoires</t>
  </si>
  <si>
    <t>P.E.80 AEP 12,5 b en barres y compris raccords, supports et accessoires</t>
  </si>
  <si>
    <t>DN 5.8 x 63</t>
  </si>
  <si>
    <t>DN 5.8 x 75</t>
  </si>
  <si>
    <t>DN 6.7 x 90</t>
  </si>
  <si>
    <t>DN 8.1 x 110</t>
  </si>
  <si>
    <t>PER gainé y compris raccords, supports et accessoires</t>
  </si>
  <si>
    <t>10/12</t>
  </si>
  <si>
    <t>13/16</t>
  </si>
  <si>
    <t>16/20</t>
  </si>
  <si>
    <t>20/25</t>
  </si>
  <si>
    <t xml:space="preserve">Boite de réservation en dalle </t>
  </si>
  <si>
    <t>Gaine en 40 incomprésible &amp; accessoires</t>
  </si>
  <si>
    <t>Dalle sortie</t>
  </si>
  <si>
    <t>Multicouches y compris raccords, supports et accessoires</t>
  </si>
  <si>
    <t>Barres Ø ext. 16</t>
  </si>
  <si>
    <t>Barres Ø ext. 20</t>
  </si>
  <si>
    <t>Barres Ø ext. 26</t>
  </si>
  <si>
    <t>Barres Ø ext. 32</t>
  </si>
  <si>
    <t>Barres Ø ext. 40</t>
  </si>
  <si>
    <t>Barres Ø ext. 50</t>
  </si>
  <si>
    <t>Barres Ø ext. 63</t>
  </si>
  <si>
    <t>Couronnes multicouches prés-isolé Ø ext. 16_</t>
  </si>
  <si>
    <t>Couronnes multicouches prés-isolé Ø ext. 20_</t>
  </si>
  <si>
    <t>Couronnes multicouches prés-isolé Ø ext. 25_</t>
  </si>
  <si>
    <t>Couronnes multicouches prés-isolé Ø ext. 32_</t>
  </si>
  <si>
    <t>P.E.80 GAZ bandes jaunes y compris raccords, supports et accessoires</t>
  </si>
  <si>
    <t>DN 20 - cal 15</t>
  </si>
  <si>
    <t>DN 32 - cal 25</t>
  </si>
  <si>
    <t>DN 40 - cal 32</t>
  </si>
  <si>
    <t>DN 63 - cal 50</t>
  </si>
  <si>
    <t>DN 90 - cal 80</t>
  </si>
  <si>
    <t>DN 110 - cal 100</t>
  </si>
  <si>
    <t>RACCORDS</t>
  </si>
  <si>
    <t>PE ACIER</t>
  </si>
  <si>
    <t>Acier DN 20</t>
  </si>
  <si>
    <t>Acier DN 32</t>
  </si>
  <si>
    <t>Acier DN 40</t>
  </si>
  <si>
    <t>Acier DN 63</t>
  </si>
  <si>
    <t>Acier DN 80</t>
  </si>
  <si>
    <t>Acier DN 100</t>
  </si>
  <si>
    <t>PE CUIVRE</t>
  </si>
  <si>
    <t>Cuivre DN 20</t>
  </si>
  <si>
    <t>Cuivre DN 25</t>
  </si>
  <si>
    <t>Cuivre DN 32</t>
  </si>
  <si>
    <t>Cuivre DN 40</t>
  </si>
  <si>
    <t>Cuivre DN 50</t>
  </si>
  <si>
    <t>Cuivre DN 63</t>
  </si>
  <si>
    <t>TUBES CUIVRE</t>
  </si>
  <si>
    <t>Écroui y compris raccords, supports et accessoires</t>
  </si>
  <si>
    <t>DN 10/12</t>
  </si>
  <si>
    <t>DN 12/14</t>
  </si>
  <si>
    <t>DN 14/16</t>
  </si>
  <si>
    <t>DN 16/18</t>
  </si>
  <si>
    <t>DN 20/22</t>
  </si>
  <si>
    <t>DN 26/28</t>
  </si>
  <si>
    <t>DN 30/32</t>
  </si>
  <si>
    <t>DN 38/40</t>
  </si>
  <si>
    <t>DN 40/42</t>
  </si>
  <si>
    <t>DN 50/52</t>
  </si>
  <si>
    <t>Recuit  y compris raccords, supports et accessoires</t>
  </si>
  <si>
    <t>DN 08/10</t>
  </si>
  <si>
    <t>Recuit gainé y compris raccords, supports et accessoires. Type WICU</t>
  </si>
  <si>
    <t>TUBES CUIVRE FRIGORIFIQUE</t>
  </si>
  <si>
    <t>En barre y compris raccords, supports et accessoires</t>
  </si>
  <si>
    <t>1/4</t>
  </si>
  <si>
    <t>3/8</t>
  </si>
  <si>
    <t>1/2</t>
  </si>
  <si>
    <t>5/8</t>
  </si>
  <si>
    <t>3/4</t>
  </si>
  <si>
    <t>1</t>
  </si>
  <si>
    <t>1.1/8</t>
  </si>
  <si>
    <t>1.3/8</t>
  </si>
  <si>
    <t>Pré isolée en barre  y compris raccords, supports et accessoires</t>
  </si>
  <si>
    <t>En couronnes pré-isolées y compris raccords, supports et accessoires</t>
  </si>
  <si>
    <t>LIAISONS FRIGORIFIQUES</t>
  </si>
  <si>
    <t>Tirage au vide et complément de charge UI</t>
  </si>
  <si>
    <t>_A</t>
  </si>
  <si>
    <t>Tube en cuivre frigorifique comprenant (A+R) 2 tubes</t>
  </si>
  <si>
    <t>Bus de communication</t>
  </si>
  <si>
    <t>Robinetterie</t>
  </si>
  <si>
    <t>VANNES &amp; ACCESSOIRES</t>
  </si>
  <si>
    <t>Vanne d'arrêt 1/4 tour</t>
  </si>
  <si>
    <t>DN 12/17</t>
  </si>
  <si>
    <t xml:space="preserve">Arrêt papillon </t>
  </si>
  <si>
    <t>DN 65</t>
  </si>
  <si>
    <t>avec démultiplicateur DN 200</t>
  </si>
  <si>
    <t>avec démultiplicateur DN 250</t>
  </si>
  <si>
    <t>avec démultiplicateur DN 300</t>
  </si>
  <si>
    <t>avec démultiplicateur DN 350</t>
  </si>
  <si>
    <t>avec démultiplicateur DN 400</t>
  </si>
  <si>
    <t>JMC Vanne d'arrêt papillon</t>
  </si>
  <si>
    <t>DN 350</t>
  </si>
  <si>
    <t>DN 400</t>
  </si>
  <si>
    <t>STAD Vanne de réglage de débit - TA CONTROL</t>
  </si>
  <si>
    <t>DN 15</t>
  </si>
  <si>
    <t>STAF Vanne de réglage de débit - TA CONTROL</t>
  </si>
  <si>
    <t>KITSTAP Régulation de pression - TA CONTROL</t>
  </si>
  <si>
    <t>Robinet à soupape</t>
  </si>
  <si>
    <t>Pressostatique</t>
  </si>
  <si>
    <t>RADIATEURS ET VC</t>
  </si>
  <si>
    <t>Purgeur à clef</t>
  </si>
  <si>
    <t>Robinet avec tête thermostatique</t>
  </si>
  <si>
    <t>Robinet de vidange</t>
  </si>
  <si>
    <t>_B</t>
  </si>
  <si>
    <t>Coude de réglage</t>
  </si>
  <si>
    <t>Té de réglage</t>
  </si>
  <si>
    <t>Té réglage type QUITUS</t>
  </si>
  <si>
    <t>Flexibles calorifugés 19 - 500 mm</t>
  </si>
  <si>
    <t>ANTI BELIER</t>
  </si>
  <si>
    <t>A ressort</t>
  </si>
  <si>
    <t>Pneumatique</t>
  </si>
  <si>
    <t>PURGE &amp; PUISAGE</t>
  </si>
  <si>
    <t>Purgeur Flexvent</t>
  </si>
  <si>
    <t>12/17</t>
  </si>
  <si>
    <t>15/21</t>
  </si>
  <si>
    <t>Purgeur grand débit Flexvent</t>
  </si>
  <si>
    <t>Robinet de purge</t>
  </si>
  <si>
    <t>DN 8/13</t>
  </si>
  <si>
    <t>Robinet de puisage</t>
  </si>
  <si>
    <t>SEPARATEURS D'AIR</t>
  </si>
  <si>
    <t xml:space="preserve">FLEXAIR'S à souder </t>
  </si>
  <si>
    <t>Air grand débit FLAMCOVENT</t>
  </si>
  <si>
    <t>ACCESSOIRES</t>
  </si>
  <si>
    <t>Pot injection compris entonnoir de remplissage et vanne d'arrêt</t>
  </si>
  <si>
    <t>Remplissage Glycol</t>
  </si>
  <si>
    <t>Pot à boue en ligne acier noir y compris tous accessoires de fixations</t>
  </si>
  <si>
    <t>ACCESSOIRES DE MESURE</t>
  </si>
  <si>
    <t>Doigt de gant</t>
  </si>
  <si>
    <t>Manomètre</t>
  </si>
  <si>
    <t>Manomètre différentiel</t>
  </si>
  <si>
    <t>Thermomètre</t>
  </si>
  <si>
    <t>Thermomètre coudé</t>
  </si>
  <si>
    <t>Thermomètre de gaine</t>
  </si>
  <si>
    <t>_C</t>
  </si>
  <si>
    <t>Contrôleur de débit</t>
  </si>
  <si>
    <t>Pressostat manque d'eau</t>
  </si>
  <si>
    <t>Manomètre Gaz</t>
  </si>
  <si>
    <t>CLAPETS</t>
  </si>
  <si>
    <t>Clapet anti retour</t>
  </si>
  <si>
    <t>Clapet anti retour à sandwich</t>
  </si>
  <si>
    <t>Clapet antipollution NF Classe EA</t>
  </si>
  <si>
    <t>DN 12</t>
  </si>
  <si>
    <t>FILTRES</t>
  </si>
  <si>
    <t>Filtre à Tamis</t>
  </si>
  <si>
    <t>COMPENSATEURS DILATATION</t>
  </si>
  <si>
    <t>Manchon dilatation</t>
  </si>
  <si>
    <t>COMPENSATEUR DILATATION</t>
  </si>
  <si>
    <t>Manchon STENFLEX ou similaire</t>
  </si>
  <si>
    <t>ACCESSOIRES DE PROTECTION</t>
  </si>
  <si>
    <t>Disconnecteur hydraulique non contrôlable</t>
  </si>
  <si>
    <t>Disconnecteur hydraulique contrôlable</t>
  </si>
  <si>
    <t>DN 15/17</t>
  </si>
  <si>
    <t>Détendeur régulateur de pression</t>
  </si>
  <si>
    <t>Soupape de sécurité</t>
  </si>
  <si>
    <t>Collecteur d'échappement des soupapes</t>
  </si>
  <si>
    <t>MITIGEURS THERMOSTATIQUES COLLECT.</t>
  </si>
  <si>
    <t>Mitigeur thermostatique ULTRAMIX</t>
  </si>
  <si>
    <t xml:space="preserve"> l/min DN 20-56</t>
  </si>
  <si>
    <t xml:space="preserve"> l/min DN 20-80</t>
  </si>
  <si>
    <t xml:space="preserve"> l/min DN 25-120</t>
  </si>
  <si>
    <t xml:space="preserve"> l/min DN 32-175</t>
  </si>
  <si>
    <t xml:space="preserve"> l/min DN 40-260</t>
  </si>
  <si>
    <t xml:space="preserve"> l/min DN 50-400</t>
  </si>
  <si>
    <t>COMPTEURS D'EAU</t>
  </si>
  <si>
    <t>Compteur d'eau froide SAPPEL ou similaire</t>
  </si>
  <si>
    <t>Emetteurs d'impulsions</t>
  </si>
  <si>
    <t>COMPTEURS D'ENERGIE</t>
  </si>
  <si>
    <t>Compteur SAPPEL ou similaire, compris mesureur, émetteur, intégrateur, 2 sondes, 4 ddg, sortie Mbus</t>
  </si>
  <si>
    <t xml:space="preserve">m3/h DN 15-1.5 </t>
  </si>
  <si>
    <t>m3/h DN 20-2.5</t>
  </si>
  <si>
    <t>m3/h DN 25-3.5</t>
  </si>
  <si>
    <t>m3/h DN 32-6.0</t>
  </si>
  <si>
    <t>m3/h DN 40-10</t>
  </si>
  <si>
    <t>m3/h DN 50-15</t>
  </si>
  <si>
    <t>m3/h DN 65-25</t>
  </si>
  <si>
    <t>m3/h DN 80-40</t>
  </si>
  <si>
    <t>m3/h DN 100-60</t>
  </si>
  <si>
    <t>m3/h DN 125-100</t>
  </si>
  <si>
    <t>m3/h DN 150-150</t>
  </si>
  <si>
    <t>m3/h DN 200-250</t>
  </si>
  <si>
    <t>ROBINETTERIE GAZ</t>
  </si>
  <si>
    <t>Filtre Gaz</t>
  </si>
  <si>
    <t>Compteur Gaz à membrane</t>
  </si>
  <si>
    <t>Indicateurs de consommation Gaz, comprenant comptage à turbine et émetteurs d'implusions</t>
  </si>
  <si>
    <t xml:space="preserve">DN 40 débit m3/h 100 </t>
  </si>
  <si>
    <t>DN 80 débit m3/h 160</t>
  </si>
  <si>
    <t>DN 80 débit m3/h 250</t>
  </si>
  <si>
    <t>DN 100 débit m3/h 400</t>
  </si>
  <si>
    <t>Gaz Vanne d'arrêt général dans coffret sous verre dormant</t>
  </si>
  <si>
    <t>Coffret 300x200 DN 15</t>
  </si>
  <si>
    <t>Coffret 300x200 DN 20</t>
  </si>
  <si>
    <t>Coffret 300x200 DN 25</t>
  </si>
  <si>
    <t>Coffret 300x300 DN 32</t>
  </si>
  <si>
    <t>Coffret 300x300 DN 40</t>
  </si>
  <si>
    <t>Coffret 300x300 DN 50</t>
  </si>
  <si>
    <t>Coffret 600x600x300 DN 65</t>
  </si>
  <si>
    <t>Coffret 600x600x300 DN 80</t>
  </si>
  <si>
    <t>Coffret 600x600x300 DN 100</t>
  </si>
  <si>
    <t>Coffret 600x600x450 DN 125</t>
  </si>
  <si>
    <t>Coffret 600x600x450 DN 150</t>
  </si>
  <si>
    <t>Coffret 600x600x450 DN 200</t>
  </si>
  <si>
    <t>Electrovanne Gaz réarmement manuel</t>
  </si>
  <si>
    <t>Coffret microcoupure</t>
  </si>
  <si>
    <t>Interrupteur coup de poing compris alimentation, raccordements et tous accessoires</t>
  </si>
  <si>
    <t>Gaz Vanne d'arrêt y compris raccords</t>
  </si>
  <si>
    <t>EXPANSIONS ET BALLONS</t>
  </si>
  <si>
    <t>Vase expansion à membrane FLAMCO ou similaire</t>
  </si>
  <si>
    <t>Capacité 8</t>
  </si>
  <si>
    <t>Capacité 12</t>
  </si>
  <si>
    <t>Capacité 18</t>
  </si>
  <si>
    <t>Capacité 24</t>
  </si>
  <si>
    <t>Capacité 35</t>
  </si>
  <si>
    <t>Capacité 50</t>
  </si>
  <si>
    <t>Capacité 80</t>
  </si>
  <si>
    <t>Capacité 100</t>
  </si>
  <si>
    <t>Capacité 150</t>
  </si>
  <si>
    <t>Capacité 200</t>
  </si>
  <si>
    <t>Capacité 250</t>
  </si>
  <si>
    <t>Capacité 300</t>
  </si>
  <si>
    <t>Capacité 400</t>
  </si>
  <si>
    <t>Capacité 500</t>
  </si>
  <si>
    <t>Capacité 600</t>
  </si>
  <si>
    <t>Capacité 1000</t>
  </si>
  <si>
    <t>Ballon tampon circuit chauffage CHAROT ou similaire - Type TAMPAC</t>
  </si>
  <si>
    <t>Capacité 750</t>
  </si>
  <si>
    <t>Capacité 1500</t>
  </si>
  <si>
    <t>Capacité 2000</t>
  </si>
  <si>
    <t>Capacité 2500</t>
  </si>
  <si>
    <t>Capacité 3000</t>
  </si>
  <si>
    <t>Ballon tampon circuit eau glacée CHAROT ou similaire - Type TAMFROID</t>
  </si>
  <si>
    <t>Ballon tampon eau chaude sanitaire CHAROT ou similaire - Type HELIO finition M1</t>
  </si>
  <si>
    <t>Ballon tampon eau chaude sanitaire CHAROT ou similaire - Type HELIO finition M2</t>
  </si>
  <si>
    <t>Ballon tampon eau chaude sanitaire CHAROT ou similaire - Type HELIO finition M3</t>
  </si>
  <si>
    <t>Ballon tampon eau chaude sanitaire CHAROT ou similaire - Type HELIO finition M4</t>
  </si>
  <si>
    <t>Ballon tampon eau chaude sanitaire CHAROT ou similaire - Type HELIO finition M5</t>
  </si>
  <si>
    <t>BOUTEILLES CASSE</t>
  </si>
  <si>
    <t>Bouteille casse pression y compris socle et calorifuge</t>
  </si>
  <si>
    <t>H1000 mm D273</t>
  </si>
  <si>
    <t>H1300 mm D400</t>
  </si>
  <si>
    <t>H2000 mm D500</t>
  </si>
  <si>
    <t>H2400 mm D600</t>
  </si>
  <si>
    <t>Pompes</t>
  </si>
  <si>
    <t>CIRCULATEURS SIMPLES</t>
  </si>
  <si>
    <t>SALMSON ou similaire - Type SCX</t>
  </si>
  <si>
    <t>32.35 Hm 4.5 mCE Débit m3/h 2</t>
  </si>
  <si>
    <t>32.45 Hm 3.5 mCE Débit m3/h 4</t>
  </si>
  <si>
    <t>32.45 Hm 5 mCE Débit m3/h 3.5</t>
  </si>
  <si>
    <t>32.80 Hm 5 mCE Débit m3/h 6</t>
  </si>
  <si>
    <t>32.80 Hm 6 mCE Débit m3/h 5</t>
  </si>
  <si>
    <t>40.80 Hm 5 mCE Débit m3/h 10</t>
  </si>
  <si>
    <t>40.80 Hm 5 mCE Débit m3/h 12</t>
  </si>
  <si>
    <t>50.25 Hm 3 mCE Débit m3/h 14</t>
  </si>
  <si>
    <t>50.90 Hm 7 mCE Débit m3/h 18</t>
  </si>
  <si>
    <t>65.25 Hm 4 mCE Débit m3/h 20</t>
  </si>
  <si>
    <t>65.50 Hm 6 mCE Débit m3/h 24</t>
  </si>
  <si>
    <t>65.90 Hm 9 mCE Débit m3/h 30</t>
  </si>
  <si>
    <t>80.25 Hm 3 mCE Débit m3/h 40</t>
  </si>
  <si>
    <t>SALMSON ou similaire - Type SIL</t>
  </si>
  <si>
    <t>205/12/2.2 Hm 10 mCE Débit m3/h 40</t>
  </si>
  <si>
    <t>CIRCULATEURS DOUBLES</t>
  </si>
  <si>
    <t>Type SIRIUS</t>
  </si>
  <si>
    <t>25-30</t>
  </si>
  <si>
    <t>32-30</t>
  </si>
  <si>
    <t>32-65</t>
  </si>
  <si>
    <t>32-90</t>
  </si>
  <si>
    <t>40-30</t>
  </si>
  <si>
    <t>40-65</t>
  </si>
  <si>
    <t>40-80</t>
  </si>
  <si>
    <t>65-80</t>
  </si>
  <si>
    <t>RELEVAGE</t>
  </si>
  <si>
    <t>Pompe submersible de relevage d'eaux</t>
  </si>
  <si>
    <t>18 m3/h 8 mCE - DN 32</t>
  </si>
  <si>
    <t>35 m3/h 12 mCE - DN 50</t>
  </si>
  <si>
    <t>POMPES DE BOUCLAGE</t>
  </si>
  <si>
    <t>Modèle NSB</t>
  </si>
  <si>
    <t>15</t>
  </si>
  <si>
    <t>20</t>
  </si>
  <si>
    <t>30</t>
  </si>
  <si>
    <t>Calorifuge</t>
  </si>
  <si>
    <t>MANCHONS ARMAFLEX</t>
  </si>
  <si>
    <t>Calorifuge par manchons M1 - y compris tous accessoires de mise en œuvre - mm : 13</t>
  </si>
  <si>
    <t>Calorifuge par manchons M1 - y compris tous accessoires de mise en œuvre - mm : 19</t>
  </si>
  <si>
    <t>DN 26</t>
  </si>
  <si>
    <t>DN 33</t>
  </si>
  <si>
    <t>Calorifuge par manchons M1 - y compris tous accessoires de mise en œuvre - mm : 32</t>
  </si>
  <si>
    <t>Calorifuge Tube EAU GLACÉE en local technique</t>
  </si>
  <si>
    <t>Calorifuge Tube EAU GLACÉE en distribution et colonnes</t>
  </si>
  <si>
    <t>Calorifuge Tube EAU CHAUDE en local technique</t>
  </si>
  <si>
    <t>Calorifuge Tube EAU CHAUDE en distribution et colonnes</t>
  </si>
  <si>
    <t>CALO ROBINETTERIE</t>
  </si>
  <si>
    <t>Calorifuge corps de pompe</t>
  </si>
  <si>
    <t>Ventilo-convecteur en panneaux ARMAFLEX</t>
  </si>
  <si>
    <t>CALO POUR VANNES</t>
  </si>
  <si>
    <t>Eau glacée</t>
  </si>
  <si>
    <t>DN 15 à 40</t>
  </si>
  <si>
    <t>DN 50 à 100</t>
  </si>
  <si>
    <t>DN 125 à 200</t>
  </si>
  <si>
    <t>CALO GAINE (mat. ext.)</t>
  </si>
  <si>
    <t>Gaine par matelas Isover</t>
  </si>
  <si>
    <t>224 / Ep. mm : 25</t>
  </si>
  <si>
    <t>202 / Ep. mm : 25</t>
  </si>
  <si>
    <t>202 / Ep. mm : 50</t>
  </si>
  <si>
    <t>GAINES TÔLE ALUMINIUM</t>
  </si>
  <si>
    <t>Gaine par matelas Isover finition tôle ALU</t>
  </si>
  <si>
    <t>Convecteur</t>
  </si>
  <si>
    <t>CONVECTEURS ÉLECTRIQUES</t>
  </si>
  <si>
    <t>Classic à thermostat mécanique AIRELEC ou similaire</t>
  </si>
  <si>
    <t>W 500</t>
  </si>
  <si>
    <t>W 750</t>
  </si>
  <si>
    <t>W 1000</t>
  </si>
  <si>
    <t>W 1250</t>
  </si>
  <si>
    <t>W 1500</t>
  </si>
  <si>
    <t>W 1750</t>
  </si>
  <si>
    <t>W 2000</t>
  </si>
  <si>
    <t>W 2500</t>
  </si>
  <si>
    <t>Classic à thermostat électronique AIRELEC ou similaire</t>
  </si>
  <si>
    <t>Aéraulique</t>
  </si>
  <si>
    <t>VENTILATEURS DE GAINE</t>
  </si>
  <si>
    <t>Ventilateur + machette antivibratile FRANCE AIR ou similaire</t>
  </si>
  <si>
    <t>10 mmCE C125 m3/h 150</t>
  </si>
  <si>
    <t>20 mmCE C160 m3/h 200</t>
  </si>
  <si>
    <t>25 mmCE C200 m3/h 400</t>
  </si>
  <si>
    <t>30 mmCE C250 m3/h 600</t>
  </si>
  <si>
    <t>35 mmCE C315 m3/h 750</t>
  </si>
  <si>
    <t>C125 à C250</t>
  </si>
  <si>
    <t>C315</t>
  </si>
  <si>
    <t>Commutateur</t>
  </si>
  <si>
    <t>VENTILATEURS D'EXTRACTION C4</t>
  </si>
  <si>
    <t>SIRIUS 600 jusqu'à 600 m3/h 14 mmCE</t>
  </si>
  <si>
    <t>SIRIUS 1200 jusqu'à 1000 m3/h 12 mmCE</t>
  </si>
  <si>
    <t>ANTARES 2200 jusqu'à 1800 m3/h 14 mmCE</t>
  </si>
  <si>
    <t>Kit Pressostat</t>
  </si>
  <si>
    <t>VENTILATEURS BASSE CONSO</t>
  </si>
  <si>
    <t>Ventilateur FRANCE AIR ou similaire - SIRIUS RT CONTROL</t>
  </si>
  <si>
    <t>Ventilateur FRANCE AIR ou similaire - ANTARES RT CONTROL</t>
  </si>
  <si>
    <t>Ventilateur FRANCE AIR ou similaire - NAOS RT CONTROL</t>
  </si>
  <si>
    <t>Volet de dosage motorisé Tout ou Peu modulation de débit FRANCE AIR</t>
  </si>
  <si>
    <t>CTP 125</t>
  </si>
  <si>
    <t>CTP 160</t>
  </si>
  <si>
    <t>CTP 200</t>
  </si>
  <si>
    <r>
      <t>Sonde CO</t>
    </r>
    <r>
      <rPr>
        <vertAlign val="subscript"/>
        <sz val="10"/>
        <rFont val="Calibri"/>
        <family val="2"/>
        <scheme val="minor"/>
      </rPr>
      <t>2</t>
    </r>
  </si>
  <si>
    <t>Sonde de présence</t>
  </si>
  <si>
    <t>Sonde Hygro</t>
  </si>
  <si>
    <t>Variateur RT CONTROL</t>
  </si>
  <si>
    <t>VENTILATEURS SILENCIEUX</t>
  </si>
  <si>
    <t>Ventilateur d'extraction en caisson FRANCE AIR ou similaire - SILENS'AIR</t>
  </si>
  <si>
    <t>15 mmCE m3/h 200 - 600</t>
  </si>
  <si>
    <t>17 mmCE m3/h 250 - 1000</t>
  </si>
  <si>
    <t>20 mmCE m3/h 315 - 1600</t>
  </si>
  <si>
    <t>25 mmCE m3/h 400 - 2300</t>
  </si>
  <si>
    <t>25 mmCE m3/h 500E - 4000</t>
  </si>
  <si>
    <t>Manchette souple SILENS'AIR</t>
  </si>
  <si>
    <t>Visière pare pluie SILENS'AIR</t>
  </si>
  <si>
    <t>VENTILATEURS HELICOIDES</t>
  </si>
  <si>
    <t>Ventilateur hélicoide mural (1 vit.) Type HELIPAC avec boitier disj. + M.A FRANCE AIR ou similaire</t>
  </si>
  <si>
    <t>3 mmCE m3/h 1500 4-315</t>
  </si>
  <si>
    <t>6 mmCE m3/h 2500 4-355</t>
  </si>
  <si>
    <t>6 mmCE m3/h 4000 4-400</t>
  </si>
  <si>
    <t>10 mmCE m3/h 5000 6-450</t>
  </si>
  <si>
    <t>9 mmCE m3/h 6000 6-500</t>
  </si>
  <si>
    <t>10 mmCE m3/h 8000 6-560</t>
  </si>
  <si>
    <t>10 mmCE m3/h 13000 6-630</t>
  </si>
  <si>
    <t>GAINES</t>
  </si>
  <si>
    <t>Gaine spirale en acier galvanisé y compris raccords, supports et accessoires</t>
  </si>
  <si>
    <t>DN 250_</t>
  </si>
  <si>
    <t>DN 355</t>
  </si>
  <si>
    <t>DN 450</t>
  </si>
  <si>
    <t>DN 500</t>
  </si>
  <si>
    <t>DN 560</t>
  </si>
  <si>
    <t>DN 630</t>
  </si>
  <si>
    <t>DN 710</t>
  </si>
  <si>
    <t>DN 800</t>
  </si>
  <si>
    <t>DN 900</t>
  </si>
  <si>
    <t>DN 1000</t>
  </si>
  <si>
    <t>DN 1120</t>
  </si>
  <si>
    <t>DN 1250</t>
  </si>
  <si>
    <t>Gaine spirale Aluminium y compris raccords, supports et accessoires</t>
  </si>
  <si>
    <t>Gaine flexible nue Aluminium - COMPRIFLEX</t>
  </si>
  <si>
    <t>Gaine flexible Isophonique - PHONIFLEX M0</t>
  </si>
  <si>
    <t>Gaine acier galvanisé rectangulaire en distribution compris raccords, supports et accessoires</t>
  </si>
  <si>
    <t>Gaine acier galvanisé rectangulaire en local technique compris raccords, supports et accessoires</t>
  </si>
  <si>
    <t>Gaine PROMABEST CF 2h y compris tous accessoires de mise en œuvre</t>
  </si>
  <si>
    <t>Flocage coupe feu pour gaine</t>
  </si>
  <si>
    <t>Gaine Fib-air y compris tous accessoires de mise en œuvre</t>
  </si>
  <si>
    <t>REGISTRES ET CLAPETS</t>
  </si>
  <si>
    <t>Registre simple de réglage FRANCE AIR ou similaire Type RG</t>
  </si>
  <si>
    <t>CLAPETS COUPE FEU</t>
  </si>
  <si>
    <t>Clapet coupe feu circulaire compris fusibles thermiques ALDES ou similaire</t>
  </si>
  <si>
    <t>Clapet coupe feu rectangulaire compris fusible thermique ALDES ou similaire</t>
  </si>
  <si>
    <t>L + H = 400</t>
  </si>
  <si>
    <t>L + H = 500</t>
  </si>
  <si>
    <t>L + H = 600</t>
  </si>
  <si>
    <t>L + H = 650</t>
  </si>
  <si>
    <t>L + H = 700</t>
  </si>
  <si>
    <t>L + H = 750</t>
  </si>
  <si>
    <t>L + H = 800</t>
  </si>
  <si>
    <t>L + H = 850</t>
  </si>
  <si>
    <t>L + H = 900</t>
  </si>
  <si>
    <t>L + H = 950</t>
  </si>
  <si>
    <t>L + H = 1000</t>
  </si>
  <si>
    <t>L + H = 1050</t>
  </si>
  <si>
    <t>L + H = 1100</t>
  </si>
  <si>
    <t>L + H = 1150</t>
  </si>
  <si>
    <t>L + H = 1200</t>
  </si>
  <si>
    <t>L + H = 1250</t>
  </si>
  <si>
    <t>L + H = 1300</t>
  </si>
  <si>
    <t>L + H = 1350</t>
  </si>
  <si>
    <t>L + H = 1400</t>
  </si>
  <si>
    <t>L + H = 1450</t>
  </si>
  <si>
    <t>L + H = 1500</t>
  </si>
  <si>
    <t>L + H = 1550</t>
  </si>
  <si>
    <t>L + H = 1600</t>
  </si>
  <si>
    <t>L + H = 1650</t>
  </si>
  <si>
    <t>L + H = 1700</t>
  </si>
  <si>
    <t>L + H = 1750</t>
  </si>
  <si>
    <t>L + H = 1800</t>
  </si>
  <si>
    <t>L + H = 1850</t>
  </si>
  <si>
    <t>L + H = 1900</t>
  </si>
  <si>
    <t>L + H = 1950</t>
  </si>
  <si>
    <t>L + H = 2000</t>
  </si>
  <si>
    <t>Contact début et fin de course</t>
  </si>
  <si>
    <t>Réarmement par moteur électrique compris ventouse électromagnétique, avec début et fin de courses</t>
  </si>
  <si>
    <t>Ventouse électromagnétique avec début et fin de courses</t>
  </si>
  <si>
    <t>Cartouche Pare flammes ALDES 1h</t>
  </si>
  <si>
    <t>Cartouche Pare flammes ALDES 2h</t>
  </si>
  <si>
    <t>DIFFUSION / REPRISE</t>
  </si>
  <si>
    <t>Grille acier double déflection. Type GAC 21 compris registre &amp; c.cadre FRANCE AIR ou similaire</t>
  </si>
  <si>
    <t xml:space="preserve">250 x 150 - m3/h 170 à 600 </t>
  </si>
  <si>
    <t>300 x 100 - m3/h 120 à 450</t>
  </si>
  <si>
    <t>300 x 150 - m3/h 200 à 700</t>
  </si>
  <si>
    <t>400 x 100 - m3/h 170 à 600</t>
  </si>
  <si>
    <t>400 x 150 - m3/h 280 à 900</t>
  </si>
  <si>
    <t>400 x 200 - m3/h 430 à 1250</t>
  </si>
  <si>
    <t>500 x 150 - m3/h 360 à 1150</t>
  </si>
  <si>
    <t>500 x 200 - m3/h 510 à 1550</t>
  </si>
  <si>
    <t>600 x 200 - m3/h 600 à 1750</t>
  </si>
  <si>
    <t>600 x 300 - m3/h 960 à 2500</t>
  </si>
  <si>
    <t>800 x 200 - m3/h 810 à 2300</t>
  </si>
  <si>
    <t>800 x 300 - m3/h 1300 à 3200</t>
  </si>
  <si>
    <t>1000 x 300 - m3/h 1600 à 4000</t>
  </si>
  <si>
    <t>Plénum isolé GAC 21 et GAC 10</t>
  </si>
  <si>
    <t>250 x 100</t>
  </si>
  <si>
    <t>250 x 150</t>
  </si>
  <si>
    <t>300 x 150_</t>
  </si>
  <si>
    <t>150 x 400</t>
  </si>
  <si>
    <t>400 x 200</t>
  </si>
  <si>
    <t>150 x 500</t>
  </si>
  <si>
    <t>500 x 200_</t>
  </si>
  <si>
    <t>200 x 600</t>
  </si>
  <si>
    <t>600 x 300</t>
  </si>
  <si>
    <t>200 x 800</t>
  </si>
  <si>
    <t>800 x 300_</t>
  </si>
  <si>
    <t>300 x 1000</t>
  </si>
  <si>
    <t>Grille acier pour conduit circulaire. Type SFV 11 + registre RFS 05 FRANCE AIR ou similaire</t>
  </si>
  <si>
    <t>75 x 425 - m3/h 100 à 350</t>
  </si>
  <si>
    <t>75 x 525 - m3/h 140 à 480</t>
  </si>
  <si>
    <t>75 x 625 - m3/h 180 à 550</t>
  </si>
  <si>
    <t>125 x 425 - m3/h 250 à 800</t>
  </si>
  <si>
    <t>125 x 525 - m3/h 340 à 1000</t>
  </si>
  <si>
    <t>125 x 625 - m3/h 400 à 1100</t>
  </si>
  <si>
    <t>225 x 625 - m3/h 700 à 2300</t>
  </si>
  <si>
    <t>225 x 825 - m3/h 1000 à 2900</t>
  </si>
  <si>
    <t>225 x 1025 - m3/h 1600 à 3700</t>
  </si>
  <si>
    <t>Grille ALU simple déflection. Type GAC 10 + registre et c.cadre FRANCE AIR ou similaire</t>
  </si>
  <si>
    <t>200 x 100 - m3/h 80 à 300</t>
  </si>
  <si>
    <t>400 x 100 - m3/h 170 à 600_</t>
  </si>
  <si>
    <t>500 x 100 - m3/h 200 à 700_</t>
  </si>
  <si>
    <t>600 x 150 - m3/h 430 à 1250_</t>
  </si>
  <si>
    <t>600 x 200 - m3/h 600 à 1250__</t>
  </si>
  <si>
    <t>Grille de reprise ALU compris plénum. Type GAC 88 + registre et c.cadre FRANCE AIR ou similaire</t>
  </si>
  <si>
    <t>200 x 100 - m3/h 100 à 230</t>
  </si>
  <si>
    <t>300 x 150 - m3/h 200 à 530</t>
  </si>
  <si>
    <t>300 x 300 - m3/h 400 à 1130</t>
  </si>
  <si>
    <t>400 x 200 - m3/h 350 à 960</t>
  </si>
  <si>
    <t>500 x 300 - m3/h 700 à 1960_</t>
  </si>
  <si>
    <t>600 x 300 - m3/h 900 à 2370</t>
  </si>
  <si>
    <t>600 x 600 - m3/h 1200 à 4200</t>
  </si>
  <si>
    <t>800 x 300 - m3/h 1000 à 3200_</t>
  </si>
  <si>
    <t>1000 x 600 - m3/h 2500 à 7100</t>
  </si>
  <si>
    <t>Grille de transfert ALU Type GAV 91 FRANCE AIR ou similaire</t>
  </si>
  <si>
    <t>200 x 100 - m3/h 20 à 80</t>
  </si>
  <si>
    <t>300 x 150 - m3/h 50 à 200</t>
  </si>
  <si>
    <t>300 x 300 - m3/h 120 à 500</t>
  </si>
  <si>
    <t>400 x 200 - m3/h 120 à 370</t>
  </si>
  <si>
    <t>400 x 300 - m3/h 180 à 600</t>
  </si>
  <si>
    <t>500 x 300 - m3/h 200 à 720</t>
  </si>
  <si>
    <t>600 x 200 - m3/h 180 à 600_</t>
  </si>
  <si>
    <t>600 x 300 - m3/h 300 à 880</t>
  </si>
  <si>
    <t>600 x 400 - m3/h 420 à 1200</t>
  </si>
  <si>
    <t>Diffuseur directionnel + registre &amp; plénum isolé. DFU 40 + PFU 40 FRANCE AIR ou similaire</t>
  </si>
  <si>
    <t>150 x 150 - m3/h 120 à 200</t>
  </si>
  <si>
    <t>225 x 225 - m3/h 200 à 400</t>
  </si>
  <si>
    <t>300 x 300 - m3/h 350 à 500</t>
  </si>
  <si>
    <t>375 x 375 - m3/h 450 à 600</t>
  </si>
  <si>
    <t>450 x 450 - m3/h 500 à 1000</t>
  </si>
  <si>
    <t>525 x 525 - m3/h 800 à 1500</t>
  </si>
  <si>
    <t>600 x 600 - m3/h 1250 à 2000</t>
  </si>
  <si>
    <t>Grilles linéaires. Type LAC40 + registre et c.cadre FRANCE AIR ou similaire</t>
  </si>
  <si>
    <t>250 x 100 - m3/h 80 à 240</t>
  </si>
  <si>
    <t>300 x 150 - m3/h 160 à 500</t>
  </si>
  <si>
    <t>400 x 100 - m3/h 130 à 410</t>
  </si>
  <si>
    <t>400 x 150 - m3/h 220 à 670</t>
  </si>
  <si>
    <t>500 x 100 - m3/h 160 à 500_</t>
  </si>
  <si>
    <t>600 x 100 - m3/h 190 à 580</t>
  </si>
  <si>
    <t>600 x 150 - m3/h 330 à 850_</t>
  </si>
  <si>
    <t>800 x 100 - m3/h 270 à 820</t>
  </si>
  <si>
    <t>800 x 150 - m3/h 450 à 1130</t>
  </si>
  <si>
    <t>1000 x 100 - m3/h 330 à 850</t>
  </si>
  <si>
    <t>1000 x 150 - m3/h 560 à 1400</t>
  </si>
  <si>
    <t>1500 x 150 - m3/h 800 à 1900</t>
  </si>
  <si>
    <t>Plénul isolé de h</t>
  </si>
  <si>
    <t>mm 100</t>
  </si>
  <si>
    <t>mm 150</t>
  </si>
  <si>
    <t>Grille extérieure ALU Type GLA + contre cadre FRANCE AIR ou similaire</t>
  </si>
  <si>
    <t>200 x 200 - m3/h 150 à 250</t>
  </si>
  <si>
    <t>200 x 300 - m3/h 400 à 600</t>
  </si>
  <si>
    <t>200 x 400 - m3/h 600 à 900</t>
  </si>
  <si>
    <t>300 x 300 - m3/h 800 à 1100</t>
  </si>
  <si>
    <t>300 x 400 - m3/h 1000 à 1300</t>
  </si>
  <si>
    <t>300 x 500 - m3/h 1400 à 1700</t>
  </si>
  <si>
    <t>400 x 400 - m3/h 1600 à 1800</t>
  </si>
  <si>
    <t>500 x 500 - m3/h 2000 à 2600</t>
  </si>
  <si>
    <t>600 x 600 - m3/h 3000 à 5000</t>
  </si>
  <si>
    <t>800 x 800 - m3/h 5000 à 8000</t>
  </si>
  <si>
    <t>1000 x 1000 - m3/h 8000 à 14000</t>
  </si>
  <si>
    <t>Entrée d'air auto-réglable ALDES ou similaire</t>
  </si>
  <si>
    <t>Acoustique m3/h EA 30</t>
  </si>
  <si>
    <t>m3/h EA 20</t>
  </si>
  <si>
    <t>m3/h EA 30_</t>
  </si>
  <si>
    <t>Bouche d'extraction auto-réglable y compris manchette ALDES ou similaire</t>
  </si>
  <si>
    <t>BAP'SI m3/h 15 à 60</t>
  </si>
  <si>
    <t>BAP'SI double débit m3/h 15/30</t>
  </si>
  <si>
    <t>BAP'SI double débit m3/h 30/90</t>
  </si>
  <si>
    <t>BAP'SI double débit m3/h 45/120</t>
  </si>
  <si>
    <t>Bouches soufflage/extraction. Type BIM 300 murale blanche ALDES ou similaire</t>
  </si>
  <si>
    <t>Bouches soufflage/extraction. Type BIM 320 plafond blanche ALDES ou similaire</t>
  </si>
  <si>
    <t>Bouches soufflage/extraction. Type BIM 400 blanche ALDES ou similaire</t>
  </si>
  <si>
    <t>REGULATEURS à DÉBIT CONSTANT</t>
  </si>
  <si>
    <t>RAD regul'air FRANCE AIR</t>
  </si>
  <si>
    <t>Manchons à fenêtre pour régulateurs à débit constant</t>
  </si>
  <si>
    <t>SILENCIEUX CYLINDRIQUES</t>
  </si>
  <si>
    <t>Silencieux cylindrique modèle SC VMC ou similaire FRANCE AIR</t>
  </si>
  <si>
    <t>Incendie</t>
  </si>
  <si>
    <t>INCENDIES</t>
  </si>
  <si>
    <r>
      <t>Extincteur CO</t>
    </r>
    <r>
      <rPr>
        <vertAlign val="subscript"/>
        <sz val="10"/>
        <rFont val="Calibri"/>
        <family val="2"/>
        <scheme val="minor"/>
      </rPr>
      <t>2</t>
    </r>
  </si>
  <si>
    <t>2 kg</t>
  </si>
  <si>
    <t>5 kg</t>
  </si>
  <si>
    <t>Extincteur eau pulvérisée 6 litres</t>
  </si>
  <si>
    <t>Extincteur poudre</t>
  </si>
  <si>
    <t>6 kg</t>
  </si>
  <si>
    <t>9 kg</t>
  </si>
  <si>
    <t>Panneau classe de feu</t>
  </si>
  <si>
    <t>Bac à sable, compris pelle, couvercle et sable.</t>
  </si>
  <si>
    <t>Plan Évacuation format A3</t>
  </si>
  <si>
    <t>Plan intervention pompiers format A2</t>
  </si>
  <si>
    <t>Consignes de sécurité dans local &lt; 5 personnes</t>
  </si>
  <si>
    <t>Environnement</t>
  </si>
  <si>
    <t>TRAITEMENTS DES DÉCHETS</t>
  </si>
  <si>
    <t>Ventilo-convecteur compris location bennes et coût du traitement.</t>
  </si>
  <si>
    <t>Glycol</t>
  </si>
  <si>
    <t>Sanitaire</t>
  </si>
  <si>
    <t>APPAREILS SANITAIRES/POSE</t>
  </si>
  <si>
    <t>WC au sol avec réservoir</t>
  </si>
  <si>
    <t>WC PMR au sol avec réservoir</t>
  </si>
  <si>
    <t>WC sur bâti-support</t>
  </si>
  <si>
    <t>WC PMR sur bâti-support</t>
  </si>
  <si>
    <t>Lavabo</t>
  </si>
  <si>
    <t>Lavabo auge - 2 robinets</t>
  </si>
  <si>
    <t>Lave-mains</t>
  </si>
  <si>
    <t>Lave-mains d'angle</t>
  </si>
  <si>
    <t>_D</t>
  </si>
  <si>
    <t>Vasque sur plan - plan non compris</t>
  </si>
  <si>
    <t>Plan vasque</t>
  </si>
  <si>
    <t>Urinoir</t>
  </si>
  <si>
    <t>Vidoir</t>
  </si>
  <si>
    <t>Douche</t>
  </si>
  <si>
    <t>Robinet de douche seul</t>
  </si>
  <si>
    <t>Baignoire acrylique/acier</t>
  </si>
  <si>
    <t>Cuve laboratoire</t>
  </si>
  <si>
    <t>Évier</t>
  </si>
  <si>
    <t>ACCESSOIRES SANITAIRES</t>
  </si>
  <si>
    <t>Distributeur de papier WC</t>
  </si>
  <si>
    <t>Distributeur d'essuie-mains</t>
  </si>
  <si>
    <t>Distributeur de savon</t>
  </si>
  <si>
    <t>Patère</t>
  </si>
  <si>
    <t>Écran d'urinoir</t>
  </si>
  <si>
    <t>Poignée de reléement fixe</t>
  </si>
  <si>
    <t>Poignée de relèvement mobile</t>
  </si>
  <si>
    <t>Siège de douche</t>
  </si>
  <si>
    <t>Calorifuge MO</t>
  </si>
  <si>
    <t>TRAVAUX DE CALORIFUGE</t>
  </si>
  <si>
    <t>Tôle Isoxale STYROPLEX (réseau froid) - Épaisseur 30</t>
  </si>
  <si>
    <t>Ø 21</t>
  </si>
  <si>
    <t>Ø 27</t>
  </si>
  <si>
    <t>Ø 34</t>
  </si>
  <si>
    <t>Ø 42</t>
  </si>
  <si>
    <t>Ø 49</t>
  </si>
  <si>
    <t>Ø 60</t>
  </si>
  <si>
    <t>Ø 76</t>
  </si>
  <si>
    <t>Ø 89</t>
  </si>
  <si>
    <t>Ø 114</t>
  </si>
  <si>
    <t>Ø 140</t>
  </si>
  <si>
    <t>Ø 168</t>
  </si>
  <si>
    <t>Ø 219</t>
  </si>
  <si>
    <t>Tôle Isoxale STYROPLEX (réseau froid) - Épaisseur 40</t>
  </si>
  <si>
    <t>Laine de roche (réseau chaud) Tôle Isoxale - Épaisseur 30</t>
  </si>
  <si>
    <t>Laine de roche (réseau chaud) Tôle Isoxale - Épaisseur 40</t>
  </si>
  <si>
    <t>Laine de roche (réseau chaud) Tôle Isoxale - Épaisseur 50</t>
  </si>
  <si>
    <t>Tôle Inox STYROPLEX (réseau froid) Épaisseur 30</t>
  </si>
  <si>
    <t>Tôle Inox STYROPLEX (réseau froid) Épaisseur 40</t>
  </si>
  <si>
    <t>Laine de roche (réseau chaud) Tôle Inox - Épaisseur 30</t>
  </si>
  <si>
    <t>Laine de roche (réseau chaud) Tôle Inox - Épaisseur 40</t>
  </si>
  <si>
    <t>Laine de roche (réseau chaud) Tôle Inox - Épaisseur 50</t>
  </si>
  <si>
    <t>DOMAINE</t>
  </si>
  <si>
    <t>Calorifuge_MO</t>
  </si>
  <si>
    <t>DN 6.3 x 273</t>
  </si>
  <si>
    <t>DN 6.3 x 141.3</t>
  </si>
  <si>
    <t>DN 8 x 273</t>
  </si>
  <si>
    <t>DN 8 x 323.9</t>
  </si>
  <si>
    <t>Tube pour gaine PER 13/16_</t>
  </si>
  <si>
    <t>Tube pour gaine PER 16/20_</t>
  </si>
  <si>
    <t>Tube pour gaine PER 20/25_</t>
  </si>
  <si>
    <t>40.80 Hm 5 mCE Débit m3/h 14_</t>
  </si>
  <si>
    <t>80.50 Hm 10 mCE Débit m3/h 40_</t>
  </si>
  <si>
    <t>Hm 3 mCE Débit 4 m3/h DXM 40.45</t>
  </si>
  <si>
    <t>Hm 5 mCE Débit 5 m3/h DCX 40.45_</t>
  </si>
  <si>
    <t>SALMSON ou similaire</t>
  </si>
  <si>
    <t>Hm 5 mCE Débit 3.5 m3/h DXM 32.50</t>
  </si>
  <si>
    <t>Hm 4 mCE Débit 2. 5 m3/h DXM 32.35</t>
  </si>
  <si>
    <t>Hm 5 mCE Débit 8 m3/h DCX 40_45</t>
  </si>
  <si>
    <t>Hm 6 mCE Débit 12 m3/h DCX 40.80</t>
  </si>
  <si>
    <t>Hm 2 mCE Débit 16 m3/h DCX 50.25</t>
  </si>
  <si>
    <t>Hm 5 mCE Débit 12 m3/h DCX 50.50</t>
  </si>
  <si>
    <t>Hm 8 mCE Débit 16 m3/h DCX 50.90</t>
  </si>
  <si>
    <t>Hm 4 mCE Débit 16 m3/h DCX 65.25</t>
  </si>
  <si>
    <t>Hm 6 mCE Débit 20 m3/h DCX 65.90</t>
  </si>
  <si>
    <t>Hm 4 mCE 30 Débit 30 m3/h DCX 65_90</t>
  </si>
  <si>
    <t>Hm 10 mCE Débit 25 m3/h DCX 65.90_</t>
  </si>
  <si>
    <t>Hm 7 mCE Débit 7 m3/h DCX 80.50_</t>
  </si>
  <si>
    <t>50/65</t>
  </si>
  <si>
    <t>10 m3/h 5.5 mCE - DN_32</t>
  </si>
  <si>
    <t>25 m3/h 10 mCE - DN_50</t>
  </si>
  <si>
    <t>EG LT en coquille styrofoam, entoilage, pare vapeur, incluant coudes, tés, robinetterie et pompes</t>
  </si>
  <si>
    <t>Revêtement PVC</t>
  </si>
  <si>
    <t>Revêtement ALU</t>
  </si>
  <si>
    <t>EG D en coquille styrofoam, entoilage, pare vapeur</t>
  </si>
  <si>
    <t>EC LT en coquille de laine de roche, entoilage, incluant coudes, tés, robinetterie et pompes</t>
  </si>
  <si>
    <t>EC D en coquille de laine de roche, entoilage</t>
  </si>
  <si>
    <t>Revêtement tôle ALU</t>
  </si>
  <si>
    <t>224 / Ep. mm : 50_</t>
  </si>
  <si>
    <t>202 / Ep. mm : 25_</t>
  </si>
  <si>
    <t>224 / Ep. mm : 25_</t>
  </si>
  <si>
    <t>Variateur de tension monophasé modèle 1A</t>
  </si>
  <si>
    <t>Variateur de tension monophasé modèle 3A</t>
  </si>
  <si>
    <t>Registre à Iris FRANCE AIR ou similaire Type CIR</t>
  </si>
  <si>
    <t>TITRE</t>
  </si>
  <si>
    <t>VENTILATEURS D'EXTRACTION C4 _ SIRIUS 600 jusqu'à 600 m3/h 14 mmCE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</si>
</sst>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[$-40C]d\ mmmm\ yyyy;@"/>
    <numFmt numFmtId="166" formatCode="_-* #,##0.00\ [$€-40C]_-;\-* #,##0.00\ [$€-40C]_-;_-* &quot;-&quot;??\ [$€-40C]_-;_-@_-"/>
  </numFmts>
  <fonts count="14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vertAlign val="subscript"/>
      <sz val="10"/>
      <name val="Calibri"/>
      <family val="2"/>
      <scheme val="minor"/>
    </font>
    <font>
      <b/>
      <sz val="14"/>
      <color rgb="FF003366"/>
      <name val="Calibri"/>
      <family val="2"/>
      <scheme val="minor"/>
    </font>
    <font>
      <sz val="10"/>
      <color rgb="FF003366"/>
      <name val="Calibri"/>
      <family val="2"/>
      <scheme val="minor"/>
    </font>
    <font>
      <b/>
      <sz val="11"/>
      <color rgb="FF003366"/>
      <name val="Calibri"/>
      <family val="2"/>
      <scheme val="minor"/>
    </font>
    <font>
      <b/>
      <sz val="12"/>
      <color rgb="FF003366"/>
      <name val="Calibri"/>
      <family val="2"/>
      <scheme val="minor"/>
    </font>
    <font>
      <i/>
      <sz val="10"/>
      <color rgb="FF003366"/>
      <name val="Calibri"/>
      <family val="2"/>
      <scheme val="minor"/>
    </font>
    <font>
      <b/>
      <u/>
      <sz val="10"/>
      <color rgb="FF003366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ECF4FA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1FFE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6D1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E7F1"/>
        <bgColor indexed="64"/>
      </patternFill>
    </fill>
    <fill>
      <patternFill patternType="solid">
        <fgColor rgb="FFD9EC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3366"/>
        <bgColor indexed="64"/>
      </patternFill>
    </fill>
  </fills>
  <borders count="8">
    <border>
      <left/>
      <right/>
      <top/>
      <bottom/>
      <diagonal/>
    </border>
    <border>
      <left style="thin">
        <color rgb="FF003366"/>
      </left>
      <right style="thin">
        <color rgb="FF003366"/>
      </right>
      <top style="thin">
        <color rgb="FF003366"/>
      </top>
      <bottom/>
      <diagonal/>
    </border>
    <border>
      <left style="thin">
        <color rgb="FF003366"/>
      </left>
      <right/>
      <top/>
      <bottom/>
      <diagonal/>
    </border>
    <border>
      <left style="thin">
        <color rgb="FF003366"/>
      </left>
      <right/>
      <top style="thin">
        <color rgb="FF003366"/>
      </top>
      <bottom/>
      <diagonal/>
    </border>
    <border>
      <left/>
      <right/>
      <top/>
      <bottom style="thin">
        <color rgb="FF003366"/>
      </bottom>
      <diagonal/>
    </border>
    <border>
      <left/>
      <right style="thin">
        <color rgb="FF003366"/>
      </right>
      <top style="thin">
        <color rgb="FF003366"/>
      </top>
      <bottom/>
      <diagonal/>
    </border>
    <border>
      <left style="thin">
        <color rgb="FF003366"/>
      </left>
      <right style="thin">
        <color rgb="FF003366"/>
      </right>
      <top/>
      <bottom style="thin">
        <color rgb="FF003366"/>
      </bottom>
      <diagonal/>
    </border>
    <border>
      <left style="thin">
        <color rgb="FF003366"/>
      </left>
      <right style="thin">
        <color rgb="FF003366"/>
      </right>
      <top/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11" fillId="0" borderId="0">
      <alignment horizontal="left" vertical="center"/>
    </xf>
    <xf numFmtId="0" fontId="12" fillId="0" borderId="0">
      <alignment horizontal="left" vertical="center"/>
    </xf>
    <xf numFmtId="0" fontId="1" fillId="0" borderId="0">
      <alignment horizontal="left" vertical="center"/>
    </xf>
    <xf numFmtId="49" fontId="9" fillId="12" borderId="0">
      <alignment vertical="center"/>
    </xf>
  </cellStyleXfs>
  <cellXfs count="10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4" fontId="0" fillId="0" borderId="0" xfId="1" applyNumberFormat="1" applyFont="1" applyAlignment="1">
      <alignment horizontal="right" vertical="center"/>
    </xf>
    <xf numFmtId="0" fontId="0" fillId="0" borderId="0" xfId="0" applyAlignment="1">
      <alignment vertical="center"/>
    </xf>
    <xf numFmtId="164" fontId="0" fillId="2" borderId="1" xfId="1" applyNumberFormat="1" applyFont="1" applyFill="1" applyBorder="1" applyAlignment="1">
      <alignment horizontal="center" vertical="center"/>
    </xf>
    <xf numFmtId="164" fontId="0" fillId="2" borderId="1" xfId="1" applyNumberFormat="1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49" fontId="2" fillId="3" borderId="0" xfId="0" applyNumberFormat="1" applyFont="1" applyFill="1" applyBorder="1" applyAlignment="1">
      <alignment horizontal="center" vertical="center"/>
    </xf>
    <xf numFmtId="0" fontId="2" fillId="3" borderId="0" xfId="0" applyNumberFormat="1" applyFont="1" applyFill="1" applyBorder="1" applyAlignment="1">
      <alignment horizontal="center" vertical="center"/>
    </xf>
    <xf numFmtId="164" fontId="2" fillId="3" borderId="0" xfId="0" applyNumberFormat="1" applyFont="1" applyFill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0" fillId="4" borderId="0" xfId="0" applyFill="1" applyAlignment="1">
      <alignment vertical="center"/>
    </xf>
    <xf numFmtId="0" fontId="0" fillId="4" borderId="0" xfId="0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4" borderId="0" xfId="0" applyFont="1" applyFill="1" applyBorder="1" applyAlignment="1">
      <alignment horizontal="left" vertical="center"/>
    </xf>
    <xf numFmtId="49" fontId="0" fillId="0" borderId="0" xfId="0" applyNumberFormat="1" applyFill="1" applyBorder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right" vertical="center"/>
    </xf>
    <xf numFmtId="0" fontId="3" fillId="0" borderId="0" xfId="0" applyFont="1" applyAlignment="1" applyProtection="1">
      <alignment vertical="center"/>
    </xf>
    <xf numFmtId="49" fontId="0" fillId="0" borderId="0" xfId="0" applyNumberFormat="1" applyFont="1" applyFill="1" applyBorder="1" applyAlignment="1">
      <alignment horizontal="left" vertical="center"/>
    </xf>
    <xf numFmtId="0" fontId="0" fillId="5" borderId="0" xfId="0" applyFill="1" applyAlignment="1">
      <alignment vertical="center"/>
    </xf>
    <xf numFmtId="164" fontId="0" fillId="0" borderId="0" xfId="0" applyNumberFormat="1" applyFont="1" applyFill="1" applyBorder="1" applyAlignment="1">
      <alignment horizontal="right" vertical="center"/>
    </xf>
    <xf numFmtId="0" fontId="0" fillId="6" borderId="0" xfId="0" applyFill="1" applyAlignment="1">
      <alignment vertical="center"/>
    </xf>
    <xf numFmtId="0" fontId="0" fillId="7" borderId="0" xfId="0" applyFill="1" applyAlignment="1">
      <alignment vertical="center"/>
    </xf>
    <xf numFmtId="0" fontId="0" fillId="8" borderId="0" xfId="0" applyFill="1" applyAlignment="1">
      <alignment vertical="center"/>
    </xf>
    <xf numFmtId="0" fontId="0" fillId="9" borderId="0" xfId="0" applyFill="1" applyAlignment="1">
      <alignment vertical="center"/>
    </xf>
    <xf numFmtId="0" fontId="0" fillId="10" borderId="0" xfId="0" applyFill="1" applyAlignment="1">
      <alignment vertical="center"/>
    </xf>
    <xf numFmtId="0" fontId="0" fillId="11" borderId="0" xfId="0" applyFill="1" applyAlignment="1">
      <alignment vertical="center"/>
    </xf>
    <xf numFmtId="0" fontId="0" fillId="12" borderId="0" xfId="0" applyFill="1" applyAlignment="1">
      <alignment vertical="center"/>
    </xf>
    <xf numFmtId="49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right" vertical="center"/>
    </xf>
    <xf numFmtId="0" fontId="0" fillId="5" borderId="0" xfId="0" applyFill="1" applyBorder="1" applyAlignment="1">
      <alignment horizontal="left" vertical="center"/>
    </xf>
    <xf numFmtId="0" fontId="5" fillId="5" borderId="0" xfId="0" applyFont="1" applyFill="1" applyBorder="1" applyAlignment="1">
      <alignment horizontal="left" vertical="center"/>
    </xf>
    <xf numFmtId="0" fontId="0" fillId="6" borderId="0" xfId="0" applyFill="1" applyBorder="1" applyAlignment="1">
      <alignment horizontal="left" vertical="center"/>
    </xf>
    <xf numFmtId="0" fontId="5" fillId="6" borderId="0" xfId="0" applyFont="1" applyFill="1" applyBorder="1" applyAlignment="1">
      <alignment horizontal="left" vertical="center"/>
    </xf>
    <xf numFmtId="0" fontId="0" fillId="7" borderId="0" xfId="0" applyFill="1" applyBorder="1" applyAlignment="1">
      <alignment horizontal="left" vertical="center"/>
    </xf>
    <xf numFmtId="0" fontId="5" fillId="7" borderId="0" xfId="0" applyFont="1" applyFill="1" applyBorder="1" applyAlignment="1">
      <alignment horizontal="left" vertical="center"/>
    </xf>
    <xf numFmtId="0" fontId="0" fillId="8" borderId="0" xfId="0" applyFill="1" applyBorder="1" applyAlignment="1">
      <alignment horizontal="left" vertical="center"/>
    </xf>
    <xf numFmtId="0" fontId="5" fillId="8" borderId="0" xfId="0" applyFont="1" applyFill="1" applyBorder="1" applyAlignment="1">
      <alignment horizontal="left" vertical="center"/>
    </xf>
    <xf numFmtId="0" fontId="0" fillId="9" borderId="0" xfId="0" applyFill="1" applyBorder="1" applyAlignment="1">
      <alignment horizontal="left" vertical="center"/>
    </xf>
    <xf numFmtId="0" fontId="5" fillId="9" borderId="0" xfId="0" applyFont="1" applyFill="1" applyBorder="1" applyAlignment="1">
      <alignment horizontal="left" vertical="center"/>
    </xf>
    <xf numFmtId="0" fontId="0" fillId="10" borderId="0" xfId="0" applyFill="1" applyBorder="1" applyAlignment="1">
      <alignment horizontal="left" vertical="center"/>
    </xf>
    <xf numFmtId="0" fontId="5" fillId="10" borderId="0" xfId="0" applyFont="1" applyFill="1" applyBorder="1" applyAlignment="1">
      <alignment horizontal="left" vertical="center"/>
    </xf>
    <xf numFmtId="0" fontId="0" fillId="11" borderId="0" xfId="0" applyFill="1" applyBorder="1" applyAlignment="1">
      <alignment horizontal="left" vertical="center"/>
    </xf>
    <xf numFmtId="0" fontId="5" fillId="11" borderId="0" xfId="0" applyFont="1" applyFill="1" applyBorder="1" applyAlignment="1">
      <alignment horizontal="left" vertical="center"/>
    </xf>
    <xf numFmtId="0" fontId="0" fillId="12" borderId="0" xfId="0" applyFill="1" applyBorder="1" applyAlignment="1">
      <alignment horizontal="left" vertical="center"/>
    </xf>
    <xf numFmtId="0" fontId="5" fillId="12" borderId="0" xfId="0" applyFont="1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0" fontId="0" fillId="9" borderId="0" xfId="0" applyFill="1" applyAlignment="1">
      <alignment horizontal="left" vertical="center"/>
    </xf>
    <xf numFmtId="0" fontId="0" fillId="12" borderId="0" xfId="0" applyFill="1" applyAlignment="1">
      <alignment horizontal="left" vertical="center"/>
    </xf>
    <xf numFmtId="0" fontId="0" fillId="8" borderId="0" xfId="0" applyFill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0" fillId="10" borderId="0" xfId="0" applyFill="1" applyAlignment="1">
      <alignment horizontal="left" vertical="center"/>
    </xf>
    <xf numFmtId="0" fontId="0" fillId="6" borderId="0" xfId="0" applyFill="1" applyAlignment="1">
      <alignment horizontal="left" vertical="center"/>
    </xf>
    <xf numFmtId="0" fontId="0" fillId="5" borderId="0" xfId="0" applyFill="1" applyAlignment="1">
      <alignment horizontal="left" vertical="center"/>
    </xf>
    <xf numFmtId="0" fontId="0" fillId="11" borderId="0" xfId="0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2" fillId="13" borderId="1" xfId="0" applyFont="1" applyFill="1" applyBorder="1" applyAlignment="1">
      <alignment horizontal="center" vertical="center"/>
    </xf>
    <xf numFmtId="1" fontId="2" fillId="13" borderId="1" xfId="0" applyNumberFormat="1" applyFont="1" applyFill="1" applyBorder="1" applyAlignment="1">
      <alignment horizontal="center" vertical="center"/>
    </xf>
    <xf numFmtId="164" fontId="2" fillId="13" borderId="1" xfId="1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10" fillId="0" borderId="4" xfId="0" applyFont="1" applyBorder="1" applyAlignment="1">
      <alignment vertical="center"/>
    </xf>
    <xf numFmtId="164" fontId="0" fillId="2" borderId="0" xfId="1" applyNumberFormat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vertical="center"/>
    </xf>
    <xf numFmtId="49" fontId="10" fillId="0" borderId="0" xfId="0" applyNumberFormat="1" applyFont="1" applyAlignment="1">
      <alignment horizontal="right" vertical="center"/>
    </xf>
    <xf numFmtId="164" fontId="0" fillId="2" borderId="3" xfId="1" applyNumberFormat="1" applyFont="1" applyFill="1" applyBorder="1" applyAlignment="1">
      <alignment horizontal="center" vertical="center" wrapText="1"/>
    </xf>
    <xf numFmtId="164" fontId="2" fillId="13" borderId="5" xfId="1" applyNumberFormat="1" applyFont="1" applyFill="1" applyBorder="1" applyAlignment="1">
      <alignment horizontal="center" vertical="center" wrapText="1"/>
    </xf>
    <xf numFmtId="164" fontId="0" fillId="2" borderId="6" xfId="1" applyNumberFormat="1" applyFont="1" applyFill="1" applyBorder="1" applyAlignment="1">
      <alignment horizontal="center" vertical="center"/>
    </xf>
    <xf numFmtId="166" fontId="10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64" fontId="0" fillId="0" borderId="1" xfId="1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164" fontId="0" fillId="0" borderId="7" xfId="1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wrapText="1"/>
    </xf>
    <xf numFmtId="0" fontId="0" fillId="0" borderId="6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64" fontId="0" fillId="0" borderId="6" xfId="1" applyNumberFormat="1" applyFont="1" applyBorder="1" applyAlignment="1">
      <alignment horizontal="right" vertical="center"/>
    </xf>
    <xf numFmtId="0" fontId="0" fillId="0" borderId="0" xfId="0" applyBorder="1" applyAlignment="1">
      <alignment vertical="center"/>
    </xf>
    <xf numFmtId="1" fontId="0" fillId="0" borderId="0" xfId="0" applyNumberFormat="1" applyBorder="1" applyAlignment="1">
      <alignment horizontal="center" vertical="center"/>
    </xf>
    <xf numFmtId="164" fontId="0" fillId="0" borderId="0" xfId="1" applyNumberFormat="1" applyFont="1" applyBorder="1" applyAlignment="1">
      <alignment horizontal="right" vertical="center"/>
    </xf>
    <xf numFmtId="164" fontId="10" fillId="0" borderId="0" xfId="1" applyNumberFormat="1" applyFont="1" applyBorder="1" applyAlignment="1">
      <alignment horizontal="left" vertical="center"/>
    </xf>
    <xf numFmtId="164" fontId="0" fillId="2" borderId="0" xfId="1" applyNumberFormat="1" applyFont="1" applyFill="1" applyBorder="1" applyAlignment="1">
      <alignment horizontal="right" vertical="center"/>
    </xf>
    <xf numFmtId="49" fontId="13" fillId="0" borderId="0" xfId="1" applyNumberFormat="1" applyFont="1" applyBorder="1" applyAlignment="1">
      <alignment horizontal="right" vertical="center"/>
    </xf>
    <xf numFmtId="0" fontId="10" fillId="2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7" xfId="0" applyBorder="1" applyAlignment="1">
      <alignment vertical="center"/>
    </xf>
    <xf numFmtId="0" fontId="12" fillId="0" borderId="7" xfId="3" applyBorder="1">
      <alignment horizontal="left" vertical="center"/>
    </xf>
    <xf numFmtId="0" fontId="0" fillId="0" borderId="6" xfId="0" applyBorder="1" applyAlignment="1">
      <alignment vertical="center"/>
    </xf>
    <xf numFmtId="0" fontId="0" fillId="0" borderId="0" xfId="0" applyFont="1" applyAlignment="1">
      <alignment vertical="center"/>
    </xf>
    <xf numFmtId="165" fontId="8" fillId="0" borderId="0" xfId="0" applyNumberFormat="1" applyFont="1" applyBorder="1" applyAlignment="1">
      <alignment horizontal="left" vertical="center"/>
    </xf>
    <xf numFmtId="0" fontId="7" fillId="0" borderId="0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/>
    </xf>
  </cellXfs>
  <cellStyles count="6">
    <cellStyle name="Monétaire" xfId="1" builtinId="4"/>
    <cellStyle name="Normal" xfId="0" builtinId="0"/>
    <cellStyle name="Remarque" xfId="2" xr:uid="{4AACC624-6480-48D4-82F3-881A98BE66A3}"/>
    <cellStyle name="Sous-Titre" xfId="3" xr:uid="{7E0B6DF0-6AA9-4FB7-86F3-D50C4B404646}"/>
    <cellStyle name="Texte" xfId="4" xr:uid="{BA2B5C5C-6AD5-4F3C-B4C7-E4E58DFC1D9E}"/>
    <cellStyle name="Titre GROUPE" xfId="5" xr:uid="{968B7C8B-4659-48E4-BADA-8AC78CBD84AB}"/>
  </cellStyles>
  <dxfs count="1">
    <dxf>
      <font>
        <b/>
        <i val="0"/>
        <color rgb="FFFF0000"/>
      </font>
    </dxf>
  </dxfs>
  <tableStyles count="0" defaultTableStyle="TableStyleMedium2" defaultPivotStyle="PivotStyleLight16"/>
  <colors>
    <mruColors>
      <color rgb="FF0033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14</xdr:row>
      <xdr:rowOff>19051</xdr:rowOff>
    </xdr:from>
    <xdr:to>
      <xdr:col>6</xdr:col>
      <xdr:colOff>295275</xdr:colOff>
      <xdr:row>17</xdr:row>
      <xdr:rowOff>95251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A0B0B8BD-8274-44F7-9C6B-2390B453699A}"/>
            </a:ext>
          </a:extLst>
        </xdr:cNvPr>
        <xdr:cNvSpPr/>
      </xdr:nvSpPr>
      <xdr:spPr>
        <a:xfrm>
          <a:off x="1285875" y="2857501"/>
          <a:ext cx="6515100" cy="59055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 vou</a:t>
          </a:r>
          <a:r>
            <a:rPr lang="fr-FR" sz="1100" baseline="0"/>
            <a:t>s positionnant en C8, exécutez la macro AERAULIQ_BIBLE, et cela va générer le groupe de ligne ci dessus.</a:t>
          </a:r>
        </a:p>
        <a:p>
          <a:pPr algn="l"/>
          <a:r>
            <a:rPr lang="fr-FR" sz="1100" baseline="0"/>
            <a:t>Effectivement les 1ere données se mettrent en C9. et en A10 les infos se mettent en fonction de N10 ! elle même dépendante de C10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B5745-95ED-44FD-A698-C0AFD25B38A7}">
  <sheetPr codeName="Feuil2">
    <tabColor rgb="FF003366"/>
  </sheetPr>
  <dimension ref="A1:N12"/>
  <sheetViews>
    <sheetView showGridLines="0" tabSelected="1" zoomScaleNormal="100" workbookViewId="0">
      <pane ySplit="7" topLeftCell="A8" activePane="bottomLeft" state="frozen"/>
      <selection activeCell="I7" sqref="I7"/>
      <selection pane="bottomLeft" activeCell="E20" sqref="E20"/>
    </sheetView>
  </sheetViews>
  <sheetFormatPr baseColWidth="10" defaultRowHeight="14.1" customHeight="1" x14ac:dyDescent="0.2"/>
  <cols>
    <col min="1" max="1" width="19" style="6" customWidth="1"/>
    <col min="2" max="2" width="10.7109375" style="2" customWidth="1"/>
    <col min="3" max="3" width="58.7109375" style="2" customWidth="1"/>
    <col min="4" max="4" width="5.7109375" style="3" customWidth="1"/>
    <col min="5" max="5" width="5.7109375" style="4" customWidth="1"/>
    <col min="6" max="13" width="12.7109375" style="5" customWidth="1"/>
    <col min="14" max="15" width="11.42578125" style="6" customWidth="1"/>
    <col min="16" max="16384" width="11.42578125" style="6"/>
  </cols>
  <sheetData>
    <row r="1" spans="1:14" ht="20.100000000000001" customHeight="1" x14ac:dyDescent="0.2">
      <c r="A1" s="90"/>
      <c r="B1" s="93"/>
      <c r="C1" s="53"/>
      <c r="D1" s="35"/>
      <c r="E1" s="91"/>
      <c r="G1" s="70">
        <v>2</v>
      </c>
      <c r="H1" s="71"/>
      <c r="I1" s="71"/>
      <c r="J1" s="70">
        <v>15</v>
      </c>
      <c r="L1" s="64"/>
      <c r="M1" s="72"/>
    </row>
    <row r="2" spans="1:14" ht="20.100000000000001" customHeight="1" x14ac:dyDescent="0.2">
      <c r="A2" s="90"/>
      <c r="B2" s="93"/>
      <c r="C2" s="53"/>
      <c r="D2" s="35"/>
      <c r="E2" s="91"/>
      <c r="F2" s="90"/>
      <c r="G2" s="94"/>
      <c r="H2" s="76"/>
      <c r="I2" s="92"/>
      <c r="J2" s="94"/>
      <c r="K2" s="92"/>
      <c r="L2" s="71"/>
      <c r="M2" s="95"/>
      <c r="N2" s="90"/>
    </row>
    <row r="3" spans="1:14" ht="20.100000000000001" customHeight="1" x14ac:dyDescent="0.2">
      <c r="A3" s="90"/>
      <c r="B3" s="53"/>
      <c r="C3" s="53"/>
      <c r="D3" s="35"/>
      <c r="E3" s="71"/>
      <c r="F3" s="90"/>
      <c r="G3" s="94"/>
      <c r="H3" s="92"/>
      <c r="I3" s="92"/>
      <c r="J3" s="94"/>
      <c r="K3" s="92"/>
      <c r="L3" s="103"/>
      <c r="M3" s="103"/>
      <c r="N3" s="90"/>
    </row>
    <row r="4" spans="1:14" ht="14.1" customHeight="1" x14ac:dyDescent="0.2">
      <c r="A4" s="90"/>
      <c r="B4" s="104" t="s">
        <v>774</v>
      </c>
      <c r="C4" s="104"/>
      <c r="D4" s="104"/>
      <c r="E4" s="104"/>
      <c r="F4" s="71"/>
      <c r="G4" s="96"/>
      <c r="H4" s="71"/>
      <c r="I4" s="71"/>
      <c r="J4" s="96"/>
      <c r="K4" s="71"/>
      <c r="L4" s="71"/>
      <c r="M4" s="71"/>
      <c r="N4" s="90"/>
    </row>
    <row r="5" spans="1:14" ht="20.100000000000001" customHeight="1" x14ac:dyDescent="0.2">
      <c r="A5" s="97"/>
      <c r="B5" s="105"/>
      <c r="C5" s="105"/>
      <c r="D5" s="105"/>
      <c r="E5" s="105"/>
      <c r="F5" s="69"/>
      <c r="G5" s="94"/>
      <c r="H5" s="92"/>
      <c r="I5" s="92"/>
      <c r="J5" s="94"/>
      <c r="K5" s="69"/>
      <c r="L5" s="69"/>
      <c r="M5" s="69"/>
      <c r="N5" s="90"/>
    </row>
    <row r="6" spans="1:14" ht="26.1" customHeight="1" x14ac:dyDescent="0.2">
      <c r="A6" s="1" t="s">
        <v>0</v>
      </c>
      <c r="B6" s="65" t="s">
        <v>1</v>
      </c>
      <c r="C6" s="65" t="s">
        <v>2</v>
      </c>
      <c r="D6" s="65" t="s">
        <v>3</v>
      </c>
      <c r="E6" s="66" t="s">
        <v>4</v>
      </c>
      <c r="F6" s="7" t="s">
        <v>5</v>
      </c>
      <c r="G6" s="8" t="s">
        <v>6</v>
      </c>
      <c r="H6" s="7" t="s">
        <v>7</v>
      </c>
      <c r="I6" s="7" t="s">
        <v>8</v>
      </c>
      <c r="J6" s="73" t="s">
        <v>9</v>
      </c>
      <c r="K6" s="75" t="s">
        <v>10</v>
      </c>
      <c r="L6" s="74" t="s">
        <v>11</v>
      </c>
      <c r="M6" s="67" t="s">
        <v>12</v>
      </c>
      <c r="N6" s="90"/>
    </row>
    <row r="7" spans="1:14" ht="14.1" hidden="1" customHeight="1" x14ac:dyDescent="0.2">
      <c r="B7" s="68"/>
      <c r="C7" s="53"/>
      <c r="D7" s="35"/>
      <c r="E7" s="91">
        <v>0</v>
      </c>
      <c r="F7" s="92"/>
      <c r="G7" s="92"/>
      <c r="H7" s="92"/>
      <c r="I7" s="92"/>
      <c r="J7" s="92"/>
      <c r="K7" s="92"/>
      <c r="L7" s="92"/>
      <c r="M7" s="92"/>
      <c r="N7" s="90"/>
    </row>
    <row r="8" spans="1:14" ht="14.1" customHeight="1" x14ac:dyDescent="0.2">
      <c r="A8" s="98"/>
      <c r="B8" s="77"/>
      <c r="C8" s="77"/>
      <c r="D8" s="78"/>
      <c r="E8" s="79"/>
      <c r="F8" s="80"/>
      <c r="G8" s="80"/>
      <c r="H8" s="80"/>
      <c r="I8" s="80"/>
      <c r="J8" s="80"/>
      <c r="K8" s="80"/>
      <c r="L8" s="80"/>
      <c r="M8" s="80"/>
    </row>
    <row r="9" spans="1:14" ht="14.1" customHeight="1" x14ac:dyDescent="0.2">
      <c r="A9" s="99" t="str">
        <f>UPPER(LEFT(C9,2))</f>
        <v>AÉ</v>
      </c>
      <c r="B9" s="81"/>
      <c r="C9" s="100" t="s">
        <v>435</v>
      </c>
      <c r="D9" s="82"/>
      <c r="E9" s="83"/>
      <c r="F9" s="84"/>
      <c r="G9" s="84"/>
      <c r="H9" s="84"/>
      <c r="I9" s="84"/>
      <c r="J9" s="84"/>
      <c r="K9" s="84"/>
      <c r="L9" s="84"/>
      <c r="M9" s="84"/>
    </row>
    <row r="10" spans="1:14" ht="25.5" x14ac:dyDescent="0.2">
      <c r="A10" s="99" t="str">
        <f>A9&amp;UPPER(MID(N10,16,3)&amp;UPPER(MID(N10,21,3)&amp;LEN(N10)&amp;UPPER(RIGHT(N10,2))))</f>
        <v>AÉXTRTIO56CE</v>
      </c>
      <c r="B10" s="81"/>
      <c r="C10" s="85" t="s">
        <v>775</v>
      </c>
      <c r="D10" s="82"/>
      <c r="E10" s="83"/>
      <c r="F10" s="84"/>
      <c r="G10" s="84"/>
      <c r="H10" s="84"/>
      <c r="I10" s="84"/>
      <c r="J10" s="84"/>
      <c r="K10" s="84"/>
      <c r="L10" s="84"/>
      <c r="M10" s="84"/>
      <c r="N10" s="102" t="str">
        <f>SUBSTITUTE(C10," ","")</f>
        <v>VENTILATEURSD'EXTRACTIONC4_SIRIUS600jusqu'à600m3/h14mmCE</v>
      </c>
    </row>
    <row r="11" spans="1:14" ht="14.1" customHeight="1" x14ac:dyDescent="0.2">
      <c r="A11" s="99" t="str">
        <f>A10&amp;"_"&amp;UPPER(RIGHT(C11,4))</f>
        <v>AÉXTRTIO56CE__A</v>
      </c>
      <c r="B11" s="81"/>
      <c r="C11" s="81" t="s">
        <v>195</v>
      </c>
      <c r="D11" s="82">
        <f>VLOOKUP(A11,'Ref ARTICLES'!$G$2:$J$1460,2,FALSE)</f>
        <v>0</v>
      </c>
      <c r="E11" s="83">
        <v>0</v>
      </c>
      <c r="F11" s="84">
        <f>VLOOKUP(A11,'Ref ARTICLES'!$G$2:$J$1460,3,FALSE)</f>
        <v>0</v>
      </c>
      <c r="G11" s="84">
        <f>F11*$G$1</f>
        <v>0</v>
      </c>
      <c r="H11" s="84">
        <f>F11*E11</f>
        <v>0</v>
      </c>
      <c r="I11" s="84">
        <f>VLOOKUP(A11,'Ref ARTICLES'!$G$2:$J$1460,4,FALSE)</f>
        <v>0</v>
      </c>
      <c r="J11" s="84">
        <f>I11*$J$1</f>
        <v>0</v>
      </c>
      <c r="K11" s="84">
        <f>I11*E11</f>
        <v>0</v>
      </c>
      <c r="L11" s="84">
        <f>G11+J11</f>
        <v>0</v>
      </c>
      <c r="M11" s="84">
        <f>L11*E11</f>
        <v>0</v>
      </c>
      <c r="N11" s="102"/>
    </row>
    <row r="12" spans="1:14" ht="14.1" customHeight="1" x14ac:dyDescent="0.2">
      <c r="A12" s="101"/>
      <c r="B12" s="86"/>
      <c r="C12" s="86"/>
      <c r="D12" s="87"/>
      <c r="E12" s="88"/>
      <c r="F12" s="89"/>
      <c r="G12" s="89"/>
      <c r="H12" s="89"/>
      <c r="I12" s="89"/>
      <c r="J12" s="89"/>
      <c r="K12" s="89"/>
      <c r="L12" s="89"/>
      <c r="M12" s="89"/>
    </row>
  </sheetData>
  <mergeCells count="2">
    <mergeCell ref="L3:M3"/>
    <mergeCell ref="B4:E5"/>
  </mergeCells>
  <conditionalFormatting sqref="A1:XFD1048576">
    <cfRule type="cellIs" dxfId="0" priority="1" operator="equal">
      <formula>0</formula>
    </cfRule>
  </conditionalFormatting>
  <dataValidations count="2">
    <dataValidation type="list" allowBlank="1" showInputMessage="1" showErrorMessage="1" sqref="C10" xr:uid="{7198BFC6-7A4D-4C42-AB53-4D44A7984F9C}">
      <formula1>Aéraulique</formula1>
    </dataValidation>
    <dataValidation type="list" allowBlank="1" showInputMessage="1" showErrorMessage="1" sqref="C11" xr:uid="{9A1E1ED6-CBC2-4D52-9396-2B1D4EDF3C2B}">
      <formula1>INDIRECT(A10)</formula1>
    </dataValidation>
  </dataValidations>
  <printOptions horizontalCentered="1"/>
  <pageMargins left="0" right="0" top="0.98425196850393704" bottom="1.1811023622047245" header="0.59055118110236227" footer="0"/>
  <pageSetup paperSize="9" orientation="portrait" r:id="rId1"/>
  <headerFooter alignWithMargins="0">
    <oddHeader>&amp;C&amp;G</oddHeader>
    <oddFooter>&amp;C&amp;G&amp;R&amp;8&amp;K003366
Page &amp;P/&amp;N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37BBB-8504-4E6C-9942-784ABA01ACDB}">
  <sheetPr codeName="Feuil3">
    <tabColor rgb="FFC00000"/>
  </sheetPr>
  <dimension ref="A1:K1471"/>
  <sheetViews>
    <sheetView showGridLines="0" workbookViewId="0">
      <pane ySplit="1" topLeftCell="A29" activePane="bottomLeft" state="frozen"/>
      <selection activeCell="H11" sqref="H11"/>
      <selection pane="bottomLeft" activeCell="A2" sqref="A2"/>
    </sheetView>
  </sheetViews>
  <sheetFormatPr baseColWidth="10" defaultRowHeight="12.75" x14ac:dyDescent="0.2"/>
  <cols>
    <col min="1" max="1" width="43" style="6" customWidth="1"/>
    <col min="2" max="2" width="15.140625" style="53" customWidth="1"/>
    <col min="3" max="3" width="50.42578125" style="54" customWidth="1"/>
    <col min="4" max="4" width="52.7109375" style="54" customWidth="1"/>
    <col min="5" max="5" width="14" style="34" customWidth="1"/>
    <col min="6" max="6" width="18.28515625" style="35" customWidth="1"/>
    <col min="7" max="7" width="22.28515625" style="35" customWidth="1"/>
    <col min="8" max="8" width="7.5703125" style="35" customWidth="1"/>
    <col min="9" max="10" width="11.42578125" style="36"/>
    <col min="11" max="11" width="46.42578125" style="23" customWidth="1"/>
    <col min="12" max="16384" width="11.42578125" style="6"/>
  </cols>
  <sheetData>
    <row r="1" spans="1:11" s="3" customFormat="1" x14ac:dyDescent="0.2">
      <c r="B1" s="9" t="s">
        <v>13</v>
      </c>
      <c r="C1" s="9" t="s">
        <v>14</v>
      </c>
      <c r="D1" s="10" t="s">
        <v>15</v>
      </c>
      <c r="E1" s="11" t="s">
        <v>16</v>
      </c>
      <c r="F1" s="12"/>
      <c r="G1" s="9" t="s">
        <v>17</v>
      </c>
      <c r="H1" s="9" t="s">
        <v>18</v>
      </c>
      <c r="I1" s="13" t="s">
        <v>19</v>
      </c>
      <c r="J1" s="13" t="s">
        <v>20</v>
      </c>
      <c r="K1" s="14"/>
    </row>
    <row r="2" spans="1:11" x14ac:dyDescent="0.2">
      <c r="A2" s="15" t="str">
        <f>C2&amp;" _ "&amp;D2</f>
        <v>TUBES ACIER NOIR _ T01 Distribution y compris raccords, supports et accessoires</v>
      </c>
      <c r="B2" s="16" t="s">
        <v>21</v>
      </c>
      <c r="C2" s="17" t="s">
        <v>22</v>
      </c>
      <c r="D2" s="18" t="s">
        <v>23</v>
      </c>
      <c r="E2" s="19" t="s">
        <v>24</v>
      </c>
      <c r="F2" s="20" t="str">
        <f>UPPER(MID(B2,1,2)&amp;UPPER(MID(K2,16,3)&amp;UPPER(MID(K2,21,3)&amp;LEN(K2)&amp;UPPER(RIGHT(K2,2)))))</f>
        <v>TUT01STR68ES</v>
      </c>
      <c r="G2" s="20" t="str">
        <f t="shared" ref="G2:G7" si="0">$F$2&amp;"_"&amp;UPPER(RIGHT(E2,4))</f>
        <v>TUT01STR68ES_5/21</v>
      </c>
      <c r="H2" s="21"/>
      <c r="I2" s="22"/>
      <c r="J2" s="22"/>
      <c r="K2" s="23" t="str">
        <f>SUBSTITUTE(A2," ","")</f>
        <v>TUBESACIERNOIR_T01Distributionycomprisraccords,supportsetaccessoires</v>
      </c>
    </row>
    <row r="3" spans="1:11" x14ac:dyDescent="0.2">
      <c r="A3" s="15" t="str">
        <f>C9&amp;" _ "&amp;D9</f>
        <v>TUBES ACIER NOIR _ T03 Distribution y compris raccords, supports et accessoires</v>
      </c>
      <c r="B3" s="16" t="s">
        <v>21</v>
      </c>
      <c r="C3" s="17" t="s">
        <v>22</v>
      </c>
      <c r="D3" s="18" t="s">
        <v>23</v>
      </c>
      <c r="E3" s="19" t="s">
        <v>25</v>
      </c>
      <c r="F3" s="20"/>
      <c r="G3" s="20" t="str">
        <f t="shared" si="0"/>
        <v>TUT01STR68ES_0/27</v>
      </c>
      <c r="H3" s="21"/>
      <c r="I3" s="22"/>
      <c r="J3" s="22"/>
    </row>
    <row r="4" spans="1:11" x14ac:dyDescent="0.2">
      <c r="A4" s="15" t="str">
        <f>C16&amp;" _ "&amp;D16</f>
        <v>TUBES ACIER NOIR _ T10 Distribution y compris raccords, supports et accessoires</v>
      </c>
      <c r="B4" s="16" t="s">
        <v>21</v>
      </c>
      <c r="C4" s="17" t="s">
        <v>22</v>
      </c>
      <c r="D4" s="18" t="s">
        <v>23</v>
      </c>
      <c r="E4" s="19" t="s">
        <v>26</v>
      </c>
      <c r="F4" s="20"/>
      <c r="G4" s="20" t="str">
        <f t="shared" si="0"/>
        <v>TUT01STR68ES_6/34</v>
      </c>
      <c r="H4" s="21"/>
      <c r="I4" s="22"/>
      <c r="J4" s="22"/>
    </row>
    <row r="5" spans="1:11" x14ac:dyDescent="0.2">
      <c r="A5" s="15" t="str">
        <f>C27&amp;" _ "&amp;D27</f>
        <v>TUBES ACIER NOIR _ T19 Distribution y compris raccords, supports et accessoires</v>
      </c>
      <c r="B5" s="16" t="s">
        <v>21</v>
      </c>
      <c r="C5" s="17" t="s">
        <v>22</v>
      </c>
      <c r="D5" s="18" t="s">
        <v>23</v>
      </c>
      <c r="E5" s="19" t="s">
        <v>27</v>
      </c>
      <c r="F5" s="20"/>
      <c r="G5" s="20" t="str">
        <f t="shared" si="0"/>
        <v>TUT01STR68ES_3/42</v>
      </c>
      <c r="H5" s="21"/>
      <c r="I5" s="22"/>
      <c r="J5" s="22"/>
    </row>
    <row r="6" spans="1:11" x14ac:dyDescent="0.2">
      <c r="A6" s="15" t="str">
        <f>C36&amp;" _ "&amp;D36</f>
        <v>TUBES ACIER NOIR _ T01 L.T y compris raccords, supports et accessoires</v>
      </c>
      <c r="B6" s="16" t="s">
        <v>21</v>
      </c>
      <c r="C6" s="17" t="s">
        <v>22</v>
      </c>
      <c r="D6" s="18" t="s">
        <v>23</v>
      </c>
      <c r="E6" s="19" t="s">
        <v>28</v>
      </c>
      <c r="F6" s="20"/>
      <c r="G6" s="20" t="str">
        <f t="shared" si="0"/>
        <v>TUT01STR68ES_0/49</v>
      </c>
      <c r="H6" s="21"/>
      <c r="I6" s="22"/>
      <c r="J6" s="22"/>
    </row>
    <row r="7" spans="1:11" x14ac:dyDescent="0.2">
      <c r="A7" s="15" t="str">
        <f>C43&amp;" _ "&amp;D43</f>
        <v>TUBES ACIER NOIR _ T03 L.T y compris raccords, supports et accessoires</v>
      </c>
      <c r="B7" s="16" t="s">
        <v>21</v>
      </c>
      <c r="C7" s="17" t="s">
        <v>22</v>
      </c>
      <c r="D7" s="18" t="s">
        <v>23</v>
      </c>
      <c r="E7" s="19" t="s">
        <v>29</v>
      </c>
      <c r="F7" s="20"/>
      <c r="G7" s="20" t="str">
        <f t="shared" si="0"/>
        <v>TUT01STR68ES_0/60</v>
      </c>
      <c r="H7" s="21"/>
      <c r="I7" s="22"/>
      <c r="J7" s="22"/>
    </row>
    <row r="8" spans="1:11" x14ac:dyDescent="0.2">
      <c r="A8" s="15" t="str">
        <f>C50&amp;" _ "&amp;D50</f>
        <v>TUBES ACIER NOIR _ T10 L.T y compris raccords, supports et accessoires</v>
      </c>
      <c r="B8" s="16"/>
      <c r="C8" s="17"/>
      <c r="D8" s="18"/>
      <c r="E8" s="19"/>
      <c r="F8" s="20"/>
      <c r="G8" s="20"/>
      <c r="H8" s="21"/>
      <c r="I8" s="22"/>
      <c r="J8" s="22"/>
    </row>
    <row r="9" spans="1:11" x14ac:dyDescent="0.2">
      <c r="A9" s="15" t="str">
        <f>C61&amp;" _ "&amp;D61</f>
        <v>TUBES ACIER NOIR _ T19 L.T y compris raccords, supports et accessoires</v>
      </c>
      <c r="B9" s="16" t="s">
        <v>21</v>
      </c>
      <c r="C9" s="17" t="s">
        <v>22</v>
      </c>
      <c r="D9" s="18" t="s">
        <v>30</v>
      </c>
      <c r="E9" s="19" t="s">
        <v>24</v>
      </c>
      <c r="F9" s="20" t="str">
        <f>UPPER(MID(B9,1,2)&amp;UPPER(MID(K9,16,3)&amp;UPPER(MID(K9,21,3)&amp;LEN(K9)&amp;UPPER(RIGHT(K9,2)))))</f>
        <v>TUT03STR68ES</v>
      </c>
      <c r="G9" s="20" t="str">
        <f t="shared" ref="G9:G14" si="1">$F$9&amp;"_"&amp;UPPER(RIGHT(E9,4))</f>
        <v>TUT03STR68ES_5/21</v>
      </c>
      <c r="H9" s="21"/>
      <c r="I9" s="22"/>
      <c r="J9" s="22"/>
      <c r="K9" s="23" t="str">
        <f>SUBSTITUTE(A3," ","")</f>
        <v>TUBESACIERNOIR_T03Distributionycomprisraccords,supportsetaccessoires</v>
      </c>
    </row>
    <row r="10" spans="1:11" x14ac:dyDescent="0.2">
      <c r="B10" s="16" t="s">
        <v>21</v>
      </c>
      <c r="C10" s="17" t="s">
        <v>22</v>
      </c>
      <c r="D10" s="18" t="s">
        <v>30</v>
      </c>
      <c r="E10" s="19" t="s">
        <v>25</v>
      </c>
      <c r="F10" s="20"/>
      <c r="G10" s="20" t="str">
        <f t="shared" si="1"/>
        <v>TUT03STR68ES_0/27</v>
      </c>
      <c r="H10" s="21"/>
      <c r="I10" s="22"/>
      <c r="J10" s="22"/>
    </row>
    <row r="11" spans="1:11" x14ac:dyDescent="0.2">
      <c r="A11" s="15" t="str">
        <f>C70&amp;" _ "&amp;D70</f>
        <v>TUBES SÉRIE PÉTROLE _ Distribution Acier y compris raccords, supports et accessoires</v>
      </c>
      <c r="B11" s="16" t="s">
        <v>21</v>
      </c>
      <c r="C11" s="17" t="s">
        <v>22</v>
      </c>
      <c r="D11" s="18" t="s">
        <v>30</v>
      </c>
      <c r="E11" s="19" t="s">
        <v>26</v>
      </c>
      <c r="F11" s="20"/>
      <c r="G11" s="20" t="str">
        <f t="shared" si="1"/>
        <v>TUT03STR68ES_6/34</v>
      </c>
      <c r="H11" s="21"/>
      <c r="I11" s="22"/>
      <c r="J11" s="22"/>
    </row>
    <row r="12" spans="1:11" x14ac:dyDescent="0.2">
      <c r="A12" s="15" t="str">
        <f>C86&amp;" _ "&amp;D86</f>
        <v>TUBES SÉRIE PÉTROLE _ Local Technique Tube acier y compris raccords, supports et accessoires</v>
      </c>
      <c r="B12" s="16" t="s">
        <v>21</v>
      </c>
      <c r="C12" s="17" t="s">
        <v>22</v>
      </c>
      <c r="D12" s="18" t="s">
        <v>30</v>
      </c>
      <c r="E12" s="19" t="s">
        <v>27</v>
      </c>
      <c r="F12" s="20"/>
      <c r="G12" s="20" t="str">
        <f t="shared" si="1"/>
        <v>TUT03STR68ES_3/42</v>
      </c>
      <c r="H12" s="21"/>
      <c r="I12" s="22"/>
      <c r="J12" s="22"/>
    </row>
    <row r="13" spans="1:11" x14ac:dyDescent="0.2">
      <c r="B13" s="16" t="s">
        <v>21</v>
      </c>
      <c r="C13" s="17" t="s">
        <v>22</v>
      </c>
      <c r="D13" s="18" t="s">
        <v>30</v>
      </c>
      <c r="E13" s="19" t="s">
        <v>28</v>
      </c>
      <c r="F13" s="20"/>
      <c r="G13" s="20" t="str">
        <f t="shared" si="1"/>
        <v>TUT03STR68ES_0/49</v>
      </c>
      <c r="H13" s="21"/>
      <c r="I13" s="22"/>
      <c r="J13" s="22"/>
    </row>
    <row r="14" spans="1:11" x14ac:dyDescent="0.2">
      <c r="A14" s="15" t="str">
        <f>C102&amp;" _ "&amp;D102</f>
        <v>TUBES ACIER GALVANISÉ _ T01 Distribution y compris raccords, supports et accessoires</v>
      </c>
      <c r="B14" s="16" t="s">
        <v>21</v>
      </c>
      <c r="C14" s="17" t="s">
        <v>22</v>
      </c>
      <c r="D14" s="18" t="s">
        <v>30</v>
      </c>
      <c r="E14" s="19" t="s">
        <v>29</v>
      </c>
      <c r="F14" s="20"/>
      <c r="G14" s="20" t="str">
        <f t="shared" si="1"/>
        <v>TUT03STR68ES_0/60</v>
      </c>
      <c r="H14" s="21"/>
      <c r="I14" s="22"/>
      <c r="J14" s="22"/>
    </row>
    <row r="15" spans="1:11" x14ac:dyDescent="0.2">
      <c r="A15" s="15" t="str">
        <f>C109&amp;" _ "&amp;D109</f>
        <v>TUBES ACIER GALVANISÉ _ T03 Distribution y compris raccords, supports et accessoires</v>
      </c>
      <c r="B15" s="16"/>
      <c r="C15" s="17"/>
      <c r="D15" s="18"/>
      <c r="E15" s="19"/>
      <c r="F15" s="20"/>
      <c r="G15" s="20"/>
      <c r="H15" s="21"/>
      <c r="I15" s="22"/>
      <c r="J15" s="22"/>
    </row>
    <row r="16" spans="1:11" x14ac:dyDescent="0.2">
      <c r="A16" s="15" t="str">
        <f>C119&amp;" _ "&amp;D119</f>
        <v>TUBES ACIER GALVANISÉ _ T01 L.T y compris raccords, supports et accessoires</v>
      </c>
      <c r="B16" s="16" t="s">
        <v>21</v>
      </c>
      <c r="C16" s="17" t="s">
        <v>22</v>
      </c>
      <c r="D16" s="18" t="s">
        <v>31</v>
      </c>
      <c r="E16" s="19" t="s">
        <v>32</v>
      </c>
      <c r="F16" s="20" t="str">
        <f>UPPER(MID(B16,1,2)&amp;UPPER(MID(K16,16,3)&amp;UPPER(MID(K16,21,3)&amp;LEN(K16)&amp;UPPER(RIGHT(K16,2)))))</f>
        <v>TUT10STR68ES</v>
      </c>
      <c r="G16" s="20" t="str">
        <f t="shared" ref="G16:G25" si="2">$F$16&amp;"_"&amp;UPPER(RIGHT(E16,4))</f>
        <v>TUT10STR68ES_ 2.9</v>
      </c>
      <c r="H16" s="21"/>
      <c r="I16" s="22"/>
      <c r="J16" s="22"/>
      <c r="K16" s="23" t="str">
        <f>SUBSTITUTE(A4," ","")</f>
        <v>TUBESACIERNOIR_T10Distributionycomprisraccords,supportsetaccessoires</v>
      </c>
    </row>
    <row r="17" spans="1:11" x14ac:dyDescent="0.2">
      <c r="A17" s="15" t="str">
        <f>C126&amp;" _ "&amp;D126</f>
        <v>TUBES ACIER GALVANISÉ _ T03 L.T y compris raccords, supports et accessoires</v>
      </c>
      <c r="B17" s="16" t="s">
        <v>21</v>
      </c>
      <c r="C17" s="17" t="s">
        <v>22</v>
      </c>
      <c r="D17" s="18" t="s">
        <v>31</v>
      </c>
      <c r="E17" s="19" t="s">
        <v>33</v>
      </c>
      <c r="F17" s="20"/>
      <c r="G17" s="20" t="str">
        <f t="shared" si="2"/>
        <v>TUT10STR68ES_ 3.2</v>
      </c>
      <c r="H17" s="21"/>
      <c r="I17" s="22"/>
      <c r="J17" s="22"/>
    </row>
    <row r="18" spans="1:11" x14ac:dyDescent="0.2">
      <c r="B18" s="16" t="s">
        <v>21</v>
      </c>
      <c r="C18" s="17" t="s">
        <v>22</v>
      </c>
      <c r="D18" s="18" t="s">
        <v>31</v>
      </c>
      <c r="E18" s="19" t="s">
        <v>34</v>
      </c>
      <c r="F18" s="20"/>
      <c r="G18" s="20" t="str">
        <f t="shared" si="2"/>
        <v>TUT10STR68ES_ 3.6</v>
      </c>
      <c r="H18" s="21"/>
      <c r="I18" s="22"/>
      <c r="J18" s="22"/>
    </row>
    <row r="19" spans="1:11" x14ac:dyDescent="0.2">
      <c r="A19" s="15" t="str">
        <f>C136&amp;" _ "&amp;D136</f>
        <v>TUBES INOX 304L _ Distribution soudé, y compris raccords, supports et accessoires</v>
      </c>
      <c r="B19" s="16" t="s">
        <v>21</v>
      </c>
      <c r="C19" s="17" t="s">
        <v>22</v>
      </c>
      <c r="D19" s="18" t="s">
        <v>31</v>
      </c>
      <c r="E19" s="19" t="s">
        <v>35</v>
      </c>
      <c r="F19" s="20"/>
      <c r="G19" s="20" t="str">
        <f t="shared" si="2"/>
        <v>TUT10STR68ES_ X 4</v>
      </c>
      <c r="H19" s="21"/>
      <c r="I19" s="22"/>
      <c r="J19" s="22"/>
    </row>
    <row r="20" spans="1:11" x14ac:dyDescent="0.2">
      <c r="A20" s="15" t="str">
        <f>C149&amp;" _ "&amp;D149</f>
        <v>TUBES INOX 304L _ Local Technique y compris raccords, supports et accessoires</v>
      </c>
      <c r="B20" s="16" t="s">
        <v>21</v>
      </c>
      <c r="C20" s="17" t="s">
        <v>22</v>
      </c>
      <c r="D20" s="18" t="s">
        <v>31</v>
      </c>
      <c r="E20" s="19" t="s">
        <v>36</v>
      </c>
      <c r="F20" s="20"/>
      <c r="G20" s="20" t="str">
        <f t="shared" si="2"/>
        <v>TUT10STR68ES_ 4.5</v>
      </c>
      <c r="H20" s="21"/>
      <c r="I20" s="22"/>
      <c r="J20" s="22"/>
    </row>
    <row r="21" spans="1:11" x14ac:dyDescent="0.2">
      <c r="B21" s="16" t="s">
        <v>21</v>
      </c>
      <c r="C21" s="17" t="s">
        <v>22</v>
      </c>
      <c r="D21" s="18" t="s">
        <v>31</v>
      </c>
      <c r="E21" s="19" t="s">
        <v>37</v>
      </c>
      <c r="F21" s="20"/>
      <c r="G21" s="20" t="str">
        <f t="shared" si="2"/>
        <v>TUT10STR68ES_ 6.3</v>
      </c>
      <c r="H21" s="21"/>
      <c r="I21" s="22"/>
      <c r="J21" s="22"/>
    </row>
    <row r="22" spans="1:11" x14ac:dyDescent="0.2">
      <c r="A22" s="15" t="str">
        <f>C162&amp;" _ "&amp;D162</f>
        <v>TUBES INOX 316L _ Distribution soudé y compris raccords, supports et accessoires</v>
      </c>
      <c r="B22" s="16" t="s">
        <v>21</v>
      </c>
      <c r="C22" s="17" t="s">
        <v>22</v>
      </c>
      <c r="D22" s="18" t="s">
        <v>31</v>
      </c>
      <c r="E22" s="19" t="s">
        <v>734</v>
      </c>
      <c r="F22" s="20"/>
      <c r="G22" s="20" t="str">
        <f t="shared" si="2"/>
        <v>TUT10STR68ES_ 273</v>
      </c>
      <c r="H22" s="21"/>
      <c r="I22" s="22"/>
      <c r="J22" s="22"/>
    </row>
    <row r="23" spans="1:11" x14ac:dyDescent="0.2">
      <c r="A23" s="15" t="str">
        <f>C175&amp;" _ "&amp;D175</f>
        <v>TUBES INOX 316L _ Local Technique soudé y compris raccords, supports et accessoires</v>
      </c>
      <c r="B23" s="16" t="s">
        <v>21</v>
      </c>
      <c r="C23" s="17" t="s">
        <v>22</v>
      </c>
      <c r="D23" s="18" t="s">
        <v>31</v>
      </c>
      <c r="E23" s="19" t="s">
        <v>38</v>
      </c>
      <c r="F23" s="20"/>
      <c r="G23" s="20" t="str">
        <f t="shared" si="2"/>
        <v>TUT10STR68ES_ 7.1</v>
      </c>
      <c r="H23" s="21"/>
      <c r="I23" s="22"/>
      <c r="J23" s="22"/>
    </row>
    <row r="24" spans="1:11" x14ac:dyDescent="0.2">
      <c r="A24" s="15" t="str">
        <f>C188&amp;" _ "&amp;D188</f>
        <v>TUBES FONTE SMU _ SMU Fonte  y compris raccords, supports et accessoires</v>
      </c>
      <c r="B24" s="16" t="s">
        <v>21</v>
      </c>
      <c r="C24" s="17" t="s">
        <v>22</v>
      </c>
      <c r="D24" s="18" t="s">
        <v>31</v>
      </c>
      <c r="E24" s="19" t="s">
        <v>39</v>
      </c>
      <c r="F24" s="20"/>
      <c r="G24" s="20" t="str">
        <f t="shared" si="2"/>
        <v>TUT10STR68ES_ X 8</v>
      </c>
      <c r="H24" s="21"/>
      <c r="I24" s="22"/>
      <c r="J24" s="22"/>
    </row>
    <row r="25" spans="1:11" x14ac:dyDescent="0.2">
      <c r="A25" s="15" t="str">
        <f>C197&amp;" _ "&amp;D197</f>
        <v>TUBES FONTE SMU _ SMU Plus HB y compris raccords, supports et accessoires</v>
      </c>
      <c r="B25" s="16" t="s">
        <v>21</v>
      </c>
      <c r="C25" s="17" t="s">
        <v>22</v>
      </c>
      <c r="D25" s="18" t="s">
        <v>31</v>
      </c>
      <c r="E25" s="19" t="s">
        <v>40</v>
      </c>
      <c r="F25" s="20"/>
      <c r="G25" s="20" t="str">
        <f t="shared" si="2"/>
        <v>TUT10STR68ES_ 8.8</v>
      </c>
      <c r="H25" s="21"/>
      <c r="I25" s="22"/>
      <c r="J25" s="22"/>
    </row>
    <row r="26" spans="1:11" x14ac:dyDescent="0.2">
      <c r="B26" s="16"/>
      <c r="C26" s="17"/>
      <c r="D26" s="18"/>
      <c r="E26" s="19"/>
      <c r="F26" s="20"/>
      <c r="G26" s="20"/>
      <c r="H26" s="21"/>
      <c r="I26" s="22"/>
      <c r="J26" s="22"/>
    </row>
    <row r="27" spans="1:11" x14ac:dyDescent="0.2">
      <c r="A27" s="15" t="str">
        <f>C205&amp;" _ "&amp;D205</f>
        <v>TUBES PVC/PEHD/PER _ PVC évacuation NF (Ø ext.) y compris raccords, supports et accessoires</v>
      </c>
      <c r="B27" s="16" t="s">
        <v>21</v>
      </c>
      <c r="C27" s="17" t="s">
        <v>22</v>
      </c>
      <c r="D27" s="18" t="s">
        <v>41</v>
      </c>
      <c r="E27" s="19" t="s">
        <v>32</v>
      </c>
      <c r="F27" s="20" t="str">
        <f>UPPER(MID(B27,1,2)&amp;UPPER(MID(K27,16,3)&amp;UPPER(MID(K27,21,3)&amp;LEN(K27)&amp;UPPER(RIGHT(K27,2)))))</f>
        <v>TUT19STR68ES</v>
      </c>
      <c r="G27" s="20" t="str">
        <f t="shared" ref="G27:G34" si="3">$F$27&amp;"_"&amp;UPPER(RIGHT(E27,4))</f>
        <v>TUT19STR68ES_ 2.9</v>
      </c>
      <c r="H27" s="21"/>
      <c r="I27" s="22"/>
      <c r="J27" s="22"/>
      <c r="K27" s="23" t="str">
        <f>SUBSTITUTE(A5," ","")</f>
        <v>TUBESACIERNOIR_T19Distributionycomprisraccords,supportsetaccessoires</v>
      </c>
    </row>
    <row r="28" spans="1:11" x14ac:dyDescent="0.2">
      <c r="A28" s="15" t="str">
        <f>C219&amp;" _ "&amp;D219</f>
        <v>TUBES PVC/PEHD/PER _ PVC eau pluviale (Ø ext.) y compris raccords, supports et accessoires</v>
      </c>
      <c r="B28" s="16" t="s">
        <v>21</v>
      </c>
      <c r="C28" s="17" t="s">
        <v>22</v>
      </c>
      <c r="D28" s="18" t="s">
        <v>41</v>
      </c>
      <c r="E28" s="19" t="s">
        <v>33</v>
      </c>
      <c r="F28" s="20"/>
      <c r="G28" s="20" t="str">
        <f t="shared" si="3"/>
        <v>TUT19STR68ES_ 3.2</v>
      </c>
      <c r="H28" s="21"/>
      <c r="I28" s="22"/>
      <c r="J28" s="22"/>
    </row>
    <row r="29" spans="1:11" x14ac:dyDescent="0.2">
      <c r="A29" s="15" t="str">
        <f>C227&amp;" _ "&amp;D227</f>
        <v>TUBES PVC/PEHD/PER _ PVC Pression qualité alimentaire (Ø ext.) y compris raccords, supports et accessoires</v>
      </c>
      <c r="B29" s="16" t="s">
        <v>21</v>
      </c>
      <c r="C29" s="17" t="s">
        <v>22</v>
      </c>
      <c r="D29" s="18" t="s">
        <v>41</v>
      </c>
      <c r="E29" s="19" t="s">
        <v>34</v>
      </c>
      <c r="F29" s="20"/>
      <c r="G29" s="20" t="str">
        <f t="shared" si="3"/>
        <v>TUT19STR68ES_ 3.6</v>
      </c>
      <c r="H29" s="21"/>
      <c r="I29" s="22"/>
      <c r="J29" s="22"/>
    </row>
    <row r="30" spans="1:11" x14ac:dyDescent="0.2">
      <c r="A30" s="15" t="str">
        <f>C243&amp;" _ "&amp;D243</f>
        <v xml:space="preserve">TUBES PVC/PEHD/PER _ PVC_C PN 16 à 25 (Ø ext.) y compris raccords, supports et accessoires </v>
      </c>
      <c r="B30" s="16" t="s">
        <v>21</v>
      </c>
      <c r="C30" s="17" t="s">
        <v>22</v>
      </c>
      <c r="D30" s="18" t="s">
        <v>41</v>
      </c>
      <c r="E30" s="19" t="s">
        <v>35</v>
      </c>
      <c r="F30" s="20"/>
      <c r="G30" s="20" t="str">
        <f t="shared" si="3"/>
        <v>TUT19STR68ES_ X 4</v>
      </c>
      <c r="H30" s="21"/>
      <c r="I30" s="22"/>
      <c r="J30" s="22"/>
    </row>
    <row r="31" spans="1:11" x14ac:dyDescent="0.2">
      <c r="A31" s="15" t="str">
        <f>C255&amp;" _ "&amp;D255</f>
        <v>TUBES PVC/PEHD/PER _ KRYOCLIM y compris raccords, supports et accessoires</v>
      </c>
      <c r="B31" s="16" t="s">
        <v>21</v>
      </c>
      <c r="C31" s="17" t="s">
        <v>22</v>
      </c>
      <c r="D31" s="18" t="s">
        <v>41</v>
      </c>
      <c r="E31" s="19" t="s">
        <v>36</v>
      </c>
      <c r="F31" s="20"/>
      <c r="G31" s="20" t="str">
        <f t="shared" si="3"/>
        <v>TUT19STR68ES_ 4.5</v>
      </c>
      <c r="H31" s="21"/>
      <c r="I31" s="22"/>
      <c r="J31" s="22"/>
    </row>
    <row r="32" spans="1:11" x14ac:dyDescent="0.2">
      <c r="A32" s="15" t="str">
        <f>C265&amp;" _ "&amp;D265</f>
        <v xml:space="preserve">TUBES PVC/PEHD/PER _ P.E.80 AEP bleue 12,5 bars (Ø ext.) y compris raccords, supports et accessoires </v>
      </c>
      <c r="B32" s="16" t="s">
        <v>21</v>
      </c>
      <c r="C32" s="17" t="s">
        <v>22</v>
      </c>
      <c r="D32" s="18" t="s">
        <v>41</v>
      </c>
      <c r="E32" s="19" t="s">
        <v>37</v>
      </c>
      <c r="F32" s="20"/>
      <c r="G32" s="20" t="str">
        <f t="shared" si="3"/>
        <v>TUT19STR68ES_ 6.3</v>
      </c>
      <c r="H32" s="21"/>
      <c r="I32" s="22"/>
      <c r="J32" s="22"/>
    </row>
    <row r="33" spans="1:11" x14ac:dyDescent="0.2">
      <c r="A33" s="15" t="str">
        <f>C270&amp;" _ "&amp;D270</f>
        <v>TUBES PVC/PEHD/PER _ P.E.80 AEP bleue 16 bars (Ø ext.) y compris raccords, supports et accessoires</v>
      </c>
      <c r="B33" s="16" t="s">
        <v>21</v>
      </c>
      <c r="C33" s="17" t="s">
        <v>22</v>
      </c>
      <c r="D33" s="18" t="s">
        <v>41</v>
      </c>
      <c r="E33" s="19" t="s">
        <v>734</v>
      </c>
      <c r="F33" s="20"/>
      <c r="G33" s="20" t="str">
        <f t="shared" si="3"/>
        <v>TUT19STR68ES_ 273</v>
      </c>
      <c r="H33" s="21"/>
      <c r="I33" s="22"/>
      <c r="J33" s="22"/>
    </row>
    <row r="34" spans="1:11" x14ac:dyDescent="0.2">
      <c r="A34" s="15" t="str">
        <f>C276&amp;" _ "&amp;D276</f>
        <v>TUBES PVC/PEHD/PER _ P.E.80 AEP 12,5 b en barres y compris raccords, supports et accessoires</v>
      </c>
      <c r="B34" s="16" t="s">
        <v>21</v>
      </c>
      <c r="C34" s="17" t="s">
        <v>22</v>
      </c>
      <c r="D34" s="18" t="s">
        <v>41</v>
      </c>
      <c r="E34" s="19" t="s">
        <v>46</v>
      </c>
      <c r="F34" s="20"/>
      <c r="G34" s="20" t="str">
        <f t="shared" si="3"/>
        <v>TUT19STR68ES_ 7.1</v>
      </c>
      <c r="H34" s="21"/>
      <c r="I34" s="22"/>
      <c r="J34" s="22"/>
    </row>
    <row r="35" spans="1:11" x14ac:dyDescent="0.2">
      <c r="A35" s="15" t="str">
        <f>C281&amp;" _ "&amp;D281</f>
        <v>TUBES PVC/PEHD/PER _ PER gainé y compris raccords, supports et accessoires</v>
      </c>
      <c r="B35" s="16"/>
      <c r="C35" s="17"/>
      <c r="D35" s="18"/>
      <c r="E35" s="19"/>
      <c r="F35" s="20"/>
      <c r="G35" s="20"/>
      <c r="H35" s="21"/>
      <c r="I35" s="22"/>
      <c r="J35" s="22"/>
    </row>
    <row r="36" spans="1:11" x14ac:dyDescent="0.2">
      <c r="A36" s="15" t="str">
        <f>C292&amp;" _ "&amp;D292</f>
        <v>TUBES PVC/PEHD/PER _ Multicouches y compris raccords, supports et accessoires</v>
      </c>
      <c r="B36" s="16" t="s">
        <v>21</v>
      </c>
      <c r="C36" s="17" t="s">
        <v>22</v>
      </c>
      <c r="D36" s="18" t="s">
        <v>42</v>
      </c>
      <c r="E36" s="24" t="s">
        <v>24</v>
      </c>
      <c r="F36" s="20" t="str">
        <f>UPPER(MID(B36,1,2)&amp;UPPER(MID(K36,16,3)&amp;UPPER(MID(K36,21,3)&amp;LEN(K36)&amp;UPPER(RIGHT(K36,2)))))</f>
        <v>TUT01TYC59ES</v>
      </c>
      <c r="G36" s="20" t="str">
        <f t="shared" ref="G36:G41" si="4">$F$36&amp;"_"&amp;UPPER(RIGHT(E36,4))</f>
        <v>TUT01TYC59ES_5/21</v>
      </c>
      <c r="H36" s="21"/>
      <c r="I36" s="22"/>
      <c r="J36" s="22"/>
      <c r="K36" s="23" t="str">
        <f>SUBSTITUTE(A6," ","")</f>
        <v>TUBESACIERNOIR_T01L.Tycomprisraccords,supportsetaccessoires</v>
      </c>
    </row>
    <row r="37" spans="1:11" x14ac:dyDescent="0.2">
      <c r="A37" s="15" t="str">
        <f>C304&amp;" _ "&amp;D304</f>
        <v>TUBES PVC/PEHD/PER _ P.E.80 GAZ bandes jaunes y compris raccords, supports et accessoires</v>
      </c>
      <c r="B37" s="16" t="s">
        <v>21</v>
      </c>
      <c r="C37" s="17" t="s">
        <v>22</v>
      </c>
      <c r="D37" s="18" t="s">
        <v>42</v>
      </c>
      <c r="E37" s="24" t="s">
        <v>25</v>
      </c>
      <c r="F37" s="20"/>
      <c r="G37" s="20" t="str">
        <f t="shared" si="4"/>
        <v>TUT01TYC59ES_0/27</v>
      </c>
      <c r="H37" s="21"/>
      <c r="I37" s="22"/>
      <c r="J37" s="22"/>
    </row>
    <row r="38" spans="1:11" x14ac:dyDescent="0.2">
      <c r="B38" s="16" t="s">
        <v>21</v>
      </c>
      <c r="C38" s="17" t="s">
        <v>22</v>
      </c>
      <c r="D38" s="18" t="s">
        <v>42</v>
      </c>
      <c r="E38" s="24" t="s">
        <v>26</v>
      </c>
      <c r="F38" s="20"/>
      <c r="G38" s="20" t="str">
        <f t="shared" si="4"/>
        <v>TUT01TYC59ES_6/34</v>
      </c>
      <c r="H38" s="21"/>
      <c r="I38" s="22"/>
      <c r="J38" s="22"/>
    </row>
    <row r="39" spans="1:11" x14ac:dyDescent="0.2">
      <c r="A39" s="15" t="str">
        <f>C312&amp;" _ "&amp;D312</f>
        <v>RACCORDS _ PE ACIER</v>
      </c>
      <c r="B39" s="16" t="s">
        <v>21</v>
      </c>
      <c r="C39" s="17" t="s">
        <v>22</v>
      </c>
      <c r="D39" s="18" t="s">
        <v>42</v>
      </c>
      <c r="E39" s="24" t="s">
        <v>27</v>
      </c>
      <c r="F39" s="20"/>
      <c r="G39" s="20" t="str">
        <f t="shared" si="4"/>
        <v>TUT01TYC59ES_3/42</v>
      </c>
      <c r="H39" s="21"/>
      <c r="I39" s="22"/>
      <c r="J39" s="22"/>
    </row>
    <row r="40" spans="1:11" x14ac:dyDescent="0.2">
      <c r="A40" s="15" t="str">
        <f>C319&amp;" _ "&amp;D319</f>
        <v>RACCORDS _ PE CUIVRE</v>
      </c>
      <c r="B40" s="16" t="s">
        <v>21</v>
      </c>
      <c r="C40" s="17" t="s">
        <v>22</v>
      </c>
      <c r="D40" s="18" t="s">
        <v>42</v>
      </c>
      <c r="E40" s="24" t="s">
        <v>28</v>
      </c>
      <c r="F40" s="20"/>
      <c r="G40" s="20" t="str">
        <f t="shared" si="4"/>
        <v>TUT01TYC59ES_0/49</v>
      </c>
      <c r="H40" s="21"/>
      <c r="I40" s="22"/>
      <c r="J40" s="22"/>
    </row>
    <row r="41" spans="1:11" x14ac:dyDescent="0.2">
      <c r="A41" s="15" t="str">
        <f>C326&amp;" _ "&amp;D326</f>
        <v>TUBES CUIVRE _ Écroui y compris raccords, supports et accessoires</v>
      </c>
      <c r="B41" s="16" t="s">
        <v>21</v>
      </c>
      <c r="C41" s="17" t="s">
        <v>22</v>
      </c>
      <c r="D41" s="18" t="s">
        <v>42</v>
      </c>
      <c r="E41" s="24" t="s">
        <v>29</v>
      </c>
      <c r="F41" s="20"/>
      <c r="G41" s="20" t="str">
        <f t="shared" si="4"/>
        <v>TUT01TYC59ES_0/60</v>
      </c>
      <c r="H41" s="21"/>
      <c r="I41" s="22"/>
      <c r="J41" s="22"/>
    </row>
    <row r="42" spans="1:11" x14ac:dyDescent="0.2">
      <c r="A42" s="15" t="str">
        <f>C337&amp;" _ "&amp;D337</f>
        <v>TUBES CUIVRE _ Recuit  y compris raccords, supports et accessoires</v>
      </c>
      <c r="B42" s="16"/>
      <c r="C42" s="17"/>
      <c r="D42" s="18"/>
      <c r="E42" s="24"/>
      <c r="F42" s="20"/>
      <c r="G42" s="20"/>
      <c r="H42" s="21"/>
      <c r="I42" s="22"/>
      <c r="J42" s="22"/>
    </row>
    <row r="43" spans="1:11" x14ac:dyDescent="0.2">
      <c r="A43" s="15" t="str">
        <f>C344&amp;" _ "&amp;D344</f>
        <v>TUBES CUIVRE _ Recuit gainé y compris raccords, supports et accessoires. Type WICU</v>
      </c>
      <c r="B43" s="16" t="s">
        <v>21</v>
      </c>
      <c r="C43" s="17" t="s">
        <v>22</v>
      </c>
      <c r="D43" s="18" t="s">
        <v>43</v>
      </c>
      <c r="E43" s="24" t="s">
        <v>24</v>
      </c>
      <c r="F43" s="20" t="str">
        <f>UPPER(MID(B43,1,2)&amp;UPPER(MID(K43,16,3)&amp;UPPER(MID(K43,21,3)&amp;LEN(K43)&amp;UPPER(RIGHT(K43,2)))))</f>
        <v>TUT03TYC59ES</v>
      </c>
      <c r="G43" s="20" t="str">
        <f t="shared" ref="G43:G48" si="5">$F$43&amp;"_"&amp;UPPER(RIGHT(E43,4))</f>
        <v>TUT03TYC59ES_5/21</v>
      </c>
      <c r="H43" s="21"/>
      <c r="I43" s="22"/>
      <c r="J43" s="22"/>
      <c r="K43" s="23" t="str">
        <f>SUBSTITUTE(A7," ","")</f>
        <v>TUBESACIERNOIR_T03L.Tycomprisraccords,supportsetaccessoires</v>
      </c>
    </row>
    <row r="44" spans="1:11" x14ac:dyDescent="0.2">
      <c r="B44" s="16" t="s">
        <v>21</v>
      </c>
      <c r="C44" s="17" t="s">
        <v>22</v>
      </c>
      <c r="D44" s="18" t="s">
        <v>43</v>
      </c>
      <c r="E44" s="24" t="s">
        <v>25</v>
      </c>
      <c r="F44" s="20"/>
      <c r="G44" s="20" t="str">
        <f t="shared" si="5"/>
        <v>TUT03TYC59ES_0/27</v>
      </c>
      <c r="H44" s="21"/>
      <c r="I44" s="22"/>
      <c r="J44" s="22"/>
    </row>
    <row r="45" spans="1:11" x14ac:dyDescent="0.2">
      <c r="A45" s="15" t="str">
        <f>C350&amp;" _ "&amp;D350</f>
        <v>TUBES CUIVRE FRIGORIFIQUE _ En barre y compris raccords, supports et accessoires</v>
      </c>
      <c r="B45" s="16" t="s">
        <v>21</v>
      </c>
      <c r="C45" s="17" t="s">
        <v>22</v>
      </c>
      <c r="D45" s="18" t="s">
        <v>43</v>
      </c>
      <c r="E45" s="24" t="s">
        <v>26</v>
      </c>
      <c r="F45" s="20"/>
      <c r="G45" s="20" t="str">
        <f t="shared" si="5"/>
        <v>TUT03TYC59ES_6/34</v>
      </c>
      <c r="H45" s="21"/>
      <c r="I45" s="22"/>
      <c r="J45" s="22"/>
    </row>
    <row r="46" spans="1:11" x14ac:dyDescent="0.2">
      <c r="A46" s="15" t="str">
        <f>C359&amp;" _ "&amp;D359</f>
        <v>TUBES CUIVRE FRIGORIFIQUE _ Pré isolée en barre  y compris raccords, supports et accessoires</v>
      </c>
      <c r="B46" s="16" t="s">
        <v>21</v>
      </c>
      <c r="C46" s="17" t="s">
        <v>22</v>
      </c>
      <c r="D46" s="18" t="s">
        <v>43</v>
      </c>
      <c r="E46" s="24" t="s">
        <v>27</v>
      </c>
      <c r="F46" s="20"/>
      <c r="G46" s="20" t="str">
        <f t="shared" si="5"/>
        <v>TUT03TYC59ES_3/42</v>
      </c>
      <c r="H46" s="21"/>
      <c r="I46" s="22"/>
      <c r="J46" s="22"/>
    </row>
    <row r="47" spans="1:11" x14ac:dyDescent="0.2">
      <c r="A47" s="15" t="str">
        <f>C366&amp;" _ "&amp;D366</f>
        <v>TUBES CUIVRE FRIGORIFIQUE _ En couronnes pré-isolées y compris raccords, supports et accessoires</v>
      </c>
      <c r="B47" s="16" t="s">
        <v>21</v>
      </c>
      <c r="C47" s="17" t="s">
        <v>22</v>
      </c>
      <c r="D47" s="18" t="s">
        <v>43</v>
      </c>
      <c r="E47" s="24" t="s">
        <v>28</v>
      </c>
      <c r="F47" s="20"/>
      <c r="G47" s="20" t="str">
        <f t="shared" si="5"/>
        <v>TUT03TYC59ES_0/49</v>
      </c>
      <c r="H47" s="21"/>
      <c r="I47" s="22"/>
      <c r="J47" s="22"/>
    </row>
    <row r="48" spans="1:11" x14ac:dyDescent="0.2">
      <c r="B48" s="16" t="s">
        <v>21</v>
      </c>
      <c r="C48" s="17" t="s">
        <v>22</v>
      </c>
      <c r="D48" s="18" t="s">
        <v>43</v>
      </c>
      <c r="E48" s="24" t="s">
        <v>29</v>
      </c>
      <c r="F48" s="20"/>
      <c r="G48" s="20" t="str">
        <f t="shared" si="5"/>
        <v>TUT03TYC59ES_0/60</v>
      </c>
      <c r="H48" s="21"/>
      <c r="I48" s="22"/>
      <c r="J48" s="22"/>
    </row>
    <row r="49" spans="1:11" x14ac:dyDescent="0.2">
      <c r="A49" s="15" t="str">
        <f>C372&amp;" _ "&amp;D372</f>
        <v>LIAISONS FRIGORIFIQUES _ Tirage au vide et complément de charge UI</v>
      </c>
      <c r="B49" s="16"/>
      <c r="C49" s="17"/>
      <c r="D49" s="18"/>
      <c r="E49" s="24"/>
      <c r="F49" s="20"/>
      <c r="G49" s="20"/>
      <c r="H49" s="21"/>
      <c r="I49" s="22"/>
      <c r="J49" s="22"/>
    </row>
    <row r="50" spans="1:11" x14ac:dyDescent="0.2">
      <c r="A50" s="15" t="str">
        <f>C374&amp;" _ "&amp;D374</f>
        <v>LIAISONS FRIGORIFIQUES _ Tube en cuivre frigorifique comprenant (A+R) 2 tubes</v>
      </c>
      <c r="B50" s="16" t="s">
        <v>21</v>
      </c>
      <c r="C50" s="17" t="s">
        <v>22</v>
      </c>
      <c r="D50" s="18" t="s">
        <v>44</v>
      </c>
      <c r="E50" s="19" t="s">
        <v>32</v>
      </c>
      <c r="F50" s="20" t="str">
        <f>UPPER(MID(B50,1,2)&amp;UPPER(MID(K50,16,3)&amp;UPPER(MID(K50,21,3)&amp;LEN(K50)&amp;UPPER(RIGHT(K50,2)))))</f>
        <v>TUT10TYC59ES</v>
      </c>
      <c r="G50" s="20" t="str">
        <f t="shared" ref="G50:G59" si="6">$F$50&amp;"_"&amp;UPPER(RIGHT(E50,4))</f>
        <v>TUT10TYC59ES_ 2.9</v>
      </c>
      <c r="H50" s="21"/>
      <c r="I50" s="22"/>
      <c r="J50" s="22"/>
      <c r="K50" s="23" t="str">
        <f>SUBSTITUTE(A8," ","")</f>
        <v>TUBESACIERNOIR_T10L.Tycomprisraccords,supportsetaccessoires</v>
      </c>
    </row>
    <row r="51" spans="1:11" x14ac:dyDescent="0.2">
      <c r="A51" s="15" t="str">
        <f>C376&amp;" _ "&amp;D376</f>
        <v>LIAISONS FRIGORIFIQUES _ Bus de communication</v>
      </c>
      <c r="B51" s="16" t="s">
        <v>21</v>
      </c>
      <c r="C51" s="17" t="s">
        <v>22</v>
      </c>
      <c r="D51" s="18" t="s">
        <v>44</v>
      </c>
      <c r="E51" s="19" t="s">
        <v>33</v>
      </c>
      <c r="F51" s="20"/>
      <c r="G51" s="20" t="str">
        <f t="shared" si="6"/>
        <v>TUT10TYC59ES_ 3.2</v>
      </c>
      <c r="H51" s="21"/>
      <c r="I51" s="22"/>
      <c r="J51" s="22"/>
    </row>
    <row r="52" spans="1:11" x14ac:dyDescent="0.2">
      <c r="B52" s="16" t="s">
        <v>21</v>
      </c>
      <c r="C52" s="17" t="s">
        <v>22</v>
      </c>
      <c r="D52" s="18" t="s">
        <v>44</v>
      </c>
      <c r="E52" s="19" t="s">
        <v>34</v>
      </c>
      <c r="F52" s="20"/>
      <c r="G52" s="20" t="str">
        <f t="shared" si="6"/>
        <v>TUT10TYC59ES_ 3.6</v>
      </c>
      <c r="H52" s="21"/>
      <c r="I52" s="22"/>
      <c r="J52" s="22"/>
    </row>
    <row r="53" spans="1:11" x14ac:dyDescent="0.2">
      <c r="A53" s="25" t="str">
        <f>C378&amp;" _ "&amp;D378</f>
        <v>VANNES &amp; ACCESSOIRES _ Vanne d'arrêt 1/4 tour</v>
      </c>
      <c r="B53" s="16" t="s">
        <v>21</v>
      </c>
      <c r="C53" s="17" t="s">
        <v>22</v>
      </c>
      <c r="D53" s="18" t="s">
        <v>44</v>
      </c>
      <c r="E53" s="19" t="s">
        <v>35</v>
      </c>
      <c r="F53" s="20"/>
      <c r="G53" s="20" t="str">
        <f t="shared" si="6"/>
        <v>TUT10TYC59ES_ X 4</v>
      </c>
      <c r="H53" s="21"/>
      <c r="I53" s="22"/>
      <c r="J53" s="22"/>
    </row>
    <row r="54" spans="1:11" x14ac:dyDescent="0.2">
      <c r="A54" s="25" t="str">
        <f>C386&amp;" _ "&amp;D386</f>
        <v xml:space="preserve">VANNES &amp; ACCESSOIRES _ Arrêt papillon </v>
      </c>
      <c r="B54" s="16" t="s">
        <v>21</v>
      </c>
      <c r="C54" s="17" t="s">
        <v>22</v>
      </c>
      <c r="D54" s="18" t="s">
        <v>44</v>
      </c>
      <c r="E54" s="19" t="s">
        <v>36</v>
      </c>
      <c r="F54" s="20"/>
      <c r="G54" s="20" t="str">
        <f t="shared" si="6"/>
        <v>TUT10TYC59ES_ 4.5</v>
      </c>
      <c r="H54" s="21"/>
      <c r="I54" s="22"/>
      <c r="J54" s="22"/>
    </row>
    <row r="55" spans="1:11" x14ac:dyDescent="0.2">
      <c r="A55" s="25" t="str">
        <f>C398&amp;" _ "&amp;D398</f>
        <v>VANNES &amp; ACCESSOIRES _ JMC Vanne d'arrêt papillon</v>
      </c>
      <c r="B55" s="16" t="s">
        <v>21</v>
      </c>
      <c r="C55" s="17" t="s">
        <v>22</v>
      </c>
      <c r="D55" s="18" t="s">
        <v>44</v>
      </c>
      <c r="E55" s="19" t="s">
        <v>37</v>
      </c>
      <c r="F55" s="20"/>
      <c r="G55" s="20" t="str">
        <f t="shared" si="6"/>
        <v>TUT10TYC59ES_ 6.3</v>
      </c>
      <c r="H55" s="21"/>
      <c r="I55" s="22"/>
      <c r="J55" s="22"/>
    </row>
    <row r="56" spans="1:11" x14ac:dyDescent="0.2">
      <c r="A56" s="25" t="str">
        <f>C410&amp;" _ "&amp;D410</f>
        <v>VANNES &amp; ACCESSOIRES _ STAD Vanne de réglage de débit - TA CONTROL</v>
      </c>
      <c r="B56" s="16" t="s">
        <v>21</v>
      </c>
      <c r="C56" s="17" t="s">
        <v>22</v>
      </c>
      <c r="D56" s="18" t="s">
        <v>44</v>
      </c>
      <c r="E56" s="19" t="s">
        <v>734</v>
      </c>
      <c r="F56" s="20"/>
      <c r="G56" s="20" t="str">
        <f t="shared" si="6"/>
        <v>TUT10TYC59ES_ 273</v>
      </c>
      <c r="H56" s="21"/>
      <c r="I56" s="22"/>
      <c r="J56" s="22"/>
    </row>
    <row r="57" spans="1:11" x14ac:dyDescent="0.2">
      <c r="A57" s="25" t="str">
        <f>C417&amp;" _ "&amp;D417</f>
        <v>VANNES &amp; ACCESSOIRES _ STAF Vanne de réglage de débit - TA CONTROL</v>
      </c>
      <c r="B57" s="16" t="s">
        <v>21</v>
      </c>
      <c r="C57" s="17" t="s">
        <v>22</v>
      </c>
      <c r="D57" s="18" t="s">
        <v>44</v>
      </c>
      <c r="E57" s="19" t="s">
        <v>38</v>
      </c>
      <c r="F57" s="20"/>
      <c r="G57" s="20" t="str">
        <f t="shared" si="6"/>
        <v>TUT10TYC59ES_ 7.1</v>
      </c>
      <c r="H57" s="21"/>
      <c r="I57" s="22"/>
      <c r="J57" s="22"/>
    </row>
    <row r="58" spans="1:11" x14ac:dyDescent="0.2">
      <c r="A58" s="25" t="str">
        <f>C426&amp;" _ "&amp;D426</f>
        <v>VANNES &amp; ACCESSOIRES _ KITSTAP Régulation de pression - TA CONTROL</v>
      </c>
      <c r="B58" s="16" t="s">
        <v>21</v>
      </c>
      <c r="C58" s="17" t="s">
        <v>22</v>
      </c>
      <c r="D58" s="18" t="s">
        <v>44</v>
      </c>
      <c r="E58" s="19" t="s">
        <v>39</v>
      </c>
      <c r="F58" s="20"/>
      <c r="G58" s="20" t="str">
        <f t="shared" si="6"/>
        <v>TUT10TYC59ES_ X 8</v>
      </c>
      <c r="H58" s="21"/>
      <c r="I58" s="22"/>
      <c r="J58" s="22"/>
    </row>
    <row r="59" spans="1:11" x14ac:dyDescent="0.2">
      <c r="A59" s="25" t="str">
        <f>C435&amp;" _ "&amp;D435</f>
        <v>VANNES &amp; ACCESSOIRES _ Robinet à soupape</v>
      </c>
      <c r="B59" s="16" t="s">
        <v>21</v>
      </c>
      <c r="C59" s="17" t="s">
        <v>22</v>
      </c>
      <c r="D59" s="18" t="s">
        <v>44</v>
      </c>
      <c r="E59" s="19" t="s">
        <v>40</v>
      </c>
      <c r="F59" s="20"/>
      <c r="G59" s="20" t="str">
        <f t="shared" si="6"/>
        <v>TUT10TYC59ES_ 8.8</v>
      </c>
      <c r="H59" s="21"/>
      <c r="I59" s="22"/>
      <c r="J59" s="22"/>
    </row>
    <row r="60" spans="1:11" x14ac:dyDescent="0.2">
      <c r="A60" s="25" t="str">
        <f>C451&amp;" _ "&amp;D451</f>
        <v>VANNES &amp; ACCESSOIRES _ Pressostatique</v>
      </c>
      <c r="B60" s="16"/>
      <c r="C60" s="17"/>
      <c r="D60" s="18"/>
      <c r="E60" s="19"/>
      <c r="F60" s="20"/>
      <c r="G60" s="20"/>
      <c r="H60" s="21"/>
      <c r="I60" s="22"/>
      <c r="J60" s="22"/>
    </row>
    <row r="61" spans="1:11" x14ac:dyDescent="0.2">
      <c r="B61" s="16" t="s">
        <v>21</v>
      </c>
      <c r="C61" s="17" t="s">
        <v>22</v>
      </c>
      <c r="D61" s="18" t="s">
        <v>45</v>
      </c>
      <c r="E61" s="19" t="s">
        <v>32</v>
      </c>
      <c r="F61" s="20" t="str">
        <f>UPPER(MID(B61,1,2)&amp;UPPER(MID(K61,16,3)&amp;UPPER(MID(K61,21,3)&amp;LEN(K61)&amp;UPPER(RIGHT(K61,2)))))</f>
        <v>TUT19TYC59ES</v>
      </c>
      <c r="G61" s="20" t="str">
        <f t="shared" ref="G61:G68" si="7">$F$61&amp;"_"&amp;UPPER(RIGHT(E61,4))</f>
        <v>TUT19TYC59ES_ 2.9</v>
      </c>
      <c r="H61" s="21"/>
      <c r="I61" s="22"/>
      <c r="J61" s="22"/>
      <c r="K61" s="23" t="str">
        <f>SUBSTITUTE(A9," ","")</f>
        <v>TUBESACIERNOIR_T19L.Tycomprisraccords,supportsetaccessoires</v>
      </c>
    </row>
    <row r="62" spans="1:11" x14ac:dyDescent="0.2">
      <c r="A62" s="25" t="str">
        <f>C459&amp;" _ "&amp;D459</f>
        <v>RADIATEURS ET VC _ Purgeur à clef</v>
      </c>
      <c r="B62" s="16" t="s">
        <v>21</v>
      </c>
      <c r="C62" s="17" t="s">
        <v>22</v>
      </c>
      <c r="D62" s="18" t="s">
        <v>45</v>
      </c>
      <c r="E62" s="19" t="s">
        <v>33</v>
      </c>
      <c r="F62" s="20"/>
      <c r="G62" s="20" t="str">
        <f t="shared" si="7"/>
        <v>TUT19TYC59ES_ 3.2</v>
      </c>
      <c r="H62" s="21"/>
      <c r="I62" s="22"/>
      <c r="J62" s="22"/>
    </row>
    <row r="63" spans="1:11" x14ac:dyDescent="0.2">
      <c r="A63" s="25" t="str">
        <f>C461&amp;" _ "&amp;D461</f>
        <v>RADIATEURS ET VC _ Robinet avec tête thermostatique</v>
      </c>
      <c r="B63" s="16" t="s">
        <v>21</v>
      </c>
      <c r="C63" s="17" t="s">
        <v>22</v>
      </c>
      <c r="D63" s="18" t="s">
        <v>45</v>
      </c>
      <c r="E63" s="19" t="s">
        <v>34</v>
      </c>
      <c r="F63" s="20"/>
      <c r="G63" s="20" t="str">
        <f t="shared" si="7"/>
        <v>TUT19TYC59ES_ 3.6</v>
      </c>
      <c r="H63" s="21"/>
      <c r="I63" s="22"/>
      <c r="J63" s="22"/>
    </row>
    <row r="64" spans="1:11" x14ac:dyDescent="0.2">
      <c r="A64" s="25" t="str">
        <f>C463&amp;" _ "&amp;D463</f>
        <v>RADIATEURS ET VC _ Robinet de vidange</v>
      </c>
      <c r="B64" s="16" t="s">
        <v>21</v>
      </c>
      <c r="C64" s="17" t="s">
        <v>22</v>
      </c>
      <c r="D64" s="18" t="s">
        <v>45</v>
      </c>
      <c r="E64" s="19" t="s">
        <v>35</v>
      </c>
      <c r="F64" s="20"/>
      <c r="G64" s="20" t="str">
        <f t="shared" si="7"/>
        <v>TUT19TYC59ES_ X 4</v>
      </c>
      <c r="H64" s="21"/>
      <c r="I64" s="22"/>
      <c r="J64" s="22"/>
    </row>
    <row r="65" spans="1:11" x14ac:dyDescent="0.2">
      <c r="A65" s="25" t="str">
        <f>C465&amp;" _ "&amp;D465</f>
        <v>RADIATEURS ET VC _ Coude de réglage</v>
      </c>
      <c r="B65" s="16" t="s">
        <v>21</v>
      </c>
      <c r="C65" s="17" t="s">
        <v>22</v>
      </c>
      <c r="D65" s="18" t="s">
        <v>45</v>
      </c>
      <c r="E65" s="19" t="s">
        <v>36</v>
      </c>
      <c r="F65" s="20"/>
      <c r="G65" s="20" t="str">
        <f t="shared" si="7"/>
        <v>TUT19TYC59ES_ 4.5</v>
      </c>
      <c r="H65" s="21"/>
      <c r="I65" s="22"/>
      <c r="J65" s="22"/>
    </row>
    <row r="66" spans="1:11" x14ac:dyDescent="0.2">
      <c r="A66" s="25" t="str">
        <f>C467&amp;" _ "&amp;D467</f>
        <v>RADIATEURS ET VC _ Té de réglage</v>
      </c>
      <c r="B66" s="16" t="s">
        <v>21</v>
      </c>
      <c r="C66" s="17" t="s">
        <v>22</v>
      </c>
      <c r="D66" s="18" t="s">
        <v>45</v>
      </c>
      <c r="E66" s="19" t="s">
        <v>37</v>
      </c>
      <c r="F66" s="20"/>
      <c r="G66" s="20" t="str">
        <f t="shared" si="7"/>
        <v>TUT19TYC59ES_ 6.3</v>
      </c>
      <c r="H66" s="21"/>
      <c r="I66" s="22"/>
      <c r="J66" s="22"/>
    </row>
    <row r="67" spans="1:11" x14ac:dyDescent="0.2">
      <c r="A67" s="25" t="str">
        <f>C469&amp;" _ "&amp;D469</f>
        <v>RADIATEURS ET VC _ Té réglage type QUITUS</v>
      </c>
      <c r="B67" s="16" t="s">
        <v>21</v>
      </c>
      <c r="C67" s="17" t="s">
        <v>22</v>
      </c>
      <c r="D67" s="18" t="s">
        <v>45</v>
      </c>
      <c r="E67" s="19" t="s">
        <v>734</v>
      </c>
      <c r="F67" s="20"/>
      <c r="G67" s="20" t="str">
        <f t="shared" si="7"/>
        <v>TUT19TYC59ES_ 273</v>
      </c>
      <c r="H67" s="21"/>
      <c r="I67" s="22"/>
      <c r="J67" s="22"/>
    </row>
    <row r="68" spans="1:11" x14ac:dyDescent="0.2">
      <c r="A68" s="25" t="str">
        <f>C471&amp;" _ "&amp;D471</f>
        <v>RADIATEURS ET VC _ Flexibles calorifugés 19 - 500 mm</v>
      </c>
      <c r="B68" s="16" t="s">
        <v>21</v>
      </c>
      <c r="C68" s="17" t="s">
        <v>22</v>
      </c>
      <c r="D68" s="18" t="s">
        <v>45</v>
      </c>
      <c r="E68" s="19" t="s">
        <v>46</v>
      </c>
      <c r="F68" s="20"/>
      <c r="G68" s="20" t="str">
        <f t="shared" si="7"/>
        <v>TUT19TYC59ES_ 7.1</v>
      </c>
      <c r="H68" s="21"/>
      <c r="I68" s="22"/>
      <c r="J68" s="22"/>
    </row>
    <row r="69" spans="1:11" x14ac:dyDescent="0.2">
      <c r="B69" s="16"/>
      <c r="C69" s="17"/>
      <c r="D69" s="18"/>
      <c r="E69" s="19"/>
      <c r="F69" s="20"/>
      <c r="G69" s="20"/>
      <c r="H69" s="21"/>
      <c r="I69" s="22"/>
      <c r="J69" s="22"/>
    </row>
    <row r="70" spans="1:11" x14ac:dyDescent="0.2">
      <c r="A70" s="25" t="str">
        <f>C475&amp;" _ "&amp;D475</f>
        <v>ANTI BELIER _ A ressort</v>
      </c>
      <c r="B70" s="16" t="s">
        <v>21</v>
      </c>
      <c r="C70" s="17" t="s">
        <v>47</v>
      </c>
      <c r="D70" s="18" t="s">
        <v>48</v>
      </c>
      <c r="E70" s="19" t="s">
        <v>24</v>
      </c>
      <c r="F70" s="20" t="str">
        <f>UPPER(MID(B70,1,2)&amp;UPPER(MID(K70,16,3)&amp;UPPER(MID(K70,21,3)&amp;LEN(K70)&amp;UPPER(RIGHT(K70,2)))))</f>
        <v>TULE_STR73ES</v>
      </c>
      <c r="G70" s="20" t="str">
        <f t="shared" ref="G70:G84" si="8">$F$70&amp;"_"&amp;UPPER(RIGHT(E70,4))</f>
        <v>TULE_STR73ES_5/21</v>
      </c>
      <c r="H70" s="21"/>
      <c r="I70" s="22"/>
      <c r="J70" s="22"/>
      <c r="K70" s="23" t="str">
        <f>SUBSTITUTE(A11," ","")</f>
        <v>TUBESSÉRIEPÉTROLE_DistributionAcierycomprisraccords,supportsetaccessoires</v>
      </c>
    </row>
    <row r="71" spans="1:11" x14ac:dyDescent="0.2">
      <c r="A71" s="25" t="str">
        <f>C482&amp;" _ "&amp;D482</f>
        <v>ANTI BELIER _ Pneumatique</v>
      </c>
      <c r="B71" s="16" t="s">
        <v>21</v>
      </c>
      <c r="C71" s="17" t="s">
        <v>47</v>
      </c>
      <c r="D71" s="18" t="s">
        <v>48</v>
      </c>
      <c r="E71" s="19" t="s">
        <v>25</v>
      </c>
      <c r="F71" s="20"/>
      <c r="G71" s="20" t="str">
        <f t="shared" si="8"/>
        <v>TULE_STR73ES_0/27</v>
      </c>
      <c r="H71" s="21"/>
      <c r="I71" s="22"/>
      <c r="J71" s="22"/>
    </row>
    <row r="72" spans="1:11" x14ac:dyDescent="0.2">
      <c r="B72" s="16" t="s">
        <v>21</v>
      </c>
      <c r="C72" s="17" t="s">
        <v>47</v>
      </c>
      <c r="D72" s="18" t="s">
        <v>48</v>
      </c>
      <c r="E72" s="19" t="s">
        <v>26</v>
      </c>
      <c r="F72" s="20"/>
      <c r="G72" s="20" t="str">
        <f t="shared" si="8"/>
        <v>TULE_STR73ES_6/34</v>
      </c>
      <c r="H72" s="21"/>
      <c r="I72" s="22"/>
      <c r="J72" s="22"/>
    </row>
    <row r="73" spans="1:11" x14ac:dyDescent="0.2">
      <c r="A73" s="25" t="str">
        <f>C485&amp;" _ "&amp;D485</f>
        <v>PURGE &amp; PUISAGE _ Purgeur Flexvent</v>
      </c>
      <c r="B73" s="16" t="s">
        <v>21</v>
      </c>
      <c r="C73" s="17" t="s">
        <v>47</v>
      </c>
      <c r="D73" s="18" t="s">
        <v>48</v>
      </c>
      <c r="E73" s="19" t="s">
        <v>27</v>
      </c>
      <c r="F73" s="20"/>
      <c r="G73" s="20" t="str">
        <f t="shared" si="8"/>
        <v>TULE_STR73ES_3/42</v>
      </c>
      <c r="H73" s="21"/>
      <c r="I73" s="22"/>
      <c r="J73" s="22"/>
    </row>
    <row r="74" spans="1:11" x14ac:dyDescent="0.2">
      <c r="A74" s="25" t="str">
        <f>C488&amp;" _ "&amp;D488</f>
        <v>PURGE &amp; PUISAGE _ Purgeur grand débit Flexvent</v>
      </c>
      <c r="B74" s="16" t="s">
        <v>21</v>
      </c>
      <c r="C74" s="17" t="s">
        <v>47</v>
      </c>
      <c r="D74" s="18" t="s">
        <v>48</v>
      </c>
      <c r="E74" s="19" t="s">
        <v>28</v>
      </c>
      <c r="F74" s="20"/>
      <c r="G74" s="20" t="str">
        <f t="shared" si="8"/>
        <v>TULE_STR73ES_0/49</v>
      </c>
      <c r="H74" s="21"/>
      <c r="I74" s="22"/>
      <c r="J74" s="22"/>
    </row>
    <row r="75" spans="1:11" x14ac:dyDescent="0.2">
      <c r="A75" s="25" t="str">
        <f>C490&amp;" _ "&amp;D490</f>
        <v>PURGE &amp; PUISAGE _ Robinet de purge</v>
      </c>
      <c r="B75" s="16" t="s">
        <v>21</v>
      </c>
      <c r="C75" s="17" t="s">
        <v>47</v>
      </c>
      <c r="D75" s="18" t="s">
        <v>48</v>
      </c>
      <c r="E75" s="19" t="s">
        <v>29</v>
      </c>
      <c r="F75" s="20"/>
      <c r="G75" s="20" t="str">
        <f t="shared" si="8"/>
        <v>TULE_STR73ES_0/60</v>
      </c>
      <c r="H75" s="21"/>
      <c r="I75" s="22"/>
      <c r="J75" s="22"/>
    </row>
    <row r="76" spans="1:11" x14ac:dyDescent="0.2">
      <c r="A76" s="25" t="str">
        <f>C492&amp;" _ "&amp;D492</f>
        <v>PURGE &amp; PUISAGE _ Robinet de puisage</v>
      </c>
      <c r="B76" s="16" t="s">
        <v>21</v>
      </c>
      <c r="C76" s="17" t="s">
        <v>47</v>
      </c>
      <c r="D76" s="18" t="s">
        <v>48</v>
      </c>
      <c r="E76" s="19" t="s">
        <v>49</v>
      </c>
      <c r="F76" s="20"/>
      <c r="G76" s="20" t="str">
        <f t="shared" si="8"/>
        <v>TULE_STR73ES_ X 5</v>
      </c>
      <c r="H76" s="21"/>
      <c r="I76" s="22"/>
      <c r="J76" s="22"/>
    </row>
    <row r="77" spans="1:11" x14ac:dyDescent="0.2">
      <c r="B77" s="16" t="s">
        <v>21</v>
      </c>
      <c r="C77" s="17" t="s">
        <v>47</v>
      </c>
      <c r="D77" s="18" t="s">
        <v>48</v>
      </c>
      <c r="E77" s="19" t="s">
        <v>50</v>
      </c>
      <c r="F77" s="20"/>
      <c r="G77" s="20" t="str">
        <f t="shared" si="8"/>
        <v>TULE_STR73ES_ 5.6</v>
      </c>
      <c r="H77" s="21"/>
      <c r="I77" s="22"/>
      <c r="J77" s="22"/>
    </row>
    <row r="78" spans="1:11" x14ac:dyDescent="0.2">
      <c r="A78" s="25" t="str">
        <f>C494&amp;" _ "&amp;D494</f>
        <v xml:space="preserve">SEPARATEURS D'AIR _ FLEXAIR'S à souder </v>
      </c>
      <c r="B78" s="16" t="s">
        <v>21</v>
      </c>
      <c r="C78" s="17" t="s">
        <v>47</v>
      </c>
      <c r="D78" s="18" t="s">
        <v>48</v>
      </c>
      <c r="E78" s="19" t="s">
        <v>51</v>
      </c>
      <c r="F78" s="20"/>
      <c r="G78" s="20" t="str">
        <f t="shared" si="8"/>
        <v>TULE_STR73ES_ 6.3</v>
      </c>
      <c r="H78" s="21"/>
      <c r="I78" s="22"/>
      <c r="J78" s="22"/>
    </row>
    <row r="79" spans="1:11" x14ac:dyDescent="0.2">
      <c r="A79" s="25" t="str">
        <f>C500&amp;" _ "&amp;D500</f>
        <v>SEPARATEURS D'AIR _ Air grand débit FLAMCOVENT</v>
      </c>
      <c r="B79" s="16" t="s">
        <v>21</v>
      </c>
      <c r="C79" s="17" t="s">
        <v>47</v>
      </c>
      <c r="D79" s="18" t="s">
        <v>48</v>
      </c>
      <c r="E79" s="19" t="s">
        <v>735</v>
      </c>
      <c r="F79" s="20"/>
      <c r="G79" s="20" t="str">
        <f t="shared" si="8"/>
        <v>TULE_STR73ES_41.3</v>
      </c>
      <c r="H79" s="21"/>
      <c r="I79" s="22"/>
      <c r="J79" s="22"/>
    </row>
    <row r="80" spans="1:11" x14ac:dyDescent="0.2">
      <c r="B80" s="16" t="s">
        <v>21</v>
      </c>
      <c r="C80" s="17" t="s">
        <v>47</v>
      </c>
      <c r="D80" s="18" t="s">
        <v>48</v>
      </c>
      <c r="E80" s="19" t="s">
        <v>52</v>
      </c>
      <c r="F80" s="20"/>
      <c r="G80" s="20" t="str">
        <f t="shared" si="8"/>
        <v>TULE_STR73ES_ 7.1</v>
      </c>
      <c r="H80" s="21"/>
      <c r="I80" s="22"/>
      <c r="J80" s="22"/>
    </row>
    <row r="81" spans="1:11" x14ac:dyDescent="0.2">
      <c r="A81" s="25" t="str">
        <f>C511&amp;" _ "&amp;D511</f>
        <v>ACCESSOIRES _ Pot injection compris entonnoir de remplissage et vanne d'arrêt</v>
      </c>
      <c r="B81" s="16" t="s">
        <v>21</v>
      </c>
      <c r="C81" s="17" t="s">
        <v>47</v>
      </c>
      <c r="D81" s="18" t="s">
        <v>48</v>
      </c>
      <c r="E81" s="19" t="s">
        <v>53</v>
      </c>
      <c r="F81" s="20"/>
      <c r="G81" s="20" t="str">
        <f t="shared" si="8"/>
        <v>TULE_STR73ES_ X 8</v>
      </c>
      <c r="H81" s="21"/>
      <c r="I81" s="22"/>
      <c r="J81" s="22"/>
    </row>
    <row r="82" spans="1:11" x14ac:dyDescent="0.2">
      <c r="A82" s="25" t="str">
        <f>C513&amp;" _ "&amp;D513</f>
        <v>ACCESSOIRES _ Remplissage Glycol</v>
      </c>
      <c r="B82" s="16" t="s">
        <v>21</v>
      </c>
      <c r="C82" s="17" t="s">
        <v>47</v>
      </c>
      <c r="D82" s="18" t="s">
        <v>48</v>
      </c>
      <c r="E82" s="19" t="s">
        <v>736</v>
      </c>
      <c r="F82" s="20"/>
      <c r="G82" s="20" t="str">
        <f t="shared" si="8"/>
        <v>TULE_STR73ES_ 273</v>
      </c>
      <c r="H82" s="21"/>
      <c r="I82" s="22"/>
      <c r="J82" s="22"/>
    </row>
    <row r="83" spans="1:11" x14ac:dyDescent="0.2">
      <c r="A83" s="25" t="str">
        <f>C515&amp;" _ "&amp;D515</f>
        <v>ACCESSOIRES _ Pot à boue en ligne acier noir y compris tous accessoires de fixations</v>
      </c>
      <c r="B83" s="16" t="s">
        <v>21</v>
      </c>
      <c r="C83" s="17" t="s">
        <v>47</v>
      </c>
      <c r="D83" s="18" t="s">
        <v>48</v>
      </c>
      <c r="E83" s="19" t="s">
        <v>737</v>
      </c>
      <c r="F83" s="20"/>
      <c r="G83" s="20" t="str">
        <f t="shared" si="8"/>
        <v>TULE_STR73ES_23.9</v>
      </c>
      <c r="H83" s="21"/>
      <c r="I83" s="22"/>
      <c r="J83" s="22"/>
    </row>
    <row r="84" spans="1:11" x14ac:dyDescent="0.2">
      <c r="B84" s="16" t="s">
        <v>21</v>
      </c>
      <c r="C84" s="17" t="s">
        <v>47</v>
      </c>
      <c r="D84" s="18" t="s">
        <v>48</v>
      </c>
      <c r="E84" s="19" t="s">
        <v>54</v>
      </c>
      <c r="F84" s="20"/>
      <c r="G84" s="20" t="str">
        <f t="shared" si="8"/>
        <v>TULE_STR73ES_12.5</v>
      </c>
      <c r="H84" s="21"/>
      <c r="I84" s="22"/>
      <c r="J84" s="22"/>
    </row>
    <row r="85" spans="1:11" x14ac:dyDescent="0.2">
      <c r="A85" s="25" t="str">
        <f>C520&amp;" _ "&amp;D520</f>
        <v>ACCESSOIRES DE MESURE _ Doigt de gant</v>
      </c>
      <c r="B85" s="16"/>
      <c r="C85" s="17"/>
      <c r="D85" s="18"/>
      <c r="E85" s="19"/>
      <c r="F85" s="20"/>
      <c r="G85" s="20"/>
      <c r="H85" s="21"/>
      <c r="I85" s="22"/>
      <c r="J85" s="22"/>
    </row>
    <row r="86" spans="1:11" x14ac:dyDescent="0.2">
      <c r="A86" s="25" t="str">
        <f>C522&amp;" _ "&amp;D522</f>
        <v>ACCESSOIRES DE MESURE _ Manomètre</v>
      </c>
      <c r="B86" s="16" t="s">
        <v>21</v>
      </c>
      <c r="C86" s="17" t="s">
        <v>47</v>
      </c>
      <c r="D86" s="18" t="s">
        <v>55</v>
      </c>
      <c r="E86" s="19" t="s">
        <v>24</v>
      </c>
      <c r="F86" s="20" t="str">
        <f>UPPER(MID(B86,1,2)&amp;UPPER(MID(K86,16,3)&amp;UPPER(MID(K86,21,3)&amp;LEN(K86)&amp;UPPER(RIGHT(K86,2)))))</f>
        <v>TULE_CAL79ES</v>
      </c>
      <c r="G86" s="20" t="str">
        <f t="shared" ref="G86:G100" si="9">$F$86&amp;"_"&amp;UPPER(RIGHT(E86,4))</f>
        <v>TULE_CAL79ES_5/21</v>
      </c>
      <c r="H86" s="21"/>
      <c r="I86" s="22"/>
      <c r="J86" s="22"/>
      <c r="K86" s="23" t="str">
        <f>SUBSTITUTE(A12," ","")</f>
        <v>TUBESSÉRIEPÉTROLE_LocalTechniqueTubeacierycomprisraccords,supportsetaccessoires</v>
      </c>
    </row>
    <row r="87" spans="1:11" x14ac:dyDescent="0.2">
      <c r="A87" s="25" t="str">
        <f>C524&amp;" _ "&amp;D524</f>
        <v>ACCESSOIRES DE MESURE _ Manomètre différentiel</v>
      </c>
      <c r="B87" s="16" t="s">
        <v>21</v>
      </c>
      <c r="C87" s="17" t="s">
        <v>47</v>
      </c>
      <c r="D87" s="18" t="s">
        <v>55</v>
      </c>
      <c r="E87" s="19" t="s">
        <v>25</v>
      </c>
      <c r="F87" s="20"/>
      <c r="G87" s="20" t="str">
        <f t="shared" si="9"/>
        <v>TULE_CAL79ES_0/27</v>
      </c>
      <c r="H87" s="21"/>
      <c r="I87" s="22"/>
      <c r="J87" s="22"/>
    </row>
    <row r="88" spans="1:11" x14ac:dyDescent="0.2">
      <c r="A88" s="25" t="str">
        <f>C526&amp;" _ "&amp;D526</f>
        <v>ACCESSOIRES DE MESURE _ Thermomètre</v>
      </c>
      <c r="B88" s="16" t="s">
        <v>21</v>
      </c>
      <c r="C88" s="17" t="s">
        <v>47</v>
      </c>
      <c r="D88" s="18" t="s">
        <v>55</v>
      </c>
      <c r="E88" s="19" t="s">
        <v>26</v>
      </c>
      <c r="F88" s="20"/>
      <c r="G88" s="20" t="str">
        <f t="shared" si="9"/>
        <v>TULE_CAL79ES_6/34</v>
      </c>
      <c r="H88" s="21"/>
      <c r="I88" s="22"/>
      <c r="J88" s="22"/>
    </row>
    <row r="89" spans="1:11" x14ac:dyDescent="0.2">
      <c r="A89" s="25" t="str">
        <f>C528&amp;" _ "&amp;D528</f>
        <v>ACCESSOIRES DE MESURE _ Thermomètre coudé</v>
      </c>
      <c r="B89" s="16" t="s">
        <v>21</v>
      </c>
      <c r="C89" s="17" t="s">
        <v>47</v>
      </c>
      <c r="D89" s="18" t="s">
        <v>55</v>
      </c>
      <c r="E89" s="19" t="s">
        <v>27</v>
      </c>
      <c r="F89" s="20"/>
      <c r="G89" s="20" t="str">
        <f t="shared" si="9"/>
        <v>TULE_CAL79ES_3/42</v>
      </c>
      <c r="H89" s="21"/>
      <c r="I89" s="22"/>
      <c r="J89" s="22"/>
    </row>
    <row r="90" spans="1:11" x14ac:dyDescent="0.2">
      <c r="A90" s="25" t="str">
        <f>C530&amp;" _ "&amp;D530</f>
        <v>ACCESSOIRES DE MESURE _ Thermomètre de gaine</v>
      </c>
      <c r="B90" s="16" t="s">
        <v>21</v>
      </c>
      <c r="C90" s="17" t="s">
        <v>47</v>
      </c>
      <c r="D90" s="18" t="s">
        <v>55</v>
      </c>
      <c r="E90" s="19" t="s">
        <v>28</v>
      </c>
      <c r="F90" s="20"/>
      <c r="G90" s="20" t="str">
        <f t="shared" si="9"/>
        <v>TULE_CAL79ES_0/49</v>
      </c>
      <c r="H90" s="21"/>
      <c r="I90" s="22"/>
      <c r="J90" s="22"/>
    </row>
    <row r="91" spans="1:11" x14ac:dyDescent="0.2">
      <c r="A91" s="25" t="str">
        <f>C532&amp;" _ "&amp;D532</f>
        <v>ACCESSOIRES DE MESURE _ Contrôleur de débit</v>
      </c>
      <c r="B91" s="16" t="s">
        <v>21</v>
      </c>
      <c r="C91" s="17" t="s">
        <v>47</v>
      </c>
      <c r="D91" s="18" t="s">
        <v>55</v>
      </c>
      <c r="E91" s="19" t="s">
        <v>29</v>
      </c>
      <c r="F91" s="20"/>
      <c r="G91" s="20" t="str">
        <f t="shared" si="9"/>
        <v>TULE_CAL79ES_0/60</v>
      </c>
      <c r="H91" s="21"/>
      <c r="I91" s="22"/>
      <c r="J91" s="22"/>
    </row>
    <row r="92" spans="1:11" x14ac:dyDescent="0.2">
      <c r="A92" s="25" t="str">
        <f>C534&amp;" _ "&amp;D534</f>
        <v>ACCESSOIRES DE MESURE _ Pressostat manque d'eau</v>
      </c>
      <c r="B92" s="16" t="s">
        <v>21</v>
      </c>
      <c r="C92" s="17" t="s">
        <v>47</v>
      </c>
      <c r="D92" s="18" t="s">
        <v>55</v>
      </c>
      <c r="E92" s="19" t="s">
        <v>49</v>
      </c>
      <c r="F92" s="20"/>
      <c r="G92" s="20" t="str">
        <f t="shared" si="9"/>
        <v>TULE_CAL79ES_ X 5</v>
      </c>
      <c r="H92" s="21"/>
      <c r="I92" s="22"/>
      <c r="J92" s="22"/>
    </row>
    <row r="93" spans="1:11" x14ac:dyDescent="0.2">
      <c r="A93" s="25" t="str">
        <f>C536&amp;" _ "&amp;D536</f>
        <v>ACCESSOIRES DE MESURE _ Manomètre Gaz</v>
      </c>
      <c r="B93" s="16" t="s">
        <v>21</v>
      </c>
      <c r="C93" s="17" t="s">
        <v>47</v>
      </c>
      <c r="D93" s="18" t="s">
        <v>55</v>
      </c>
      <c r="E93" s="19" t="s">
        <v>50</v>
      </c>
      <c r="F93" s="20"/>
      <c r="G93" s="20" t="str">
        <f t="shared" si="9"/>
        <v>TULE_CAL79ES_ 5.6</v>
      </c>
      <c r="H93" s="21"/>
      <c r="I93" s="22"/>
      <c r="J93" s="22"/>
    </row>
    <row r="94" spans="1:11" x14ac:dyDescent="0.2">
      <c r="B94" s="16" t="s">
        <v>21</v>
      </c>
      <c r="C94" s="17" t="s">
        <v>47</v>
      </c>
      <c r="D94" s="18" t="s">
        <v>55</v>
      </c>
      <c r="E94" s="19" t="s">
        <v>51</v>
      </c>
      <c r="F94" s="20"/>
      <c r="G94" s="20" t="str">
        <f t="shared" si="9"/>
        <v>TULE_CAL79ES_ 6.3</v>
      </c>
      <c r="H94" s="21"/>
      <c r="I94" s="22"/>
      <c r="J94" s="22"/>
    </row>
    <row r="95" spans="1:11" x14ac:dyDescent="0.2">
      <c r="A95" s="25" t="str">
        <f>C538&amp;" _ "&amp;D538</f>
        <v>CLAPETS _ Clapet anti retour</v>
      </c>
      <c r="B95" s="16" t="s">
        <v>21</v>
      </c>
      <c r="C95" s="17" t="s">
        <v>47</v>
      </c>
      <c r="D95" s="18" t="s">
        <v>55</v>
      </c>
      <c r="E95" s="19" t="s">
        <v>735</v>
      </c>
      <c r="F95" s="20"/>
      <c r="G95" s="20" t="str">
        <f t="shared" si="9"/>
        <v>TULE_CAL79ES_41.3</v>
      </c>
      <c r="H95" s="21"/>
      <c r="I95" s="22"/>
      <c r="J95" s="22"/>
    </row>
    <row r="96" spans="1:11" x14ac:dyDescent="0.2">
      <c r="A96" s="25" t="str">
        <f>C555&amp;" _ "&amp;D555</f>
        <v>CLAPETS _ Clapet anti retour à sandwich</v>
      </c>
      <c r="B96" s="16" t="s">
        <v>21</v>
      </c>
      <c r="C96" s="17" t="s">
        <v>47</v>
      </c>
      <c r="D96" s="18" t="s">
        <v>55</v>
      </c>
      <c r="E96" s="19" t="s">
        <v>52</v>
      </c>
      <c r="F96" s="20"/>
      <c r="G96" s="20" t="str">
        <f t="shared" si="9"/>
        <v>TULE_CAL79ES_ 7.1</v>
      </c>
      <c r="H96" s="21"/>
      <c r="I96" s="22"/>
      <c r="J96" s="22"/>
    </row>
    <row r="97" spans="1:11" x14ac:dyDescent="0.2">
      <c r="A97" s="25" t="str">
        <f>C565&amp;" _ "&amp;D565</f>
        <v>CLAPETS _ Clapet antipollution NF Classe EA</v>
      </c>
      <c r="B97" s="16" t="s">
        <v>21</v>
      </c>
      <c r="C97" s="17" t="s">
        <v>47</v>
      </c>
      <c r="D97" s="18" t="s">
        <v>55</v>
      </c>
      <c r="E97" s="19" t="s">
        <v>53</v>
      </c>
      <c r="F97" s="20"/>
      <c r="G97" s="20" t="str">
        <f t="shared" si="9"/>
        <v>TULE_CAL79ES_ X 8</v>
      </c>
      <c r="H97" s="21"/>
      <c r="I97" s="22"/>
      <c r="J97" s="22"/>
    </row>
    <row r="98" spans="1:11" x14ac:dyDescent="0.2">
      <c r="B98" s="16" t="s">
        <v>21</v>
      </c>
      <c r="C98" s="17" t="s">
        <v>47</v>
      </c>
      <c r="D98" s="18" t="s">
        <v>55</v>
      </c>
      <c r="E98" s="19" t="s">
        <v>736</v>
      </c>
      <c r="F98" s="20"/>
      <c r="G98" s="20" t="str">
        <f t="shared" si="9"/>
        <v>TULE_CAL79ES_ 273</v>
      </c>
      <c r="H98" s="21"/>
      <c r="I98" s="22"/>
      <c r="J98" s="22"/>
    </row>
    <row r="99" spans="1:11" x14ac:dyDescent="0.2">
      <c r="A99" s="25" t="str">
        <f>C580&amp;" _ "&amp;D580</f>
        <v>FILTRES _ Filtre à Tamis</v>
      </c>
      <c r="B99" s="16" t="s">
        <v>21</v>
      </c>
      <c r="C99" s="17" t="s">
        <v>47</v>
      </c>
      <c r="D99" s="18" t="s">
        <v>55</v>
      </c>
      <c r="E99" s="19" t="s">
        <v>737</v>
      </c>
      <c r="F99" s="20"/>
      <c r="G99" s="20" t="str">
        <f t="shared" si="9"/>
        <v>TULE_CAL79ES_23.9</v>
      </c>
      <c r="H99" s="21"/>
      <c r="I99" s="22"/>
      <c r="J99" s="22"/>
    </row>
    <row r="100" spans="1:11" x14ac:dyDescent="0.2">
      <c r="B100" s="16" t="s">
        <v>21</v>
      </c>
      <c r="C100" s="17" t="s">
        <v>47</v>
      </c>
      <c r="D100" s="18" t="s">
        <v>55</v>
      </c>
      <c r="E100" s="19" t="s">
        <v>54</v>
      </c>
      <c r="F100" s="20"/>
      <c r="G100" s="20" t="str">
        <f t="shared" si="9"/>
        <v>TULE_CAL79ES_12.5</v>
      </c>
      <c r="H100" s="21"/>
      <c r="I100" s="22"/>
      <c r="J100" s="22"/>
    </row>
    <row r="101" spans="1:11" x14ac:dyDescent="0.2">
      <c r="A101" s="25" t="str">
        <f>C597&amp;" _ "&amp;D597</f>
        <v>COMPENSATEURS DILATATION _ Manchon dilatation</v>
      </c>
      <c r="B101" s="16"/>
      <c r="C101" s="17"/>
      <c r="D101" s="18"/>
      <c r="E101" s="19"/>
      <c r="F101" s="20"/>
      <c r="G101" s="20"/>
      <c r="H101" s="21"/>
      <c r="I101" s="22"/>
      <c r="J101" s="22"/>
    </row>
    <row r="102" spans="1:11" x14ac:dyDescent="0.2">
      <c r="A102" s="25" t="str">
        <f>C613&amp;" _ "&amp;D613</f>
        <v>COMPENSATEUR DILATATION _ Manchon STENFLEX ou similaire</v>
      </c>
      <c r="B102" s="16" t="s">
        <v>21</v>
      </c>
      <c r="C102" s="17" t="s">
        <v>56</v>
      </c>
      <c r="D102" s="18" t="s">
        <v>23</v>
      </c>
      <c r="E102" s="19" t="s">
        <v>24</v>
      </c>
      <c r="F102" s="20" t="str">
        <f>UPPER(MID(B102,1,2)&amp;UPPER(MID(K102,16,3)&amp;UPPER(MID(K102,21,3)&amp;LEN(K102)&amp;UPPER(RIGHT(K102,2)))))</f>
        <v>TUNIST0173ES</v>
      </c>
      <c r="G102" s="20" t="str">
        <f t="shared" ref="G102:G107" si="10">$F$102&amp;"_"&amp;UPPER(RIGHT(E102,4))</f>
        <v>TUNIST0173ES_5/21</v>
      </c>
      <c r="H102" s="21"/>
      <c r="I102" s="22"/>
      <c r="J102" s="22"/>
      <c r="K102" s="23" t="str">
        <f>SUBSTITUTE(A14," ","")</f>
        <v>TUBESACIERGALVANISÉ_T01Distributionycomprisraccords,supportsetaccessoires</v>
      </c>
    </row>
    <row r="103" spans="1:11" x14ac:dyDescent="0.2">
      <c r="B103" s="16" t="s">
        <v>21</v>
      </c>
      <c r="C103" s="17" t="s">
        <v>56</v>
      </c>
      <c r="D103" s="18" t="s">
        <v>23</v>
      </c>
      <c r="E103" s="19" t="s">
        <v>25</v>
      </c>
      <c r="F103" s="20"/>
      <c r="G103" s="20" t="str">
        <f t="shared" si="10"/>
        <v>TUNIST0173ES_0/27</v>
      </c>
      <c r="H103" s="21"/>
      <c r="I103" s="22"/>
      <c r="J103" s="22"/>
    </row>
    <row r="104" spans="1:11" x14ac:dyDescent="0.2">
      <c r="A104" s="25" t="str">
        <f>C623&amp;" _ "&amp;D623</f>
        <v>ACCESSOIRES DE PROTECTION _ Disconnecteur hydraulique non contrôlable</v>
      </c>
      <c r="B104" s="16" t="s">
        <v>21</v>
      </c>
      <c r="C104" s="17" t="s">
        <v>56</v>
      </c>
      <c r="D104" s="18" t="s">
        <v>23</v>
      </c>
      <c r="E104" s="19" t="s">
        <v>26</v>
      </c>
      <c r="F104" s="20"/>
      <c r="G104" s="20" t="str">
        <f t="shared" si="10"/>
        <v>TUNIST0173ES_6/34</v>
      </c>
      <c r="H104" s="21"/>
      <c r="I104" s="22"/>
      <c r="J104" s="22"/>
    </row>
    <row r="105" spans="1:11" x14ac:dyDescent="0.2">
      <c r="A105" s="25" t="str">
        <f>C626&amp;" _ "&amp;D626</f>
        <v>ACCESSOIRES DE PROTECTION _ Disconnecteur hydraulique contrôlable</v>
      </c>
      <c r="B105" s="16" t="s">
        <v>21</v>
      </c>
      <c r="C105" s="17" t="s">
        <v>56</v>
      </c>
      <c r="D105" s="18" t="s">
        <v>23</v>
      </c>
      <c r="E105" s="19" t="s">
        <v>27</v>
      </c>
      <c r="F105" s="20"/>
      <c r="G105" s="20" t="str">
        <f t="shared" si="10"/>
        <v>TUNIST0173ES_3/42</v>
      </c>
      <c r="H105" s="21"/>
      <c r="I105" s="22"/>
      <c r="J105" s="22"/>
    </row>
    <row r="106" spans="1:11" x14ac:dyDescent="0.2">
      <c r="A106" s="25" t="str">
        <f>C637&amp;" _ "&amp;D637</f>
        <v>ACCESSOIRES DE PROTECTION _ Détendeur régulateur de pression</v>
      </c>
      <c r="B106" s="16" t="s">
        <v>21</v>
      </c>
      <c r="C106" s="17" t="s">
        <v>56</v>
      </c>
      <c r="D106" s="18" t="s">
        <v>23</v>
      </c>
      <c r="E106" s="19" t="s">
        <v>28</v>
      </c>
      <c r="F106" s="20"/>
      <c r="G106" s="20" t="str">
        <f t="shared" si="10"/>
        <v>TUNIST0173ES_0/49</v>
      </c>
      <c r="H106" s="21"/>
      <c r="I106" s="22"/>
      <c r="J106" s="22"/>
    </row>
    <row r="107" spans="1:11" x14ac:dyDescent="0.2">
      <c r="A107" s="25" t="str">
        <f>C651&amp;" _ "&amp;D651</f>
        <v>ACCESSOIRES DE PROTECTION _ Soupape de sécurité</v>
      </c>
      <c r="B107" s="16" t="s">
        <v>21</v>
      </c>
      <c r="C107" s="17" t="s">
        <v>56</v>
      </c>
      <c r="D107" s="18" t="s">
        <v>23</v>
      </c>
      <c r="E107" s="19" t="s">
        <v>29</v>
      </c>
      <c r="F107" s="20"/>
      <c r="G107" s="20" t="str">
        <f t="shared" si="10"/>
        <v>TUNIST0173ES_0/60</v>
      </c>
      <c r="H107" s="21"/>
      <c r="I107" s="22"/>
      <c r="J107" s="22"/>
    </row>
    <row r="108" spans="1:11" x14ac:dyDescent="0.2">
      <c r="A108" s="25" t="str">
        <f>C658&amp;" _ "&amp;D658</f>
        <v>ACCESSOIRES DE PROTECTION _ Collecteur d'échappement des soupapes</v>
      </c>
      <c r="B108" s="16"/>
      <c r="C108" s="17"/>
      <c r="D108" s="18"/>
      <c r="E108" s="19"/>
      <c r="F108" s="20"/>
      <c r="G108" s="20"/>
      <c r="H108" s="21"/>
      <c r="I108" s="22"/>
      <c r="J108" s="22"/>
    </row>
    <row r="109" spans="1:11" x14ac:dyDescent="0.2">
      <c r="B109" s="16" t="s">
        <v>21</v>
      </c>
      <c r="C109" s="17" t="s">
        <v>56</v>
      </c>
      <c r="D109" s="18" t="s">
        <v>30</v>
      </c>
      <c r="E109" s="19" t="s">
        <v>24</v>
      </c>
      <c r="F109" s="20" t="str">
        <f>UPPER(MID(B109,1,2)&amp;UPPER(MID(K109,16,3)&amp;UPPER(MID(K109,21,3)&amp;LEN(K109)&amp;UPPER(RIGHT(K109,2)))))</f>
        <v>TUNIST0373ES</v>
      </c>
      <c r="G109" s="20" t="str">
        <f t="shared" ref="G109:G117" si="11">$F$109&amp;"_"&amp;UPPER(RIGHT(E109,4))</f>
        <v>TUNIST0373ES_5/21</v>
      </c>
      <c r="H109" s="21"/>
      <c r="I109" s="26"/>
      <c r="J109" s="26"/>
      <c r="K109" s="23" t="str">
        <f>SUBSTITUTE(A15," ","")</f>
        <v>TUBESACIERGALVANISÉ_T03Distributionycomprisraccords,supportsetaccessoires</v>
      </c>
    </row>
    <row r="110" spans="1:11" x14ac:dyDescent="0.2">
      <c r="A110" s="25" t="str">
        <f>C660&amp;" _ "&amp;D660</f>
        <v>MITIGEURS THERMOSTATIQUES COLLECT. _ Mitigeur thermostatique ULTRAMIX</v>
      </c>
      <c r="B110" s="16" t="s">
        <v>21</v>
      </c>
      <c r="C110" s="17" t="s">
        <v>56</v>
      </c>
      <c r="D110" s="18" t="s">
        <v>30</v>
      </c>
      <c r="E110" s="19" t="s">
        <v>25</v>
      </c>
      <c r="F110" s="20"/>
      <c r="G110" s="20" t="str">
        <f t="shared" si="11"/>
        <v>TUNIST0373ES_0/27</v>
      </c>
      <c r="H110" s="21"/>
      <c r="I110" s="26"/>
      <c r="J110" s="26"/>
    </row>
    <row r="111" spans="1:11" x14ac:dyDescent="0.2">
      <c r="B111" s="16" t="s">
        <v>21</v>
      </c>
      <c r="C111" s="17" t="s">
        <v>56</v>
      </c>
      <c r="D111" s="18" t="s">
        <v>30</v>
      </c>
      <c r="E111" s="19" t="s">
        <v>26</v>
      </c>
      <c r="F111" s="20"/>
      <c r="G111" s="20" t="str">
        <f t="shared" si="11"/>
        <v>TUNIST0373ES_6/34</v>
      </c>
      <c r="H111" s="21"/>
      <c r="I111" s="26"/>
      <c r="J111" s="26"/>
    </row>
    <row r="112" spans="1:11" x14ac:dyDescent="0.2">
      <c r="A112" s="25" t="str">
        <f>C667&amp;" _ "&amp;D667</f>
        <v>COMPTEURS D'EAU _ Compteur d'eau froide SAPPEL ou similaire</v>
      </c>
      <c r="B112" s="16" t="s">
        <v>21</v>
      </c>
      <c r="C112" s="17" t="s">
        <v>56</v>
      </c>
      <c r="D112" s="18" t="s">
        <v>30</v>
      </c>
      <c r="E112" s="19" t="s">
        <v>27</v>
      </c>
      <c r="F112" s="20"/>
      <c r="G112" s="20" t="str">
        <f t="shared" si="11"/>
        <v>TUNIST0373ES_3/42</v>
      </c>
      <c r="H112" s="21"/>
      <c r="I112" s="26"/>
      <c r="J112" s="26"/>
    </row>
    <row r="113" spans="1:11" x14ac:dyDescent="0.2">
      <c r="A113" s="25" t="str">
        <f>C677&amp;" _ "&amp;D677</f>
        <v>COMPTEURS D'EAU _ Emetteurs d'impulsions</v>
      </c>
      <c r="B113" s="16" t="s">
        <v>21</v>
      </c>
      <c r="C113" s="17" t="s">
        <v>56</v>
      </c>
      <c r="D113" s="18" t="s">
        <v>30</v>
      </c>
      <c r="E113" s="19" t="s">
        <v>28</v>
      </c>
      <c r="F113" s="20"/>
      <c r="G113" s="20" t="str">
        <f t="shared" si="11"/>
        <v>TUNIST0373ES_0/49</v>
      </c>
      <c r="H113" s="21"/>
      <c r="I113" s="26"/>
      <c r="J113" s="26"/>
    </row>
    <row r="114" spans="1:11" x14ac:dyDescent="0.2">
      <c r="B114" s="16" t="s">
        <v>21</v>
      </c>
      <c r="C114" s="17" t="s">
        <v>56</v>
      </c>
      <c r="D114" s="18" t="s">
        <v>30</v>
      </c>
      <c r="E114" s="19" t="s">
        <v>29</v>
      </c>
      <c r="F114" s="20"/>
      <c r="G114" s="20" t="str">
        <f t="shared" si="11"/>
        <v>TUNIST0373ES_0/60</v>
      </c>
      <c r="H114" s="21"/>
      <c r="I114" s="26"/>
      <c r="J114" s="26"/>
    </row>
    <row r="115" spans="1:11" x14ac:dyDescent="0.2">
      <c r="A115" s="25" t="str">
        <f>C679&amp;" _ "&amp;D679</f>
        <v>COMPTEURS D'ENERGIE _ Compteur SAPPEL ou similaire, compris mesureur, émetteur, intégrateur, 2 sondes, 4 ddg, sortie Mbus</v>
      </c>
      <c r="B115" s="16" t="s">
        <v>21</v>
      </c>
      <c r="C115" s="17" t="s">
        <v>56</v>
      </c>
      <c r="D115" s="18" t="s">
        <v>30</v>
      </c>
      <c r="E115" s="19" t="s">
        <v>32</v>
      </c>
      <c r="F115" s="20"/>
      <c r="G115" s="20" t="str">
        <f t="shared" si="11"/>
        <v>TUNIST0373ES_ 2.9</v>
      </c>
      <c r="H115" s="21"/>
      <c r="I115" s="26"/>
      <c r="J115" s="26"/>
    </row>
    <row r="116" spans="1:11" x14ac:dyDescent="0.2">
      <c r="B116" s="16" t="s">
        <v>21</v>
      </c>
      <c r="C116" s="17" t="s">
        <v>56</v>
      </c>
      <c r="D116" s="18" t="s">
        <v>30</v>
      </c>
      <c r="E116" s="19" t="s">
        <v>33</v>
      </c>
      <c r="F116" s="20"/>
      <c r="G116" s="20" t="str">
        <f t="shared" si="11"/>
        <v>TUNIST0373ES_ 3.2</v>
      </c>
      <c r="H116" s="21"/>
      <c r="I116" s="26"/>
      <c r="J116" s="26"/>
    </row>
    <row r="117" spans="1:11" x14ac:dyDescent="0.2">
      <c r="A117" s="25" t="str">
        <f>C692&amp;" _ "&amp;D692</f>
        <v>ROBINETTERIE GAZ _ Filtre Gaz</v>
      </c>
      <c r="B117" s="16" t="s">
        <v>21</v>
      </c>
      <c r="C117" s="17" t="s">
        <v>56</v>
      </c>
      <c r="D117" s="18" t="s">
        <v>30</v>
      </c>
      <c r="E117" s="19" t="s">
        <v>34</v>
      </c>
      <c r="F117" s="20"/>
      <c r="G117" s="20" t="str">
        <f t="shared" si="11"/>
        <v>TUNIST0373ES_ 3.6</v>
      </c>
      <c r="H117" s="21"/>
      <c r="I117" s="26"/>
      <c r="J117" s="26"/>
    </row>
    <row r="118" spans="1:11" x14ac:dyDescent="0.2">
      <c r="A118" s="25" t="str">
        <f>C699&amp;" _ "&amp;D699</f>
        <v>ROBINETTERIE GAZ _ Compteur Gaz à membrane</v>
      </c>
      <c r="B118" s="16"/>
      <c r="C118" s="17"/>
      <c r="D118" s="18"/>
      <c r="E118" s="19"/>
      <c r="F118" s="20"/>
      <c r="G118" s="20"/>
      <c r="H118" s="21"/>
      <c r="I118" s="26"/>
      <c r="J118" s="26"/>
    </row>
    <row r="119" spans="1:11" x14ac:dyDescent="0.2">
      <c r="A119" s="25" t="str">
        <f>C702&amp;" _ "&amp;D702</f>
        <v>ROBINETTERIE GAZ _ Indicateurs de consommation Gaz, comprenant comptage à turbine et émetteurs d'implusions</v>
      </c>
      <c r="B119" s="16" t="s">
        <v>21</v>
      </c>
      <c r="C119" s="17" t="s">
        <v>56</v>
      </c>
      <c r="D119" s="18" t="s">
        <v>42</v>
      </c>
      <c r="E119" s="19" t="s">
        <v>24</v>
      </c>
      <c r="F119" s="20" t="str">
        <f>UPPER(MID(B119,1,2)&amp;UPPER(MID(K119,16,3)&amp;UPPER(MID(K119,21,3)&amp;LEN(K119)&amp;UPPER(RIGHT(K119,2)))))</f>
        <v>TUNIST0164ES</v>
      </c>
      <c r="G119" s="20" t="str">
        <f t="shared" ref="G119:G124" si="12">$F$119&amp;"_"&amp;UPPER(RIGHT(E119,4))</f>
        <v>TUNIST0164ES_5/21</v>
      </c>
      <c r="H119" s="21"/>
      <c r="I119" s="22"/>
      <c r="J119" s="22"/>
      <c r="K119" s="23" t="str">
        <f>SUBSTITUTE(A16," ","")</f>
        <v>TUBESACIERGALVANISÉ_T01L.Tycomprisraccords,supportsetaccessoires</v>
      </c>
    </row>
    <row r="120" spans="1:11" x14ac:dyDescent="0.2">
      <c r="A120" s="25" t="str">
        <f>C707&amp;" _ "&amp;D707</f>
        <v>ROBINETTERIE GAZ _ Gaz Vanne d'arrêt général dans coffret sous verre dormant</v>
      </c>
      <c r="B120" s="16" t="s">
        <v>21</v>
      </c>
      <c r="C120" s="17" t="s">
        <v>56</v>
      </c>
      <c r="D120" s="18" t="s">
        <v>42</v>
      </c>
      <c r="E120" s="19" t="s">
        <v>25</v>
      </c>
      <c r="F120" s="20"/>
      <c r="G120" s="20" t="str">
        <f t="shared" si="12"/>
        <v>TUNIST0164ES_0/27</v>
      </c>
      <c r="H120" s="21"/>
      <c r="I120" s="22"/>
      <c r="J120" s="22"/>
    </row>
    <row r="121" spans="1:11" x14ac:dyDescent="0.2">
      <c r="A121" s="25" t="str">
        <f>C720&amp;" _ "&amp;D720</f>
        <v>ROBINETTERIE GAZ _ Electrovanne Gaz réarmement manuel</v>
      </c>
      <c r="B121" s="16" t="s">
        <v>21</v>
      </c>
      <c r="C121" s="17" t="s">
        <v>56</v>
      </c>
      <c r="D121" s="18" t="s">
        <v>42</v>
      </c>
      <c r="E121" s="19" t="s">
        <v>26</v>
      </c>
      <c r="F121" s="20"/>
      <c r="G121" s="20" t="str">
        <f t="shared" si="12"/>
        <v>TUNIST0164ES_6/34</v>
      </c>
      <c r="H121" s="21"/>
      <c r="I121" s="22"/>
      <c r="J121" s="22"/>
    </row>
    <row r="122" spans="1:11" x14ac:dyDescent="0.2">
      <c r="A122" s="25" t="str">
        <f>C727&amp;" _ "&amp;D727</f>
        <v>ROBINETTERIE GAZ _ Coffret microcoupure</v>
      </c>
      <c r="B122" s="16" t="s">
        <v>21</v>
      </c>
      <c r="C122" s="17" t="s">
        <v>56</v>
      </c>
      <c r="D122" s="18" t="s">
        <v>42</v>
      </c>
      <c r="E122" s="19" t="s">
        <v>27</v>
      </c>
      <c r="F122" s="20"/>
      <c r="G122" s="20" t="str">
        <f t="shared" si="12"/>
        <v>TUNIST0164ES_3/42</v>
      </c>
      <c r="H122" s="21"/>
      <c r="I122" s="22"/>
      <c r="J122" s="22"/>
    </row>
    <row r="123" spans="1:11" x14ac:dyDescent="0.2">
      <c r="A123" s="25" t="str">
        <f>C729&amp;" _ "&amp;D729</f>
        <v>ROBINETTERIE GAZ _ Interrupteur coup de poing compris alimentation, raccordements et tous accessoires</v>
      </c>
      <c r="B123" s="16" t="s">
        <v>21</v>
      </c>
      <c r="C123" s="17" t="s">
        <v>56</v>
      </c>
      <c r="D123" s="18" t="s">
        <v>42</v>
      </c>
      <c r="E123" s="19" t="s">
        <v>28</v>
      </c>
      <c r="F123" s="20"/>
      <c r="G123" s="20" t="str">
        <f t="shared" si="12"/>
        <v>TUNIST0164ES_0/49</v>
      </c>
      <c r="H123" s="21"/>
      <c r="I123" s="22"/>
      <c r="J123" s="22"/>
    </row>
    <row r="124" spans="1:11" x14ac:dyDescent="0.2">
      <c r="A124" s="25" t="str">
        <f>C731&amp;" _ "&amp;D731</f>
        <v>ROBINETTERIE GAZ _ Gaz Vanne d'arrêt y compris raccords</v>
      </c>
      <c r="B124" s="16" t="s">
        <v>21</v>
      </c>
      <c r="C124" s="17" t="s">
        <v>56</v>
      </c>
      <c r="D124" s="18" t="s">
        <v>42</v>
      </c>
      <c r="E124" s="19" t="s">
        <v>29</v>
      </c>
      <c r="F124" s="20"/>
      <c r="G124" s="20" t="str">
        <f t="shared" si="12"/>
        <v>TUNIST0164ES_0/60</v>
      </c>
      <c r="H124" s="21"/>
      <c r="I124" s="22"/>
      <c r="J124" s="22"/>
    </row>
    <row r="125" spans="1:11" x14ac:dyDescent="0.2">
      <c r="B125" s="16"/>
      <c r="C125" s="17"/>
      <c r="D125" s="18"/>
      <c r="E125" s="19"/>
      <c r="F125" s="20"/>
      <c r="G125" s="20"/>
      <c r="H125" s="21"/>
      <c r="I125" s="22"/>
      <c r="J125" s="22"/>
    </row>
    <row r="126" spans="1:11" x14ac:dyDescent="0.2">
      <c r="A126" s="25" t="str">
        <f>C738&amp;" _ "&amp;D738</f>
        <v>EXPANSIONS ET BALLONS _ Vase expansion à membrane FLAMCO ou similaire</v>
      </c>
      <c r="B126" s="16" t="s">
        <v>21</v>
      </c>
      <c r="C126" s="17" t="s">
        <v>56</v>
      </c>
      <c r="D126" s="18" t="s">
        <v>43</v>
      </c>
      <c r="E126" s="19" t="s">
        <v>24</v>
      </c>
      <c r="F126" s="20" t="str">
        <f>UPPER(MID(B126,1,2)&amp;UPPER(MID(K126,16,3)&amp;UPPER(MID(K126,21,3)&amp;LEN(K126)&amp;UPPER(RIGHT(K126,2)))))</f>
        <v>TUNIST0364ES</v>
      </c>
      <c r="G126" s="20" t="str">
        <f t="shared" ref="G126:G134" si="13">$F$126&amp;"_"&amp;UPPER(RIGHT(E126,4))</f>
        <v>TUNIST0364ES_5/21</v>
      </c>
      <c r="H126" s="21"/>
      <c r="I126" s="26"/>
      <c r="J126" s="26"/>
      <c r="K126" s="23" t="str">
        <f>SUBSTITUTE(A17," ","")</f>
        <v>TUBESACIERGALVANISÉ_T03L.Tycomprisraccords,supportsetaccessoires</v>
      </c>
    </row>
    <row r="127" spans="1:11" x14ac:dyDescent="0.2">
      <c r="A127" s="25" t="str">
        <f>C755&amp;" _ "&amp;D755</f>
        <v>EXPANSIONS ET BALLONS _ Ballon tampon circuit chauffage CHAROT ou similaire - Type TAMPAC</v>
      </c>
      <c r="B127" s="16" t="s">
        <v>21</v>
      </c>
      <c r="C127" s="17" t="s">
        <v>56</v>
      </c>
      <c r="D127" s="18" t="s">
        <v>43</v>
      </c>
      <c r="E127" s="19" t="s">
        <v>25</v>
      </c>
      <c r="F127" s="20"/>
      <c r="G127" s="20" t="str">
        <f t="shared" si="13"/>
        <v>TUNIST0364ES_0/27</v>
      </c>
      <c r="H127" s="21"/>
      <c r="I127" s="26"/>
      <c r="J127" s="26"/>
    </row>
    <row r="128" spans="1:11" x14ac:dyDescent="0.2">
      <c r="A128" s="25" t="str">
        <f>C765&amp;" _ "&amp;D765</f>
        <v>EXPANSIONS ET BALLONS _ Ballon tampon circuit eau glacée CHAROT ou similaire - Type TAMFROID</v>
      </c>
      <c r="B128" s="16" t="s">
        <v>21</v>
      </c>
      <c r="C128" s="17" t="s">
        <v>56</v>
      </c>
      <c r="D128" s="18" t="s">
        <v>43</v>
      </c>
      <c r="E128" s="19" t="s">
        <v>26</v>
      </c>
      <c r="F128" s="20"/>
      <c r="G128" s="20" t="str">
        <f t="shared" si="13"/>
        <v>TUNIST0364ES_6/34</v>
      </c>
      <c r="H128" s="21"/>
      <c r="I128" s="26"/>
      <c r="J128" s="26"/>
    </row>
    <row r="129" spans="1:11" x14ac:dyDescent="0.2">
      <c r="A129" s="25" t="str">
        <f>C774&amp;" _ "&amp;D774</f>
        <v>EXPANSIONS ET BALLONS _ Ballon tampon eau chaude sanitaire CHAROT ou similaire - Type HELIO finition M1</v>
      </c>
      <c r="B129" s="16" t="s">
        <v>21</v>
      </c>
      <c r="C129" s="17" t="s">
        <v>56</v>
      </c>
      <c r="D129" s="18" t="s">
        <v>43</v>
      </c>
      <c r="E129" s="19" t="s">
        <v>27</v>
      </c>
      <c r="F129" s="20"/>
      <c r="G129" s="20" t="str">
        <f t="shared" si="13"/>
        <v>TUNIST0364ES_3/42</v>
      </c>
      <c r="H129" s="21"/>
      <c r="I129" s="26"/>
      <c r="J129" s="26"/>
    </row>
    <row r="130" spans="1:11" x14ac:dyDescent="0.2">
      <c r="B130" s="16" t="s">
        <v>21</v>
      </c>
      <c r="C130" s="17" t="s">
        <v>56</v>
      </c>
      <c r="D130" s="18" t="s">
        <v>43</v>
      </c>
      <c r="E130" s="19" t="s">
        <v>28</v>
      </c>
      <c r="F130" s="20"/>
      <c r="G130" s="20" t="str">
        <f t="shared" si="13"/>
        <v>TUNIST0364ES_0/49</v>
      </c>
      <c r="H130" s="21"/>
      <c r="I130" s="26"/>
      <c r="J130" s="26"/>
    </row>
    <row r="131" spans="1:11" x14ac:dyDescent="0.2">
      <c r="A131" s="25" t="str">
        <f>C780&amp;" _ "&amp;D780</f>
        <v>BOUTEILLES CASSE _ Bouteille casse pression y compris socle et calorifuge</v>
      </c>
      <c r="B131" s="16" t="s">
        <v>21</v>
      </c>
      <c r="C131" s="17" t="s">
        <v>56</v>
      </c>
      <c r="D131" s="18" t="s">
        <v>43</v>
      </c>
      <c r="E131" s="19" t="s">
        <v>29</v>
      </c>
      <c r="F131" s="20"/>
      <c r="G131" s="20" t="str">
        <f t="shared" si="13"/>
        <v>TUNIST0364ES_0/60</v>
      </c>
      <c r="H131" s="21"/>
      <c r="I131" s="26"/>
      <c r="J131" s="26"/>
    </row>
    <row r="132" spans="1:11" x14ac:dyDescent="0.2">
      <c r="B132" s="16" t="s">
        <v>21</v>
      </c>
      <c r="C132" s="17" t="s">
        <v>56</v>
      </c>
      <c r="D132" s="18" t="s">
        <v>43</v>
      </c>
      <c r="E132" s="19" t="s">
        <v>32</v>
      </c>
      <c r="F132" s="20"/>
      <c r="G132" s="20" t="str">
        <f t="shared" si="13"/>
        <v>TUNIST0364ES_ 2.9</v>
      </c>
      <c r="H132" s="21"/>
      <c r="I132" s="26"/>
      <c r="J132" s="26"/>
    </row>
    <row r="133" spans="1:11" x14ac:dyDescent="0.2">
      <c r="A133" s="27" t="str">
        <f>C785&amp;" _ "&amp;D785</f>
        <v>CIRCULATEURS SIMPLES _ SALMSON ou similaire - Type SCX</v>
      </c>
      <c r="B133" s="16" t="s">
        <v>21</v>
      </c>
      <c r="C133" s="17" t="s">
        <v>56</v>
      </c>
      <c r="D133" s="18" t="s">
        <v>43</v>
      </c>
      <c r="E133" s="19" t="s">
        <v>33</v>
      </c>
      <c r="F133" s="20"/>
      <c r="G133" s="20" t="str">
        <f t="shared" si="13"/>
        <v>TUNIST0364ES_ 3.2</v>
      </c>
      <c r="H133" s="21"/>
      <c r="I133" s="26"/>
      <c r="J133" s="26"/>
    </row>
    <row r="134" spans="1:11" x14ac:dyDescent="0.2">
      <c r="A134" s="27" t="str">
        <f>C801&amp;" _ "&amp;D801</f>
        <v>CIRCULATEURS SIMPLES _ SALMSON ou similaire - Type SIL</v>
      </c>
      <c r="B134" s="16" t="s">
        <v>21</v>
      </c>
      <c r="C134" s="17" t="s">
        <v>56</v>
      </c>
      <c r="D134" s="18" t="s">
        <v>43</v>
      </c>
      <c r="E134" s="19" t="s">
        <v>34</v>
      </c>
      <c r="F134" s="20"/>
      <c r="G134" s="20" t="str">
        <f t="shared" si="13"/>
        <v>TUNIST0364ES_ 3.6</v>
      </c>
      <c r="H134" s="21"/>
      <c r="I134" s="26"/>
      <c r="J134" s="26"/>
    </row>
    <row r="135" spans="1:11" x14ac:dyDescent="0.2">
      <c r="A135" s="27" t="str">
        <f>C803&amp;" _ "&amp;D803</f>
        <v>CIRCULATEURS DOUBLES _ SALMSON ou similaire</v>
      </c>
      <c r="B135" s="16"/>
      <c r="C135" s="17"/>
      <c r="D135" s="18"/>
      <c r="E135" s="19"/>
      <c r="F135" s="20"/>
      <c r="G135" s="20"/>
      <c r="H135" s="21"/>
      <c r="I135" s="26"/>
      <c r="J135" s="26"/>
    </row>
    <row r="136" spans="1:11" x14ac:dyDescent="0.2">
      <c r="A136" s="27" t="str">
        <f>C818&amp;" _ "&amp;D818</f>
        <v>CIRCULATEURS SIMPLES _ Type SIRIUS</v>
      </c>
      <c r="B136" s="16" t="s">
        <v>21</v>
      </c>
      <c r="C136" s="17" t="s">
        <v>57</v>
      </c>
      <c r="D136" s="18" t="s">
        <v>58</v>
      </c>
      <c r="E136" s="19" t="s">
        <v>59</v>
      </c>
      <c r="F136" s="20" t="str">
        <f>UPPER(MID(B136,1,2)&amp;UPPER(MID(K136,16,3)&amp;UPPER(MID(K136,21,3)&amp;LEN(K136)&amp;UPPER(RIGHT(K136,2)))))</f>
        <v>TUISTBUT70ES</v>
      </c>
      <c r="G136" s="20" t="str">
        <f t="shared" ref="G136:G147" si="14">$F$136&amp;"_"&amp;UPPER(RIGHT(E136,4))</f>
        <v>TUISTBUT70ES_N 15</v>
      </c>
      <c r="H136" s="21"/>
      <c r="I136" s="22"/>
      <c r="J136" s="22"/>
      <c r="K136" s="23" t="str">
        <f>SUBSTITUTE(A19," ","")</f>
        <v>TUBESINOX304L_Distributionsoudé,ycomprisraccords,supportsetaccessoires</v>
      </c>
    </row>
    <row r="137" spans="1:11" x14ac:dyDescent="0.2">
      <c r="B137" s="16" t="s">
        <v>21</v>
      </c>
      <c r="C137" s="17" t="s">
        <v>57</v>
      </c>
      <c r="D137" s="18" t="s">
        <v>58</v>
      </c>
      <c r="E137" s="19" t="s">
        <v>60</v>
      </c>
      <c r="F137" s="20"/>
      <c r="G137" s="20" t="str">
        <f t="shared" si="14"/>
        <v>TUISTBUT70ES_N 20</v>
      </c>
      <c r="H137" s="21"/>
      <c r="I137" s="22"/>
      <c r="J137" s="22"/>
    </row>
    <row r="138" spans="1:11" x14ac:dyDescent="0.2">
      <c r="A138" s="27" t="str">
        <f>C828&amp;" _ "&amp;D828</f>
        <v>RELEVAGE _ Pompe submersible de relevage d'eaux</v>
      </c>
      <c r="B138" s="16" t="s">
        <v>21</v>
      </c>
      <c r="C138" s="17" t="s">
        <v>57</v>
      </c>
      <c r="D138" s="18" t="s">
        <v>58</v>
      </c>
      <c r="E138" s="19" t="s">
        <v>61</v>
      </c>
      <c r="F138" s="20"/>
      <c r="G138" s="20" t="str">
        <f t="shared" si="14"/>
        <v>TUISTBUT70ES_N 25</v>
      </c>
      <c r="H138" s="21"/>
      <c r="I138" s="22"/>
      <c r="J138" s="22"/>
    </row>
    <row r="139" spans="1:11" x14ac:dyDescent="0.2">
      <c r="B139" s="16" t="s">
        <v>21</v>
      </c>
      <c r="C139" s="17" t="s">
        <v>57</v>
      </c>
      <c r="D139" s="18" t="s">
        <v>58</v>
      </c>
      <c r="E139" s="19" t="s">
        <v>62</v>
      </c>
      <c r="F139" s="20"/>
      <c r="G139" s="20" t="str">
        <f t="shared" si="14"/>
        <v>TUISTBUT70ES_N 32</v>
      </c>
      <c r="H139" s="21"/>
      <c r="I139" s="22"/>
      <c r="J139" s="22"/>
    </row>
    <row r="140" spans="1:11" x14ac:dyDescent="0.2">
      <c r="A140" s="27" t="str">
        <f>C833&amp;" _ "&amp;D833</f>
        <v>POMPES DE BOUCLAGE _ Modèle NSB</v>
      </c>
      <c r="B140" s="16" t="s">
        <v>21</v>
      </c>
      <c r="C140" s="17" t="s">
        <v>57</v>
      </c>
      <c r="D140" s="18" t="s">
        <v>58</v>
      </c>
      <c r="E140" s="19" t="s">
        <v>63</v>
      </c>
      <c r="F140" s="20"/>
      <c r="G140" s="20" t="str">
        <f t="shared" si="14"/>
        <v>TUISTBUT70ES_N 40</v>
      </c>
      <c r="H140" s="21"/>
      <c r="I140" s="22"/>
      <c r="J140" s="22"/>
    </row>
    <row r="141" spans="1:11" x14ac:dyDescent="0.2">
      <c r="B141" s="16" t="s">
        <v>21</v>
      </c>
      <c r="C141" s="17" t="s">
        <v>57</v>
      </c>
      <c r="D141" s="18" t="s">
        <v>58</v>
      </c>
      <c r="E141" s="19" t="s">
        <v>64</v>
      </c>
      <c r="F141" s="20"/>
      <c r="G141" s="20" t="str">
        <f t="shared" si="14"/>
        <v>TUISTBUT70ES_N 50</v>
      </c>
      <c r="H141" s="21"/>
      <c r="I141" s="22"/>
      <c r="J141" s="22"/>
    </row>
    <row r="142" spans="1:11" x14ac:dyDescent="0.2">
      <c r="A142" s="28" t="str">
        <f>C837&amp;" _ "&amp;D837</f>
        <v>MANCHONS ARMAFLEX _ Calorifuge par manchons M1 - y compris tous accessoires de mise en œuvre - mm : 13</v>
      </c>
      <c r="B142" s="16" t="s">
        <v>21</v>
      </c>
      <c r="C142" s="17" t="s">
        <v>57</v>
      </c>
      <c r="D142" s="18" t="s">
        <v>58</v>
      </c>
      <c r="E142" s="19" t="s">
        <v>65</v>
      </c>
      <c r="F142" s="20"/>
      <c r="G142" s="20" t="str">
        <f t="shared" si="14"/>
        <v>TUISTBUT70ES_N 65</v>
      </c>
      <c r="H142" s="21"/>
      <c r="I142" s="22"/>
      <c r="J142" s="22"/>
    </row>
    <row r="143" spans="1:11" x14ac:dyDescent="0.2">
      <c r="A143" s="28" t="str">
        <f>C847&amp;" _ "&amp;D847</f>
        <v>MANCHONS ARMAFLEX _ Calorifuge par manchons M1 - y compris tous accessoires de mise en œuvre - mm : 19</v>
      </c>
      <c r="B143" s="16" t="s">
        <v>21</v>
      </c>
      <c r="C143" s="17" t="s">
        <v>57</v>
      </c>
      <c r="D143" s="18" t="s">
        <v>58</v>
      </c>
      <c r="E143" s="19" t="s">
        <v>66</v>
      </c>
      <c r="F143" s="20"/>
      <c r="G143" s="20" t="str">
        <f t="shared" si="14"/>
        <v>TUISTBUT70ES_N 80</v>
      </c>
      <c r="H143" s="21"/>
      <c r="I143" s="22"/>
      <c r="J143" s="22"/>
    </row>
    <row r="144" spans="1:11" x14ac:dyDescent="0.2">
      <c r="A144" s="28" t="str">
        <f>C857&amp;" _ "&amp;D857</f>
        <v>MANCHONS ARMAFLEX _ Calorifuge par manchons M1 - y compris tous accessoires de mise en œuvre - mm : 32</v>
      </c>
      <c r="B144" s="16" t="s">
        <v>21</v>
      </c>
      <c r="C144" s="17" t="s">
        <v>57</v>
      </c>
      <c r="D144" s="18" t="s">
        <v>58</v>
      </c>
      <c r="E144" s="19" t="s">
        <v>67</v>
      </c>
      <c r="F144" s="20"/>
      <c r="G144" s="20" t="str">
        <f t="shared" si="14"/>
        <v>TUISTBUT70ES_ 100</v>
      </c>
      <c r="H144" s="21"/>
      <c r="I144" s="22"/>
      <c r="J144" s="22"/>
    </row>
    <row r="145" spans="1:11" x14ac:dyDescent="0.2">
      <c r="B145" s="16" t="s">
        <v>21</v>
      </c>
      <c r="C145" s="17" t="s">
        <v>57</v>
      </c>
      <c r="D145" s="18" t="s">
        <v>58</v>
      </c>
      <c r="E145" s="19" t="s">
        <v>68</v>
      </c>
      <c r="F145" s="20"/>
      <c r="G145" s="20" t="str">
        <f t="shared" si="14"/>
        <v>TUISTBUT70ES_ 125</v>
      </c>
      <c r="H145" s="21"/>
      <c r="I145" s="22"/>
      <c r="J145" s="22"/>
    </row>
    <row r="146" spans="1:11" x14ac:dyDescent="0.2">
      <c r="A146" s="28" t="str">
        <f>C867&amp;" _ "&amp;D867</f>
        <v>Calorifuge Tube EAU GLACÉE en local technique _ EG LT en coquille styrofoam, entoilage, pare vapeur, incluant coudes, tés, robinetterie et pompes</v>
      </c>
      <c r="B146" s="16" t="s">
        <v>21</v>
      </c>
      <c r="C146" s="17" t="s">
        <v>57</v>
      </c>
      <c r="D146" s="18" t="s">
        <v>58</v>
      </c>
      <c r="E146" s="19" t="s">
        <v>69</v>
      </c>
      <c r="F146" s="20"/>
      <c r="G146" s="20" t="str">
        <f t="shared" si="14"/>
        <v>TUISTBUT70ES_ 150</v>
      </c>
      <c r="H146" s="21"/>
      <c r="I146" s="22"/>
      <c r="J146" s="22"/>
    </row>
    <row r="147" spans="1:11" x14ac:dyDescent="0.2">
      <c r="A147" s="28" t="str">
        <f>C870&amp;" _ "&amp;D870</f>
        <v>Calorifuge Tube EAU GLACÉE en distribution et colonnes _ EG D en coquille styrofoam, entoilage, pare vapeur</v>
      </c>
      <c r="B147" s="16" t="s">
        <v>21</v>
      </c>
      <c r="C147" s="17" t="s">
        <v>57</v>
      </c>
      <c r="D147" s="18" t="s">
        <v>58</v>
      </c>
      <c r="E147" s="19" t="s">
        <v>70</v>
      </c>
      <c r="F147" s="20"/>
      <c r="G147" s="20" t="str">
        <f t="shared" si="14"/>
        <v>TUISTBUT70ES_ 200</v>
      </c>
      <c r="H147" s="21"/>
      <c r="I147" s="22"/>
      <c r="J147" s="22"/>
    </row>
    <row r="148" spans="1:11" x14ac:dyDescent="0.2">
      <c r="A148" s="28" t="str">
        <f>C871&amp;" _ "&amp;D871</f>
        <v>Calorifuge Tube EAU GLACÉE en distribution et colonnes _ EG D en coquille styrofoam, entoilage, pare vapeur</v>
      </c>
      <c r="B148" s="16"/>
      <c r="C148" s="17"/>
      <c r="D148" s="18"/>
      <c r="E148" s="19"/>
      <c r="F148" s="20"/>
      <c r="G148" s="20"/>
      <c r="H148" s="21"/>
      <c r="I148" s="22"/>
      <c r="J148" s="22"/>
    </row>
    <row r="149" spans="1:11" x14ac:dyDescent="0.2">
      <c r="B149" s="16" t="s">
        <v>21</v>
      </c>
      <c r="C149" s="17" t="s">
        <v>57</v>
      </c>
      <c r="D149" s="18" t="s">
        <v>71</v>
      </c>
      <c r="E149" s="19" t="s">
        <v>59</v>
      </c>
      <c r="F149" s="20" t="str">
        <f>UPPER(MID(B149,1,2)&amp;UPPER(MID(K149,16,3)&amp;UPPER(MID(K149,21,3)&amp;LEN(K149)&amp;UPPER(RIGHT(K149,2)))))</f>
        <v>TUOCAECH66ES</v>
      </c>
      <c r="G149" s="20" t="str">
        <f t="shared" ref="G149:G160" si="15">$F$149&amp;"_"&amp;UPPER(RIGHT(E149,4))</f>
        <v>TUOCAECH66ES_N 15</v>
      </c>
      <c r="H149" s="21"/>
      <c r="I149" s="26"/>
      <c r="J149" s="26"/>
      <c r="K149" s="23" t="str">
        <f>SUBSTITUTE(A20," ","")</f>
        <v>TUBESINOX304L_LocalTechniqueycomprisraccords,supportsetaccessoires</v>
      </c>
    </row>
    <row r="150" spans="1:11" x14ac:dyDescent="0.2">
      <c r="A150" s="28" t="str">
        <f>C873&amp;" _ "&amp;D873</f>
        <v>Calorifuge Tube EAU CHAUDE en local technique _ EC LT en coquille de laine de roche, entoilage, incluant coudes, tés, robinetterie et pompes</v>
      </c>
      <c r="B150" s="16" t="s">
        <v>21</v>
      </c>
      <c r="C150" s="17" t="s">
        <v>57</v>
      </c>
      <c r="D150" s="18" t="s">
        <v>71</v>
      </c>
      <c r="E150" s="19" t="s">
        <v>60</v>
      </c>
      <c r="F150" s="20"/>
      <c r="G150" s="20" t="str">
        <f t="shared" si="15"/>
        <v>TUOCAECH66ES_N 20</v>
      </c>
      <c r="H150" s="21"/>
      <c r="I150" s="26"/>
      <c r="J150" s="26"/>
    </row>
    <row r="151" spans="1:11" x14ac:dyDescent="0.2">
      <c r="A151" s="28" t="str">
        <f>C876&amp;" _ "&amp;D876</f>
        <v>Calorifuge Tube EAU CHAUDE en distribution et colonnes _ EC D en coquille de laine de roche, entoilage</v>
      </c>
      <c r="B151" s="16" t="s">
        <v>21</v>
      </c>
      <c r="C151" s="17" t="s">
        <v>57</v>
      </c>
      <c r="D151" s="18" t="s">
        <v>71</v>
      </c>
      <c r="E151" s="19" t="s">
        <v>61</v>
      </c>
      <c r="F151" s="20"/>
      <c r="G151" s="20" t="str">
        <f t="shared" si="15"/>
        <v>TUOCAECH66ES_N 25</v>
      </c>
      <c r="H151" s="21"/>
      <c r="I151" s="26"/>
      <c r="J151" s="26"/>
    </row>
    <row r="152" spans="1:11" x14ac:dyDescent="0.2">
      <c r="A152" s="28" t="str">
        <f>C877&amp;" _ "&amp;D877</f>
        <v>Calorifuge Tube EAU CHAUDE en distribution et colonnes _ EC D en coquille de laine de roche, entoilage</v>
      </c>
      <c r="B152" s="16" t="s">
        <v>21</v>
      </c>
      <c r="C152" s="17" t="s">
        <v>57</v>
      </c>
      <c r="D152" s="18" t="s">
        <v>71</v>
      </c>
      <c r="E152" s="19" t="s">
        <v>62</v>
      </c>
      <c r="F152" s="20"/>
      <c r="G152" s="20" t="str">
        <f t="shared" si="15"/>
        <v>TUOCAECH66ES_N 32</v>
      </c>
      <c r="H152" s="21"/>
      <c r="I152" s="26"/>
      <c r="J152" s="26"/>
    </row>
    <row r="153" spans="1:11" x14ac:dyDescent="0.2">
      <c r="B153" s="16" t="s">
        <v>21</v>
      </c>
      <c r="C153" s="17" t="s">
        <v>57</v>
      </c>
      <c r="D153" s="18" t="s">
        <v>71</v>
      </c>
      <c r="E153" s="19" t="s">
        <v>63</v>
      </c>
      <c r="F153" s="20"/>
      <c r="G153" s="20" t="str">
        <f t="shared" si="15"/>
        <v>TUOCAECH66ES_N 40</v>
      </c>
      <c r="H153" s="21"/>
      <c r="I153" s="26"/>
      <c r="J153" s="26"/>
    </row>
    <row r="154" spans="1:11" x14ac:dyDescent="0.2">
      <c r="A154" s="28" t="str">
        <f>C879&amp;" _ "&amp;D879</f>
        <v>CALO ROBINETTERIE _ Calorifuge corps de pompe</v>
      </c>
      <c r="B154" s="16" t="s">
        <v>21</v>
      </c>
      <c r="C154" s="17" t="s">
        <v>57</v>
      </c>
      <c r="D154" s="18" t="s">
        <v>71</v>
      </c>
      <c r="E154" s="19" t="s">
        <v>64</v>
      </c>
      <c r="F154" s="20"/>
      <c r="G154" s="20" t="str">
        <f t="shared" si="15"/>
        <v>TUOCAECH66ES_N 50</v>
      </c>
      <c r="H154" s="21"/>
      <c r="I154" s="26"/>
      <c r="J154" s="26"/>
    </row>
    <row r="155" spans="1:11" x14ac:dyDescent="0.2">
      <c r="A155" s="28" t="str">
        <f>C881&amp;" _ "&amp;D881</f>
        <v>CALO ROBINETTERIE _ Ventilo-convecteur en panneaux ARMAFLEX</v>
      </c>
      <c r="B155" s="16" t="s">
        <v>21</v>
      </c>
      <c r="C155" s="17" t="s">
        <v>57</v>
      </c>
      <c r="D155" s="18" t="s">
        <v>71</v>
      </c>
      <c r="E155" s="19" t="s">
        <v>65</v>
      </c>
      <c r="F155" s="20"/>
      <c r="G155" s="20" t="str">
        <f t="shared" si="15"/>
        <v>TUOCAECH66ES_N 65</v>
      </c>
      <c r="H155" s="21"/>
      <c r="I155" s="26"/>
      <c r="J155" s="26"/>
    </row>
    <row r="156" spans="1:11" x14ac:dyDescent="0.2">
      <c r="B156" s="16" t="s">
        <v>21</v>
      </c>
      <c r="C156" s="17" t="s">
        <v>57</v>
      </c>
      <c r="D156" s="18" t="s">
        <v>71</v>
      </c>
      <c r="E156" s="19" t="s">
        <v>66</v>
      </c>
      <c r="F156" s="20"/>
      <c r="G156" s="20" t="str">
        <f t="shared" si="15"/>
        <v>TUOCAECH66ES_N 80</v>
      </c>
      <c r="H156" s="21"/>
      <c r="I156" s="26"/>
      <c r="J156" s="26"/>
    </row>
    <row r="157" spans="1:11" x14ac:dyDescent="0.2">
      <c r="A157" s="28" t="str">
        <f>C883&amp;" _ "&amp;D883</f>
        <v>CALO POUR VANNES _ Eau glacée</v>
      </c>
      <c r="B157" s="16" t="s">
        <v>21</v>
      </c>
      <c r="C157" s="17" t="s">
        <v>57</v>
      </c>
      <c r="D157" s="18" t="s">
        <v>71</v>
      </c>
      <c r="E157" s="19" t="s">
        <v>67</v>
      </c>
      <c r="F157" s="20"/>
      <c r="G157" s="20" t="str">
        <f t="shared" si="15"/>
        <v>TUOCAECH66ES_ 100</v>
      </c>
      <c r="H157" s="21"/>
      <c r="I157" s="26"/>
      <c r="J157" s="26"/>
    </row>
    <row r="158" spans="1:11" x14ac:dyDescent="0.2">
      <c r="B158" s="16" t="s">
        <v>21</v>
      </c>
      <c r="C158" s="17" t="s">
        <v>57</v>
      </c>
      <c r="D158" s="18" t="s">
        <v>71</v>
      </c>
      <c r="E158" s="19" t="s">
        <v>68</v>
      </c>
      <c r="F158" s="20"/>
      <c r="G158" s="20" t="str">
        <f t="shared" si="15"/>
        <v>TUOCAECH66ES_ 125</v>
      </c>
      <c r="H158" s="21"/>
      <c r="I158" s="26"/>
      <c r="J158" s="26"/>
    </row>
    <row r="159" spans="1:11" x14ac:dyDescent="0.2">
      <c r="A159" s="28" t="str">
        <f>C887&amp;" _ "&amp;D887</f>
        <v>CALO GAINE (mat. ext.) _ Gaine par matelas Isover</v>
      </c>
      <c r="B159" s="16" t="s">
        <v>21</v>
      </c>
      <c r="C159" s="17" t="s">
        <v>57</v>
      </c>
      <c r="D159" s="18" t="s">
        <v>71</v>
      </c>
      <c r="E159" s="19" t="s">
        <v>69</v>
      </c>
      <c r="F159" s="20"/>
      <c r="G159" s="20" t="str">
        <f t="shared" si="15"/>
        <v>TUOCAECH66ES_ 150</v>
      </c>
      <c r="H159" s="21"/>
      <c r="I159" s="26"/>
      <c r="J159" s="26"/>
    </row>
    <row r="160" spans="1:11" x14ac:dyDescent="0.2">
      <c r="B160" s="16" t="s">
        <v>21</v>
      </c>
      <c r="C160" s="17" t="s">
        <v>57</v>
      </c>
      <c r="D160" s="18" t="s">
        <v>71</v>
      </c>
      <c r="E160" s="19" t="s">
        <v>70</v>
      </c>
      <c r="F160" s="20"/>
      <c r="G160" s="20" t="str">
        <f t="shared" si="15"/>
        <v>TUOCAECH66ES_ 200</v>
      </c>
      <c r="H160" s="21"/>
      <c r="I160" s="26"/>
      <c r="J160" s="26"/>
    </row>
    <row r="161" spans="1:11" x14ac:dyDescent="0.2">
      <c r="A161" s="28" t="str">
        <f>C892&amp;" _ "&amp;D892</f>
        <v>GAINES TÔLE ALUMINIUM _ Gaine par matelas Isover finition tôle ALU</v>
      </c>
      <c r="B161" s="16"/>
      <c r="C161" s="17"/>
      <c r="D161" s="18"/>
      <c r="E161" s="19"/>
      <c r="F161" s="20"/>
      <c r="G161" s="20"/>
      <c r="H161" s="21"/>
      <c r="I161" s="26"/>
      <c r="J161" s="26"/>
    </row>
    <row r="162" spans="1:11" x14ac:dyDescent="0.2">
      <c r="B162" s="16" t="s">
        <v>21</v>
      </c>
      <c r="C162" s="17" t="s">
        <v>72</v>
      </c>
      <c r="D162" s="18" t="s">
        <v>73</v>
      </c>
      <c r="E162" s="19" t="s">
        <v>74</v>
      </c>
      <c r="F162" s="20" t="str">
        <f>UPPER(MID(B162,1,2)&amp;UPPER(MID(K162,16,3)&amp;UPPER(MID(K162,21,3)&amp;LEN(K162)&amp;UPPER(RIGHT(K162,2)))))</f>
        <v>TUISTBUT69ES</v>
      </c>
      <c r="G162" s="20" t="str">
        <f t="shared" ref="G162:G173" si="16">$F$162&amp;"_"&amp;UPPER(RIGHT(E162,4))</f>
        <v xml:space="preserve">TUISTBUT69ES_ 15 </v>
      </c>
      <c r="H162" s="21"/>
      <c r="I162" s="22"/>
      <c r="J162" s="22"/>
      <c r="K162" s="23" t="str">
        <f>SUBSTITUTE(A22," ","")</f>
        <v>TUBESINOX316L_Distributionsoudéycomprisraccords,supportsetaccessoires</v>
      </c>
    </row>
    <row r="163" spans="1:11" x14ac:dyDescent="0.2">
      <c r="A163" s="29" t="str">
        <f>C897&amp;" _ "&amp;D897</f>
        <v>CONVECTEURS ÉLECTRIQUES _ Classic à thermostat mécanique AIRELEC ou similaire</v>
      </c>
      <c r="B163" s="16" t="s">
        <v>21</v>
      </c>
      <c r="C163" s="17" t="s">
        <v>72</v>
      </c>
      <c r="D163" s="18" t="s">
        <v>73</v>
      </c>
      <c r="E163" s="19" t="s">
        <v>75</v>
      </c>
      <c r="F163" s="20"/>
      <c r="G163" s="20" t="str">
        <f t="shared" si="16"/>
        <v xml:space="preserve">TUISTBUT69ES_ 20 </v>
      </c>
      <c r="H163" s="21"/>
      <c r="I163" s="22"/>
      <c r="J163" s="22"/>
    </row>
    <row r="164" spans="1:11" x14ac:dyDescent="0.2">
      <c r="A164" s="29" t="str">
        <f>C906&amp;" _ "&amp;D906</f>
        <v>CONVECTEURS ÉLECTRIQUES _ Classic à thermostat électronique AIRELEC ou similaire</v>
      </c>
      <c r="B164" s="16" t="s">
        <v>21</v>
      </c>
      <c r="C164" s="17" t="s">
        <v>72</v>
      </c>
      <c r="D164" s="18" t="s">
        <v>73</v>
      </c>
      <c r="E164" s="19" t="s">
        <v>76</v>
      </c>
      <c r="F164" s="20"/>
      <c r="G164" s="20" t="str">
        <f t="shared" si="16"/>
        <v xml:space="preserve">TUISTBUT69ES_ 25 </v>
      </c>
      <c r="H164" s="21"/>
      <c r="I164" s="22"/>
      <c r="J164" s="22"/>
    </row>
    <row r="165" spans="1:11" x14ac:dyDescent="0.2">
      <c r="B165" s="16" t="s">
        <v>21</v>
      </c>
      <c r="C165" s="17" t="s">
        <v>72</v>
      </c>
      <c r="D165" s="18" t="s">
        <v>73</v>
      </c>
      <c r="E165" s="19" t="s">
        <v>77</v>
      </c>
      <c r="F165" s="20"/>
      <c r="G165" s="20" t="str">
        <f t="shared" si="16"/>
        <v>TUISTBUT69ES_N 32</v>
      </c>
      <c r="H165" s="21"/>
      <c r="I165" s="22"/>
      <c r="J165" s="22"/>
    </row>
    <row r="166" spans="1:11" x14ac:dyDescent="0.2">
      <c r="A166" s="30" t="str">
        <f>C914&amp;" _ "&amp;D914</f>
        <v>VENTILATEURS DE GAINE _ Ventilateur + machette antivibratile FRANCE AIR ou similaire</v>
      </c>
      <c r="B166" s="16" t="s">
        <v>21</v>
      </c>
      <c r="C166" s="17" t="s">
        <v>72</v>
      </c>
      <c r="D166" s="18" t="s">
        <v>73</v>
      </c>
      <c r="E166" s="19" t="s">
        <v>78</v>
      </c>
      <c r="F166" s="20"/>
      <c r="G166" s="20" t="str">
        <f t="shared" si="16"/>
        <v xml:space="preserve">TUISTBUT69ES_ 40 </v>
      </c>
      <c r="H166" s="21"/>
      <c r="I166" s="22"/>
      <c r="J166" s="22"/>
    </row>
    <row r="167" spans="1:11" x14ac:dyDescent="0.2">
      <c r="A167" s="30" t="str">
        <f>C920&amp;" _ "&amp;D920</f>
        <v>VENTILATEURS DE GAINE _ Variateur de tension monophasé modèle 1A</v>
      </c>
      <c r="B167" s="16" t="s">
        <v>21</v>
      </c>
      <c r="C167" s="17" t="s">
        <v>72</v>
      </c>
      <c r="D167" s="18" t="s">
        <v>73</v>
      </c>
      <c r="E167" s="19" t="s">
        <v>79</v>
      </c>
      <c r="F167" s="20"/>
      <c r="G167" s="20" t="str">
        <f t="shared" si="16"/>
        <v xml:space="preserve">TUISTBUT69ES_ 50 </v>
      </c>
      <c r="H167" s="21"/>
      <c r="I167" s="22"/>
      <c r="J167" s="22"/>
    </row>
    <row r="168" spans="1:11" x14ac:dyDescent="0.2">
      <c r="A168" s="30" t="str">
        <f>C922&amp;" _ "&amp;D922</f>
        <v>VENTILATEURS DE GAINE _ Variateur de tension monophasé modèle 3A</v>
      </c>
      <c r="B168" s="16" t="s">
        <v>21</v>
      </c>
      <c r="C168" s="17" t="s">
        <v>72</v>
      </c>
      <c r="D168" s="18" t="s">
        <v>73</v>
      </c>
      <c r="E168" s="19" t="s">
        <v>80</v>
      </c>
      <c r="F168" s="20"/>
      <c r="G168" s="20" t="str">
        <f t="shared" si="16"/>
        <v xml:space="preserve">TUISTBUT69ES_ 65 </v>
      </c>
      <c r="H168" s="21"/>
      <c r="I168" s="22"/>
      <c r="J168" s="22"/>
    </row>
    <row r="169" spans="1:11" x14ac:dyDescent="0.2">
      <c r="A169" s="30" t="str">
        <f>C924&amp;" _ "&amp;D924</f>
        <v>VENTILATEURS DE GAINE _ Commutateur</v>
      </c>
      <c r="B169" s="16" t="s">
        <v>21</v>
      </c>
      <c r="C169" s="17" t="s">
        <v>72</v>
      </c>
      <c r="D169" s="18" t="s">
        <v>73</v>
      </c>
      <c r="E169" s="19" t="s">
        <v>81</v>
      </c>
      <c r="F169" s="20"/>
      <c r="G169" s="20" t="str">
        <f t="shared" si="16"/>
        <v xml:space="preserve">TUISTBUT69ES_ 80 </v>
      </c>
      <c r="H169" s="21"/>
      <c r="I169" s="22"/>
      <c r="J169" s="22"/>
    </row>
    <row r="170" spans="1:11" x14ac:dyDescent="0.2">
      <c r="B170" s="16" t="s">
        <v>21</v>
      </c>
      <c r="C170" s="17" t="s">
        <v>72</v>
      </c>
      <c r="D170" s="18" t="s">
        <v>73</v>
      </c>
      <c r="E170" s="19" t="s">
        <v>82</v>
      </c>
      <c r="F170" s="20"/>
      <c r="G170" s="20" t="str">
        <f t="shared" si="16"/>
        <v xml:space="preserve">TUISTBUT69ES_100 </v>
      </c>
      <c r="H170" s="21"/>
      <c r="I170" s="22"/>
      <c r="J170" s="22"/>
    </row>
    <row r="171" spans="1:11" x14ac:dyDescent="0.2">
      <c r="A171" s="30" t="str">
        <f>C926&amp;" _ "&amp;D926</f>
        <v>VENTILATEURS D'EXTRACTION C4 _ SIRIUS 600 jusqu'à 600 m3/h 14 mmCE</v>
      </c>
      <c r="B171" s="16" t="s">
        <v>21</v>
      </c>
      <c r="C171" s="17" t="s">
        <v>72</v>
      </c>
      <c r="D171" s="18" t="s">
        <v>73</v>
      </c>
      <c r="E171" s="19" t="s">
        <v>83</v>
      </c>
      <c r="F171" s="20"/>
      <c r="G171" s="20" t="str">
        <f t="shared" si="16"/>
        <v xml:space="preserve">TUISTBUT69ES_125 </v>
      </c>
      <c r="H171" s="21"/>
      <c r="I171" s="22"/>
      <c r="J171" s="22"/>
    </row>
    <row r="172" spans="1:11" x14ac:dyDescent="0.2">
      <c r="A172" s="30" t="str">
        <f>C928&amp;" _ "&amp;D928</f>
        <v>VENTILATEURS D'EXTRACTION C4 _ SIRIUS 1200 jusqu'à 1000 m3/h 12 mmCE</v>
      </c>
      <c r="B172" s="16" t="s">
        <v>21</v>
      </c>
      <c r="C172" s="17" t="s">
        <v>72</v>
      </c>
      <c r="D172" s="18" t="s">
        <v>73</v>
      </c>
      <c r="E172" s="19" t="s">
        <v>84</v>
      </c>
      <c r="F172" s="20"/>
      <c r="G172" s="20" t="str">
        <f t="shared" si="16"/>
        <v xml:space="preserve">TUISTBUT69ES_150 </v>
      </c>
      <c r="H172" s="21"/>
      <c r="I172" s="22"/>
      <c r="J172" s="22"/>
    </row>
    <row r="173" spans="1:11" x14ac:dyDescent="0.2">
      <c r="A173" s="30" t="str">
        <f>C930&amp;" _ "&amp;D930</f>
        <v>VENTILATEURS D'EXTRACTION C4 _ ANTARES 2200 jusqu'à 1800 m3/h 14 mmCE</v>
      </c>
      <c r="B173" s="16" t="s">
        <v>21</v>
      </c>
      <c r="C173" s="17" t="s">
        <v>72</v>
      </c>
      <c r="D173" s="18" t="s">
        <v>73</v>
      </c>
      <c r="E173" s="19" t="s">
        <v>85</v>
      </c>
      <c r="F173" s="20"/>
      <c r="G173" s="20" t="str">
        <f t="shared" si="16"/>
        <v xml:space="preserve">TUISTBUT69ES_200 </v>
      </c>
      <c r="H173" s="21"/>
      <c r="I173" s="22"/>
      <c r="J173" s="22"/>
    </row>
    <row r="174" spans="1:11" x14ac:dyDescent="0.2">
      <c r="A174" s="30" t="str">
        <f>C932&amp;" _ "&amp;D932</f>
        <v>VENTILATEURS D'EXTRACTION C4 _ Kit Pressostat</v>
      </c>
      <c r="B174" s="16"/>
      <c r="C174" s="17"/>
      <c r="D174" s="18"/>
      <c r="E174" s="19"/>
      <c r="F174" s="20"/>
      <c r="G174" s="20"/>
      <c r="H174" s="21"/>
      <c r="I174" s="22"/>
      <c r="J174" s="22"/>
    </row>
    <row r="175" spans="1:11" x14ac:dyDescent="0.2">
      <c r="B175" s="16" t="s">
        <v>21</v>
      </c>
      <c r="C175" s="17" t="s">
        <v>72</v>
      </c>
      <c r="D175" s="18" t="s">
        <v>86</v>
      </c>
      <c r="E175" s="19" t="s">
        <v>74</v>
      </c>
      <c r="F175" s="20" t="str">
        <f>UPPER(MID(B175,1,2)&amp;UPPER(MID(K175,16,3)&amp;UPPER(MID(K175,21,3)&amp;LEN(K175)&amp;UPPER(RIGHT(K175,2)))))</f>
        <v>TUOCAECH71ES</v>
      </c>
      <c r="G175" s="20" t="str">
        <f t="shared" ref="G175:G186" si="17">$F$175&amp;"_"&amp;UPPER(RIGHT(E175,4))</f>
        <v xml:space="preserve">TUOCAECH71ES_ 15 </v>
      </c>
      <c r="H175" s="21"/>
      <c r="I175" s="26"/>
      <c r="J175" s="26"/>
      <c r="K175" s="23" t="str">
        <f>SUBSTITUTE(A23," ","")</f>
        <v>TUBESINOX316L_LocalTechniquesoudéycomprisraccords,supportsetaccessoires</v>
      </c>
    </row>
    <row r="176" spans="1:11" x14ac:dyDescent="0.2">
      <c r="A176" s="30" t="str">
        <f>C934&amp;" _ "&amp;D934</f>
        <v>VENTILATEURS BASSE CONSO _ Ventilateur FRANCE AIR ou similaire - SIRIUS RT CONTROL</v>
      </c>
      <c r="B176" s="16" t="s">
        <v>21</v>
      </c>
      <c r="C176" s="17" t="s">
        <v>72</v>
      </c>
      <c r="D176" s="18" t="s">
        <v>86</v>
      </c>
      <c r="E176" s="19" t="s">
        <v>75</v>
      </c>
      <c r="F176" s="20"/>
      <c r="G176" s="20" t="str">
        <f t="shared" si="17"/>
        <v xml:space="preserve">TUOCAECH71ES_ 20 </v>
      </c>
      <c r="H176" s="21"/>
      <c r="I176" s="26"/>
      <c r="J176" s="26"/>
    </row>
    <row r="177" spans="1:11" x14ac:dyDescent="0.2">
      <c r="A177" s="30" t="str">
        <f>C937&amp;" _ "&amp;D937</f>
        <v>VENTILATEURS BASSE CONSO _ Ventilateur FRANCE AIR ou similaire - ANTARES RT CONTROL</v>
      </c>
      <c r="B177" s="16" t="s">
        <v>21</v>
      </c>
      <c r="C177" s="17" t="s">
        <v>72</v>
      </c>
      <c r="D177" s="18" t="s">
        <v>86</v>
      </c>
      <c r="E177" s="19" t="s">
        <v>76</v>
      </c>
      <c r="F177" s="20"/>
      <c r="G177" s="20" t="str">
        <f t="shared" si="17"/>
        <v xml:space="preserve">TUOCAECH71ES_ 25 </v>
      </c>
      <c r="H177" s="21"/>
      <c r="I177" s="26"/>
      <c r="J177" s="26"/>
    </row>
    <row r="178" spans="1:11" x14ac:dyDescent="0.2">
      <c r="A178" s="30" t="str">
        <f>C939&amp;" _ "&amp;D939</f>
        <v>VENTILATEURS BASSE CONSO _ Ventilateur FRANCE AIR ou similaire - NAOS RT CONTROL</v>
      </c>
      <c r="B178" s="16" t="s">
        <v>21</v>
      </c>
      <c r="C178" s="17" t="s">
        <v>72</v>
      </c>
      <c r="D178" s="18" t="s">
        <v>86</v>
      </c>
      <c r="E178" s="19" t="s">
        <v>77</v>
      </c>
      <c r="F178" s="20"/>
      <c r="G178" s="20" t="str">
        <f t="shared" si="17"/>
        <v>TUOCAECH71ES_N 32</v>
      </c>
      <c r="H178" s="21"/>
      <c r="I178" s="26"/>
      <c r="J178" s="26"/>
    </row>
    <row r="179" spans="1:11" x14ac:dyDescent="0.2">
      <c r="A179" s="30" t="str">
        <f>C941&amp;" _ "&amp;D941</f>
        <v>VENTILATEURS BASSE CONSO _ Volet de dosage motorisé Tout ou Peu modulation de débit FRANCE AIR</v>
      </c>
      <c r="B179" s="16" t="s">
        <v>21</v>
      </c>
      <c r="C179" s="17" t="s">
        <v>72</v>
      </c>
      <c r="D179" s="18" t="s">
        <v>86</v>
      </c>
      <c r="E179" s="19" t="s">
        <v>78</v>
      </c>
      <c r="F179" s="20"/>
      <c r="G179" s="20" t="str">
        <f t="shared" si="17"/>
        <v xml:space="preserve">TUOCAECH71ES_ 40 </v>
      </c>
      <c r="H179" s="21"/>
      <c r="I179" s="26"/>
      <c r="J179" s="26"/>
    </row>
    <row r="180" spans="1:11" x14ac:dyDescent="0.2">
      <c r="A180" s="30" t="str">
        <f>C945&amp;" _ "&amp;D945</f>
        <v>VENTILATEURS BASSE CONSO _ Sonde CO2</v>
      </c>
      <c r="B180" s="16" t="s">
        <v>21</v>
      </c>
      <c r="C180" s="17" t="s">
        <v>72</v>
      </c>
      <c r="D180" s="18" t="s">
        <v>86</v>
      </c>
      <c r="E180" s="19" t="s">
        <v>79</v>
      </c>
      <c r="F180" s="20"/>
      <c r="G180" s="20" t="str">
        <f t="shared" si="17"/>
        <v xml:space="preserve">TUOCAECH71ES_ 50 </v>
      </c>
      <c r="H180" s="21"/>
      <c r="I180" s="26"/>
      <c r="J180" s="26"/>
    </row>
    <row r="181" spans="1:11" x14ac:dyDescent="0.2">
      <c r="A181" s="30" t="str">
        <f>C947&amp;" _ "&amp;D947</f>
        <v>VENTILATEURS BASSE CONSO _ Sonde de présence</v>
      </c>
      <c r="B181" s="16" t="s">
        <v>21</v>
      </c>
      <c r="C181" s="17" t="s">
        <v>72</v>
      </c>
      <c r="D181" s="18" t="s">
        <v>86</v>
      </c>
      <c r="E181" s="19" t="s">
        <v>80</v>
      </c>
      <c r="F181" s="20"/>
      <c r="G181" s="20" t="str">
        <f t="shared" si="17"/>
        <v xml:space="preserve">TUOCAECH71ES_ 65 </v>
      </c>
      <c r="H181" s="21"/>
      <c r="I181" s="26"/>
      <c r="J181" s="26"/>
    </row>
    <row r="182" spans="1:11" x14ac:dyDescent="0.2">
      <c r="A182" s="30" t="str">
        <f>C949&amp;" _ "&amp;D949</f>
        <v>VENTILATEURS BASSE CONSO _ Sonde Hygro</v>
      </c>
      <c r="B182" s="16" t="s">
        <v>21</v>
      </c>
      <c r="C182" s="17" t="s">
        <v>72</v>
      </c>
      <c r="D182" s="18" t="s">
        <v>86</v>
      </c>
      <c r="E182" s="19" t="s">
        <v>81</v>
      </c>
      <c r="F182" s="20"/>
      <c r="G182" s="20" t="str">
        <f t="shared" si="17"/>
        <v xml:space="preserve">TUOCAECH71ES_ 80 </v>
      </c>
      <c r="H182" s="21"/>
      <c r="I182" s="26"/>
      <c r="J182" s="26"/>
    </row>
    <row r="183" spans="1:11" x14ac:dyDescent="0.2">
      <c r="A183" s="30" t="str">
        <f>C951&amp;" _ "&amp;D951</f>
        <v>VENTILATEURS BASSE CONSO _ Variateur RT CONTROL</v>
      </c>
      <c r="B183" s="16" t="s">
        <v>21</v>
      </c>
      <c r="C183" s="17" t="s">
        <v>72</v>
      </c>
      <c r="D183" s="18" t="s">
        <v>86</v>
      </c>
      <c r="E183" s="19" t="s">
        <v>82</v>
      </c>
      <c r="F183" s="20"/>
      <c r="G183" s="20" t="str">
        <f t="shared" si="17"/>
        <v xml:space="preserve">TUOCAECH71ES_100 </v>
      </c>
      <c r="H183" s="21"/>
      <c r="I183" s="26"/>
      <c r="J183" s="26"/>
    </row>
    <row r="184" spans="1:11" x14ac:dyDescent="0.2">
      <c r="B184" s="16" t="s">
        <v>21</v>
      </c>
      <c r="C184" s="17" t="s">
        <v>72</v>
      </c>
      <c r="D184" s="18" t="s">
        <v>86</v>
      </c>
      <c r="E184" s="19" t="s">
        <v>83</v>
      </c>
      <c r="F184" s="20"/>
      <c r="G184" s="20" t="str">
        <f t="shared" si="17"/>
        <v xml:space="preserve">TUOCAECH71ES_125 </v>
      </c>
      <c r="H184" s="21"/>
      <c r="I184" s="26"/>
      <c r="J184" s="26"/>
    </row>
    <row r="185" spans="1:11" x14ac:dyDescent="0.2">
      <c r="A185" s="30" t="str">
        <f>C953&amp;" _ "&amp;D953</f>
        <v>VENTILATEURS SILENCIEUX _ Ventilateur d'extraction en caisson FRANCE AIR ou similaire - SILENS'AIR</v>
      </c>
      <c r="B185" s="16" t="s">
        <v>21</v>
      </c>
      <c r="C185" s="17" t="s">
        <v>72</v>
      </c>
      <c r="D185" s="18" t="s">
        <v>86</v>
      </c>
      <c r="E185" s="19" t="s">
        <v>84</v>
      </c>
      <c r="F185" s="20"/>
      <c r="G185" s="20" t="str">
        <f t="shared" si="17"/>
        <v xml:space="preserve">TUOCAECH71ES_150 </v>
      </c>
      <c r="H185" s="21"/>
      <c r="I185" s="26"/>
      <c r="J185" s="26"/>
    </row>
    <row r="186" spans="1:11" x14ac:dyDescent="0.2">
      <c r="A186" s="30" t="str">
        <f>C959&amp;" _ "&amp;D959</f>
        <v>VENTILATEURS SILENCIEUX _ Manchette souple SILENS'AIR</v>
      </c>
      <c r="B186" s="16" t="s">
        <v>21</v>
      </c>
      <c r="C186" s="17" t="s">
        <v>72</v>
      </c>
      <c r="D186" s="18" t="s">
        <v>86</v>
      </c>
      <c r="E186" s="19" t="s">
        <v>85</v>
      </c>
      <c r="F186" s="20"/>
      <c r="G186" s="20" t="str">
        <f t="shared" si="17"/>
        <v xml:space="preserve">TUOCAECH71ES_200 </v>
      </c>
      <c r="H186" s="21"/>
      <c r="I186" s="26"/>
      <c r="J186" s="26"/>
    </row>
    <row r="187" spans="1:11" x14ac:dyDescent="0.2">
      <c r="A187" s="30" t="str">
        <f>C965&amp;" _ "&amp;D965</f>
        <v>VENTILATEURS SILENCIEUX _ Visière pare pluie SILENS'AIR</v>
      </c>
      <c r="B187" s="16"/>
      <c r="C187" s="17"/>
      <c r="D187" s="18"/>
      <c r="E187" s="19"/>
      <c r="F187" s="20"/>
      <c r="G187" s="20"/>
      <c r="H187" s="21"/>
      <c r="I187" s="26"/>
      <c r="J187" s="26"/>
    </row>
    <row r="188" spans="1:11" x14ac:dyDescent="0.2">
      <c r="B188" s="16" t="s">
        <v>21</v>
      </c>
      <c r="C188" s="17" t="s">
        <v>87</v>
      </c>
      <c r="D188" s="18" t="s">
        <v>88</v>
      </c>
      <c r="E188" s="19" t="s">
        <v>89</v>
      </c>
      <c r="F188" s="20" t="str">
        <f>UPPER(MID(B188,1,2)&amp;UPPER(MID(K188,16,3)&amp;UPPER(MID(K188,21,3)&amp;LEN(K188)&amp;UPPER(RIGHT(K188,2)))))</f>
        <v>TUMUFTEY60ES</v>
      </c>
      <c r="G188" s="20" t="str">
        <f t="shared" ref="G188:G195" si="18">$F$188&amp;"_"&amp;UPPER(RIGHT(E188,4))</f>
        <v>TUMUFTEY60ES_N 50</v>
      </c>
      <c r="H188" s="21"/>
      <c r="I188" s="22"/>
      <c r="J188" s="22"/>
      <c r="K188" s="23" t="str">
        <f>SUBSTITUTE(A24," ","")</f>
        <v>TUBESFONTESMU_SMUFonteycomprisraccords,supportsetaccessoires</v>
      </c>
    </row>
    <row r="189" spans="1:11" x14ac:dyDescent="0.2">
      <c r="A189" s="30" t="str">
        <f>C971&amp;" _ "&amp;D971</f>
        <v>VENTILATEURS HELICOIDES _ Ventilateur hélicoide mural (1 vit.) Type HELIPAC avec boitier disj. + M.A FRANCE AIR ou similaire</v>
      </c>
      <c r="B189" s="16" t="s">
        <v>21</v>
      </c>
      <c r="C189" s="17" t="s">
        <v>87</v>
      </c>
      <c r="D189" s="18" t="s">
        <v>88</v>
      </c>
      <c r="E189" s="19" t="s">
        <v>90</v>
      </c>
      <c r="F189" s="20"/>
      <c r="G189" s="20" t="str">
        <f t="shared" si="18"/>
        <v>TUMUFTEY60ES_N 75</v>
      </c>
      <c r="H189" s="21"/>
      <c r="I189" s="22"/>
      <c r="J189" s="22"/>
    </row>
    <row r="190" spans="1:11" x14ac:dyDescent="0.2">
      <c r="B190" s="16" t="s">
        <v>21</v>
      </c>
      <c r="C190" s="17" t="s">
        <v>87</v>
      </c>
      <c r="D190" s="18" t="s">
        <v>88</v>
      </c>
      <c r="E190" s="19" t="s">
        <v>91</v>
      </c>
      <c r="F190" s="20"/>
      <c r="G190" s="20" t="str">
        <f t="shared" si="18"/>
        <v>TUMUFTEY60ES_ 100</v>
      </c>
      <c r="H190" s="21"/>
      <c r="I190" s="22"/>
      <c r="J190" s="22"/>
    </row>
    <row r="191" spans="1:11" x14ac:dyDescent="0.2">
      <c r="A191" s="30" t="str">
        <f>C979&amp;" _ "&amp;D979</f>
        <v>GAINES _ Gaine spirale en acier galvanisé y compris raccords, supports et accessoires</v>
      </c>
      <c r="B191" s="16" t="s">
        <v>21</v>
      </c>
      <c r="C191" s="17" t="s">
        <v>87</v>
      </c>
      <c r="D191" s="18" t="s">
        <v>88</v>
      </c>
      <c r="E191" s="19" t="s">
        <v>92</v>
      </c>
      <c r="F191" s="20"/>
      <c r="G191" s="20" t="str">
        <f t="shared" si="18"/>
        <v>TUMUFTEY60ES_ 125</v>
      </c>
      <c r="H191" s="21"/>
      <c r="I191" s="22"/>
      <c r="J191" s="22"/>
    </row>
    <row r="192" spans="1:11" x14ac:dyDescent="0.2">
      <c r="A192" s="30" t="str">
        <f>C998&amp;" _ "&amp;D998</f>
        <v>GAINES _ Gaine spirale Aluminium y compris raccords, supports et accessoires</v>
      </c>
      <c r="B192" s="16" t="s">
        <v>21</v>
      </c>
      <c r="C192" s="17" t="s">
        <v>87</v>
      </c>
      <c r="D192" s="18" t="s">
        <v>88</v>
      </c>
      <c r="E192" s="19" t="s">
        <v>93</v>
      </c>
      <c r="F192" s="20"/>
      <c r="G192" s="20" t="str">
        <f t="shared" si="18"/>
        <v>TUMUFTEY60ES_ 150</v>
      </c>
      <c r="H192" s="21"/>
      <c r="I192" s="22"/>
      <c r="J192" s="22"/>
    </row>
    <row r="193" spans="1:11" x14ac:dyDescent="0.2">
      <c r="A193" s="30" t="str">
        <f>C1008&amp;" _ "&amp;D1008</f>
        <v>GAINES _ Gaine flexible nue Aluminium - COMPRIFLEX</v>
      </c>
      <c r="B193" s="16" t="s">
        <v>21</v>
      </c>
      <c r="C193" s="17" t="s">
        <v>87</v>
      </c>
      <c r="D193" s="18" t="s">
        <v>88</v>
      </c>
      <c r="E193" s="19" t="s">
        <v>94</v>
      </c>
      <c r="F193" s="20"/>
      <c r="G193" s="20" t="str">
        <f t="shared" si="18"/>
        <v>TUMUFTEY60ES_ 200</v>
      </c>
      <c r="H193" s="21"/>
      <c r="I193" s="22"/>
      <c r="J193" s="22"/>
    </row>
    <row r="194" spans="1:11" x14ac:dyDescent="0.2">
      <c r="A194" s="30" t="str">
        <f>C1019&amp;" _ "&amp;D1019</f>
        <v>GAINES _ Gaine flexible Isophonique - PHONIFLEX M0</v>
      </c>
      <c r="B194" s="16" t="s">
        <v>21</v>
      </c>
      <c r="C194" s="17" t="s">
        <v>87</v>
      </c>
      <c r="D194" s="18" t="s">
        <v>88</v>
      </c>
      <c r="E194" s="19" t="s">
        <v>95</v>
      </c>
      <c r="F194" s="20"/>
      <c r="G194" s="20" t="str">
        <f t="shared" si="18"/>
        <v>TUMUFTEY60ES_ 250</v>
      </c>
      <c r="H194" s="21"/>
      <c r="I194" s="22"/>
      <c r="J194" s="22"/>
    </row>
    <row r="195" spans="1:11" x14ac:dyDescent="0.2">
      <c r="A195" s="30" t="str">
        <f>C1032&amp;" _ "&amp;D1032</f>
        <v>GAINES _ Gaine acier galvanisé rectangulaire en distribution compris raccords, supports et accessoires</v>
      </c>
      <c r="B195" s="16" t="s">
        <v>21</v>
      </c>
      <c r="C195" s="17" t="s">
        <v>87</v>
      </c>
      <c r="D195" s="18" t="s">
        <v>88</v>
      </c>
      <c r="E195" s="19" t="s">
        <v>96</v>
      </c>
      <c r="F195" s="20"/>
      <c r="G195" s="20" t="str">
        <f t="shared" si="18"/>
        <v>TUMUFTEY60ES_ 300</v>
      </c>
      <c r="H195" s="21"/>
      <c r="I195" s="22"/>
      <c r="J195" s="22"/>
    </row>
    <row r="196" spans="1:11" x14ac:dyDescent="0.2">
      <c r="A196" s="30" t="str">
        <f>C1034&amp;" _ "&amp;D1034</f>
        <v>GAINES _ Gaine acier galvanisé rectangulaire en local technique compris raccords, supports et accessoires</v>
      </c>
      <c r="B196" s="16"/>
      <c r="C196" s="17"/>
      <c r="D196" s="18"/>
      <c r="E196" s="19"/>
      <c r="F196" s="20"/>
      <c r="G196" s="20"/>
      <c r="H196" s="21"/>
      <c r="I196" s="22"/>
      <c r="J196" s="22"/>
    </row>
    <row r="197" spans="1:11" x14ac:dyDescent="0.2">
      <c r="A197" s="30" t="str">
        <f>C1036&amp;" _ "&amp;D1036</f>
        <v>GAINES _ Gaine PROMABEST CF 2h y compris tous accessoires de mise en œuvre</v>
      </c>
      <c r="B197" s="16" t="s">
        <v>21</v>
      </c>
      <c r="C197" s="17" t="s">
        <v>87</v>
      </c>
      <c r="D197" s="18" t="s">
        <v>97</v>
      </c>
      <c r="E197" s="19" t="s">
        <v>89</v>
      </c>
      <c r="F197" s="20" t="str">
        <f>UPPER(MID(B197,1,2)&amp;UPPER(MID(K197,16,3)&amp;UPPER(MID(K197,21,3)&amp;LEN(K197)&amp;UPPER(RIGHT(K197,2)))))</f>
        <v>TUMUPSHB61ES</v>
      </c>
      <c r="G197" s="20" t="str">
        <f t="shared" ref="G197:G203" si="19">$F$197&amp;"_"&amp;UPPER(RIGHT(E197,4))</f>
        <v>TUMUPSHB61ES_N 50</v>
      </c>
      <c r="H197" s="21"/>
      <c r="I197" s="22"/>
      <c r="J197" s="22"/>
      <c r="K197" s="23" t="str">
        <f>SUBSTITUTE(A25," ","")</f>
        <v>TUBESFONTESMU_SMUPlusHBycomprisraccords,supportsetaccessoires</v>
      </c>
    </row>
    <row r="198" spans="1:11" x14ac:dyDescent="0.2">
      <c r="A198" s="30" t="str">
        <f>C1038&amp;" _ "&amp;D1038</f>
        <v>GAINES _ Flocage coupe feu pour gaine</v>
      </c>
      <c r="B198" s="16" t="s">
        <v>21</v>
      </c>
      <c r="C198" s="17" t="s">
        <v>87</v>
      </c>
      <c r="D198" s="18" t="s">
        <v>97</v>
      </c>
      <c r="E198" s="19" t="s">
        <v>90</v>
      </c>
      <c r="F198" s="20"/>
      <c r="G198" s="20" t="str">
        <f t="shared" si="19"/>
        <v>TUMUPSHB61ES_N 75</v>
      </c>
      <c r="H198" s="21"/>
      <c r="I198" s="22"/>
      <c r="J198" s="22"/>
    </row>
    <row r="199" spans="1:11" x14ac:dyDescent="0.2">
      <c r="A199" s="30" t="str">
        <f>C1040&amp;" _ "&amp;D1040</f>
        <v>GAINES _ Gaine Fib-air y compris tous accessoires de mise en œuvre</v>
      </c>
      <c r="B199" s="16" t="s">
        <v>21</v>
      </c>
      <c r="C199" s="17" t="s">
        <v>87</v>
      </c>
      <c r="D199" s="18" t="s">
        <v>97</v>
      </c>
      <c r="E199" s="19" t="s">
        <v>91</v>
      </c>
      <c r="F199" s="20"/>
      <c r="G199" s="20" t="str">
        <f t="shared" si="19"/>
        <v>TUMUPSHB61ES_ 100</v>
      </c>
      <c r="H199" s="21"/>
      <c r="I199" s="22"/>
      <c r="J199" s="22"/>
    </row>
    <row r="200" spans="1:11" x14ac:dyDescent="0.2">
      <c r="B200" s="16" t="s">
        <v>21</v>
      </c>
      <c r="C200" s="17" t="s">
        <v>87</v>
      </c>
      <c r="D200" s="18" t="s">
        <v>97</v>
      </c>
      <c r="E200" s="19" t="s">
        <v>92</v>
      </c>
      <c r="F200" s="20"/>
      <c r="G200" s="20" t="str">
        <f t="shared" si="19"/>
        <v>TUMUPSHB61ES_ 125</v>
      </c>
      <c r="H200" s="21"/>
      <c r="I200" s="22"/>
      <c r="J200" s="22"/>
    </row>
    <row r="201" spans="1:11" x14ac:dyDescent="0.2">
      <c r="A201" s="30" t="str">
        <f>C1042&amp;" _ "&amp;D1042</f>
        <v>REGISTRES ET CLAPETS _ Registre simple de réglage FRANCE AIR ou similaire Type RG</v>
      </c>
      <c r="B201" s="16" t="s">
        <v>21</v>
      </c>
      <c r="C201" s="17" t="s">
        <v>87</v>
      </c>
      <c r="D201" s="18" t="s">
        <v>97</v>
      </c>
      <c r="E201" s="19" t="s">
        <v>93</v>
      </c>
      <c r="F201" s="20"/>
      <c r="G201" s="20" t="str">
        <f t="shared" si="19"/>
        <v>TUMUPSHB61ES_ 150</v>
      </c>
      <c r="H201" s="21"/>
      <c r="I201" s="22"/>
      <c r="J201" s="22"/>
    </row>
    <row r="202" spans="1:11" x14ac:dyDescent="0.2">
      <c r="A202" s="30" t="str">
        <f>C1056&amp;" _ "&amp;D1056</f>
        <v>REGISTRES ET CLAPETS _ Registre à Iris FRANCE AIR ou similaire Type CIR</v>
      </c>
      <c r="B202" s="16"/>
      <c r="C202" s="17"/>
      <c r="D202" s="18"/>
      <c r="E202" s="19"/>
      <c r="F202" s="20"/>
      <c r="G202" s="20"/>
      <c r="H202" s="21"/>
      <c r="I202" s="22"/>
      <c r="J202" s="22"/>
    </row>
    <row r="203" spans="1:11" x14ac:dyDescent="0.2">
      <c r="B203" s="16" t="s">
        <v>21</v>
      </c>
      <c r="C203" s="17" t="s">
        <v>87</v>
      </c>
      <c r="D203" s="18" t="s">
        <v>97</v>
      </c>
      <c r="E203" s="19" t="s">
        <v>94</v>
      </c>
      <c r="F203" s="20"/>
      <c r="G203" s="20" t="str">
        <f t="shared" si="19"/>
        <v>TUMUPSHB61ES_ 200</v>
      </c>
      <c r="H203" s="21"/>
      <c r="I203" s="22"/>
      <c r="J203" s="22"/>
    </row>
    <row r="204" spans="1:11" x14ac:dyDescent="0.2">
      <c r="A204" s="30" t="str">
        <f>C1065&amp;" _ "&amp;D1065</f>
        <v>CLAPETS COUPE FEU _ Clapet coupe feu circulaire compris fusibles thermiques ALDES ou similaire</v>
      </c>
      <c r="B204" s="16"/>
      <c r="C204" s="17"/>
      <c r="D204" s="18"/>
      <c r="E204" s="19"/>
      <c r="F204" s="20"/>
      <c r="G204" s="20"/>
      <c r="H204" s="21"/>
      <c r="I204" s="22"/>
      <c r="J204" s="22"/>
    </row>
    <row r="205" spans="1:11" x14ac:dyDescent="0.2">
      <c r="A205" s="30" t="str">
        <f>C1081&amp;" _ "&amp;D1081</f>
        <v>CLAPETS COUPE FEU _ Clapet coupe feu rectangulaire compris fusible thermique ALDES ou similaire</v>
      </c>
      <c r="B205" s="16" t="s">
        <v>21</v>
      </c>
      <c r="C205" s="17" t="s">
        <v>98</v>
      </c>
      <c r="D205" s="18" t="s">
        <v>99</v>
      </c>
      <c r="E205" s="19" t="s">
        <v>100</v>
      </c>
      <c r="F205" s="20" t="str">
        <f>UPPER(MID(B205,1,2)&amp;UPPER(MID(K205,16,3)&amp;UPPER(MID(K205,21,3)&amp;LEN(K205)&amp;UPPER(RIGHT(K205,2)))))</f>
        <v>TUER_CÉV78ES</v>
      </c>
      <c r="G205" s="20" t="str">
        <f t="shared" ref="G205:G217" si="20">$F$205&amp;"_"&amp;UPPER(RIGHT(E205,4))</f>
        <v>TUER_CÉV78ES_N 32</v>
      </c>
      <c r="H205" s="21"/>
      <c r="I205" s="22"/>
      <c r="J205" s="22"/>
      <c r="K205" s="23" t="str">
        <f>SUBSTITUTE(A27," ","")</f>
        <v>TUBESPVC/PEHD/PER_PVCévacuationNF(Øext.)ycomprisraccords,supportsetaccessoires</v>
      </c>
    </row>
    <row r="206" spans="1:11" x14ac:dyDescent="0.2">
      <c r="A206" s="30" t="str">
        <f>C1113&amp;" _ "&amp;D1113</f>
        <v>CLAPETS COUPE FEU _ Contact début et fin de course</v>
      </c>
      <c r="B206" s="16" t="s">
        <v>21</v>
      </c>
      <c r="C206" s="17" t="s">
        <v>98</v>
      </c>
      <c r="D206" s="18" t="s">
        <v>99</v>
      </c>
      <c r="E206" s="19" t="s">
        <v>101</v>
      </c>
      <c r="F206" s="20"/>
      <c r="G206" s="20" t="str">
        <f t="shared" si="20"/>
        <v>TUER_CÉV78ES_N 40</v>
      </c>
      <c r="H206" s="21"/>
      <c r="I206" s="22"/>
      <c r="J206" s="22"/>
    </row>
    <row r="207" spans="1:11" x14ac:dyDescent="0.2">
      <c r="A207" s="30" t="str">
        <f>C1115&amp;" _ "&amp;D1115</f>
        <v>CLAPETS COUPE FEU _ Réarmement par moteur électrique compris ventouse électromagnétique, avec début et fin de courses</v>
      </c>
      <c r="B207" s="16" t="s">
        <v>21</v>
      </c>
      <c r="C207" s="17" t="s">
        <v>98</v>
      </c>
      <c r="D207" s="18" t="s">
        <v>99</v>
      </c>
      <c r="E207" s="19" t="s">
        <v>89</v>
      </c>
      <c r="F207" s="20"/>
      <c r="G207" s="20" t="str">
        <f t="shared" si="20"/>
        <v>TUER_CÉV78ES_N 50</v>
      </c>
      <c r="H207" s="21"/>
      <c r="I207" s="22"/>
      <c r="J207" s="22"/>
    </row>
    <row r="208" spans="1:11" x14ac:dyDescent="0.2">
      <c r="A208" s="30" t="str">
        <f>C1117&amp;" _ "&amp;D1117</f>
        <v>CLAPETS COUPE FEU _ Ventouse électromagnétique avec début et fin de courses</v>
      </c>
      <c r="B208" s="16" t="s">
        <v>21</v>
      </c>
      <c r="C208" s="17" t="s">
        <v>98</v>
      </c>
      <c r="D208" s="18" t="s">
        <v>99</v>
      </c>
      <c r="E208" s="19" t="s">
        <v>102</v>
      </c>
      <c r="F208" s="20"/>
      <c r="G208" s="20" t="str">
        <f t="shared" si="20"/>
        <v>TUER_CÉV78ES_N 63</v>
      </c>
      <c r="H208" s="21"/>
      <c r="I208" s="22"/>
      <c r="J208" s="22"/>
    </row>
    <row r="209" spans="1:11" x14ac:dyDescent="0.2">
      <c r="A209" s="30" t="str">
        <f>C1119&amp;" _ "&amp;D1119</f>
        <v>CLAPETS COUPE FEU _ Cartouche Pare flammes ALDES 1h</v>
      </c>
      <c r="B209" s="16" t="s">
        <v>21</v>
      </c>
      <c r="C209" s="17" t="s">
        <v>98</v>
      </c>
      <c r="D209" s="18" t="s">
        <v>99</v>
      </c>
      <c r="E209" s="19" t="s">
        <v>90</v>
      </c>
      <c r="F209" s="20"/>
      <c r="G209" s="20" t="str">
        <f t="shared" si="20"/>
        <v>TUER_CÉV78ES_N 75</v>
      </c>
      <c r="H209" s="21"/>
      <c r="I209" s="22"/>
      <c r="J209" s="22"/>
    </row>
    <row r="210" spans="1:11" x14ac:dyDescent="0.2">
      <c r="A210" s="30" t="str">
        <f>C1122&amp;" _ "&amp;D1122</f>
        <v>CLAPETS COUPE FEU _ Cartouche Pare flammes ALDES 2h</v>
      </c>
      <c r="B210" s="16" t="s">
        <v>21</v>
      </c>
      <c r="C210" s="17" t="s">
        <v>98</v>
      </c>
      <c r="D210" s="18" t="s">
        <v>99</v>
      </c>
      <c r="E210" s="19" t="s">
        <v>103</v>
      </c>
      <c r="F210" s="20"/>
      <c r="G210" s="20" t="str">
        <f t="shared" si="20"/>
        <v>TUER_CÉV78ES_N 80</v>
      </c>
      <c r="H210" s="21"/>
      <c r="I210" s="22"/>
      <c r="J210" s="22"/>
    </row>
    <row r="211" spans="1:11" x14ac:dyDescent="0.2">
      <c r="B211" s="16" t="s">
        <v>21</v>
      </c>
      <c r="C211" s="17" t="s">
        <v>98</v>
      </c>
      <c r="D211" s="18" t="s">
        <v>99</v>
      </c>
      <c r="E211" s="19" t="s">
        <v>91</v>
      </c>
      <c r="F211" s="20"/>
      <c r="G211" s="20" t="str">
        <f t="shared" si="20"/>
        <v>TUER_CÉV78ES_ 100</v>
      </c>
      <c r="H211" s="21"/>
      <c r="I211" s="22"/>
      <c r="J211" s="22"/>
    </row>
    <row r="212" spans="1:11" x14ac:dyDescent="0.2">
      <c r="A212" s="30" t="str">
        <f>C1125&amp;" _ "&amp;D1125</f>
        <v>DIFFUSION / REPRISE _ Grille acier double déflection. Type GAC 21 compris registre &amp; c.cadre FRANCE AIR ou similaire</v>
      </c>
      <c r="B212" s="16" t="s">
        <v>21</v>
      </c>
      <c r="C212" s="17" t="s">
        <v>98</v>
      </c>
      <c r="D212" s="18" t="s">
        <v>99</v>
      </c>
      <c r="E212" s="19" t="s">
        <v>92</v>
      </c>
      <c r="F212" s="20"/>
      <c r="G212" s="20" t="str">
        <f t="shared" si="20"/>
        <v>TUER_CÉV78ES_ 125</v>
      </c>
      <c r="H212" s="21"/>
      <c r="I212" s="22"/>
      <c r="J212" s="22"/>
    </row>
    <row r="213" spans="1:11" x14ac:dyDescent="0.2">
      <c r="A213" s="30" t="str">
        <f>C1139&amp;" _ "&amp;D1139</f>
        <v>DIFFUSION / REPRISE _ Plénum isolé GAC 21 et GAC 10</v>
      </c>
      <c r="B213" s="16" t="s">
        <v>21</v>
      </c>
      <c r="C213" s="17" t="s">
        <v>98</v>
      </c>
      <c r="D213" s="18" t="s">
        <v>99</v>
      </c>
      <c r="E213" s="19" t="s">
        <v>104</v>
      </c>
      <c r="F213" s="20"/>
      <c r="G213" s="20" t="str">
        <f t="shared" si="20"/>
        <v>TUER_CÉV78ES_ 140</v>
      </c>
      <c r="H213" s="21"/>
      <c r="I213" s="22"/>
      <c r="J213" s="22"/>
    </row>
    <row r="214" spans="1:11" x14ac:dyDescent="0.2">
      <c r="A214" s="30" t="str">
        <f>C1152&amp;" _ "&amp;D1152</f>
        <v>DIFFUSION / REPRISE _ Grille acier pour conduit circulaire. Type SFV 11 + registre RFS 05 FRANCE AIR ou similaire</v>
      </c>
      <c r="B214" s="16" t="s">
        <v>21</v>
      </c>
      <c r="C214" s="17" t="s">
        <v>98</v>
      </c>
      <c r="D214" s="18" t="s">
        <v>99</v>
      </c>
      <c r="E214" s="19" t="s">
        <v>105</v>
      </c>
      <c r="F214" s="20"/>
      <c r="G214" s="20" t="str">
        <f t="shared" si="20"/>
        <v>TUER_CÉV78ES_ 160</v>
      </c>
      <c r="H214" s="21"/>
      <c r="I214" s="22"/>
      <c r="J214" s="22"/>
    </row>
    <row r="215" spans="1:11" x14ac:dyDescent="0.2">
      <c r="A215" s="30" t="str">
        <f>C1162&amp;" _ "&amp;D1162</f>
        <v>DIFFUSION / REPRISE _ Grille ALU simple déflection. Type GAC 10 + registre et c.cadre FRANCE AIR ou similaire</v>
      </c>
      <c r="B215" s="16" t="s">
        <v>21</v>
      </c>
      <c r="C215" s="17" t="s">
        <v>98</v>
      </c>
      <c r="D215" s="18" t="s">
        <v>99</v>
      </c>
      <c r="E215" s="19" t="s">
        <v>94</v>
      </c>
      <c r="F215" s="20"/>
      <c r="G215" s="20" t="str">
        <f t="shared" si="20"/>
        <v>TUER_CÉV78ES_ 200</v>
      </c>
      <c r="H215" s="21"/>
      <c r="I215" s="22"/>
      <c r="J215" s="22"/>
    </row>
    <row r="216" spans="1:11" x14ac:dyDescent="0.2">
      <c r="A216" s="30" t="str">
        <f>C1179&amp;" _ "&amp;D1179</f>
        <v>DIFFUSION / REPRISE _ Grille de reprise ALU compris plénum. Type GAC 88 + registre et c.cadre FRANCE AIR ou similaire</v>
      </c>
      <c r="B216" s="16" t="s">
        <v>21</v>
      </c>
      <c r="C216" s="17" t="s">
        <v>98</v>
      </c>
      <c r="D216" s="18" t="s">
        <v>99</v>
      </c>
      <c r="E216" s="19" t="s">
        <v>95</v>
      </c>
      <c r="F216" s="20"/>
      <c r="G216" s="20" t="str">
        <f t="shared" si="20"/>
        <v>TUER_CÉV78ES_ 250</v>
      </c>
      <c r="H216" s="21"/>
      <c r="I216" s="22"/>
      <c r="J216" s="22"/>
    </row>
    <row r="217" spans="1:11" x14ac:dyDescent="0.2">
      <c r="A217" s="30" t="str">
        <f>C1189&amp;" _ "&amp;D1189</f>
        <v>DIFFUSION / REPRISE _ Grille de transfert ALU Type GAV 91 FRANCE AIR ou similaire</v>
      </c>
      <c r="B217" s="16" t="s">
        <v>21</v>
      </c>
      <c r="C217" s="17" t="s">
        <v>98</v>
      </c>
      <c r="D217" s="18" t="s">
        <v>99</v>
      </c>
      <c r="E217" s="19" t="s">
        <v>106</v>
      </c>
      <c r="F217" s="20"/>
      <c r="G217" s="20" t="str">
        <f t="shared" si="20"/>
        <v>TUER_CÉV78ES_ 315</v>
      </c>
      <c r="H217" s="21"/>
      <c r="I217" s="22"/>
      <c r="J217" s="22"/>
    </row>
    <row r="218" spans="1:11" x14ac:dyDescent="0.2">
      <c r="A218" s="30" t="str">
        <f>C1199&amp;" _ "&amp;D1199</f>
        <v>DIFFUSION / REPRISE _ Diffuseur directionnel + registre &amp; plénum isolé. DFU 40 + PFU 40 FRANCE AIR ou similaire</v>
      </c>
      <c r="B218" s="16"/>
      <c r="C218" s="17"/>
      <c r="D218" s="18"/>
      <c r="E218" s="19"/>
      <c r="F218" s="20"/>
      <c r="G218" s="20"/>
      <c r="H218" s="21"/>
      <c r="I218" s="22"/>
      <c r="J218" s="22"/>
    </row>
    <row r="219" spans="1:11" x14ac:dyDescent="0.2">
      <c r="A219" s="30" t="str">
        <f>C1207&amp;" _ "&amp;D1207</f>
        <v>DIFFUSION / REPRISE _ Grilles linéaires. Type LAC40 + registre et c.cadre FRANCE AIR ou similaire</v>
      </c>
      <c r="B219" s="16" t="s">
        <v>21</v>
      </c>
      <c r="C219" s="17" t="s">
        <v>98</v>
      </c>
      <c r="D219" s="18" t="s">
        <v>107</v>
      </c>
      <c r="E219" s="19" t="s">
        <v>103</v>
      </c>
      <c r="F219" s="20" t="str">
        <f>UPPER(MID(B219,1,2)&amp;UPPER(MID(K219,16,3)&amp;UPPER(MID(K219,21,3)&amp;LEN(K219)&amp;UPPER(RIGHT(K219,2)))))</f>
        <v>TUER_CEA77ES</v>
      </c>
      <c r="G219" s="20" t="str">
        <f t="shared" ref="G219:G225" si="21">$F$219&amp;"_"&amp;UPPER(RIGHT(E219,4))</f>
        <v>TUER_CEA77ES_N 80</v>
      </c>
      <c r="H219" s="21"/>
      <c r="I219" s="22"/>
      <c r="J219" s="22"/>
      <c r="K219" s="23" t="str">
        <f>SUBSTITUTE(A28," ","")</f>
        <v>TUBESPVC/PEHD/PER_PVCeaupluviale(Øext.)ycomprisraccords,supportsetaccessoires</v>
      </c>
    </row>
    <row r="220" spans="1:11" x14ac:dyDescent="0.2">
      <c r="A220" s="30" t="str">
        <f>C1220&amp;" _ "&amp;D1220</f>
        <v>DIFFUSION / REPRISE _ Plénul isolé de h</v>
      </c>
      <c r="B220" s="16" t="s">
        <v>21</v>
      </c>
      <c r="C220" s="17" t="s">
        <v>98</v>
      </c>
      <c r="D220" s="18" t="s">
        <v>107</v>
      </c>
      <c r="E220" s="19" t="s">
        <v>91</v>
      </c>
      <c r="F220" s="20"/>
      <c r="G220" s="20" t="str">
        <f t="shared" si="21"/>
        <v>TUER_CEA77ES_ 100</v>
      </c>
      <c r="H220" s="21"/>
      <c r="I220" s="22"/>
      <c r="J220" s="22"/>
    </row>
    <row r="221" spans="1:11" x14ac:dyDescent="0.2">
      <c r="A221" s="30" t="str">
        <f>C1223&amp;" _ "&amp;D1223</f>
        <v>DIFFUSION / REPRISE _ Grille extérieure ALU Type GLA + contre cadre FRANCE AIR ou similaire</v>
      </c>
      <c r="B221" s="16" t="s">
        <v>21</v>
      </c>
      <c r="C221" s="17" t="s">
        <v>98</v>
      </c>
      <c r="D221" s="18" t="s">
        <v>107</v>
      </c>
      <c r="E221" s="19" t="s">
        <v>92</v>
      </c>
      <c r="F221" s="20"/>
      <c r="G221" s="20" t="str">
        <f t="shared" si="21"/>
        <v>TUER_CEA77ES_ 125</v>
      </c>
      <c r="H221" s="21"/>
      <c r="I221" s="22"/>
      <c r="J221" s="22"/>
    </row>
    <row r="222" spans="1:11" x14ac:dyDescent="0.2">
      <c r="A222" s="30" t="str">
        <f>C1235&amp;" _ "&amp;D1235</f>
        <v>DIFFUSION / REPRISE _ Entrée d'air auto-réglable ALDES ou similaire</v>
      </c>
      <c r="B222" s="16" t="s">
        <v>21</v>
      </c>
      <c r="C222" s="17" t="s">
        <v>98</v>
      </c>
      <c r="D222" s="18" t="s">
        <v>107</v>
      </c>
      <c r="E222" s="19" t="s">
        <v>105</v>
      </c>
      <c r="F222" s="20"/>
      <c r="G222" s="20" t="str">
        <f t="shared" si="21"/>
        <v>TUER_CEA77ES_ 160</v>
      </c>
      <c r="H222" s="21"/>
      <c r="I222" s="22"/>
      <c r="J222" s="22"/>
    </row>
    <row r="223" spans="1:11" x14ac:dyDescent="0.2">
      <c r="A223" s="30" t="str">
        <f>C1239&amp;" _ "&amp;D1239</f>
        <v>DIFFUSION / REPRISE _ Bouche d'extraction auto-réglable y compris manchette ALDES ou similaire</v>
      </c>
      <c r="B223" s="16" t="s">
        <v>21</v>
      </c>
      <c r="C223" s="17" t="s">
        <v>98</v>
      </c>
      <c r="D223" s="18" t="s">
        <v>107</v>
      </c>
      <c r="E223" s="19" t="s">
        <v>94</v>
      </c>
      <c r="F223" s="20"/>
      <c r="G223" s="20" t="str">
        <f t="shared" si="21"/>
        <v>TUER_CEA77ES_ 200</v>
      </c>
      <c r="H223" s="21"/>
      <c r="I223" s="22"/>
      <c r="J223" s="22"/>
    </row>
    <row r="224" spans="1:11" x14ac:dyDescent="0.2">
      <c r="A224" s="30" t="str">
        <f>C1244&amp;" _ "&amp;D1244</f>
        <v>DIFFUSION / REPRISE _ Bouches soufflage/extraction. Type BIM 300 murale blanche ALDES ou similaire</v>
      </c>
      <c r="B224" s="16" t="s">
        <v>21</v>
      </c>
      <c r="C224" s="17" t="s">
        <v>98</v>
      </c>
      <c r="D224" s="18" t="s">
        <v>107</v>
      </c>
      <c r="E224" s="19" t="s">
        <v>95</v>
      </c>
      <c r="F224" s="20"/>
      <c r="G224" s="20" t="str">
        <f t="shared" si="21"/>
        <v>TUER_CEA77ES_ 250</v>
      </c>
      <c r="H224" s="21"/>
      <c r="I224" s="22"/>
      <c r="J224" s="22"/>
    </row>
    <row r="225" spans="1:11" x14ac:dyDescent="0.2">
      <c r="A225" s="30" t="str">
        <f>C1247&amp;" _ "&amp;D1247</f>
        <v>DIFFUSION / REPRISE _ Bouches soufflage/extraction. Type BIM 320 plafond blanche ALDES ou similaire</v>
      </c>
      <c r="B225" s="16" t="s">
        <v>21</v>
      </c>
      <c r="C225" s="17" t="s">
        <v>98</v>
      </c>
      <c r="D225" s="18" t="s">
        <v>107</v>
      </c>
      <c r="E225" s="19" t="s">
        <v>106</v>
      </c>
      <c r="F225" s="20"/>
      <c r="G225" s="20" t="str">
        <f t="shared" si="21"/>
        <v>TUER_CEA77ES_ 315</v>
      </c>
      <c r="H225" s="21"/>
      <c r="I225" s="22"/>
      <c r="J225" s="22"/>
    </row>
    <row r="226" spans="1:11" x14ac:dyDescent="0.2">
      <c r="A226" s="30" t="str">
        <f>C1250&amp;" _ "&amp;D1250</f>
        <v>DIFFUSION / REPRISE _ Bouches soufflage/extraction. Type BIM 400 blanche ALDES ou similaire</v>
      </c>
      <c r="B226" s="16"/>
      <c r="C226" s="17"/>
      <c r="D226" s="18"/>
      <c r="E226" s="19"/>
      <c r="F226" s="20"/>
      <c r="G226" s="20"/>
      <c r="H226" s="21"/>
      <c r="I226" s="22"/>
      <c r="J226" s="22"/>
    </row>
    <row r="227" spans="1:11" x14ac:dyDescent="0.2">
      <c r="B227" s="16" t="s">
        <v>21</v>
      </c>
      <c r="C227" s="17" t="s">
        <v>98</v>
      </c>
      <c r="D227" s="18" t="s">
        <v>108</v>
      </c>
      <c r="E227" s="19" t="s">
        <v>109</v>
      </c>
      <c r="F227" s="20" t="str">
        <f>UPPER(MID(B227,1,2)&amp;UPPER(MID(K227,16,3)&amp;UPPER(MID(K227,21,3)&amp;LEN(K227)&amp;UPPER(RIGHT(K227,2)))))</f>
        <v>TUER_CPR92ES</v>
      </c>
      <c r="G227" s="20" t="str">
        <f t="shared" ref="G227:G241" si="22">$F$227&amp;"_"&amp;UPPER(RIGHT(E227,4))</f>
        <v>TUER_CPR92ES_N 16</v>
      </c>
      <c r="H227" s="21"/>
      <c r="I227" s="22"/>
      <c r="J227" s="22"/>
      <c r="K227" s="23" t="str">
        <f>SUBSTITUTE(A29," ","")</f>
        <v>TUBESPVC/PEHD/PER_PVCPressionqualitéalimentaire(Øext.)ycomprisraccords,supportsetaccessoires</v>
      </c>
    </row>
    <row r="228" spans="1:11" x14ac:dyDescent="0.2">
      <c r="A228" s="30" t="str">
        <f>C1253&amp;" _ "&amp;D1253</f>
        <v>REGULATEURS à DÉBIT CONSTANT _ RAD regul'air FRANCE AIR</v>
      </c>
      <c r="B228" s="16" t="s">
        <v>21</v>
      </c>
      <c r="C228" s="17" t="s">
        <v>98</v>
      </c>
      <c r="D228" s="18" t="s">
        <v>108</v>
      </c>
      <c r="E228" s="19" t="s">
        <v>110</v>
      </c>
      <c r="F228" s="20"/>
      <c r="G228" s="20" t="str">
        <f t="shared" si="22"/>
        <v>TUER_CPR92ES_N 20</v>
      </c>
      <c r="H228" s="21"/>
      <c r="I228" s="22"/>
      <c r="J228" s="22"/>
    </row>
    <row r="229" spans="1:11" x14ac:dyDescent="0.2">
      <c r="A229" s="30" t="str">
        <f>C1258&amp;" _ "&amp;D1258</f>
        <v>REGULATEURS à DÉBIT CONSTANT _ Manchons à fenêtre pour régulateurs à débit constant</v>
      </c>
      <c r="B229" s="16" t="s">
        <v>21</v>
      </c>
      <c r="C229" s="17" t="s">
        <v>98</v>
      </c>
      <c r="D229" s="18" t="s">
        <v>108</v>
      </c>
      <c r="E229" s="19" t="s">
        <v>111</v>
      </c>
      <c r="F229" s="20"/>
      <c r="G229" s="20" t="str">
        <f t="shared" si="22"/>
        <v>TUER_CPR92ES_N 25</v>
      </c>
      <c r="H229" s="21"/>
      <c r="I229" s="22"/>
      <c r="J229" s="22"/>
    </row>
    <row r="230" spans="1:11" x14ac:dyDescent="0.2">
      <c r="B230" s="16" t="s">
        <v>21</v>
      </c>
      <c r="C230" s="17" t="s">
        <v>98</v>
      </c>
      <c r="D230" s="18" t="s">
        <v>108</v>
      </c>
      <c r="E230" s="19" t="s">
        <v>100</v>
      </c>
      <c r="F230" s="20"/>
      <c r="G230" s="20" t="str">
        <f t="shared" si="22"/>
        <v>TUER_CPR92ES_N 32</v>
      </c>
      <c r="H230" s="21"/>
      <c r="I230" s="22"/>
      <c r="J230" s="22"/>
    </row>
    <row r="231" spans="1:11" x14ac:dyDescent="0.2">
      <c r="A231" s="30" t="str">
        <f>C1261&amp;" _ "&amp;D1261</f>
        <v>SILENCIEUX CYLINDRIQUES _ Silencieux cylindrique modèle SC VMC ou similaire FRANCE AIR</v>
      </c>
      <c r="B231" s="16" t="s">
        <v>21</v>
      </c>
      <c r="C231" s="17" t="s">
        <v>98</v>
      </c>
      <c r="D231" s="18" t="s">
        <v>108</v>
      </c>
      <c r="E231" s="19" t="s">
        <v>101</v>
      </c>
      <c r="F231" s="20"/>
      <c r="G231" s="20" t="str">
        <f t="shared" si="22"/>
        <v>TUER_CPR92ES_N 40</v>
      </c>
      <c r="H231" s="21"/>
      <c r="I231" s="22"/>
      <c r="J231" s="22"/>
    </row>
    <row r="232" spans="1:11" x14ac:dyDescent="0.2">
      <c r="B232" s="16" t="s">
        <v>21</v>
      </c>
      <c r="C232" s="17" t="s">
        <v>98</v>
      </c>
      <c r="D232" s="18" t="s">
        <v>108</v>
      </c>
      <c r="E232" s="19" t="s">
        <v>89</v>
      </c>
      <c r="F232" s="20"/>
      <c r="G232" s="20" t="str">
        <f t="shared" si="22"/>
        <v>TUER_CPR92ES_N 50</v>
      </c>
      <c r="H232" s="21"/>
      <c r="I232" s="22"/>
      <c r="J232" s="22"/>
    </row>
    <row r="233" spans="1:11" x14ac:dyDescent="0.2">
      <c r="A233" s="31" t="str">
        <f>C1270&amp;" _ "&amp;D1270</f>
        <v>INCENDIES _ Extincteur CO2</v>
      </c>
      <c r="B233" s="16" t="s">
        <v>21</v>
      </c>
      <c r="C233" s="17" t="s">
        <v>98</v>
      </c>
      <c r="D233" s="18" t="s">
        <v>108</v>
      </c>
      <c r="E233" s="19" t="s">
        <v>102</v>
      </c>
      <c r="F233" s="20"/>
      <c r="G233" s="20" t="str">
        <f t="shared" si="22"/>
        <v>TUER_CPR92ES_N 63</v>
      </c>
      <c r="H233" s="21"/>
      <c r="I233" s="22"/>
      <c r="J233" s="22"/>
    </row>
    <row r="234" spans="1:11" x14ac:dyDescent="0.2">
      <c r="A234" s="31" t="str">
        <f>C1273&amp;" _ "&amp;D1273</f>
        <v>INCENDIES _ Extincteur eau pulvérisée 6 litres</v>
      </c>
      <c r="B234" s="16" t="s">
        <v>21</v>
      </c>
      <c r="C234" s="17" t="s">
        <v>98</v>
      </c>
      <c r="D234" s="18" t="s">
        <v>108</v>
      </c>
      <c r="E234" s="19" t="s">
        <v>90</v>
      </c>
      <c r="F234" s="20"/>
      <c r="G234" s="20" t="str">
        <f t="shared" si="22"/>
        <v>TUER_CPR92ES_N 75</v>
      </c>
      <c r="H234" s="21"/>
      <c r="I234" s="22"/>
      <c r="J234" s="22"/>
    </row>
    <row r="235" spans="1:11" x14ac:dyDescent="0.2">
      <c r="A235" s="31" t="str">
        <f>C1275&amp;" _ "&amp;D1275</f>
        <v>INCENDIES _ Extincteur poudre</v>
      </c>
      <c r="B235" s="16" t="s">
        <v>21</v>
      </c>
      <c r="C235" s="17" t="s">
        <v>98</v>
      </c>
      <c r="D235" s="18" t="s">
        <v>108</v>
      </c>
      <c r="E235" s="19" t="s">
        <v>112</v>
      </c>
      <c r="F235" s="20"/>
      <c r="G235" s="20" t="str">
        <f t="shared" si="22"/>
        <v>TUER_CPR92ES_N 90</v>
      </c>
      <c r="H235" s="21"/>
      <c r="I235" s="22"/>
      <c r="J235" s="22"/>
    </row>
    <row r="236" spans="1:11" x14ac:dyDescent="0.2">
      <c r="A236" s="31" t="str">
        <f>C1278&amp;" _ "&amp;D1278</f>
        <v>INCENDIES _ Panneau classe de feu</v>
      </c>
      <c r="B236" s="16" t="s">
        <v>21</v>
      </c>
      <c r="C236" s="17" t="s">
        <v>98</v>
      </c>
      <c r="D236" s="18" t="s">
        <v>108</v>
      </c>
      <c r="E236" s="19" t="s">
        <v>113</v>
      </c>
      <c r="F236" s="20"/>
      <c r="G236" s="20" t="str">
        <f t="shared" si="22"/>
        <v>TUER_CPR92ES_ 110</v>
      </c>
      <c r="H236" s="21"/>
      <c r="I236" s="22"/>
      <c r="J236" s="22"/>
    </row>
    <row r="237" spans="1:11" x14ac:dyDescent="0.2">
      <c r="A237" s="31" t="str">
        <f>C1280&amp;" _ "&amp;D1280</f>
        <v>INCENDIES _ Bac à sable, compris pelle, couvercle et sable.</v>
      </c>
      <c r="B237" s="16" t="s">
        <v>21</v>
      </c>
      <c r="C237" s="17" t="s">
        <v>98</v>
      </c>
      <c r="D237" s="18" t="s">
        <v>108</v>
      </c>
      <c r="E237" s="19" t="s">
        <v>92</v>
      </c>
      <c r="F237" s="20"/>
      <c r="G237" s="20" t="str">
        <f t="shared" si="22"/>
        <v>TUER_CPR92ES_ 125</v>
      </c>
      <c r="H237" s="21"/>
      <c r="I237" s="22"/>
      <c r="J237" s="22"/>
    </row>
    <row r="238" spans="1:11" x14ac:dyDescent="0.2">
      <c r="A238" s="31" t="str">
        <f>C1282&amp;" _ "&amp;D1282</f>
        <v>INCENDIES _ Plan Évacuation format A3</v>
      </c>
      <c r="B238" s="16" t="s">
        <v>21</v>
      </c>
      <c r="C238" s="17" t="s">
        <v>98</v>
      </c>
      <c r="D238" s="18" t="s">
        <v>108</v>
      </c>
      <c r="E238" s="19" t="s">
        <v>104</v>
      </c>
      <c r="F238" s="20"/>
      <c r="G238" s="20" t="str">
        <f t="shared" si="22"/>
        <v>TUER_CPR92ES_ 140</v>
      </c>
      <c r="H238" s="21"/>
      <c r="I238" s="22"/>
      <c r="J238" s="22"/>
    </row>
    <row r="239" spans="1:11" x14ac:dyDescent="0.2">
      <c r="A239" s="31" t="str">
        <f>C1284&amp;" _ "&amp;D1284</f>
        <v>INCENDIES _ Plan intervention pompiers format A2</v>
      </c>
      <c r="B239" s="16" t="s">
        <v>21</v>
      </c>
      <c r="C239" s="17" t="s">
        <v>98</v>
      </c>
      <c r="D239" s="18" t="s">
        <v>108</v>
      </c>
      <c r="E239" s="19" t="s">
        <v>105</v>
      </c>
      <c r="F239" s="20"/>
      <c r="G239" s="20" t="str">
        <f t="shared" si="22"/>
        <v>TUER_CPR92ES_ 160</v>
      </c>
      <c r="H239" s="21"/>
      <c r="I239" s="22"/>
      <c r="J239" s="22"/>
    </row>
    <row r="240" spans="1:11" x14ac:dyDescent="0.2">
      <c r="A240" s="31" t="str">
        <f>C1286&amp;" _ "&amp;D1286</f>
        <v>INCENDIES _ Consignes de sécurité dans local &lt; 5 personnes</v>
      </c>
      <c r="B240" s="16" t="s">
        <v>21</v>
      </c>
      <c r="C240" s="17" t="s">
        <v>98</v>
      </c>
      <c r="D240" s="18" t="s">
        <v>108</v>
      </c>
      <c r="E240" s="19" t="s">
        <v>94</v>
      </c>
      <c r="F240" s="20"/>
      <c r="G240" s="20" t="str">
        <f t="shared" si="22"/>
        <v>TUER_CPR92ES_ 200</v>
      </c>
      <c r="H240" s="21"/>
      <c r="I240" s="22"/>
      <c r="J240" s="22"/>
    </row>
    <row r="241" spans="1:11" x14ac:dyDescent="0.2">
      <c r="B241" s="16" t="s">
        <v>21</v>
      </c>
      <c r="C241" s="17" t="s">
        <v>98</v>
      </c>
      <c r="D241" s="18" t="s">
        <v>108</v>
      </c>
      <c r="E241" s="19" t="s">
        <v>114</v>
      </c>
      <c r="F241" s="20"/>
      <c r="G241" s="20" t="str">
        <f t="shared" si="22"/>
        <v>TUER_CPR92ES_ 225</v>
      </c>
      <c r="H241" s="21"/>
      <c r="I241" s="22"/>
      <c r="J241" s="22"/>
    </row>
    <row r="242" spans="1:11" x14ac:dyDescent="0.2">
      <c r="A242" s="15" t="str">
        <f>C1288&amp;" _ "&amp;D1288</f>
        <v>TRAITEMENTS DES DÉCHETS _ Ventilo-convecteur compris location bennes et coût du traitement.</v>
      </c>
      <c r="B242" s="16"/>
      <c r="C242" s="17"/>
      <c r="D242" s="18"/>
      <c r="E242" s="19"/>
      <c r="F242" s="20"/>
      <c r="G242" s="20"/>
      <c r="H242" s="21"/>
      <c r="I242" s="22"/>
      <c r="J242" s="22"/>
    </row>
    <row r="243" spans="1:11" x14ac:dyDescent="0.2">
      <c r="A243" s="15" t="str">
        <f>C1290&amp;" _ "&amp;D1290</f>
        <v>TRAITEMENTS DES DÉCHETS _ Glycol</v>
      </c>
      <c r="B243" s="16" t="s">
        <v>21</v>
      </c>
      <c r="C243" s="17" t="s">
        <v>98</v>
      </c>
      <c r="D243" s="18" t="s">
        <v>115</v>
      </c>
      <c r="E243" s="19" t="s">
        <v>109</v>
      </c>
      <c r="F243" s="20" t="str">
        <f>UPPER(MID(B243,1,2)&amp;UPPER(MID(K243,16,3)&amp;UPPER(MID(K243,21,3)&amp;LEN(K243)&amp;UPPER(RIGHT(K243,2)))))</f>
        <v>TUER_C_C75ES</v>
      </c>
      <c r="G243" s="20" t="str">
        <f t="shared" ref="G243:G253" si="23">$F$243&amp;"_"&amp;UPPER(RIGHT(E243,4))</f>
        <v>TUER_C_C75ES_N 16</v>
      </c>
      <c r="H243" s="21"/>
      <c r="I243" s="22"/>
      <c r="J243" s="22"/>
      <c r="K243" s="23" t="str">
        <f>SUBSTITUTE(A30," ","")</f>
        <v>TUBESPVC/PEHD/PER_PVC_CPN16à25(Øext.)ycomprisraccords,supportsetaccessoires</v>
      </c>
    </row>
    <row r="244" spans="1:11" x14ac:dyDescent="0.2">
      <c r="B244" s="16" t="s">
        <v>21</v>
      </c>
      <c r="C244" s="17" t="s">
        <v>98</v>
      </c>
      <c r="D244" s="18" t="s">
        <v>115</v>
      </c>
      <c r="E244" s="19" t="s">
        <v>110</v>
      </c>
      <c r="F244" s="20"/>
      <c r="G244" s="20" t="str">
        <f t="shared" si="23"/>
        <v>TUER_C_C75ES_N 20</v>
      </c>
      <c r="H244" s="21"/>
      <c r="I244" s="22"/>
      <c r="J244" s="22"/>
    </row>
    <row r="245" spans="1:11" x14ac:dyDescent="0.2">
      <c r="A245" s="32" t="str">
        <f>C1292&amp;" _ "&amp;D1292</f>
        <v>APPAREILS SANITAIRES/POSE _ WC au sol avec réservoir</v>
      </c>
      <c r="B245" s="16" t="s">
        <v>21</v>
      </c>
      <c r="C245" s="17" t="s">
        <v>98</v>
      </c>
      <c r="D245" s="18" t="s">
        <v>115</v>
      </c>
      <c r="E245" s="19" t="s">
        <v>111</v>
      </c>
      <c r="F245" s="20"/>
      <c r="G245" s="20" t="str">
        <f t="shared" si="23"/>
        <v>TUER_C_C75ES_N 25</v>
      </c>
      <c r="H245" s="21"/>
      <c r="I245" s="22"/>
      <c r="J245" s="22"/>
    </row>
    <row r="246" spans="1:11" x14ac:dyDescent="0.2">
      <c r="A246" s="32" t="str">
        <f>C1294&amp;" _ "&amp;D1294</f>
        <v>APPAREILS SANITAIRES/POSE _ WC PMR au sol avec réservoir</v>
      </c>
      <c r="B246" s="16" t="s">
        <v>21</v>
      </c>
      <c r="C246" s="17" t="s">
        <v>98</v>
      </c>
      <c r="D246" s="18" t="s">
        <v>115</v>
      </c>
      <c r="E246" s="19" t="s">
        <v>100</v>
      </c>
      <c r="F246" s="20"/>
      <c r="G246" s="20" t="str">
        <f t="shared" si="23"/>
        <v>TUER_C_C75ES_N 32</v>
      </c>
      <c r="H246" s="21"/>
      <c r="I246" s="22"/>
      <c r="J246" s="22"/>
    </row>
    <row r="247" spans="1:11" x14ac:dyDescent="0.2">
      <c r="A247" s="32" t="str">
        <f>C1296&amp;" _ "&amp;D1296</f>
        <v>APPAREILS SANITAIRES/POSE _ WC sur bâti-support</v>
      </c>
      <c r="B247" s="16" t="s">
        <v>21</v>
      </c>
      <c r="C247" s="17" t="s">
        <v>98</v>
      </c>
      <c r="D247" s="18" t="s">
        <v>115</v>
      </c>
      <c r="E247" s="19" t="s">
        <v>101</v>
      </c>
      <c r="F247" s="20"/>
      <c r="G247" s="20" t="str">
        <f t="shared" si="23"/>
        <v>TUER_C_C75ES_N 40</v>
      </c>
      <c r="H247" s="21"/>
      <c r="I247" s="22"/>
      <c r="J247" s="22"/>
    </row>
    <row r="248" spans="1:11" x14ac:dyDescent="0.2">
      <c r="A248" s="32" t="str">
        <f>C1298&amp;" _ "&amp;D1298</f>
        <v>APPAREILS SANITAIRES/POSE _ WC PMR sur bâti-support</v>
      </c>
      <c r="B248" s="16" t="s">
        <v>21</v>
      </c>
      <c r="C248" s="17" t="s">
        <v>98</v>
      </c>
      <c r="D248" s="18" t="s">
        <v>115</v>
      </c>
      <c r="E248" s="19" t="s">
        <v>89</v>
      </c>
      <c r="F248" s="20"/>
      <c r="G248" s="20" t="str">
        <f t="shared" si="23"/>
        <v>TUER_C_C75ES_N 50</v>
      </c>
      <c r="H248" s="21"/>
      <c r="I248" s="22"/>
      <c r="J248" s="22"/>
    </row>
    <row r="249" spans="1:11" x14ac:dyDescent="0.2">
      <c r="A249" s="32" t="str">
        <f>C1300&amp;" _ "&amp;D1300</f>
        <v>APPAREILS SANITAIRES/POSE _ Lavabo</v>
      </c>
      <c r="B249" s="16" t="s">
        <v>21</v>
      </c>
      <c r="C249" s="17" t="s">
        <v>98</v>
      </c>
      <c r="D249" s="18" t="s">
        <v>115</v>
      </c>
      <c r="E249" s="19" t="s">
        <v>102</v>
      </c>
      <c r="F249" s="20"/>
      <c r="G249" s="20" t="str">
        <f t="shared" si="23"/>
        <v>TUER_C_C75ES_N 63</v>
      </c>
      <c r="H249" s="21"/>
      <c r="I249" s="22"/>
      <c r="J249" s="22"/>
    </row>
    <row r="250" spans="1:11" x14ac:dyDescent="0.2">
      <c r="A250" s="32" t="str">
        <f>C1302&amp;" _ "&amp;D1302</f>
        <v>APPAREILS SANITAIRES/POSE _ Lavabo auge - 2 robinets</v>
      </c>
      <c r="B250" s="16" t="s">
        <v>21</v>
      </c>
      <c r="C250" s="17" t="s">
        <v>98</v>
      </c>
      <c r="D250" s="18" t="s">
        <v>115</v>
      </c>
      <c r="E250" s="19" t="s">
        <v>90</v>
      </c>
      <c r="F250" s="20"/>
      <c r="G250" s="20" t="str">
        <f t="shared" si="23"/>
        <v>TUER_C_C75ES_N 75</v>
      </c>
      <c r="H250" s="21"/>
      <c r="I250" s="22"/>
      <c r="J250" s="22"/>
    </row>
    <row r="251" spans="1:11" x14ac:dyDescent="0.2">
      <c r="A251" s="32" t="str">
        <f>C1304&amp;" _ "&amp;D1304</f>
        <v>APPAREILS SANITAIRES/POSE _ Lave-mains</v>
      </c>
      <c r="B251" s="16" t="s">
        <v>21</v>
      </c>
      <c r="C251" s="17" t="s">
        <v>98</v>
      </c>
      <c r="D251" s="18" t="s">
        <v>115</v>
      </c>
      <c r="E251" s="19" t="s">
        <v>112</v>
      </c>
      <c r="F251" s="20"/>
      <c r="G251" s="20" t="str">
        <f t="shared" si="23"/>
        <v>TUER_C_C75ES_N 90</v>
      </c>
      <c r="H251" s="21"/>
      <c r="I251" s="22"/>
      <c r="J251" s="22"/>
    </row>
    <row r="252" spans="1:11" x14ac:dyDescent="0.2">
      <c r="A252" s="32" t="str">
        <f>C1306&amp;" _ "&amp;D1306</f>
        <v>APPAREILS SANITAIRES/POSE _ Lave-mains d'angle</v>
      </c>
      <c r="B252" s="16" t="s">
        <v>21</v>
      </c>
      <c r="C252" s="17" t="s">
        <v>98</v>
      </c>
      <c r="D252" s="18" t="s">
        <v>115</v>
      </c>
      <c r="E252" s="19" t="s">
        <v>113</v>
      </c>
      <c r="F252" s="20"/>
      <c r="G252" s="20" t="str">
        <f t="shared" si="23"/>
        <v>TUER_C_C75ES_ 110</v>
      </c>
      <c r="H252" s="21"/>
      <c r="I252" s="22"/>
      <c r="J252" s="22"/>
    </row>
    <row r="253" spans="1:11" x14ac:dyDescent="0.2">
      <c r="A253" s="32" t="str">
        <f>C1308&amp;" _ "&amp;D1308</f>
        <v>APPAREILS SANITAIRES/POSE _ Vasque sur plan - plan non compris</v>
      </c>
      <c r="B253" s="16" t="s">
        <v>21</v>
      </c>
      <c r="C253" s="17" t="s">
        <v>98</v>
      </c>
      <c r="D253" s="18" t="s">
        <v>115</v>
      </c>
      <c r="E253" s="19" t="s">
        <v>105</v>
      </c>
      <c r="F253" s="20"/>
      <c r="G253" s="20" t="str">
        <f t="shared" si="23"/>
        <v>TUER_C_C75ES_ 160</v>
      </c>
      <c r="H253" s="21"/>
      <c r="I253" s="22"/>
      <c r="J253" s="22"/>
    </row>
    <row r="254" spans="1:11" x14ac:dyDescent="0.2">
      <c r="A254" s="32" t="str">
        <f>C1310&amp;" _ "&amp;D1310</f>
        <v>APPAREILS SANITAIRES/POSE _ Plan vasque</v>
      </c>
      <c r="B254" s="16"/>
      <c r="C254" s="17"/>
      <c r="D254" s="18"/>
      <c r="E254" s="19"/>
      <c r="F254" s="20"/>
      <c r="G254" s="20"/>
      <c r="H254" s="21"/>
      <c r="I254" s="22"/>
      <c r="J254" s="22"/>
    </row>
    <row r="255" spans="1:11" x14ac:dyDescent="0.2">
      <c r="A255" s="32" t="str">
        <f>C1312&amp;" _ "&amp;D1312</f>
        <v>APPAREILS SANITAIRES/POSE _ Urinoir</v>
      </c>
      <c r="B255" s="16" t="s">
        <v>21</v>
      </c>
      <c r="C255" s="17" t="s">
        <v>98</v>
      </c>
      <c r="D255" s="18" t="s">
        <v>116</v>
      </c>
      <c r="E255" s="19" t="s">
        <v>110</v>
      </c>
      <c r="F255" s="20" t="str">
        <f>UPPER(MID(B255,1,2)&amp;UPPER(MID(K255,16,3)&amp;UPPER(MID(K255,21,3)&amp;LEN(K255)&amp;UPPER(RIGHT(K255,2)))))</f>
        <v>TUER_YOC64ES</v>
      </c>
      <c r="G255" s="20" t="str">
        <f t="shared" ref="G255:G263" si="24">$F$255&amp;"_"&amp;UPPER(RIGHT(E255,4))</f>
        <v>TUER_YOC64ES_N 20</v>
      </c>
      <c r="H255" s="21"/>
      <c r="I255" s="26"/>
      <c r="J255" s="26"/>
      <c r="K255" s="23" t="str">
        <f>SUBSTITUTE(A31," ","")</f>
        <v>TUBESPVC/PEHD/PER_KRYOCLIMycomprisraccords,supportsetaccessoires</v>
      </c>
    </row>
    <row r="256" spans="1:11" x14ac:dyDescent="0.2">
      <c r="A256" s="32" t="str">
        <f>C1314&amp;" _ "&amp;D1314</f>
        <v>APPAREILS SANITAIRES/POSE _ Vidoir</v>
      </c>
      <c r="B256" s="16" t="s">
        <v>21</v>
      </c>
      <c r="C256" s="17" t="s">
        <v>98</v>
      </c>
      <c r="D256" s="18" t="s">
        <v>116</v>
      </c>
      <c r="E256" s="19" t="s">
        <v>111</v>
      </c>
      <c r="F256" s="20"/>
      <c r="G256" s="20" t="str">
        <f t="shared" si="24"/>
        <v>TUER_YOC64ES_N 25</v>
      </c>
      <c r="H256" s="21"/>
      <c r="I256" s="26"/>
      <c r="J256" s="26"/>
    </row>
    <row r="257" spans="1:11" x14ac:dyDescent="0.2">
      <c r="A257" s="32" t="str">
        <f>C1316&amp;" _ "&amp;D1316</f>
        <v>APPAREILS SANITAIRES/POSE _ Douche</v>
      </c>
      <c r="B257" s="16" t="s">
        <v>21</v>
      </c>
      <c r="C257" s="17" t="s">
        <v>98</v>
      </c>
      <c r="D257" s="18" t="s">
        <v>116</v>
      </c>
      <c r="E257" s="19" t="s">
        <v>100</v>
      </c>
      <c r="F257" s="20"/>
      <c r="G257" s="20" t="str">
        <f t="shared" si="24"/>
        <v>TUER_YOC64ES_N 32</v>
      </c>
      <c r="H257" s="21"/>
      <c r="I257" s="26"/>
      <c r="J257" s="26"/>
    </row>
    <row r="258" spans="1:11" x14ac:dyDescent="0.2">
      <c r="A258" s="32" t="str">
        <f>C1318&amp;" _ "&amp;D1318</f>
        <v>APPAREILS SANITAIRES/POSE _ Robinet de douche seul</v>
      </c>
      <c r="B258" s="16" t="s">
        <v>21</v>
      </c>
      <c r="C258" s="17" t="s">
        <v>98</v>
      </c>
      <c r="D258" s="18" t="s">
        <v>116</v>
      </c>
      <c r="E258" s="19" t="s">
        <v>101</v>
      </c>
      <c r="F258" s="20"/>
      <c r="G258" s="20" t="str">
        <f t="shared" si="24"/>
        <v>TUER_YOC64ES_N 40</v>
      </c>
      <c r="H258" s="21"/>
      <c r="I258" s="26"/>
      <c r="J258" s="26"/>
    </row>
    <row r="259" spans="1:11" x14ac:dyDescent="0.2">
      <c r="A259" s="32" t="str">
        <f>C1320&amp;" _ "&amp;D1320</f>
        <v>APPAREILS SANITAIRES/POSE _ Baignoire acrylique/acier</v>
      </c>
      <c r="B259" s="16" t="s">
        <v>21</v>
      </c>
      <c r="C259" s="17" t="s">
        <v>98</v>
      </c>
      <c r="D259" s="18" t="s">
        <v>116</v>
      </c>
      <c r="E259" s="19" t="s">
        <v>89</v>
      </c>
      <c r="F259" s="20"/>
      <c r="G259" s="20" t="str">
        <f t="shared" si="24"/>
        <v>TUER_YOC64ES_N 50</v>
      </c>
      <c r="H259" s="21"/>
      <c r="I259" s="26"/>
      <c r="J259" s="26"/>
    </row>
    <row r="260" spans="1:11" x14ac:dyDescent="0.2">
      <c r="A260" s="32" t="str">
        <f>C1322&amp;" _ "&amp;D1322</f>
        <v>APPAREILS SANITAIRES/POSE _ Cuve laboratoire</v>
      </c>
      <c r="B260" s="16" t="s">
        <v>21</v>
      </c>
      <c r="C260" s="17" t="s">
        <v>98</v>
      </c>
      <c r="D260" s="18" t="s">
        <v>116</v>
      </c>
      <c r="E260" s="19" t="s">
        <v>102</v>
      </c>
      <c r="F260" s="20"/>
      <c r="G260" s="20" t="str">
        <f t="shared" si="24"/>
        <v>TUER_YOC64ES_N 63</v>
      </c>
      <c r="H260" s="21"/>
      <c r="I260" s="26"/>
      <c r="J260" s="26"/>
    </row>
    <row r="261" spans="1:11" x14ac:dyDescent="0.2">
      <c r="A261" s="32" t="str">
        <f>C1324&amp;" _ "&amp;D1324</f>
        <v>APPAREILS SANITAIRES/POSE _ Évier</v>
      </c>
      <c r="B261" s="16" t="s">
        <v>21</v>
      </c>
      <c r="C261" s="17" t="s">
        <v>98</v>
      </c>
      <c r="D261" s="18" t="s">
        <v>116</v>
      </c>
      <c r="E261" s="19" t="s">
        <v>90</v>
      </c>
      <c r="F261" s="20"/>
      <c r="G261" s="20" t="str">
        <f t="shared" si="24"/>
        <v>TUER_YOC64ES_N 75</v>
      </c>
      <c r="H261" s="21"/>
      <c r="I261" s="26"/>
      <c r="J261" s="26"/>
    </row>
    <row r="262" spans="1:11" x14ac:dyDescent="0.2">
      <c r="A262" s="32" t="str">
        <f>C1326&amp;" _ "&amp;D1326</f>
        <v>ACCESSOIRES SANITAIRES _ Distributeur de papier WC</v>
      </c>
      <c r="B262" s="16" t="s">
        <v>21</v>
      </c>
      <c r="C262" s="17" t="s">
        <v>98</v>
      </c>
      <c r="D262" s="18" t="s">
        <v>116</v>
      </c>
      <c r="E262" s="19" t="s">
        <v>112</v>
      </c>
      <c r="F262" s="20"/>
      <c r="G262" s="20" t="str">
        <f t="shared" si="24"/>
        <v>TUER_YOC64ES_N 90</v>
      </c>
      <c r="H262" s="21"/>
      <c r="I262" s="26"/>
      <c r="J262" s="26"/>
    </row>
    <row r="263" spans="1:11" x14ac:dyDescent="0.2">
      <c r="A263" s="32" t="str">
        <f>C1328&amp;" _ "&amp;D1328</f>
        <v>ACCESSOIRES SANITAIRES _ Distributeur d'essuie-mains</v>
      </c>
      <c r="B263" s="16" t="s">
        <v>21</v>
      </c>
      <c r="C263" s="17" t="s">
        <v>98</v>
      </c>
      <c r="D263" s="18" t="s">
        <v>116</v>
      </c>
      <c r="E263" s="19" t="s">
        <v>113</v>
      </c>
      <c r="F263" s="20"/>
      <c r="G263" s="20" t="str">
        <f t="shared" si="24"/>
        <v>TUER_YOC64ES_ 110</v>
      </c>
      <c r="H263" s="21"/>
      <c r="I263" s="26"/>
      <c r="J263" s="26"/>
    </row>
    <row r="264" spans="1:11" x14ac:dyDescent="0.2">
      <c r="A264" s="32" t="str">
        <f>C1330&amp;" _ "&amp;D1330</f>
        <v>ACCESSOIRES SANITAIRES _ Distributeur de savon</v>
      </c>
      <c r="B264" s="16"/>
      <c r="C264" s="17"/>
      <c r="D264" s="18"/>
      <c r="E264" s="19"/>
      <c r="F264" s="20"/>
      <c r="G264" s="20"/>
      <c r="H264" s="21"/>
      <c r="I264" s="26"/>
      <c r="J264" s="26"/>
    </row>
    <row r="265" spans="1:11" x14ac:dyDescent="0.2">
      <c r="A265" s="32" t="str">
        <f>C1332&amp;" _ "&amp;D1332</f>
        <v>ACCESSOIRES SANITAIRES _ Patère</v>
      </c>
      <c r="B265" s="16" t="s">
        <v>21</v>
      </c>
      <c r="C265" s="17" t="s">
        <v>98</v>
      </c>
      <c r="D265" s="18" t="s">
        <v>117</v>
      </c>
      <c r="E265" s="19" t="s">
        <v>100</v>
      </c>
      <c r="F265" s="20" t="str">
        <f>UPPER(MID(B265,1,2)&amp;UPPER(MID(K265,16,3)&amp;UPPER(MID(K265,21,3)&amp;LEN(K265)&amp;UPPER(RIGHT(K265,2)))))</f>
        <v>TUER_E.885ES</v>
      </c>
      <c r="G265" s="20" t="str">
        <f>$F$265&amp;"_"&amp;UPPER(RIGHT(E265,4))</f>
        <v>TUER_E.885ES_N 32</v>
      </c>
      <c r="H265" s="21"/>
      <c r="I265" s="22"/>
      <c r="J265" s="22"/>
      <c r="K265" s="23" t="str">
        <f>SUBSTITUTE(A32," ","")</f>
        <v>TUBESPVC/PEHD/PER_P.E.80AEPbleue12,5bars(Øext.)ycomprisraccords,supportsetaccessoires</v>
      </c>
    </row>
    <row r="266" spans="1:11" x14ac:dyDescent="0.2">
      <c r="A266" s="32" t="str">
        <f>C1334&amp;" _ "&amp;D1334</f>
        <v>ACCESSOIRES SANITAIRES _ Écran d'urinoir</v>
      </c>
      <c r="B266" s="16" t="s">
        <v>21</v>
      </c>
      <c r="C266" s="17" t="s">
        <v>98</v>
      </c>
      <c r="D266" s="18" t="s">
        <v>117</v>
      </c>
      <c r="E266" s="19" t="s">
        <v>101</v>
      </c>
      <c r="F266" s="20"/>
      <c r="G266" s="20" t="str">
        <f>$F$265&amp;"_"&amp;UPPER(RIGHT(E266,4))</f>
        <v>TUER_E.885ES_N 40</v>
      </c>
      <c r="H266" s="21"/>
      <c r="I266" s="22"/>
      <c r="J266" s="22"/>
    </row>
    <row r="267" spans="1:11" x14ac:dyDescent="0.2">
      <c r="A267" s="32" t="str">
        <f>C1336&amp;" _ "&amp;D1336</f>
        <v>ACCESSOIRES SANITAIRES _ Poignée de reléement fixe</v>
      </c>
      <c r="B267" s="16" t="s">
        <v>21</v>
      </c>
      <c r="C267" s="17" t="s">
        <v>98</v>
      </c>
      <c r="D267" s="18" t="s">
        <v>117</v>
      </c>
      <c r="E267" s="19" t="s">
        <v>89</v>
      </c>
      <c r="F267" s="20"/>
      <c r="G267" s="20" t="str">
        <f>$F$265&amp;"_"&amp;UPPER(RIGHT(E267,4))</f>
        <v>TUER_E.885ES_N 50</v>
      </c>
      <c r="H267" s="21"/>
      <c r="I267" s="22"/>
      <c r="J267" s="22"/>
    </row>
    <row r="268" spans="1:11" x14ac:dyDescent="0.2">
      <c r="A268" s="32" t="str">
        <f>C1338&amp;" _ "&amp;D1338</f>
        <v>ACCESSOIRES SANITAIRES _ Poignée de relèvement mobile</v>
      </c>
      <c r="B268" s="16" t="s">
        <v>21</v>
      </c>
      <c r="C268" s="17" t="s">
        <v>98</v>
      </c>
      <c r="D268" s="18" t="s">
        <v>117</v>
      </c>
      <c r="E268" s="19" t="s">
        <v>102</v>
      </c>
      <c r="F268" s="20"/>
      <c r="G268" s="20" t="str">
        <f>$F$265&amp;"_"&amp;UPPER(RIGHT(E268,4))</f>
        <v>TUER_E.885ES_N 63</v>
      </c>
      <c r="H268" s="21"/>
      <c r="I268" s="22"/>
      <c r="J268" s="22"/>
    </row>
    <row r="269" spans="1:11" x14ac:dyDescent="0.2">
      <c r="A269" s="32" t="str">
        <f>C1340&amp;" _ "&amp;D1340</f>
        <v>ACCESSOIRES SANITAIRES _ Siège de douche</v>
      </c>
      <c r="B269" s="16"/>
      <c r="C269" s="17"/>
      <c r="D269" s="18"/>
      <c r="E269" s="19"/>
      <c r="F269" s="20"/>
      <c r="G269" s="20"/>
      <c r="H269" s="21"/>
      <c r="I269" s="22"/>
      <c r="J269" s="22"/>
    </row>
    <row r="270" spans="1:11" x14ac:dyDescent="0.2">
      <c r="B270" s="16" t="s">
        <v>21</v>
      </c>
      <c r="C270" s="17" t="s">
        <v>98</v>
      </c>
      <c r="D270" s="18" t="s">
        <v>118</v>
      </c>
      <c r="E270" s="19" t="s">
        <v>110</v>
      </c>
      <c r="F270" s="20" t="str">
        <f>UPPER(MID(B270,1,2)&amp;UPPER(MID(K270,16,3)&amp;UPPER(MID(K270,21,3)&amp;LEN(K270)&amp;UPPER(RIGHT(K270,2)))))</f>
        <v>TUER_E.883ES</v>
      </c>
      <c r="G270" s="20" t="str">
        <f>$F$270&amp;"_"&amp;UPPER(RIGHT(E270,4))</f>
        <v>TUER_E.883ES_N 20</v>
      </c>
      <c r="H270" s="21"/>
      <c r="I270" s="22"/>
      <c r="J270" s="22"/>
      <c r="K270" s="23" t="str">
        <f>SUBSTITUTE(A33," ","")</f>
        <v>TUBESPVC/PEHD/PER_P.E.80AEPbleue16bars(Øext.)ycomprisraccords,supportsetaccessoires</v>
      </c>
    </row>
    <row r="271" spans="1:11" x14ac:dyDescent="0.2">
      <c r="A271" s="33" t="str">
        <f>C1342&amp;" _ "&amp;D1342</f>
        <v>TRAVAUX DE CALORIFUGE _ Tôle Isoxale STYROPLEX (réseau froid) - Épaisseur 30</v>
      </c>
      <c r="B271" s="16" t="s">
        <v>21</v>
      </c>
      <c r="C271" s="17" t="s">
        <v>98</v>
      </c>
      <c r="D271" s="18" t="s">
        <v>118</v>
      </c>
      <c r="E271" s="19" t="s">
        <v>111</v>
      </c>
      <c r="F271" s="20"/>
      <c r="G271" s="20" t="str">
        <f>$F$270&amp;"_"&amp;UPPER(RIGHT(E271,4))</f>
        <v>TUER_E.883ES_N 25</v>
      </c>
      <c r="H271" s="21"/>
      <c r="I271" s="22"/>
      <c r="J271" s="22"/>
    </row>
    <row r="272" spans="1:11" x14ac:dyDescent="0.2">
      <c r="A272" s="33" t="str">
        <f>C1355&amp;" _ "&amp;D1355</f>
        <v>TRAVAUX DE CALORIFUGE _ Tôle Isoxale STYROPLEX (réseau froid) - Épaisseur 40</v>
      </c>
      <c r="B272" s="16" t="s">
        <v>21</v>
      </c>
      <c r="C272" s="17" t="s">
        <v>98</v>
      </c>
      <c r="D272" s="18" t="s">
        <v>118</v>
      </c>
      <c r="E272" s="19" t="s">
        <v>100</v>
      </c>
      <c r="F272" s="20"/>
      <c r="G272" s="20" t="str">
        <f>$F$270&amp;"_"&amp;UPPER(RIGHT(E272,4))</f>
        <v>TUER_E.883ES_N 32</v>
      </c>
      <c r="H272" s="21"/>
      <c r="I272" s="22"/>
      <c r="J272" s="22"/>
    </row>
    <row r="273" spans="1:11" x14ac:dyDescent="0.2">
      <c r="A273" s="33" t="str">
        <f>C1368&amp;" _ "&amp;D1368</f>
        <v>TRAVAUX DE CALORIFUGE _ Laine de roche (réseau chaud) Tôle Isoxale - Épaisseur 30</v>
      </c>
      <c r="B273" s="16" t="s">
        <v>21</v>
      </c>
      <c r="C273" s="17" t="s">
        <v>98</v>
      </c>
      <c r="D273" s="18" t="s">
        <v>118</v>
      </c>
      <c r="E273" s="19" t="s">
        <v>101</v>
      </c>
      <c r="F273" s="20"/>
      <c r="G273" s="20" t="str">
        <f>$F$270&amp;"_"&amp;UPPER(RIGHT(E273,4))</f>
        <v>TUER_E.883ES_N 40</v>
      </c>
      <c r="H273" s="21"/>
      <c r="I273" s="22"/>
      <c r="J273" s="22"/>
    </row>
    <row r="274" spans="1:11" x14ac:dyDescent="0.2">
      <c r="A274" s="33" t="str">
        <f>C1381&amp;" _ "&amp;D1381</f>
        <v>TRAVAUX DE CALORIFUGE _ Laine de roche (réseau chaud) Tôle Isoxale - Épaisseur 40</v>
      </c>
      <c r="B274" s="16" t="s">
        <v>21</v>
      </c>
      <c r="C274" s="17" t="s">
        <v>98</v>
      </c>
      <c r="D274" s="18" t="s">
        <v>118</v>
      </c>
      <c r="E274" s="19" t="s">
        <v>89</v>
      </c>
      <c r="F274" s="20"/>
      <c r="G274" s="20" t="str">
        <f>$F$270&amp;"_"&amp;UPPER(RIGHT(E274,4))</f>
        <v>TUER_E.883ES_N 50</v>
      </c>
      <c r="H274" s="21"/>
      <c r="I274" s="22"/>
      <c r="J274" s="22"/>
    </row>
    <row r="275" spans="1:11" x14ac:dyDescent="0.2">
      <c r="A275" s="33" t="str">
        <f>C1394&amp;" _ "&amp;D1394</f>
        <v>TRAVAUX DE CALORIFUGE _ Laine de roche (réseau chaud) Tôle Isoxale - Épaisseur 50</v>
      </c>
      <c r="B275" s="16"/>
      <c r="C275" s="17"/>
      <c r="D275" s="18"/>
      <c r="E275" s="19"/>
      <c r="F275" s="20"/>
      <c r="G275" s="20"/>
      <c r="H275" s="21"/>
      <c r="I275" s="22"/>
      <c r="J275" s="22"/>
    </row>
    <row r="276" spans="1:11" x14ac:dyDescent="0.2">
      <c r="B276" s="16" t="s">
        <v>21</v>
      </c>
      <c r="C276" s="17" t="s">
        <v>98</v>
      </c>
      <c r="D276" s="18" t="s">
        <v>119</v>
      </c>
      <c r="E276" s="19" t="s">
        <v>120</v>
      </c>
      <c r="F276" s="20" t="str">
        <f>UPPER(MID(B276,1,2)&amp;UPPER(MID(K276,16,3)&amp;UPPER(MID(K276,21,3)&amp;LEN(K276)&amp;UPPER(RIGHT(K276,2)))))</f>
        <v>TUER_E.878ES</v>
      </c>
      <c r="G276" s="20" t="str">
        <f>$F$276&amp;"_"&amp;UPPER(RIGHT(E276,4))</f>
        <v>TUER_E.878ES_X 63</v>
      </c>
      <c r="H276" s="21"/>
      <c r="I276" s="22"/>
      <c r="J276" s="22"/>
      <c r="K276" s="23" t="str">
        <f>SUBSTITUTE(A34," ","")</f>
        <v>TUBESPVC/PEHD/PER_P.E.80AEP12,5benbarresycomprisraccords,supportsetaccessoires</v>
      </c>
    </row>
    <row r="277" spans="1:11" x14ac:dyDescent="0.2">
      <c r="A277" s="33" t="str">
        <f>C1407&amp;" _ "&amp;D1407</f>
        <v>TRAVAUX DE CALORIFUGE _ Tôle Inox STYROPLEX (réseau froid) Épaisseur 30</v>
      </c>
      <c r="B277" s="16" t="s">
        <v>21</v>
      </c>
      <c r="C277" s="17" t="s">
        <v>98</v>
      </c>
      <c r="D277" s="18" t="s">
        <v>119</v>
      </c>
      <c r="E277" s="19" t="s">
        <v>121</v>
      </c>
      <c r="F277" s="20"/>
      <c r="G277" s="20" t="str">
        <f>$F$276&amp;"_"&amp;UPPER(RIGHT(E277,4))</f>
        <v>TUER_E.878ES_X 75</v>
      </c>
      <c r="H277" s="21"/>
      <c r="I277" s="22"/>
      <c r="J277" s="22"/>
    </row>
    <row r="278" spans="1:11" x14ac:dyDescent="0.2">
      <c r="A278" s="33" t="str">
        <f>C1420&amp;" _ "&amp;D1420</f>
        <v>TRAVAUX DE CALORIFUGE _ Tôle Inox STYROPLEX (réseau froid) Épaisseur 40</v>
      </c>
      <c r="B278" s="16" t="s">
        <v>21</v>
      </c>
      <c r="C278" s="17" t="s">
        <v>98</v>
      </c>
      <c r="D278" s="18" t="s">
        <v>119</v>
      </c>
      <c r="E278" s="19" t="s">
        <v>122</v>
      </c>
      <c r="F278" s="20"/>
      <c r="G278" s="20" t="str">
        <f>$F$276&amp;"_"&amp;UPPER(RIGHT(E278,4))</f>
        <v>TUER_E.878ES_X 90</v>
      </c>
      <c r="H278" s="21"/>
      <c r="I278" s="22"/>
      <c r="J278" s="22"/>
    </row>
    <row r="279" spans="1:11" x14ac:dyDescent="0.2">
      <c r="B279" s="16" t="s">
        <v>21</v>
      </c>
      <c r="C279" s="17" t="s">
        <v>98</v>
      </c>
      <c r="D279" s="18" t="s">
        <v>119</v>
      </c>
      <c r="E279" s="19" t="s">
        <v>123</v>
      </c>
      <c r="F279" s="20"/>
      <c r="G279" s="20" t="str">
        <f>$F$276&amp;"_"&amp;UPPER(RIGHT(E279,4))</f>
        <v>TUER_E.878ES_ 110</v>
      </c>
      <c r="H279" s="21"/>
      <c r="I279" s="22"/>
      <c r="J279" s="22"/>
    </row>
    <row r="280" spans="1:11" x14ac:dyDescent="0.2">
      <c r="A280" s="33" t="str">
        <f>C1433&amp;" _ "&amp;D1433</f>
        <v>TRAVAUX DE CALORIFUGE _ Laine de roche (réseau chaud) Tôle Inox - Épaisseur 30</v>
      </c>
      <c r="B280" s="16"/>
      <c r="C280" s="17"/>
      <c r="D280" s="18"/>
      <c r="E280" s="19"/>
      <c r="F280" s="20"/>
      <c r="G280" s="20"/>
      <c r="H280" s="21"/>
      <c r="I280" s="22"/>
      <c r="J280" s="22"/>
    </row>
    <row r="281" spans="1:11" x14ac:dyDescent="0.2">
      <c r="A281" s="33" t="str">
        <f>C1446&amp;" _ "&amp;D1446</f>
        <v>TRAVAUX DE CALORIFUGE _ Laine de roche (réseau chaud) Tôle Inox - Épaisseur 40</v>
      </c>
      <c r="B281" s="16" t="s">
        <v>21</v>
      </c>
      <c r="C281" s="17" t="s">
        <v>98</v>
      </c>
      <c r="D281" s="18" t="s">
        <v>124</v>
      </c>
      <c r="E281" s="19" t="s">
        <v>125</v>
      </c>
      <c r="F281" s="20" t="str">
        <f>UPPER(MID(B281,1,2)&amp;UPPER(MID(K281,16,3)&amp;UPPER(MID(K281,21,3)&amp;LEN(K281)&amp;UPPER(RIGHT(K281,2)))))</f>
        <v>TUER_RGA64ES</v>
      </c>
      <c r="G281" s="20" t="str">
        <f t="shared" ref="G281:G290" si="25">$F$281&amp;"_"&amp;UPPER(RIGHT(E281,4))</f>
        <v>TUER_RGA64ES_0/12</v>
      </c>
      <c r="H281" s="21"/>
      <c r="I281" s="22"/>
      <c r="J281" s="22"/>
      <c r="K281" s="23" t="str">
        <f>SUBSTITUTE(A35," ","")</f>
        <v>TUBESPVC/PEHD/PER_PERgainéycomprisraccords,supportsetaccessoires</v>
      </c>
    </row>
    <row r="282" spans="1:11" x14ac:dyDescent="0.2">
      <c r="A282" s="33" t="str">
        <f>C1459&amp;" _ "&amp;D1459</f>
        <v>TRAVAUX DE CALORIFUGE _ Laine de roche (réseau chaud) Tôle Inox - Épaisseur 50</v>
      </c>
      <c r="B282" s="16" t="s">
        <v>21</v>
      </c>
      <c r="C282" s="17" t="s">
        <v>98</v>
      </c>
      <c r="D282" s="18" t="s">
        <v>124</v>
      </c>
      <c r="E282" s="19" t="s">
        <v>126</v>
      </c>
      <c r="F282" s="20"/>
      <c r="G282" s="20" t="str">
        <f t="shared" si="25"/>
        <v>TUER_RGA64ES_3/16</v>
      </c>
      <c r="H282" s="21"/>
      <c r="I282" s="22"/>
      <c r="J282" s="22"/>
    </row>
    <row r="283" spans="1:11" x14ac:dyDescent="0.2">
      <c r="B283" s="16" t="s">
        <v>21</v>
      </c>
      <c r="C283" s="17" t="s">
        <v>98</v>
      </c>
      <c r="D283" s="18" t="s">
        <v>124</v>
      </c>
      <c r="E283" s="19" t="s">
        <v>127</v>
      </c>
      <c r="F283" s="20"/>
      <c r="G283" s="20" t="str">
        <f t="shared" si="25"/>
        <v>TUER_RGA64ES_6/20</v>
      </c>
      <c r="H283" s="21"/>
      <c r="I283" s="22"/>
      <c r="J283" s="22"/>
    </row>
    <row r="284" spans="1:11" x14ac:dyDescent="0.2">
      <c r="B284" s="16" t="s">
        <v>21</v>
      </c>
      <c r="C284" s="17" t="s">
        <v>98</v>
      </c>
      <c r="D284" s="18" t="s">
        <v>124</v>
      </c>
      <c r="E284" s="19" t="s">
        <v>128</v>
      </c>
      <c r="F284" s="20"/>
      <c r="G284" s="20" t="str">
        <f t="shared" si="25"/>
        <v>TUER_RGA64ES_0/25</v>
      </c>
      <c r="H284" s="21"/>
      <c r="I284" s="22"/>
      <c r="J284" s="22"/>
    </row>
    <row r="285" spans="1:11" x14ac:dyDescent="0.2">
      <c r="B285" s="16" t="s">
        <v>21</v>
      </c>
      <c r="C285" s="17" t="s">
        <v>98</v>
      </c>
      <c r="D285" s="18" t="s">
        <v>124</v>
      </c>
      <c r="E285" s="19" t="s">
        <v>129</v>
      </c>
      <c r="F285" s="20"/>
      <c r="G285" s="20" t="str">
        <f t="shared" si="25"/>
        <v xml:space="preserve">TUER_RGA64ES_LLE </v>
      </c>
      <c r="H285" s="21"/>
      <c r="I285" s="22"/>
      <c r="J285" s="22"/>
    </row>
    <row r="286" spans="1:11" x14ac:dyDescent="0.2">
      <c r="B286" s="16" t="s">
        <v>21</v>
      </c>
      <c r="C286" s="17" t="s">
        <v>98</v>
      </c>
      <c r="D286" s="18" t="s">
        <v>124</v>
      </c>
      <c r="E286" s="19" t="s">
        <v>130</v>
      </c>
      <c r="F286" s="20"/>
      <c r="G286" s="20" t="str">
        <f t="shared" si="25"/>
        <v>TUER_RGA64ES_IRES</v>
      </c>
      <c r="H286" s="21"/>
      <c r="I286" s="22"/>
      <c r="J286" s="22"/>
    </row>
    <row r="287" spans="1:11" x14ac:dyDescent="0.2">
      <c r="B287" s="16" t="s">
        <v>21</v>
      </c>
      <c r="C287" s="17" t="s">
        <v>98</v>
      </c>
      <c r="D287" s="18" t="s">
        <v>124</v>
      </c>
      <c r="E287" s="19" t="s">
        <v>738</v>
      </c>
      <c r="F287" s="20"/>
      <c r="G287" s="20" t="str">
        <f t="shared" si="25"/>
        <v>TUER_RGA64ES_/16_</v>
      </c>
      <c r="H287" s="21"/>
      <c r="I287" s="22"/>
      <c r="J287" s="22"/>
    </row>
    <row r="288" spans="1:11" x14ac:dyDescent="0.2">
      <c r="B288" s="16" t="s">
        <v>21</v>
      </c>
      <c r="C288" s="17" t="s">
        <v>98</v>
      </c>
      <c r="D288" s="18" t="s">
        <v>124</v>
      </c>
      <c r="E288" s="19" t="s">
        <v>739</v>
      </c>
      <c r="F288" s="20"/>
      <c r="G288" s="20" t="str">
        <f t="shared" si="25"/>
        <v>TUER_RGA64ES_/20_</v>
      </c>
      <c r="H288" s="21"/>
      <c r="I288" s="22"/>
      <c r="J288" s="22"/>
    </row>
    <row r="289" spans="2:11" x14ac:dyDescent="0.2">
      <c r="B289" s="16" t="s">
        <v>21</v>
      </c>
      <c r="C289" s="17" t="s">
        <v>98</v>
      </c>
      <c r="D289" s="18" t="s">
        <v>124</v>
      </c>
      <c r="E289" s="19" t="s">
        <v>740</v>
      </c>
      <c r="F289" s="20"/>
      <c r="G289" s="20" t="str">
        <f t="shared" si="25"/>
        <v>TUER_RGA64ES_/25_</v>
      </c>
      <c r="H289" s="21"/>
      <c r="I289" s="22"/>
      <c r="J289" s="22"/>
    </row>
    <row r="290" spans="2:11" x14ac:dyDescent="0.2">
      <c r="B290" s="16" t="s">
        <v>21</v>
      </c>
      <c r="C290" s="17" t="s">
        <v>98</v>
      </c>
      <c r="D290" s="18" t="s">
        <v>124</v>
      </c>
      <c r="E290" s="19" t="s">
        <v>131</v>
      </c>
      <c r="F290" s="20"/>
      <c r="G290" s="20" t="str">
        <f t="shared" si="25"/>
        <v>TUER_RGA64ES_RTIE</v>
      </c>
      <c r="H290" s="21"/>
      <c r="I290" s="22"/>
      <c r="J290" s="22"/>
    </row>
    <row r="291" spans="2:11" x14ac:dyDescent="0.2">
      <c r="B291" s="16"/>
      <c r="C291" s="17"/>
      <c r="D291" s="18"/>
      <c r="E291" s="19"/>
      <c r="F291" s="20"/>
      <c r="G291" s="20"/>
      <c r="H291" s="21"/>
      <c r="I291" s="22"/>
      <c r="J291" s="22"/>
    </row>
    <row r="292" spans="2:11" x14ac:dyDescent="0.2">
      <c r="B292" s="16" t="s">
        <v>21</v>
      </c>
      <c r="C292" s="17" t="s">
        <v>98</v>
      </c>
      <c r="D292" s="18" t="s">
        <v>132</v>
      </c>
      <c r="E292" s="19" t="s">
        <v>133</v>
      </c>
      <c r="F292" s="20" t="str">
        <f>UPPER(MID(B292,1,2)&amp;UPPER(MID(K292,16,3)&amp;UPPER(MID(K292,21,3)&amp;LEN(K292)&amp;UPPER(RIGHT(K292,2)))))</f>
        <v>TUER_LTI68ES</v>
      </c>
      <c r="G292" s="20" t="str">
        <f t="shared" ref="G292:G302" si="26">$F$292&amp;"_"&amp;UPPER(RIGHT(E292,4))</f>
        <v>TUER_LTI68ES_. 16</v>
      </c>
      <c r="H292" s="21"/>
      <c r="I292" s="22"/>
      <c r="J292" s="22"/>
      <c r="K292" s="23" t="str">
        <f>SUBSTITUTE(A36," ","")</f>
        <v>TUBESPVC/PEHD/PER_Multicouchesycomprisraccords,supportsetaccessoires</v>
      </c>
    </row>
    <row r="293" spans="2:11" x14ac:dyDescent="0.2">
      <c r="B293" s="16" t="s">
        <v>21</v>
      </c>
      <c r="C293" s="17" t="s">
        <v>98</v>
      </c>
      <c r="D293" s="18" t="s">
        <v>132</v>
      </c>
      <c r="E293" s="19" t="s">
        <v>134</v>
      </c>
      <c r="F293" s="20"/>
      <c r="G293" s="20" t="str">
        <f t="shared" si="26"/>
        <v>TUER_LTI68ES_. 20</v>
      </c>
      <c r="H293" s="21"/>
      <c r="I293" s="22"/>
      <c r="J293" s="22"/>
    </row>
    <row r="294" spans="2:11" x14ac:dyDescent="0.2">
      <c r="B294" s="16" t="s">
        <v>21</v>
      </c>
      <c r="C294" s="17" t="s">
        <v>98</v>
      </c>
      <c r="D294" s="18" t="s">
        <v>132</v>
      </c>
      <c r="E294" s="19" t="s">
        <v>135</v>
      </c>
      <c r="F294" s="20"/>
      <c r="G294" s="20" t="str">
        <f t="shared" si="26"/>
        <v>TUER_LTI68ES_. 26</v>
      </c>
      <c r="H294" s="21"/>
      <c r="I294" s="22"/>
      <c r="J294" s="22"/>
    </row>
    <row r="295" spans="2:11" x14ac:dyDescent="0.2">
      <c r="B295" s="16" t="s">
        <v>21</v>
      </c>
      <c r="C295" s="17" t="s">
        <v>98</v>
      </c>
      <c r="D295" s="18" t="s">
        <v>132</v>
      </c>
      <c r="E295" s="19" t="s">
        <v>136</v>
      </c>
      <c r="F295" s="20"/>
      <c r="G295" s="20" t="str">
        <f t="shared" si="26"/>
        <v>TUER_LTI68ES_. 32</v>
      </c>
      <c r="H295" s="21"/>
      <c r="I295" s="22"/>
      <c r="J295" s="22"/>
    </row>
    <row r="296" spans="2:11" x14ac:dyDescent="0.2">
      <c r="B296" s="16" t="s">
        <v>21</v>
      </c>
      <c r="C296" s="17" t="s">
        <v>98</v>
      </c>
      <c r="D296" s="18" t="s">
        <v>132</v>
      </c>
      <c r="E296" s="19" t="s">
        <v>137</v>
      </c>
      <c r="F296" s="20"/>
      <c r="G296" s="20" t="str">
        <f t="shared" si="26"/>
        <v>TUER_LTI68ES_. 40</v>
      </c>
      <c r="H296" s="21"/>
      <c r="I296" s="22"/>
      <c r="J296" s="22"/>
    </row>
    <row r="297" spans="2:11" x14ac:dyDescent="0.2">
      <c r="B297" s="16" t="s">
        <v>21</v>
      </c>
      <c r="C297" s="17" t="s">
        <v>98</v>
      </c>
      <c r="D297" s="18" t="s">
        <v>132</v>
      </c>
      <c r="E297" s="19" t="s">
        <v>138</v>
      </c>
      <c r="F297" s="20"/>
      <c r="G297" s="20" t="str">
        <f t="shared" si="26"/>
        <v>TUER_LTI68ES_. 50</v>
      </c>
      <c r="H297" s="21"/>
      <c r="I297" s="22"/>
      <c r="J297" s="22"/>
    </row>
    <row r="298" spans="2:11" x14ac:dyDescent="0.2">
      <c r="B298" s="16" t="s">
        <v>21</v>
      </c>
      <c r="C298" s="17" t="s">
        <v>98</v>
      </c>
      <c r="D298" s="18" t="s">
        <v>132</v>
      </c>
      <c r="E298" s="19" t="s">
        <v>139</v>
      </c>
      <c r="F298" s="20"/>
      <c r="G298" s="20" t="str">
        <f t="shared" si="26"/>
        <v>TUER_LTI68ES_. 63</v>
      </c>
      <c r="H298" s="21"/>
      <c r="I298" s="22"/>
      <c r="J298" s="22"/>
    </row>
    <row r="299" spans="2:11" x14ac:dyDescent="0.2">
      <c r="B299" s="16" t="s">
        <v>21</v>
      </c>
      <c r="C299" s="17" t="s">
        <v>98</v>
      </c>
      <c r="D299" s="18" t="s">
        <v>132</v>
      </c>
      <c r="E299" s="19" t="s">
        <v>140</v>
      </c>
      <c r="F299" s="20"/>
      <c r="G299" s="20" t="str">
        <f t="shared" si="26"/>
        <v>TUER_LTI68ES_ 16_</v>
      </c>
      <c r="H299" s="21"/>
      <c r="I299" s="22"/>
      <c r="J299" s="22"/>
    </row>
    <row r="300" spans="2:11" x14ac:dyDescent="0.2">
      <c r="B300" s="16" t="s">
        <v>21</v>
      </c>
      <c r="C300" s="17" t="s">
        <v>98</v>
      </c>
      <c r="D300" s="18" t="s">
        <v>132</v>
      </c>
      <c r="E300" s="19" t="s">
        <v>141</v>
      </c>
      <c r="F300" s="20"/>
      <c r="G300" s="20" t="str">
        <f t="shared" si="26"/>
        <v>TUER_LTI68ES_ 20_</v>
      </c>
      <c r="H300" s="21"/>
      <c r="I300" s="22"/>
      <c r="J300" s="22"/>
    </row>
    <row r="301" spans="2:11" x14ac:dyDescent="0.2">
      <c r="B301" s="16" t="s">
        <v>21</v>
      </c>
      <c r="C301" s="17" t="s">
        <v>98</v>
      </c>
      <c r="D301" s="18" t="s">
        <v>132</v>
      </c>
      <c r="E301" s="19" t="s">
        <v>142</v>
      </c>
      <c r="F301" s="20"/>
      <c r="G301" s="20" t="str">
        <f t="shared" si="26"/>
        <v>TUER_LTI68ES_ 25_</v>
      </c>
      <c r="H301" s="21"/>
      <c r="I301" s="22"/>
      <c r="J301" s="22"/>
    </row>
    <row r="302" spans="2:11" x14ac:dyDescent="0.2">
      <c r="B302" s="16" t="s">
        <v>21</v>
      </c>
      <c r="C302" s="17" t="s">
        <v>98</v>
      </c>
      <c r="D302" s="18" t="s">
        <v>132</v>
      </c>
      <c r="E302" s="19" t="s">
        <v>143</v>
      </c>
      <c r="F302" s="20"/>
      <c r="G302" s="20" t="str">
        <f t="shared" si="26"/>
        <v>TUER_LTI68ES_ 32_</v>
      </c>
      <c r="H302" s="21"/>
      <c r="I302" s="22"/>
      <c r="J302" s="22"/>
    </row>
    <row r="303" spans="2:11" x14ac:dyDescent="0.2">
      <c r="B303" s="16"/>
      <c r="C303" s="17"/>
      <c r="D303" s="18"/>
      <c r="E303" s="19"/>
      <c r="F303" s="20"/>
      <c r="G303" s="20"/>
      <c r="H303" s="21"/>
      <c r="I303" s="22"/>
      <c r="J303" s="22"/>
    </row>
    <row r="304" spans="2:11" x14ac:dyDescent="0.2">
      <c r="B304" s="16" t="s">
        <v>21</v>
      </c>
      <c r="C304" s="17" t="s">
        <v>98</v>
      </c>
      <c r="D304" s="18" t="s">
        <v>144</v>
      </c>
      <c r="E304" s="19" t="s">
        <v>145</v>
      </c>
      <c r="F304" s="20" t="str">
        <f>UPPER(MID(B304,1,2)&amp;UPPER(MID(K304,16,3)&amp;UPPER(MID(K304,21,3)&amp;LEN(K304)&amp;UPPER(RIGHT(K304,2)))))</f>
        <v>TUER_E.877ES</v>
      </c>
      <c r="G304" s="20" t="str">
        <f t="shared" ref="G304:G310" si="27">$F$304&amp;"_"&amp;UPPER(RIGHT(E304,4))</f>
        <v>TUER_E.877ES_L 15</v>
      </c>
      <c r="H304" s="21"/>
      <c r="I304" s="22"/>
      <c r="J304" s="22"/>
      <c r="K304" s="23" t="str">
        <f>SUBSTITUTE(A37," ","")</f>
        <v>TUBESPVC/PEHD/PER_P.E.80GAZbandesjaunesycomprisraccords,supportsetaccessoires</v>
      </c>
    </row>
    <row r="305" spans="2:11" x14ac:dyDescent="0.2">
      <c r="B305" s="16" t="s">
        <v>21</v>
      </c>
      <c r="C305" s="17" t="s">
        <v>98</v>
      </c>
      <c r="D305" s="18" t="s">
        <v>144</v>
      </c>
      <c r="E305" s="19" t="s">
        <v>146</v>
      </c>
      <c r="F305" s="20"/>
      <c r="G305" s="20" t="str">
        <f t="shared" si="27"/>
        <v>TUER_E.877ES_L 25</v>
      </c>
      <c r="H305" s="21"/>
      <c r="I305" s="22"/>
      <c r="J305" s="22"/>
    </row>
    <row r="306" spans="2:11" x14ac:dyDescent="0.2">
      <c r="B306" s="16" t="s">
        <v>21</v>
      </c>
      <c r="C306" s="17" t="s">
        <v>98</v>
      </c>
      <c r="D306" s="18" t="s">
        <v>144</v>
      </c>
      <c r="E306" s="19" t="s">
        <v>147</v>
      </c>
      <c r="F306" s="20"/>
      <c r="G306" s="20" t="str">
        <f t="shared" si="27"/>
        <v>TUER_E.877ES_L 32</v>
      </c>
      <c r="H306" s="21"/>
      <c r="I306" s="22"/>
      <c r="J306" s="22"/>
    </row>
    <row r="307" spans="2:11" x14ac:dyDescent="0.2">
      <c r="B307" s="16" t="s">
        <v>21</v>
      </c>
      <c r="C307" s="17" t="s">
        <v>98</v>
      </c>
      <c r="D307" s="18" t="s">
        <v>144</v>
      </c>
      <c r="E307" s="19" t="s">
        <v>148</v>
      </c>
      <c r="F307" s="20"/>
      <c r="G307" s="20" t="str">
        <f t="shared" si="27"/>
        <v>TUER_E.877ES_L 50</v>
      </c>
      <c r="H307" s="21"/>
      <c r="I307" s="22"/>
      <c r="J307" s="22"/>
    </row>
    <row r="308" spans="2:11" x14ac:dyDescent="0.2">
      <c r="B308" s="16" t="s">
        <v>21</v>
      </c>
      <c r="C308" s="17" t="s">
        <v>98</v>
      </c>
      <c r="D308" s="18" t="s">
        <v>144</v>
      </c>
      <c r="E308" s="19" t="s">
        <v>148</v>
      </c>
      <c r="F308" s="20"/>
      <c r="G308" s="20" t="str">
        <f t="shared" si="27"/>
        <v>TUER_E.877ES_L 50</v>
      </c>
      <c r="H308" s="21"/>
      <c r="I308" s="22"/>
      <c r="J308" s="22"/>
    </row>
    <row r="309" spans="2:11" x14ac:dyDescent="0.2">
      <c r="B309" s="16" t="s">
        <v>21</v>
      </c>
      <c r="C309" s="17" t="s">
        <v>98</v>
      </c>
      <c r="D309" s="18" t="s">
        <v>144</v>
      </c>
      <c r="E309" s="19" t="s">
        <v>149</v>
      </c>
      <c r="F309" s="20"/>
      <c r="G309" s="20" t="str">
        <f t="shared" si="27"/>
        <v>TUER_E.877ES_L 80</v>
      </c>
      <c r="H309" s="21"/>
      <c r="I309" s="22"/>
      <c r="J309" s="22"/>
    </row>
    <row r="310" spans="2:11" x14ac:dyDescent="0.2">
      <c r="B310" s="16" t="s">
        <v>21</v>
      </c>
      <c r="C310" s="17" t="s">
        <v>98</v>
      </c>
      <c r="D310" s="18" t="s">
        <v>144</v>
      </c>
      <c r="E310" s="19" t="s">
        <v>150</v>
      </c>
      <c r="F310" s="20"/>
      <c r="G310" s="20" t="str">
        <f t="shared" si="27"/>
        <v>TUER_E.877ES_ 100</v>
      </c>
      <c r="H310" s="21"/>
      <c r="I310" s="22"/>
      <c r="J310" s="22"/>
    </row>
    <row r="311" spans="2:11" x14ac:dyDescent="0.2">
      <c r="B311" s="16"/>
      <c r="C311" s="17"/>
      <c r="D311" s="18"/>
      <c r="E311" s="19"/>
      <c r="F311" s="20"/>
      <c r="G311" s="20"/>
      <c r="H311" s="21"/>
      <c r="I311" s="22"/>
      <c r="J311" s="22"/>
    </row>
    <row r="312" spans="2:11" x14ac:dyDescent="0.2">
      <c r="B312" s="16" t="s">
        <v>21</v>
      </c>
      <c r="C312" s="17" t="s">
        <v>151</v>
      </c>
      <c r="D312" s="18" t="s">
        <v>152</v>
      </c>
      <c r="E312" s="19" t="s">
        <v>153</v>
      </c>
      <c r="F312" s="20" t="str">
        <f>UPPER(MID(B312,1,2)&amp;UPPER(MID(K312,16,3)&amp;UPPER(MID(K312,21,3)&amp;LEN(K312)&amp;UPPER(RIGHT(K312,2)))))</f>
        <v>TUR16ER</v>
      </c>
      <c r="G312" s="20" t="str">
        <f t="shared" ref="G312:G317" si="28">$F$312&amp;"_"&amp;UPPER(RIGHT(E312,4))</f>
        <v>TUR16ER_N 20</v>
      </c>
      <c r="H312" s="21"/>
      <c r="I312" s="22"/>
      <c r="J312" s="22"/>
      <c r="K312" s="23" t="str">
        <f>SUBSTITUTE(A39," ","")</f>
        <v>RACCORDS_PEACIER</v>
      </c>
    </row>
    <row r="313" spans="2:11" x14ac:dyDescent="0.2">
      <c r="B313" s="16" t="s">
        <v>21</v>
      </c>
      <c r="C313" s="17" t="s">
        <v>151</v>
      </c>
      <c r="D313" s="18" t="s">
        <v>152</v>
      </c>
      <c r="E313" s="19" t="s">
        <v>154</v>
      </c>
      <c r="F313" s="20"/>
      <c r="G313" s="20" t="str">
        <f t="shared" si="28"/>
        <v>TUR16ER_N 32</v>
      </c>
      <c r="H313" s="21"/>
      <c r="I313" s="22"/>
      <c r="J313" s="22"/>
    </row>
    <row r="314" spans="2:11" x14ac:dyDescent="0.2">
      <c r="B314" s="16" t="s">
        <v>21</v>
      </c>
      <c r="C314" s="17" t="s">
        <v>151</v>
      </c>
      <c r="D314" s="18" t="s">
        <v>152</v>
      </c>
      <c r="E314" s="19" t="s">
        <v>155</v>
      </c>
      <c r="F314" s="20"/>
      <c r="G314" s="20" t="str">
        <f t="shared" si="28"/>
        <v>TUR16ER_N 40</v>
      </c>
      <c r="H314" s="21"/>
      <c r="I314" s="22"/>
      <c r="J314" s="22"/>
    </row>
    <row r="315" spans="2:11" x14ac:dyDescent="0.2">
      <c r="B315" s="16" t="s">
        <v>21</v>
      </c>
      <c r="C315" s="17" t="s">
        <v>151</v>
      </c>
      <c r="D315" s="18" t="s">
        <v>152</v>
      </c>
      <c r="E315" s="19" t="s">
        <v>156</v>
      </c>
      <c r="F315" s="20"/>
      <c r="G315" s="20" t="str">
        <f t="shared" si="28"/>
        <v>TUR16ER_N 63</v>
      </c>
      <c r="H315" s="21"/>
      <c r="I315" s="22"/>
      <c r="J315" s="22"/>
    </row>
    <row r="316" spans="2:11" x14ac:dyDescent="0.2">
      <c r="B316" s="16" t="s">
        <v>21</v>
      </c>
      <c r="C316" s="17" t="s">
        <v>151</v>
      </c>
      <c r="D316" s="18" t="s">
        <v>152</v>
      </c>
      <c r="E316" s="19" t="s">
        <v>157</v>
      </c>
      <c r="F316" s="20"/>
      <c r="G316" s="20" t="str">
        <f t="shared" si="28"/>
        <v>TUR16ER_N 80</v>
      </c>
      <c r="H316" s="21"/>
      <c r="I316" s="22"/>
      <c r="J316" s="22"/>
    </row>
    <row r="317" spans="2:11" x14ac:dyDescent="0.2">
      <c r="B317" s="16" t="s">
        <v>21</v>
      </c>
      <c r="C317" s="17" t="s">
        <v>151</v>
      </c>
      <c r="D317" s="18" t="s">
        <v>152</v>
      </c>
      <c r="E317" s="19" t="s">
        <v>158</v>
      </c>
      <c r="F317" s="20"/>
      <c r="G317" s="20" t="str">
        <f t="shared" si="28"/>
        <v>TUR16ER_ 100</v>
      </c>
      <c r="H317" s="21"/>
      <c r="I317" s="22"/>
      <c r="J317" s="22"/>
    </row>
    <row r="318" spans="2:11" x14ac:dyDescent="0.2">
      <c r="B318" s="16"/>
      <c r="C318" s="17"/>
      <c r="D318" s="18"/>
      <c r="F318" s="20"/>
    </row>
    <row r="319" spans="2:11" x14ac:dyDescent="0.2">
      <c r="B319" s="16" t="s">
        <v>21</v>
      </c>
      <c r="C319" s="17" t="s">
        <v>151</v>
      </c>
      <c r="D319" s="18" t="s">
        <v>159</v>
      </c>
      <c r="E319" s="19" t="s">
        <v>160</v>
      </c>
      <c r="F319" s="20" t="str">
        <f>UPPER(MID(B319,1,2)&amp;UPPER(MID(K319,16,3)&amp;UPPER(MID(K319,21,3)&amp;LEN(K319)&amp;UPPER(RIGHT(K319,2)))))</f>
        <v>TURE17RE</v>
      </c>
      <c r="G319" s="20" t="str">
        <f t="shared" ref="G319:G324" si="29">$F$319&amp;"_"&amp;UPPER(RIGHT(E319,4))</f>
        <v>TURE17RE_N 20</v>
      </c>
      <c r="H319" s="21"/>
      <c r="I319" s="22"/>
      <c r="J319" s="22"/>
      <c r="K319" s="23" t="str">
        <f>SUBSTITUTE(A40," ","")</f>
        <v>RACCORDS_PECUIVRE</v>
      </c>
    </row>
    <row r="320" spans="2:11" x14ac:dyDescent="0.2">
      <c r="B320" s="16" t="s">
        <v>21</v>
      </c>
      <c r="C320" s="17" t="s">
        <v>151</v>
      </c>
      <c r="D320" s="18" t="s">
        <v>159</v>
      </c>
      <c r="E320" s="19" t="s">
        <v>161</v>
      </c>
      <c r="F320" s="20"/>
      <c r="G320" s="20" t="str">
        <f t="shared" si="29"/>
        <v>TURE17RE_N 25</v>
      </c>
      <c r="H320" s="21"/>
      <c r="I320" s="22"/>
      <c r="J320" s="22"/>
    </row>
    <row r="321" spans="2:11" x14ac:dyDescent="0.2">
      <c r="B321" s="16" t="s">
        <v>21</v>
      </c>
      <c r="C321" s="17" t="s">
        <v>151</v>
      </c>
      <c r="D321" s="18" t="s">
        <v>159</v>
      </c>
      <c r="E321" s="19" t="s">
        <v>162</v>
      </c>
      <c r="F321" s="20"/>
      <c r="G321" s="20" t="str">
        <f t="shared" si="29"/>
        <v>TURE17RE_N 32</v>
      </c>
      <c r="H321" s="21"/>
      <c r="I321" s="22"/>
      <c r="J321" s="22"/>
    </row>
    <row r="322" spans="2:11" x14ac:dyDescent="0.2">
      <c r="B322" s="16" t="s">
        <v>21</v>
      </c>
      <c r="C322" s="17" t="s">
        <v>151</v>
      </c>
      <c r="D322" s="18" t="s">
        <v>159</v>
      </c>
      <c r="E322" s="19" t="s">
        <v>163</v>
      </c>
      <c r="F322" s="20"/>
      <c r="G322" s="20" t="str">
        <f t="shared" si="29"/>
        <v>TURE17RE_N 40</v>
      </c>
      <c r="H322" s="21"/>
      <c r="I322" s="22"/>
      <c r="J322" s="22"/>
    </row>
    <row r="323" spans="2:11" x14ac:dyDescent="0.2">
      <c r="B323" s="16" t="s">
        <v>21</v>
      </c>
      <c r="C323" s="17" t="s">
        <v>151</v>
      </c>
      <c r="D323" s="18" t="s">
        <v>159</v>
      </c>
      <c r="E323" s="19" t="s">
        <v>164</v>
      </c>
      <c r="F323" s="20"/>
      <c r="G323" s="20" t="str">
        <f t="shared" si="29"/>
        <v>TURE17RE_N 50</v>
      </c>
      <c r="H323" s="21"/>
      <c r="I323" s="22"/>
      <c r="J323" s="22"/>
    </row>
    <row r="324" spans="2:11" x14ac:dyDescent="0.2">
      <c r="B324" s="16" t="s">
        <v>21</v>
      </c>
      <c r="C324" s="17" t="s">
        <v>151</v>
      </c>
      <c r="D324" s="18" t="s">
        <v>159</v>
      </c>
      <c r="E324" s="19" t="s">
        <v>165</v>
      </c>
      <c r="F324" s="20"/>
      <c r="G324" s="20" t="str">
        <f t="shared" si="29"/>
        <v>TURE17RE_N 63</v>
      </c>
      <c r="H324" s="21"/>
      <c r="I324" s="22"/>
      <c r="J324" s="22"/>
    </row>
    <row r="325" spans="2:11" x14ac:dyDescent="0.2">
      <c r="B325" s="16"/>
      <c r="C325" s="17"/>
      <c r="D325" s="18"/>
      <c r="E325" s="19"/>
      <c r="F325" s="20"/>
      <c r="G325" s="20"/>
      <c r="H325" s="21"/>
      <c r="I325" s="22"/>
      <c r="J325" s="22"/>
    </row>
    <row r="326" spans="2:11" x14ac:dyDescent="0.2">
      <c r="B326" s="16" t="s">
        <v>21</v>
      </c>
      <c r="C326" s="17" t="s">
        <v>166</v>
      </c>
      <c r="D326" s="18" t="s">
        <v>167</v>
      </c>
      <c r="E326" s="19" t="s">
        <v>168</v>
      </c>
      <c r="F326" s="20" t="str">
        <f>UPPER(MID(B326,1,2)&amp;UPPER(MID(K326,16,3)&amp;UPPER(MID(K326,21,3)&amp;LEN(K326)&amp;UPPER(RIGHT(K326,2)))))</f>
        <v>TUOUIOMP56ES</v>
      </c>
      <c r="G326" s="20" t="str">
        <f t="shared" ref="G326:G335" si="30">$F$326&amp;"_"&amp;UPPER(RIGHT(E326,4))</f>
        <v>TUOUIOMP56ES_0/12</v>
      </c>
      <c r="H326" s="21"/>
      <c r="I326" s="22"/>
      <c r="J326" s="22"/>
      <c r="K326" s="23" t="str">
        <f>SUBSTITUTE(A41," ","")</f>
        <v>TUBESCUIVRE_Écrouiycomprisraccords,supportsetaccessoires</v>
      </c>
    </row>
    <row r="327" spans="2:11" x14ac:dyDescent="0.2">
      <c r="B327" s="16" t="s">
        <v>21</v>
      </c>
      <c r="C327" s="17" t="s">
        <v>166</v>
      </c>
      <c r="D327" s="18" t="s">
        <v>167</v>
      </c>
      <c r="E327" s="19" t="s">
        <v>169</v>
      </c>
      <c r="F327" s="20"/>
      <c r="G327" s="20" t="str">
        <f t="shared" si="30"/>
        <v>TUOUIOMP56ES_2/14</v>
      </c>
      <c r="H327" s="21"/>
      <c r="I327" s="22"/>
      <c r="J327" s="22"/>
    </row>
    <row r="328" spans="2:11" x14ac:dyDescent="0.2">
      <c r="B328" s="16" t="s">
        <v>21</v>
      </c>
      <c r="C328" s="17" t="s">
        <v>166</v>
      </c>
      <c r="D328" s="18" t="s">
        <v>167</v>
      </c>
      <c r="E328" s="19" t="s">
        <v>170</v>
      </c>
      <c r="F328" s="20"/>
      <c r="G328" s="20" t="str">
        <f t="shared" si="30"/>
        <v>TUOUIOMP56ES_4/16</v>
      </c>
      <c r="H328" s="21"/>
      <c r="I328" s="22"/>
      <c r="J328" s="22"/>
    </row>
    <row r="329" spans="2:11" x14ac:dyDescent="0.2">
      <c r="B329" s="16" t="s">
        <v>21</v>
      </c>
      <c r="C329" s="17" t="s">
        <v>166</v>
      </c>
      <c r="D329" s="18" t="s">
        <v>167</v>
      </c>
      <c r="E329" s="19" t="s">
        <v>171</v>
      </c>
      <c r="F329" s="20"/>
      <c r="G329" s="20" t="str">
        <f t="shared" si="30"/>
        <v>TUOUIOMP56ES_6/18</v>
      </c>
      <c r="H329" s="21"/>
      <c r="I329" s="22"/>
      <c r="J329" s="22"/>
    </row>
    <row r="330" spans="2:11" x14ac:dyDescent="0.2">
      <c r="B330" s="16" t="s">
        <v>21</v>
      </c>
      <c r="C330" s="17" t="s">
        <v>166</v>
      </c>
      <c r="D330" s="18" t="s">
        <v>167</v>
      </c>
      <c r="E330" s="19" t="s">
        <v>172</v>
      </c>
      <c r="F330" s="20"/>
      <c r="G330" s="20" t="str">
        <f t="shared" si="30"/>
        <v>TUOUIOMP56ES_0/22</v>
      </c>
      <c r="H330" s="21"/>
      <c r="I330" s="22"/>
      <c r="J330" s="22"/>
    </row>
    <row r="331" spans="2:11" x14ac:dyDescent="0.2">
      <c r="B331" s="16" t="s">
        <v>21</v>
      </c>
      <c r="C331" s="17" t="s">
        <v>166</v>
      </c>
      <c r="D331" s="18" t="s">
        <v>167</v>
      </c>
      <c r="E331" s="19" t="s">
        <v>173</v>
      </c>
      <c r="F331" s="20"/>
      <c r="G331" s="20" t="str">
        <f t="shared" si="30"/>
        <v>TUOUIOMP56ES_6/28</v>
      </c>
      <c r="H331" s="21"/>
      <c r="I331" s="22"/>
      <c r="J331" s="22"/>
    </row>
    <row r="332" spans="2:11" x14ac:dyDescent="0.2">
      <c r="B332" s="16" t="s">
        <v>21</v>
      </c>
      <c r="C332" s="17" t="s">
        <v>166</v>
      </c>
      <c r="D332" s="18" t="s">
        <v>167</v>
      </c>
      <c r="E332" s="19" t="s">
        <v>174</v>
      </c>
      <c r="F332" s="20"/>
      <c r="G332" s="20" t="str">
        <f t="shared" si="30"/>
        <v>TUOUIOMP56ES_0/32</v>
      </c>
      <c r="H332" s="21"/>
      <c r="I332" s="22"/>
      <c r="J332" s="22"/>
    </row>
    <row r="333" spans="2:11" x14ac:dyDescent="0.2">
      <c r="B333" s="16" t="s">
        <v>21</v>
      </c>
      <c r="C333" s="17" t="s">
        <v>166</v>
      </c>
      <c r="D333" s="18" t="s">
        <v>167</v>
      </c>
      <c r="E333" s="19" t="s">
        <v>175</v>
      </c>
      <c r="F333" s="20"/>
      <c r="G333" s="20" t="str">
        <f t="shared" si="30"/>
        <v>TUOUIOMP56ES_8/40</v>
      </c>
      <c r="H333" s="21"/>
      <c r="I333" s="22"/>
      <c r="J333" s="22"/>
    </row>
    <row r="334" spans="2:11" x14ac:dyDescent="0.2">
      <c r="B334" s="16" t="s">
        <v>21</v>
      </c>
      <c r="C334" s="17" t="s">
        <v>166</v>
      </c>
      <c r="D334" s="18" t="s">
        <v>167</v>
      </c>
      <c r="E334" s="19" t="s">
        <v>176</v>
      </c>
      <c r="F334" s="20"/>
      <c r="G334" s="20" t="str">
        <f t="shared" si="30"/>
        <v>TUOUIOMP56ES_0/42</v>
      </c>
      <c r="H334" s="21"/>
      <c r="I334" s="22"/>
      <c r="J334" s="22"/>
    </row>
    <row r="335" spans="2:11" x14ac:dyDescent="0.2">
      <c r="B335" s="16" t="s">
        <v>21</v>
      </c>
      <c r="C335" s="17" t="s">
        <v>166</v>
      </c>
      <c r="D335" s="18" t="s">
        <v>167</v>
      </c>
      <c r="E335" s="19" t="s">
        <v>177</v>
      </c>
      <c r="F335" s="20"/>
      <c r="G335" s="20" t="str">
        <f t="shared" si="30"/>
        <v>TUOUIOMP56ES_0/52</v>
      </c>
      <c r="H335" s="21"/>
      <c r="I335" s="22"/>
      <c r="J335" s="22"/>
    </row>
    <row r="336" spans="2:11" x14ac:dyDescent="0.2">
      <c r="B336" s="16"/>
      <c r="C336" s="17"/>
      <c r="D336" s="18"/>
      <c r="E336" s="19"/>
      <c r="F336" s="20"/>
      <c r="G336" s="20"/>
      <c r="H336" s="21"/>
      <c r="I336" s="22"/>
      <c r="J336" s="22"/>
    </row>
    <row r="337" spans="2:11" x14ac:dyDescent="0.2">
      <c r="B337" s="16" t="s">
        <v>21</v>
      </c>
      <c r="C337" s="17" t="s">
        <v>166</v>
      </c>
      <c r="D337" s="18" t="s">
        <v>178</v>
      </c>
      <c r="E337" s="19" t="s">
        <v>179</v>
      </c>
      <c r="F337" s="20" t="str">
        <f>UPPER(MID(B337,1,2)&amp;UPPER(MID(K337,16,3)&amp;UPPER(MID(K337,21,3)&amp;LEN(K337)&amp;UPPER(RIGHT(K337,2)))))</f>
        <v>TUUITOMP56ES</v>
      </c>
      <c r="G337" s="20" t="str">
        <f t="shared" ref="G337:G342" si="31">$F$337&amp;"_"&amp;UPPER(RIGHT(E337,4))</f>
        <v>TUUITOMP56ES_8/10</v>
      </c>
      <c r="H337" s="21"/>
      <c r="I337" s="22"/>
      <c r="J337" s="22"/>
      <c r="K337" s="23" t="str">
        <f>SUBSTITUTE(A42," ","")</f>
        <v>TUBESCUIVRE_Recuitycomprisraccords,supportsetaccessoires</v>
      </c>
    </row>
    <row r="338" spans="2:11" x14ac:dyDescent="0.2">
      <c r="B338" s="16" t="s">
        <v>21</v>
      </c>
      <c r="C338" s="17" t="s">
        <v>166</v>
      </c>
      <c r="D338" s="18" t="s">
        <v>178</v>
      </c>
      <c r="E338" s="19" t="s">
        <v>168</v>
      </c>
      <c r="F338" s="20"/>
      <c r="G338" s="20" t="str">
        <f t="shared" si="31"/>
        <v>TUUITOMP56ES_0/12</v>
      </c>
      <c r="H338" s="21"/>
      <c r="I338" s="22"/>
      <c r="J338" s="22"/>
    </row>
    <row r="339" spans="2:11" x14ac:dyDescent="0.2">
      <c r="B339" s="16" t="s">
        <v>21</v>
      </c>
      <c r="C339" s="17" t="s">
        <v>166</v>
      </c>
      <c r="D339" s="18" t="s">
        <v>178</v>
      </c>
      <c r="E339" s="19" t="s">
        <v>169</v>
      </c>
      <c r="F339" s="20"/>
      <c r="G339" s="20" t="str">
        <f t="shared" si="31"/>
        <v>TUUITOMP56ES_2/14</v>
      </c>
      <c r="H339" s="21"/>
      <c r="I339" s="22"/>
      <c r="J339" s="22"/>
    </row>
    <row r="340" spans="2:11" x14ac:dyDescent="0.2">
      <c r="B340" s="16" t="s">
        <v>21</v>
      </c>
      <c r="C340" s="17" t="s">
        <v>166</v>
      </c>
      <c r="D340" s="18" t="s">
        <v>178</v>
      </c>
      <c r="E340" s="19" t="s">
        <v>170</v>
      </c>
      <c r="F340" s="20"/>
      <c r="G340" s="20" t="str">
        <f t="shared" si="31"/>
        <v>TUUITOMP56ES_4/16</v>
      </c>
      <c r="H340" s="21"/>
      <c r="I340" s="22"/>
      <c r="J340" s="22"/>
    </row>
    <row r="341" spans="2:11" x14ac:dyDescent="0.2">
      <c r="B341" s="16" t="s">
        <v>21</v>
      </c>
      <c r="C341" s="17" t="s">
        <v>166</v>
      </c>
      <c r="D341" s="18" t="s">
        <v>178</v>
      </c>
      <c r="E341" s="19" t="s">
        <v>171</v>
      </c>
      <c r="F341" s="20"/>
      <c r="G341" s="20" t="str">
        <f t="shared" si="31"/>
        <v>TUUITOMP56ES_6/18</v>
      </c>
      <c r="H341" s="21"/>
      <c r="I341" s="22"/>
      <c r="J341" s="22"/>
    </row>
    <row r="342" spans="2:11" x14ac:dyDescent="0.2">
      <c r="B342" s="16" t="s">
        <v>21</v>
      </c>
      <c r="C342" s="17" t="s">
        <v>166</v>
      </c>
      <c r="D342" s="18" t="s">
        <v>178</v>
      </c>
      <c r="E342" s="19" t="s">
        <v>172</v>
      </c>
      <c r="F342" s="20"/>
      <c r="G342" s="20" t="str">
        <f t="shared" si="31"/>
        <v>TUUITOMP56ES_0/22</v>
      </c>
      <c r="H342" s="21"/>
      <c r="I342" s="22"/>
      <c r="J342" s="22"/>
    </row>
    <row r="343" spans="2:11" x14ac:dyDescent="0.2">
      <c r="B343" s="16"/>
      <c r="C343" s="17"/>
      <c r="D343" s="18"/>
      <c r="E343" s="19"/>
      <c r="F343" s="20"/>
      <c r="G343" s="20"/>
      <c r="H343" s="21"/>
      <c r="I343" s="22"/>
      <c r="J343" s="22"/>
    </row>
    <row r="344" spans="2:11" x14ac:dyDescent="0.2">
      <c r="B344" s="16" t="s">
        <v>21</v>
      </c>
      <c r="C344" s="17" t="s">
        <v>166</v>
      </c>
      <c r="D344" s="18" t="s">
        <v>180</v>
      </c>
      <c r="E344" s="19" t="s">
        <v>168</v>
      </c>
      <c r="F344" s="20" t="str">
        <f>UPPER(MID(B344,1,2)&amp;UPPER(MID(K344,16,3)&amp;UPPER(MID(K344,21,3)&amp;LEN(K344)&amp;UPPER(RIGHT(K344,2)))))</f>
        <v>TUUITINÉ70CU</v>
      </c>
      <c r="G344" s="20" t="str">
        <f>$F$344&amp;"_"&amp;UPPER(RIGHT(E344,4))</f>
        <v>TUUITINÉ70CU_0/12</v>
      </c>
      <c r="H344" s="21"/>
      <c r="I344" s="22"/>
      <c r="J344" s="22"/>
      <c r="K344" s="23" t="str">
        <f>SUBSTITUTE(A43," ","")</f>
        <v>TUBESCUIVRE_Recuitgainéycomprisraccords,supportsetaccessoires.TypeWICU</v>
      </c>
    </row>
    <row r="345" spans="2:11" x14ac:dyDescent="0.2">
      <c r="B345" s="16" t="s">
        <v>21</v>
      </c>
      <c r="C345" s="17" t="s">
        <v>166</v>
      </c>
      <c r="D345" s="18" t="s">
        <v>180</v>
      </c>
      <c r="E345" s="19" t="s">
        <v>169</v>
      </c>
      <c r="F345" s="20"/>
      <c r="G345" s="20" t="str">
        <f>$F$344&amp;"_"&amp;UPPER(RIGHT(E345,4))</f>
        <v>TUUITINÉ70CU_2/14</v>
      </c>
      <c r="H345" s="21"/>
      <c r="I345" s="22"/>
      <c r="J345" s="22"/>
    </row>
    <row r="346" spans="2:11" x14ac:dyDescent="0.2">
      <c r="B346" s="16" t="s">
        <v>21</v>
      </c>
      <c r="C346" s="17" t="s">
        <v>166</v>
      </c>
      <c r="D346" s="18" t="s">
        <v>180</v>
      </c>
      <c r="E346" s="19" t="s">
        <v>170</v>
      </c>
      <c r="F346" s="20"/>
      <c r="G346" s="20" t="str">
        <f>$F$344&amp;"_"&amp;UPPER(RIGHT(E346,4))</f>
        <v>TUUITINÉ70CU_4/16</v>
      </c>
      <c r="H346" s="21"/>
      <c r="I346" s="22"/>
      <c r="J346" s="22"/>
    </row>
    <row r="347" spans="2:11" x14ac:dyDescent="0.2">
      <c r="B347" s="16" t="s">
        <v>21</v>
      </c>
      <c r="C347" s="17" t="s">
        <v>166</v>
      </c>
      <c r="D347" s="18" t="s">
        <v>180</v>
      </c>
      <c r="E347" s="19" t="s">
        <v>171</v>
      </c>
      <c r="F347" s="20"/>
      <c r="G347" s="20" t="str">
        <f>$F$344&amp;"_"&amp;UPPER(RIGHT(E347,4))</f>
        <v>TUUITINÉ70CU_6/18</v>
      </c>
      <c r="H347" s="21"/>
      <c r="I347" s="22"/>
      <c r="J347" s="22"/>
    </row>
    <row r="348" spans="2:11" x14ac:dyDescent="0.2">
      <c r="B348" s="16" t="s">
        <v>21</v>
      </c>
      <c r="C348" s="17" t="s">
        <v>166</v>
      </c>
      <c r="D348" s="18" t="s">
        <v>180</v>
      </c>
      <c r="E348" s="19" t="s">
        <v>172</v>
      </c>
      <c r="F348" s="20"/>
      <c r="G348" s="20" t="str">
        <f>$F$344&amp;"_"&amp;UPPER(RIGHT(E348,4))</f>
        <v>TUUITINÉ70CU_0/22</v>
      </c>
      <c r="H348" s="21"/>
      <c r="I348" s="22"/>
      <c r="J348" s="22"/>
    </row>
    <row r="349" spans="2:11" x14ac:dyDescent="0.2">
      <c r="B349" s="16"/>
      <c r="C349" s="17"/>
      <c r="D349" s="18"/>
      <c r="E349" s="19"/>
      <c r="F349" s="20"/>
      <c r="G349" s="20"/>
      <c r="H349" s="21"/>
      <c r="I349" s="22"/>
      <c r="J349" s="22"/>
    </row>
    <row r="350" spans="2:11" x14ac:dyDescent="0.2">
      <c r="B350" s="16" t="s">
        <v>21</v>
      </c>
      <c r="C350" s="17" t="s">
        <v>181</v>
      </c>
      <c r="D350" s="18" t="s">
        <v>182</v>
      </c>
      <c r="E350" s="19" t="s">
        <v>183</v>
      </c>
      <c r="F350" s="20" t="str">
        <f>UPPER(MID(B350,1,2)&amp;UPPER(MID(K350,16,3)&amp;UPPER(MID(K350,21,3)&amp;LEN(K350)&amp;UPPER(RIGHT(K350,2)))))</f>
        <v>TUORIQUE69ES</v>
      </c>
      <c r="G350" s="20" t="str">
        <f t="shared" ref="G350:G357" si="32">$F$350&amp;"_"&amp;UPPER(RIGHT(E350,4))</f>
        <v>TUORIQUE69ES_1/4</v>
      </c>
      <c r="H350" s="21"/>
      <c r="I350" s="22"/>
      <c r="J350" s="22"/>
      <c r="K350" s="23" t="str">
        <f>SUBSTITUTE(A45," ","")</f>
        <v>TUBESCUIVREFRIGORIFIQUE_Enbarreycomprisraccords,supportsetaccessoires</v>
      </c>
    </row>
    <row r="351" spans="2:11" x14ac:dyDescent="0.2">
      <c r="B351" s="16" t="s">
        <v>21</v>
      </c>
      <c r="C351" s="17" t="s">
        <v>181</v>
      </c>
      <c r="D351" s="18" t="s">
        <v>182</v>
      </c>
      <c r="E351" s="19" t="s">
        <v>184</v>
      </c>
      <c r="F351" s="20"/>
      <c r="G351" s="20" t="str">
        <f t="shared" si="32"/>
        <v>TUORIQUE69ES_3/8</v>
      </c>
      <c r="H351" s="21"/>
      <c r="I351" s="22"/>
      <c r="J351" s="22"/>
    </row>
    <row r="352" spans="2:11" x14ac:dyDescent="0.2">
      <c r="B352" s="16" t="s">
        <v>21</v>
      </c>
      <c r="C352" s="17" t="s">
        <v>181</v>
      </c>
      <c r="D352" s="18" t="s">
        <v>182</v>
      </c>
      <c r="E352" s="19" t="s">
        <v>185</v>
      </c>
      <c r="F352" s="20"/>
      <c r="G352" s="20" t="str">
        <f t="shared" si="32"/>
        <v>TUORIQUE69ES_1/2</v>
      </c>
      <c r="H352" s="21"/>
      <c r="I352" s="22"/>
      <c r="J352" s="22"/>
    </row>
    <row r="353" spans="2:11" x14ac:dyDescent="0.2">
      <c r="B353" s="16" t="s">
        <v>21</v>
      </c>
      <c r="C353" s="17" t="s">
        <v>181</v>
      </c>
      <c r="D353" s="18" t="s">
        <v>182</v>
      </c>
      <c r="E353" s="19" t="s">
        <v>186</v>
      </c>
      <c r="F353" s="20"/>
      <c r="G353" s="20" t="str">
        <f t="shared" si="32"/>
        <v>TUORIQUE69ES_5/8</v>
      </c>
      <c r="H353" s="21"/>
      <c r="I353" s="22"/>
      <c r="J353" s="22"/>
    </row>
    <row r="354" spans="2:11" x14ac:dyDescent="0.2">
      <c r="B354" s="16" t="s">
        <v>21</v>
      </c>
      <c r="C354" s="17" t="s">
        <v>181</v>
      </c>
      <c r="D354" s="18" t="s">
        <v>182</v>
      </c>
      <c r="E354" s="19" t="s">
        <v>187</v>
      </c>
      <c r="F354" s="20"/>
      <c r="G354" s="20" t="str">
        <f t="shared" si="32"/>
        <v>TUORIQUE69ES_3/4</v>
      </c>
      <c r="H354" s="21"/>
      <c r="I354" s="22"/>
      <c r="J354" s="22"/>
    </row>
    <row r="355" spans="2:11" x14ac:dyDescent="0.2">
      <c r="B355" s="16" t="s">
        <v>21</v>
      </c>
      <c r="C355" s="17" t="s">
        <v>181</v>
      </c>
      <c r="D355" s="18" t="s">
        <v>182</v>
      </c>
      <c r="E355" s="19" t="s">
        <v>188</v>
      </c>
      <c r="F355" s="20"/>
      <c r="G355" s="20" t="str">
        <f t="shared" si="32"/>
        <v>TUORIQUE69ES_1</v>
      </c>
      <c r="H355" s="21"/>
      <c r="I355" s="22"/>
      <c r="J355" s="22"/>
    </row>
    <row r="356" spans="2:11" x14ac:dyDescent="0.2">
      <c r="B356" s="16" t="s">
        <v>21</v>
      </c>
      <c r="C356" s="17" t="s">
        <v>181</v>
      </c>
      <c r="D356" s="18" t="s">
        <v>182</v>
      </c>
      <c r="E356" s="19" t="s">
        <v>189</v>
      </c>
      <c r="F356" s="20"/>
      <c r="G356" s="20" t="str">
        <f t="shared" si="32"/>
        <v>TUORIQUE69ES_.1/8</v>
      </c>
      <c r="H356" s="21"/>
      <c r="I356" s="22"/>
      <c r="J356" s="22"/>
    </row>
    <row r="357" spans="2:11" x14ac:dyDescent="0.2">
      <c r="B357" s="16" t="s">
        <v>21</v>
      </c>
      <c r="C357" s="17" t="s">
        <v>181</v>
      </c>
      <c r="D357" s="18" t="s">
        <v>182</v>
      </c>
      <c r="E357" s="19" t="s">
        <v>190</v>
      </c>
      <c r="F357" s="20"/>
      <c r="G357" s="20" t="str">
        <f t="shared" si="32"/>
        <v>TUORIQUE69ES_.3/8</v>
      </c>
      <c r="H357" s="21"/>
      <c r="I357" s="22"/>
      <c r="J357" s="22"/>
    </row>
    <row r="358" spans="2:11" x14ac:dyDescent="0.2">
      <c r="B358" s="16"/>
      <c r="C358" s="17"/>
      <c r="D358" s="18"/>
      <c r="E358" s="19"/>
      <c r="F358" s="20"/>
      <c r="G358" s="20"/>
      <c r="H358" s="21"/>
      <c r="I358" s="22"/>
      <c r="J358" s="22"/>
    </row>
    <row r="359" spans="2:11" x14ac:dyDescent="0.2">
      <c r="B359" s="16" t="s">
        <v>21</v>
      </c>
      <c r="C359" s="17" t="s">
        <v>181</v>
      </c>
      <c r="D359" s="18" t="s">
        <v>191</v>
      </c>
      <c r="E359" s="19" t="s">
        <v>184</v>
      </c>
      <c r="F359" s="20" t="str">
        <f>UPPER(MID(B359,1,2)&amp;UPPER(MID(K359,16,3)&amp;UPPER(MID(K359,21,3)&amp;LEN(K359)&amp;UPPER(RIGHT(K359,2)))))</f>
        <v>TUORIQUE78ES</v>
      </c>
      <c r="G359" s="20" t="str">
        <f t="shared" ref="G359:G364" si="33">$F$359&amp;"_"&amp;UPPER(RIGHT(E359,4))</f>
        <v>TUORIQUE78ES_3/8</v>
      </c>
      <c r="H359" s="21"/>
      <c r="I359" s="22"/>
      <c r="J359" s="22"/>
      <c r="K359" s="23" t="str">
        <f>SUBSTITUTE(A46," ","")</f>
        <v>TUBESCUIVREFRIGORIFIQUE_Préisoléeenbarreycomprisraccords,supportsetaccessoires</v>
      </c>
    </row>
    <row r="360" spans="2:11" x14ac:dyDescent="0.2">
      <c r="B360" s="16" t="s">
        <v>21</v>
      </c>
      <c r="C360" s="17" t="s">
        <v>181</v>
      </c>
      <c r="D360" s="18" t="s">
        <v>191</v>
      </c>
      <c r="E360" s="19" t="s">
        <v>185</v>
      </c>
      <c r="F360" s="20"/>
      <c r="G360" s="20" t="str">
        <f t="shared" si="33"/>
        <v>TUORIQUE78ES_1/2</v>
      </c>
      <c r="H360" s="21"/>
      <c r="I360" s="22"/>
      <c r="J360" s="22"/>
    </row>
    <row r="361" spans="2:11" x14ac:dyDescent="0.2">
      <c r="B361" s="16" t="s">
        <v>21</v>
      </c>
      <c r="C361" s="17" t="s">
        <v>181</v>
      </c>
      <c r="D361" s="18" t="s">
        <v>191</v>
      </c>
      <c r="E361" s="19" t="s">
        <v>186</v>
      </c>
      <c r="F361" s="20"/>
      <c r="G361" s="20" t="str">
        <f t="shared" si="33"/>
        <v>TUORIQUE78ES_5/8</v>
      </c>
      <c r="H361" s="21"/>
      <c r="I361" s="22"/>
      <c r="J361" s="22"/>
    </row>
    <row r="362" spans="2:11" x14ac:dyDescent="0.2">
      <c r="B362" s="16" t="s">
        <v>21</v>
      </c>
      <c r="C362" s="17" t="s">
        <v>181</v>
      </c>
      <c r="D362" s="18" t="s">
        <v>191</v>
      </c>
      <c r="E362" s="19" t="s">
        <v>187</v>
      </c>
      <c r="F362" s="20"/>
      <c r="G362" s="20" t="str">
        <f t="shared" si="33"/>
        <v>TUORIQUE78ES_3/4</v>
      </c>
      <c r="H362" s="21"/>
      <c r="I362" s="22"/>
      <c r="J362" s="22"/>
    </row>
    <row r="363" spans="2:11" x14ac:dyDescent="0.2">
      <c r="B363" s="16" t="s">
        <v>21</v>
      </c>
      <c r="C363" s="17" t="s">
        <v>181</v>
      </c>
      <c r="D363" s="18" t="s">
        <v>191</v>
      </c>
      <c r="E363" s="19" t="s">
        <v>188</v>
      </c>
      <c r="F363" s="20"/>
      <c r="G363" s="20" t="str">
        <f t="shared" si="33"/>
        <v>TUORIQUE78ES_1</v>
      </c>
      <c r="H363" s="21"/>
      <c r="I363" s="22"/>
      <c r="J363" s="22"/>
    </row>
    <row r="364" spans="2:11" x14ac:dyDescent="0.2">
      <c r="B364" s="16" t="s">
        <v>21</v>
      </c>
      <c r="C364" s="17" t="s">
        <v>181</v>
      </c>
      <c r="D364" s="18" t="s">
        <v>191</v>
      </c>
      <c r="E364" s="19" t="s">
        <v>189</v>
      </c>
      <c r="F364" s="20"/>
      <c r="G364" s="20" t="str">
        <f t="shared" si="33"/>
        <v>TUORIQUE78ES_.1/8</v>
      </c>
      <c r="H364" s="21"/>
      <c r="I364" s="22"/>
      <c r="J364" s="22"/>
    </row>
    <row r="365" spans="2:11" x14ac:dyDescent="0.2">
      <c r="B365" s="16"/>
      <c r="C365" s="17"/>
      <c r="D365" s="18"/>
      <c r="E365" s="19"/>
      <c r="F365" s="20"/>
      <c r="G365" s="20"/>
      <c r="H365" s="21"/>
      <c r="I365" s="22"/>
      <c r="J365" s="22"/>
    </row>
    <row r="366" spans="2:11" x14ac:dyDescent="0.2">
      <c r="B366" s="16" t="s">
        <v>21</v>
      </c>
      <c r="C366" s="17" t="s">
        <v>181</v>
      </c>
      <c r="D366" s="18" t="s">
        <v>192</v>
      </c>
      <c r="E366" s="19" t="s">
        <v>183</v>
      </c>
      <c r="F366" s="20" t="str">
        <f>UPPER(MID(B366,1,2)&amp;UPPER(MID(K366,16,3)&amp;UPPER(MID(K366,21,3)&amp;LEN(K366)&amp;UPPER(RIGHT(K366,2)))))</f>
        <v>TUORIQUE84ES</v>
      </c>
      <c r="G366" s="20" t="str">
        <f>$F$366&amp;"_"&amp;UPPER(RIGHT(E366,4))</f>
        <v>TUORIQUE84ES_1/4</v>
      </c>
      <c r="H366" s="21"/>
      <c r="I366" s="22"/>
      <c r="J366" s="22"/>
      <c r="K366" s="23" t="str">
        <f>SUBSTITUTE(A47," ","")</f>
        <v>TUBESCUIVREFRIGORIFIQUE_Encouronnespré-isoléesycomprisraccords,supportsetaccessoires</v>
      </c>
    </row>
    <row r="367" spans="2:11" x14ac:dyDescent="0.2">
      <c r="B367" s="16" t="s">
        <v>21</v>
      </c>
      <c r="C367" s="17" t="s">
        <v>181</v>
      </c>
      <c r="D367" s="18" t="s">
        <v>192</v>
      </c>
      <c r="E367" s="19" t="s">
        <v>184</v>
      </c>
      <c r="F367" s="20"/>
      <c r="G367" s="20" t="str">
        <f>$F$366&amp;"_"&amp;UPPER(RIGHT(E367,4))</f>
        <v>TUORIQUE84ES_3/8</v>
      </c>
      <c r="H367" s="21"/>
      <c r="I367" s="22"/>
      <c r="J367" s="22"/>
    </row>
    <row r="368" spans="2:11" x14ac:dyDescent="0.2">
      <c r="B368" s="16" t="s">
        <v>21</v>
      </c>
      <c r="C368" s="17" t="s">
        <v>181</v>
      </c>
      <c r="D368" s="18" t="s">
        <v>192</v>
      </c>
      <c r="E368" s="19" t="s">
        <v>185</v>
      </c>
      <c r="F368" s="20"/>
      <c r="G368" s="20" t="str">
        <f>$F$366&amp;"_"&amp;UPPER(RIGHT(E368,4))</f>
        <v>TUORIQUE84ES_1/2</v>
      </c>
      <c r="H368" s="21"/>
      <c r="I368" s="22"/>
      <c r="J368" s="22"/>
    </row>
    <row r="369" spans="2:11" x14ac:dyDescent="0.2">
      <c r="B369" s="16" t="s">
        <v>21</v>
      </c>
      <c r="C369" s="17" t="s">
        <v>181</v>
      </c>
      <c r="D369" s="18" t="s">
        <v>192</v>
      </c>
      <c r="E369" s="19" t="s">
        <v>186</v>
      </c>
      <c r="F369" s="20"/>
      <c r="G369" s="20" t="str">
        <f>$F$366&amp;"_"&amp;UPPER(RIGHT(E369,4))</f>
        <v>TUORIQUE84ES_5/8</v>
      </c>
      <c r="H369" s="21"/>
      <c r="I369" s="22"/>
      <c r="J369" s="22"/>
    </row>
    <row r="370" spans="2:11" x14ac:dyDescent="0.2">
      <c r="B370" s="16" t="s">
        <v>21</v>
      </c>
      <c r="C370" s="17" t="s">
        <v>181</v>
      </c>
      <c r="D370" s="18" t="s">
        <v>192</v>
      </c>
      <c r="E370" s="19" t="s">
        <v>187</v>
      </c>
      <c r="F370" s="20"/>
      <c r="G370" s="20" t="str">
        <f>$F$366&amp;"_"&amp;UPPER(RIGHT(E370,4))</f>
        <v>TUORIQUE84ES_3/4</v>
      </c>
      <c r="H370" s="21"/>
      <c r="I370" s="22"/>
      <c r="J370" s="22"/>
    </row>
    <row r="371" spans="2:11" x14ac:dyDescent="0.2">
      <c r="B371" s="16"/>
      <c r="C371" s="17"/>
      <c r="D371" s="18"/>
      <c r="E371" s="19"/>
      <c r="F371" s="20"/>
      <c r="G371" s="20"/>
      <c r="H371" s="21"/>
      <c r="I371" s="22"/>
      <c r="J371" s="22"/>
    </row>
    <row r="372" spans="2:11" x14ac:dyDescent="0.2">
      <c r="B372" s="16" t="s">
        <v>21</v>
      </c>
      <c r="C372" s="17" t="s">
        <v>193</v>
      </c>
      <c r="D372" s="18" t="s">
        <v>194</v>
      </c>
      <c r="E372" s="19" t="s">
        <v>195</v>
      </c>
      <c r="F372" s="20" t="str">
        <f>UPPER(MID(B372,1,2)&amp;UPPER(MID(K372,16,3)&amp;UPPER(MID(K372,21,3)&amp;LEN(K372)&amp;UPPER(RIGHT(K372,2)))))</f>
        <v>TUFIQS_T56UI</v>
      </c>
      <c r="G372" s="20" t="str">
        <f>$F$372&amp;"_"&amp;UPPER(RIGHT(E372,4))</f>
        <v>TUFIQS_T56UI__A</v>
      </c>
      <c r="H372" s="21"/>
      <c r="I372" s="22"/>
      <c r="J372" s="22"/>
      <c r="K372" s="23" t="str">
        <f>SUBSTITUTE(A49," ","")</f>
        <v>LIAISONSFRIGORIFIQUES_TirageauvideetcomplémentdechargeUI</v>
      </c>
    </row>
    <row r="373" spans="2:11" x14ac:dyDescent="0.2">
      <c r="B373" s="16"/>
      <c r="C373" s="17"/>
      <c r="D373" s="18"/>
      <c r="E373" s="19"/>
      <c r="F373" s="20"/>
      <c r="G373" s="20"/>
      <c r="H373" s="21"/>
      <c r="I373" s="22"/>
      <c r="J373" s="22"/>
    </row>
    <row r="374" spans="2:11" x14ac:dyDescent="0.2">
      <c r="B374" s="16" t="s">
        <v>21</v>
      </c>
      <c r="C374" s="17" t="s">
        <v>193</v>
      </c>
      <c r="D374" s="18" t="s">
        <v>196</v>
      </c>
      <c r="E374" s="19" t="s">
        <v>195</v>
      </c>
      <c r="F374" s="20" t="str">
        <f>UPPER(MID(B374,1,2)&amp;UPPER(MID(K374,16,3)&amp;UPPER(MID(K374,21,3)&amp;LEN(K374)&amp;UPPER(RIGHT(K374,2)))))</f>
        <v>TUFIQS_T67ES</v>
      </c>
      <c r="G374" s="20" t="str">
        <f>$F$374&amp;"_"&amp;UPPER(RIGHT(E374,4))</f>
        <v>TUFIQS_T67ES__A</v>
      </c>
      <c r="H374" s="21"/>
      <c r="I374" s="22"/>
      <c r="J374" s="22"/>
      <c r="K374" s="23" t="str">
        <f>SUBSTITUTE(A50," ","")</f>
        <v>LIAISONSFRIGORIFIQUES_Tubeencuivrefrigorifiquecomprenant(A+R)2tubes</v>
      </c>
    </row>
    <row r="375" spans="2:11" x14ac:dyDescent="0.2">
      <c r="B375" s="16"/>
      <c r="C375" s="17"/>
      <c r="D375" s="18"/>
      <c r="E375" s="19"/>
      <c r="F375" s="20"/>
      <c r="G375" s="20"/>
      <c r="H375" s="21"/>
      <c r="I375" s="22"/>
      <c r="J375" s="22"/>
    </row>
    <row r="376" spans="2:11" x14ac:dyDescent="0.2">
      <c r="B376" s="16" t="s">
        <v>21</v>
      </c>
      <c r="C376" s="17" t="s">
        <v>193</v>
      </c>
      <c r="D376" s="18" t="s">
        <v>197</v>
      </c>
      <c r="E376" s="19" t="s">
        <v>195</v>
      </c>
      <c r="F376" s="20" t="str">
        <f>UPPER(MID(B376,1,2)&amp;UPPER(MID(K376,16,3)&amp;UPPER(MID(K376,21,3)&amp;LEN(K376)&amp;UPPER(RIGHT(K376,2)))))</f>
        <v>TUFIQS_B40ON</v>
      </c>
      <c r="G376" s="20" t="str">
        <f>$F$376&amp;"_"&amp;UPPER(RIGHT(E376,4))</f>
        <v>TUFIQS_B40ON__A</v>
      </c>
      <c r="H376" s="21"/>
      <c r="I376" s="22"/>
      <c r="J376" s="22"/>
      <c r="K376" s="23" t="str">
        <f>SUBSTITUTE(A51," ","")</f>
        <v>LIAISONSFRIGORIFIQUES_Busdecommunication</v>
      </c>
    </row>
    <row r="377" spans="2:11" x14ac:dyDescent="0.2">
      <c r="B377" s="16"/>
      <c r="C377" s="17"/>
      <c r="D377" s="18"/>
      <c r="E377" s="19"/>
      <c r="F377" s="20"/>
      <c r="G377" s="20"/>
      <c r="H377" s="21"/>
      <c r="I377" s="22"/>
      <c r="J377" s="22"/>
    </row>
    <row r="378" spans="2:11" x14ac:dyDescent="0.2">
      <c r="B378" s="37" t="s">
        <v>198</v>
      </c>
      <c r="C378" s="17" t="s">
        <v>199</v>
      </c>
      <c r="D378" s="38" t="s">
        <v>200</v>
      </c>
      <c r="E378" s="24" t="s">
        <v>201</v>
      </c>
      <c r="F378" s="20" t="str">
        <f>UPPER(MID(B378,1,2)&amp;UPPER(MID(K378,16,3)&amp;UPPER(MID(K378,21,3)&amp;LEN(K378)&amp;UPPER(RIGHT(K378,2)))))</f>
        <v>RORESANN38UR</v>
      </c>
      <c r="G378" s="20" t="str">
        <f t="shared" ref="G378:G384" si="34">$F$378&amp;"_"&amp;UPPER(RIGHT(E378,4))</f>
        <v>RORESANN38UR_2/17</v>
      </c>
      <c r="H378" s="21"/>
      <c r="I378" s="22"/>
      <c r="J378" s="22"/>
      <c r="K378" s="23" t="str">
        <f>SUBSTITUTE(A53," ","")</f>
        <v>VANNES&amp;ACCESSOIRES_Vanned'arrêt1/4tour</v>
      </c>
    </row>
    <row r="379" spans="2:11" x14ac:dyDescent="0.2">
      <c r="B379" s="37" t="s">
        <v>198</v>
      </c>
      <c r="C379" s="17" t="s">
        <v>199</v>
      </c>
      <c r="D379" s="38" t="s">
        <v>200</v>
      </c>
      <c r="E379" s="19" t="s">
        <v>24</v>
      </c>
      <c r="F379" s="20"/>
      <c r="G379" s="20" t="str">
        <f t="shared" si="34"/>
        <v>RORESANN38UR_5/21</v>
      </c>
      <c r="H379" s="21"/>
      <c r="I379" s="22"/>
      <c r="J379" s="22"/>
    </row>
    <row r="380" spans="2:11" x14ac:dyDescent="0.2">
      <c r="B380" s="37" t="s">
        <v>198</v>
      </c>
      <c r="C380" s="17" t="s">
        <v>199</v>
      </c>
      <c r="D380" s="38" t="s">
        <v>200</v>
      </c>
      <c r="E380" s="19" t="s">
        <v>25</v>
      </c>
      <c r="F380" s="20"/>
      <c r="G380" s="20" t="str">
        <f t="shared" si="34"/>
        <v>RORESANN38UR_0/27</v>
      </c>
      <c r="H380" s="21"/>
      <c r="I380" s="22"/>
      <c r="J380" s="22"/>
    </row>
    <row r="381" spans="2:11" x14ac:dyDescent="0.2">
      <c r="B381" s="37" t="s">
        <v>198</v>
      </c>
      <c r="C381" s="17" t="s">
        <v>199</v>
      </c>
      <c r="D381" s="38" t="s">
        <v>200</v>
      </c>
      <c r="E381" s="19" t="s">
        <v>26</v>
      </c>
      <c r="F381" s="20"/>
      <c r="G381" s="20" t="str">
        <f t="shared" si="34"/>
        <v>RORESANN38UR_6/34</v>
      </c>
      <c r="H381" s="21"/>
      <c r="I381" s="22"/>
      <c r="J381" s="22"/>
    </row>
    <row r="382" spans="2:11" x14ac:dyDescent="0.2">
      <c r="B382" s="37" t="s">
        <v>198</v>
      </c>
      <c r="C382" s="17" t="s">
        <v>199</v>
      </c>
      <c r="D382" s="38" t="s">
        <v>200</v>
      </c>
      <c r="E382" s="19" t="s">
        <v>27</v>
      </c>
      <c r="F382" s="20"/>
      <c r="G382" s="20" t="str">
        <f t="shared" si="34"/>
        <v>RORESANN38UR_3/42</v>
      </c>
      <c r="H382" s="21"/>
      <c r="I382" s="22"/>
      <c r="J382" s="22"/>
    </row>
    <row r="383" spans="2:11" x14ac:dyDescent="0.2">
      <c r="B383" s="37" t="s">
        <v>198</v>
      </c>
      <c r="C383" s="17" t="s">
        <v>199</v>
      </c>
      <c r="D383" s="38" t="s">
        <v>200</v>
      </c>
      <c r="E383" s="19" t="s">
        <v>28</v>
      </c>
      <c r="F383" s="20"/>
      <c r="G383" s="20" t="str">
        <f t="shared" si="34"/>
        <v>RORESANN38UR_0/49</v>
      </c>
      <c r="H383" s="21"/>
      <c r="I383" s="22"/>
      <c r="J383" s="22"/>
    </row>
    <row r="384" spans="2:11" x14ac:dyDescent="0.2">
      <c r="B384" s="37" t="s">
        <v>198</v>
      </c>
      <c r="C384" s="17" t="s">
        <v>199</v>
      </c>
      <c r="D384" s="38" t="s">
        <v>200</v>
      </c>
      <c r="E384" s="19" t="s">
        <v>29</v>
      </c>
      <c r="F384" s="20"/>
      <c r="G384" s="20" t="str">
        <f t="shared" si="34"/>
        <v>RORESANN38UR_0/60</v>
      </c>
      <c r="H384" s="21"/>
      <c r="I384" s="22"/>
      <c r="J384" s="22"/>
    </row>
    <row r="385" spans="2:11" x14ac:dyDescent="0.2">
      <c r="B385" s="37"/>
      <c r="C385" s="17"/>
      <c r="D385" s="38"/>
      <c r="E385" s="19"/>
      <c r="F385" s="20"/>
      <c r="G385" s="20"/>
      <c r="H385" s="21"/>
      <c r="I385" s="22"/>
      <c r="J385" s="22"/>
    </row>
    <row r="386" spans="2:11" x14ac:dyDescent="0.2">
      <c r="B386" s="37" t="s">
        <v>198</v>
      </c>
      <c r="C386" s="17" t="s">
        <v>199</v>
      </c>
      <c r="D386" s="38" t="s">
        <v>202</v>
      </c>
      <c r="E386" s="24" t="s">
        <v>89</v>
      </c>
      <c r="F386" s="20" t="str">
        <f>UPPER(MID(B386,1,2)&amp;UPPER(MID(K386,16,3)&amp;UPPER(MID(K386,21,3)&amp;LEN(K386)&amp;UPPER(RIGHT(K386,2)))))</f>
        <v>RORESRRÊ32ON</v>
      </c>
      <c r="G386" s="20" t="str">
        <f t="shared" ref="G386:G396" si="35">$F$386&amp;"_"&amp;UPPER(RIGHT(E386,4))</f>
        <v>RORESRRÊ32ON_N 50</v>
      </c>
      <c r="H386" s="21"/>
      <c r="I386" s="22"/>
      <c r="J386" s="22"/>
      <c r="K386" s="23" t="str">
        <f>SUBSTITUTE(A54," ","")</f>
        <v>VANNES&amp;ACCESSOIRES_Arrêtpapillon</v>
      </c>
    </row>
    <row r="387" spans="2:11" x14ac:dyDescent="0.2">
      <c r="B387" s="37" t="s">
        <v>198</v>
      </c>
      <c r="C387" s="17" t="s">
        <v>199</v>
      </c>
      <c r="D387" s="38" t="s">
        <v>202</v>
      </c>
      <c r="E387" s="19" t="s">
        <v>203</v>
      </c>
      <c r="F387" s="20"/>
      <c r="G387" s="20" t="str">
        <f t="shared" si="35"/>
        <v>RORESRRÊ32ON_N 65</v>
      </c>
      <c r="H387" s="21"/>
      <c r="I387" s="22"/>
      <c r="J387" s="22"/>
    </row>
    <row r="388" spans="2:11" x14ac:dyDescent="0.2">
      <c r="B388" s="37" t="s">
        <v>198</v>
      </c>
      <c r="C388" s="17" t="s">
        <v>199</v>
      </c>
      <c r="D388" s="38" t="s">
        <v>202</v>
      </c>
      <c r="E388" s="19" t="s">
        <v>103</v>
      </c>
      <c r="F388" s="20"/>
      <c r="G388" s="20" t="str">
        <f t="shared" si="35"/>
        <v>RORESRRÊ32ON_N 80</v>
      </c>
      <c r="H388" s="21"/>
      <c r="I388" s="22"/>
      <c r="J388" s="22"/>
    </row>
    <row r="389" spans="2:11" x14ac:dyDescent="0.2">
      <c r="B389" s="37" t="s">
        <v>198</v>
      </c>
      <c r="C389" s="17" t="s">
        <v>199</v>
      </c>
      <c r="D389" s="38" t="s">
        <v>202</v>
      </c>
      <c r="E389" s="19" t="s">
        <v>91</v>
      </c>
      <c r="F389" s="20"/>
      <c r="G389" s="20" t="str">
        <f t="shared" si="35"/>
        <v>RORESRRÊ32ON_ 100</v>
      </c>
      <c r="H389" s="21"/>
      <c r="I389" s="22"/>
      <c r="J389" s="22"/>
    </row>
    <row r="390" spans="2:11" x14ac:dyDescent="0.2">
      <c r="B390" s="37" t="s">
        <v>198</v>
      </c>
      <c r="C390" s="17" t="s">
        <v>199</v>
      </c>
      <c r="D390" s="38" t="s">
        <v>202</v>
      </c>
      <c r="E390" s="19" t="s">
        <v>92</v>
      </c>
      <c r="F390" s="20"/>
      <c r="G390" s="20" t="str">
        <f t="shared" si="35"/>
        <v>RORESRRÊ32ON_ 125</v>
      </c>
      <c r="H390" s="21"/>
      <c r="I390" s="22"/>
      <c r="J390" s="22"/>
    </row>
    <row r="391" spans="2:11" x14ac:dyDescent="0.2">
      <c r="B391" s="37" t="s">
        <v>198</v>
      </c>
      <c r="C391" s="17" t="s">
        <v>199</v>
      </c>
      <c r="D391" s="38" t="s">
        <v>202</v>
      </c>
      <c r="E391" s="19" t="s">
        <v>93</v>
      </c>
      <c r="F391" s="20"/>
      <c r="G391" s="20" t="str">
        <f t="shared" si="35"/>
        <v>RORESRRÊ32ON_ 150</v>
      </c>
      <c r="H391" s="21"/>
      <c r="I391" s="22"/>
      <c r="J391" s="22"/>
    </row>
    <row r="392" spans="2:11" x14ac:dyDescent="0.2">
      <c r="B392" s="37" t="s">
        <v>198</v>
      </c>
      <c r="C392" s="17" t="s">
        <v>199</v>
      </c>
      <c r="D392" s="38" t="s">
        <v>202</v>
      </c>
      <c r="E392" s="19" t="s">
        <v>204</v>
      </c>
      <c r="F392" s="20"/>
      <c r="G392" s="20" t="str">
        <f t="shared" si="35"/>
        <v>RORESRRÊ32ON_ 200</v>
      </c>
      <c r="H392" s="21"/>
      <c r="I392" s="22"/>
      <c r="J392" s="22"/>
    </row>
    <row r="393" spans="2:11" x14ac:dyDescent="0.2">
      <c r="B393" s="37" t="s">
        <v>198</v>
      </c>
      <c r="C393" s="17" t="s">
        <v>199</v>
      </c>
      <c r="D393" s="38" t="s">
        <v>202</v>
      </c>
      <c r="E393" s="19" t="s">
        <v>205</v>
      </c>
      <c r="F393" s="20"/>
      <c r="G393" s="20" t="str">
        <f t="shared" si="35"/>
        <v>RORESRRÊ32ON_ 250</v>
      </c>
      <c r="H393" s="21"/>
      <c r="I393" s="22"/>
      <c r="J393" s="22"/>
    </row>
    <row r="394" spans="2:11" x14ac:dyDescent="0.2">
      <c r="B394" s="37" t="s">
        <v>198</v>
      </c>
      <c r="C394" s="17" t="s">
        <v>199</v>
      </c>
      <c r="D394" s="38" t="s">
        <v>202</v>
      </c>
      <c r="E394" s="19" t="s">
        <v>206</v>
      </c>
      <c r="F394" s="20"/>
      <c r="G394" s="20" t="str">
        <f t="shared" si="35"/>
        <v>RORESRRÊ32ON_ 300</v>
      </c>
      <c r="H394" s="21"/>
      <c r="I394" s="22"/>
      <c r="J394" s="22"/>
    </row>
    <row r="395" spans="2:11" x14ac:dyDescent="0.2">
      <c r="B395" s="37" t="s">
        <v>198</v>
      </c>
      <c r="C395" s="17" t="s">
        <v>199</v>
      </c>
      <c r="D395" s="38" t="s">
        <v>202</v>
      </c>
      <c r="E395" s="19" t="s">
        <v>207</v>
      </c>
      <c r="F395" s="20"/>
      <c r="G395" s="20" t="str">
        <f t="shared" si="35"/>
        <v>RORESRRÊ32ON_ 350</v>
      </c>
      <c r="H395" s="21"/>
      <c r="I395" s="22"/>
      <c r="J395" s="22"/>
    </row>
    <row r="396" spans="2:11" x14ac:dyDescent="0.2">
      <c r="B396" s="37" t="s">
        <v>198</v>
      </c>
      <c r="C396" s="17" t="s">
        <v>199</v>
      </c>
      <c r="D396" s="38" t="s">
        <v>202</v>
      </c>
      <c r="E396" s="19" t="s">
        <v>208</v>
      </c>
      <c r="F396" s="20"/>
      <c r="G396" s="20" t="str">
        <f t="shared" si="35"/>
        <v>RORESRRÊ32ON_ 400</v>
      </c>
      <c r="H396" s="21"/>
      <c r="I396" s="22"/>
      <c r="J396" s="22"/>
    </row>
    <row r="397" spans="2:11" x14ac:dyDescent="0.2">
      <c r="B397" s="37"/>
      <c r="C397" s="17"/>
      <c r="D397" s="38"/>
      <c r="E397" s="19"/>
      <c r="F397" s="20"/>
      <c r="G397" s="20"/>
      <c r="H397" s="21"/>
      <c r="I397" s="22"/>
      <c r="J397" s="22"/>
    </row>
    <row r="398" spans="2:11" x14ac:dyDescent="0.2">
      <c r="B398" s="37" t="s">
        <v>198</v>
      </c>
      <c r="C398" s="17" t="s">
        <v>199</v>
      </c>
      <c r="D398" s="38" t="s">
        <v>209</v>
      </c>
      <c r="E398" s="24" t="s">
        <v>89</v>
      </c>
      <c r="F398" s="20" t="str">
        <f>UPPER(MID(B398,1,2)&amp;UPPER(MID(K398,16,3)&amp;UPPER(MID(K398,21,3)&amp;LEN(K398)&amp;UPPER(RIGHT(K398,2)))))</f>
        <v>RORESMCV42ON</v>
      </c>
      <c r="G398" s="20" t="str">
        <f t="shared" ref="G398:G408" si="36">$F$398&amp;"_"&amp;UPPER(RIGHT(E398,4))</f>
        <v>RORESMCV42ON_N 50</v>
      </c>
      <c r="H398" s="21"/>
      <c r="I398" s="22"/>
      <c r="J398" s="22"/>
      <c r="K398" s="23" t="str">
        <f>SUBSTITUTE(A55," ","")</f>
        <v>VANNES&amp;ACCESSOIRES_JMCVanned'arrêtpapillon</v>
      </c>
    </row>
    <row r="399" spans="2:11" x14ac:dyDescent="0.2">
      <c r="B399" s="37" t="s">
        <v>198</v>
      </c>
      <c r="C399" s="17" t="s">
        <v>199</v>
      </c>
      <c r="D399" s="38" t="s">
        <v>209</v>
      </c>
      <c r="E399" s="19" t="s">
        <v>203</v>
      </c>
      <c r="F399" s="20"/>
      <c r="G399" s="20" t="str">
        <f t="shared" si="36"/>
        <v>RORESMCV42ON_N 65</v>
      </c>
      <c r="H399" s="21"/>
      <c r="I399" s="22"/>
      <c r="J399" s="22"/>
    </row>
    <row r="400" spans="2:11" x14ac:dyDescent="0.2">
      <c r="B400" s="37" t="s">
        <v>198</v>
      </c>
      <c r="C400" s="17" t="s">
        <v>199</v>
      </c>
      <c r="D400" s="38" t="s">
        <v>209</v>
      </c>
      <c r="E400" s="19" t="s">
        <v>103</v>
      </c>
      <c r="F400" s="20"/>
      <c r="G400" s="20" t="str">
        <f t="shared" si="36"/>
        <v>RORESMCV42ON_N 80</v>
      </c>
      <c r="H400" s="21"/>
      <c r="I400" s="22"/>
      <c r="J400" s="22"/>
    </row>
    <row r="401" spans="2:11" x14ac:dyDescent="0.2">
      <c r="B401" s="37" t="s">
        <v>198</v>
      </c>
      <c r="C401" s="17" t="s">
        <v>199</v>
      </c>
      <c r="D401" s="38" t="s">
        <v>209</v>
      </c>
      <c r="E401" s="19" t="s">
        <v>91</v>
      </c>
      <c r="F401" s="20"/>
      <c r="G401" s="20" t="str">
        <f t="shared" si="36"/>
        <v>RORESMCV42ON_ 100</v>
      </c>
      <c r="H401" s="21"/>
      <c r="I401" s="22"/>
      <c r="J401" s="22"/>
    </row>
    <row r="402" spans="2:11" x14ac:dyDescent="0.2">
      <c r="B402" s="37" t="s">
        <v>198</v>
      </c>
      <c r="C402" s="17" t="s">
        <v>199</v>
      </c>
      <c r="D402" s="38" t="s">
        <v>209</v>
      </c>
      <c r="E402" s="19" t="s">
        <v>92</v>
      </c>
      <c r="F402" s="20"/>
      <c r="G402" s="20" t="str">
        <f t="shared" si="36"/>
        <v>RORESMCV42ON_ 125</v>
      </c>
      <c r="H402" s="21"/>
      <c r="I402" s="22"/>
      <c r="J402" s="22"/>
    </row>
    <row r="403" spans="2:11" x14ac:dyDescent="0.2">
      <c r="B403" s="37" t="s">
        <v>198</v>
      </c>
      <c r="C403" s="17" t="s">
        <v>199</v>
      </c>
      <c r="D403" s="38" t="s">
        <v>209</v>
      </c>
      <c r="E403" s="19" t="s">
        <v>93</v>
      </c>
      <c r="F403" s="20"/>
      <c r="G403" s="20" t="str">
        <f t="shared" si="36"/>
        <v>RORESMCV42ON_ 150</v>
      </c>
      <c r="H403" s="21"/>
      <c r="I403" s="22"/>
      <c r="J403" s="22"/>
    </row>
    <row r="404" spans="2:11" x14ac:dyDescent="0.2">
      <c r="B404" s="37" t="s">
        <v>198</v>
      </c>
      <c r="C404" s="17" t="s">
        <v>199</v>
      </c>
      <c r="D404" s="38" t="s">
        <v>209</v>
      </c>
      <c r="E404" s="19" t="s">
        <v>94</v>
      </c>
      <c r="F404" s="20"/>
      <c r="G404" s="20" t="str">
        <f t="shared" si="36"/>
        <v>RORESMCV42ON_ 200</v>
      </c>
      <c r="H404" s="21"/>
      <c r="I404" s="22"/>
      <c r="J404" s="22"/>
    </row>
    <row r="405" spans="2:11" x14ac:dyDescent="0.2">
      <c r="B405" s="37" t="s">
        <v>198</v>
      </c>
      <c r="C405" s="17" t="s">
        <v>199</v>
      </c>
      <c r="D405" s="38" t="s">
        <v>209</v>
      </c>
      <c r="E405" s="19" t="s">
        <v>95</v>
      </c>
      <c r="F405" s="20"/>
      <c r="G405" s="20" t="str">
        <f t="shared" si="36"/>
        <v>RORESMCV42ON_ 250</v>
      </c>
      <c r="H405" s="21"/>
      <c r="I405" s="22"/>
      <c r="J405" s="22"/>
    </row>
    <row r="406" spans="2:11" x14ac:dyDescent="0.2">
      <c r="B406" s="37" t="s">
        <v>198</v>
      </c>
      <c r="C406" s="17" t="s">
        <v>199</v>
      </c>
      <c r="D406" s="38" t="s">
        <v>209</v>
      </c>
      <c r="E406" s="19" t="s">
        <v>96</v>
      </c>
      <c r="F406" s="20"/>
      <c r="G406" s="20" t="str">
        <f t="shared" si="36"/>
        <v>RORESMCV42ON_ 300</v>
      </c>
      <c r="H406" s="21"/>
      <c r="I406" s="22"/>
      <c r="J406" s="22"/>
    </row>
    <row r="407" spans="2:11" x14ac:dyDescent="0.2">
      <c r="B407" s="37" t="s">
        <v>198</v>
      </c>
      <c r="C407" s="17" t="s">
        <v>199</v>
      </c>
      <c r="D407" s="38" t="s">
        <v>209</v>
      </c>
      <c r="E407" s="19" t="s">
        <v>210</v>
      </c>
      <c r="F407" s="20"/>
      <c r="G407" s="20" t="str">
        <f t="shared" si="36"/>
        <v>RORESMCV42ON_ 350</v>
      </c>
      <c r="H407" s="21"/>
      <c r="I407" s="22"/>
      <c r="J407" s="22"/>
    </row>
    <row r="408" spans="2:11" x14ac:dyDescent="0.2">
      <c r="B408" s="37" t="s">
        <v>198</v>
      </c>
      <c r="C408" s="17" t="s">
        <v>199</v>
      </c>
      <c r="D408" s="38" t="s">
        <v>209</v>
      </c>
      <c r="E408" s="19" t="s">
        <v>211</v>
      </c>
      <c r="F408" s="20"/>
      <c r="G408" s="20" t="str">
        <f t="shared" si="36"/>
        <v>RORESMCV42ON_ 400</v>
      </c>
      <c r="H408" s="21"/>
      <c r="I408" s="22"/>
      <c r="J408" s="22"/>
    </row>
    <row r="409" spans="2:11" x14ac:dyDescent="0.2">
      <c r="B409" s="37"/>
      <c r="C409" s="17"/>
      <c r="D409" s="38"/>
      <c r="E409" s="19"/>
      <c r="F409" s="20"/>
      <c r="G409" s="20"/>
      <c r="H409" s="21"/>
      <c r="I409" s="22"/>
      <c r="J409" s="22"/>
    </row>
    <row r="410" spans="2:11" x14ac:dyDescent="0.2">
      <c r="B410" s="37" t="s">
        <v>198</v>
      </c>
      <c r="C410" s="17" t="s">
        <v>199</v>
      </c>
      <c r="D410" s="38" t="s">
        <v>212</v>
      </c>
      <c r="E410" s="24" t="s">
        <v>213</v>
      </c>
      <c r="F410" s="20" t="str">
        <f>UPPER(MID(B410,1,2)&amp;UPPER(MID(K410,16,3)&amp;UPPER(MID(K410,21,3)&amp;LEN(K410)&amp;UPPER(RIGHT(K410,2)))))</f>
        <v>RORESTAD54OL</v>
      </c>
      <c r="G410" s="20" t="str">
        <f t="shared" ref="G410:G415" si="37">$F$410&amp;"_"&amp;UPPER(RIGHT(E410,4))</f>
        <v>RORESTAD54OL_N 15</v>
      </c>
      <c r="H410" s="21"/>
      <c r="I410" s="22"/>
      <c r="J410" s="22"/>
      <c r="K410" s="23" t="str">
        <f>SUBSTITUTE(A56," ","")</f>
        <v>VANNES&amp;ACCESSOIRES_STADVannederéglagededébit-TACONTROL</v>
      </c>
    </row>
    <row r="411" spans="2:11" x14ac:dyDescent="0.2">
      <c r="B411" s="37" t="s">
        <v>198</v>
      </c>
      <c r="C411" s="17" t="s">
        <v>199</v>
      </c>
      <c r="D411" s="38" t="s">
        <v>212</v>
      </c>
      <c r="E411" s="19" t="s">
        <v>110</v>
      </c>
      <c r="F411" s="20"/>
      <c r="G411" s="20" t="str">
        <f t="shared" si="37"/>
        <v>RORESTAD54OL_N 20</v>
      </c>
      <c r="H411" s="21"/>
      <c r="I411" s="22"/>
      <c r="J411" s="22"/>
    </row>
    <row r="412" spans="2:11" x14ac:dyDescent="0.2">
      <c r="B412" s="37" t="s">
        <v>198</v>
      </c>
      <c r="C412" s="17" t="s">
        <v>199</v>
      </c>
      <c r="D412" s="38" t="s">
        <v>212</v>
      </c>
      <c r="E412" s="19" t="s">
        <v>111</v>
      </c>
      <c r="F412" s="20"/>
      <c r="G412" s="20" t="str">
        <f t="shared" si="37"/>
        <v>RORESTAD54OL_N 25</v>
      </c>
      <c r="H412" s="21"/>
      <c r="I412" s="22"/>
      <c r="J412" s="22"/>
    </row>
    <row r="413" spans="2:11" x14ac:dyDescent="0.2">
      <c r="B413" s="37" t="s">
        <v>198</v>
      </c>
      <c r="C413" s="17" t="s">
        <v>199</v>
      </c>
      <c r="D413" s="38" t="s">
        <v>212</v>
      </c>
      <c r="E413" s="19" t="s">
        <v>100</v>
      </c>
      <c r="F413" s="20"/>
      <c r="G413" s="20" t="str">
        <f t="shared" si="37"/>
        <v>RORESTAD54OL_N 32</v>
      </c>
      <c r="H413" s="21"/>
      <c r="I413" s="22"/>
      <c r="J413" s="22"/>
    </row>
    <row r="414" spans="2:11" x14ac:dyDescent="0.2">
      <c r="B414" s="37" t="s">
        <v>198</v>
      </c>
      <c r="C414" s="17" t="s">
        <v>199</v>
      </c>
      <c r="D414" s="38" t="s">
        <v>212</v>
      </c>
      <c r="E414" s="19" t="s">
        <v>101</v>
      </c>
      <c r="F414" s="20"/>
      <c r="G414" s="20" t="str">
        <f t="shared" si="37"/>
        <v>RORESTAD54OL_N 40</v>
      </c>
      <c r="H414" s="21"/>
      <c r="I414" s="22"/>
      <c r="J414" s="22"/>
    </row>
    <row r="415" spans="2:11" x14ac:dyDescent="0.2">
      <c r="B415" s="37" t="s">
        <v>198</v>
      </c>
      <c r="C415" s="17" t="s">
        <v>199</v>
      </c>
      <c r="D415" s="38" t="s">
        <v>212</v>
      </c>
      <c r="E415" s="19" t="s">
        <v>89</v>
      </c>
      <c r="F415" s="20"/>
      <c r="G415" s="20" t="str">
        <f t="shared" si="37"/>
        <v>RORESTAD54OL_N 50</v>
      </c>
      <c r="H415" s="21"/>
      <c r="I415" s="22"/>
      <c r="J415" s="22"/>
    </row>
    <row r="416" spans="2:11" x14ac:dyDescent="0.2">
      <c r="B416" s="37"/>
      <c r="C416" s="17"/>
      <c r="D416" s="38"/>
      <c r="E416" s="19"/>
      <c r="F416" s="20"/>
      <c r="G416" s="20"/>
      <c r="H416" s="21"/>
      <c r="I416" s="22"/>
      <c r="J416" s="22"/>
    </row>
    <row r="417" spans="2:11" x14ac:dyDescent="0.2">
      <c r="B417" s="37" t="s">
        <v>198</v>
      </c>
      <c r="C417" s="17" t="s">
        <v>199</v>
      </c>
      <c r="D417" s="38" t="s">
        <v>214</v>
      </c>
      <c r="E417" s="19" t="s">
        <v>203</v>
      </c>
      <c r="F417" s="20" t="str">
        <f>UPPER(MID(B417,1,2)&amp;UPPER(MID(K417,16,3)&amp;UPPER(MID(K417,21,3)&amp;LEN(K417)&amp;UPPER(RIGHT(K417,2)))))</f>
        <v>RORESTAF54OL</v>
      </c>
      <c r="G417" s="20" t="str">
        <f t="shared" ref="G417:G424" si="38">$F$417&amp;"_"&amp;UPPER(RIGHT(E417,4))</f>
        <v>RORESTAF54OL_N 65</v>
      </c>
      <c r="H417" s="21"/>
      <c r="I417" s="22"/>
      <c r="J417" s="22"/>
      <c r="K417" s="23" t="str">
        <f>SUBSTITUTE(A57," ","")</f>
        <v>VANNES&amp;ACCESSOIRES_STAFVannederéglagededébit-TACONTROL</v>
      </c>
    </row>
    <row r="418" spans="2:11" x14ac:dyDescent="0.2">
      <c r="B418" s="37" t="s">
        <v>198</v>
      </c>
      <c r="C418" s="17" t="s">
        <v>199</v>
      </c>
      <c r="D418" s="38" t="s">
        <v>214</v>
      </c>
      <c r="E418" s="19" t="s">
        <v>103</v>
      </c>
      <c r="F418" s="20"/>
      <c r="G418" s="20" t="str">
        <f t="shared" si="38"/>
        <v>RORESTAF54OL_N 80</v>
      </c>
      <c r="H418" s="21"/>
      <c r="I418" s="22"/>
      <c r="J418" s="22"/>
    </row>
    <row r="419" spans="2:11" x14ac:dyDescent="0.2">
      <c r="B419" s="37" t="s">
        <v>198</v>
      </c>
      <c r="C419" s="17" t="s">
        <v>199</v>
      </c>
      <c r="D419" s="38" t="s">
        <v>214</v>
      </c>
      <c r="E419" s="19" t="s">
        <v>91</v>
      </c>
      <c r="F419" s="20"/>
      <c r="G419" s="20" t="str">
        <f t="shared" si="38"/>
        <v>RORESTAF54OL_ 100</v>
      </c>
      <c r="H419" s="21"/>
      <c r="I419" s="22"/>
      <c r="J419" s="22"/>
    </row>
    <row r="420" spans="2:11" x14ac:dyDescent="0.2">
      <c r="B420" s="37" t="s">
        <v>198</v>
      </c>
      <c r="C420" s="17" t="s">
        <v>199</v>
      </c>
      <c r="D420" s="38" t="s">
        <v>214</v>
      </c>
      <c r="E420" s="19" t="s">
        <v>92</v>
      </c>
      <c r="F420" s="20"/>
      <c r="G420" s="20" t="str">
        <f t="shared" si="38"/>
        <v>RORESTAF54OL_ 125</v>
      </c>
      <c r="H420" s="21"/>
      <c r="I420" s="22"/>
      <c r="J420" s="22"/>
    </row>
    <row r="421" spans="2:11" x14ac:dyDescent="0.2">
      <c r="B421" s="37" t="s">
        <v>198</v>
      </c>
      <c r="C421" s="17" t="s">
        <v>199</v>
      </c>
      <c r="D421" s="38" t="s">
        <v>214</v>
      </c>
      <c r="E421" s="19" t="s">
        <v>93</v>
      </c>
      <c r="F421" s="20"/>
      <c r="G421" s="20" t="str">
        <f t="shared" si="38"/>
        <v>RORESTAF54OL_ 150</v>
      </c>
      <c r="H421" s="21"/>
      <c r="I421" s="22"/>
      <c r="J421" s="22"/>
    </row>
    <row r="422" spans="2:11" x14ac:dyDescent="0.2">
      <c r="B422" s="37" t="s">
        <v>198</v>
      </c>
      <c r="C422" s="17" t="s">
        <v>199</v>
      </c>
      <c r="D422" s="38" t="s">
        <v>214</v>
      </c>
      <c r="E422" s="19" t="s">
        <v>94</v>
      </c>
      <c r="F422" s="20"/>
      <c r="G422" s="20" t="str">
        <f t="shared" si="38"/>
        <v>RORESTAF54OL_ 200</v>
      </c>
      <c r="H422" s="21"/>
      <c r="I422" s="22"/>
      <c r="J422" s="22"/>
    </row>
    <row r="423" spans="2:11" x14ac:dyDescent="0.2">
      <c r="B423" s="37" t="s">
        <v>198</v>
      </c>
      <c r="C423" s="17" t="s">
        <v>199</v>
      </c>
      <c r="D423" s="38" t="s">
        <v>214</v>
      </c>
      <c r="E423" s="19" t="s">
        <v>95</v>
      </c>
      <c r="F423" s="20"/>
      <c r="G423" s="20" t="str">
        <f t="shared" si="38"/>
        <v>RORESTAF54OL_ 250</v>
      </c>
      <c r="H423" s="21"/>
      <c r="I423" s="22"/>
      <c r="J423" s="22"/>
    </row>
    <row r="424" spans="2:11" x14ac:dyDescent="0.2">
      <c r="B424" s="37" t="s">
        <v>198</v>
      </c>
      <c r="C424" s="17" t="s">
        <v>199</v>
      </c>
      <c r="D424" s="38" t="s">
        <v>214</v>
      </c>
      <c r="E424" s="19" t="s">
        <v>96</v>
      </c>
      <c r="F424" s="20"/>
      <c r="G424" s="20" t="str">
        <f t="shared" si="38"/>
        <v>RORESTAF54OL_ 300</v>
      </c>
      <c r="H424" s="21"/>
      <c r="I424" s="22"/>
      <c r="J424" s="22"/>
    </row>
    <row r="425" spans="2:11" x14ac:dyDescent="0.2">
      <c r="B425" s="37"/>
      <c r="C425" s="17"/>
      <c r="D425" s="38"/>
      <c r="E425" s="19"/>
      <c r="F425" s="20"/>
      <c r="G425" s="20"/>
      <c r="H425" s="21"/>
      <c r="I425" s="22"/>
      <c r="J425" s="22"/>
    </row>
    <row r="426" spans="2:11" x14ac:dyDescent="0.2">
      <c r="B426" s="37" t="s">
        <v>198</v>
      </c>
      <c r="C426" s="17" t="s">
        <v>199</v>
      </c>
      <c r="D426" s="38" t="s">
        <v>215</v>
      </c>
      <c r="E426" s="24" t="s">
        <v>213</v>
      </c>
      <c r="F426" s="20" t="str">
        <f>UPPER(MID(B426,1,2)&amp;UPPER(MID(K426,16,3)&amp;UPPER(MID(K426,21,3)&amp;LEN(K426)&amp;UPPER(RIGHT(K426,2)))))</f>
        <v>RORESITS56OL</v>
      </c>
      <c r="G426" s="20" t="str">
        <f t="shared" ref="G426:G433" si="39">$F$426&amp;"_"&amp;UPPER(RIGHT(E426,4))</f>
        <v>RORESITS56OL_N 15</v>
      </c>
      <c r="H426" s="21"/>
      <c r="I426" s="22"/>
      <c r="J426" s="22"/>
      <c r="K426" s="23" t="str">
        <f>SUBSTITUTE(A58," ","")</f>
        <v>VANNES&amp;ACCESSOIRES_KITSTAPRégulationdepression-TACONTROL</v>
      </c>
    </row>
    <row r="427" spans="2:11" x14ac:dyDescent="0.2">
      <c r="B427" s="37" t="s">
        <v>198</v>
      </c>
      <c r="C427" s="17" t="s">
        <v>199</v>
      </c>
      <c r="D427" s="38" t="s">
        <v>215</v>
      </c>
      <c r="E427" s="19" t="s">
        <v>110</v>
      </c>
      <c r="F427" s="20"/>
      <c r="G427" s="20" t="str">
        <f t="shared" si="39"/>
        <v>RORESITS56OL_N 20</v>
      </c>
      <c r="H427" s="21"/>
      <c r="I427" s="22"/>
      <c r="J427" s="22"/>
    </row>
    <row r="428" spans="2:11" x14ac:dyDescent="0.2">
      <c r="B428" s="37" t="s">
        <v>198</v>
      </c>
      <c r="C428" s="17" t="s">
        <v>199</v>
      </c>
      <c r="D428" s="38" t="s">
        <v>215</v>
      </c>
      <c r="E428" s="19" t="s">
        <v>111</v>
      </c>
      <c r="F428" s="20"/>
      <c r="G428" s="20" t="str">
        <f t="shared" si="39"/>
        <v>RORESITS56OL_N 25</v>
      </c>
      <c r="H428" s="21"/>
      <c r="I428" s="22"/>
      <c r="J428" s="22"/>
    </row>
    <row r="429" spans="2:11" x14ac:dyDescent="0.2">
      <c r="B429" s="37" t="s">
        <v>198</v>
      </c>
      <c r="C429" s="17" t="s">
        <v>199</v>
      </c>
      <c r="D429" s="38" t="s">
        <v>215</v>
      </c>
      <c r="E429" s="19" t="s">
        <v>100</v>
      </c>
      <c r="F429" s="20"/>
      <c r="G429" s="20" t="str">
        <f t="shared" si="39"/>
        <v>RORESITS56OL_N 32</v>
      </c>
      <c r="H429" s="21"/>
      <c r="I429" s="22"/>
      <c r="J429" s="22"/>
    </row>
    <row r="430" spans="2:11" x14ac:dyDescent="0.2">
      <c r="B430" s="37" t="s">
        <v>198</v>
      </c>
      <c r="C430" s="17" t="s">
        <v>199</v>
      </c>
      <c r="D430" s="38" t="s">
        <v>215</v>
      </c>
      <c r="E430" s="19" t="s">
        <v>101</v>
      </c>
      <c r="F430" s="20"/>
      <c r="G430" s="20" t="str">
        <f t="shared" si="39"/>
        <v>RORESITS56OL_N 40</v>
      </c>
      <c r="H430" s="21"/>
      <c r="I430" s="22"/>
      <c r="J430" s="22"/>
    </row>
    <row r="431" spans="2:11" x14ac:dyDescent="0.2">
      <c r="B431" s="37" t="s">
        <v>198</v>
      </c>
      <c r="C431" s="17" t="s">
        <v>199</v>
      </c>
      <c r="D431" s="38" t="s">
        <v>215</v>
      </c>
      <c r="E431" s="19" t="s">
        <v>89</v>
      </c>
      <c r="F431" s="20"/>
      <c r="G431" s="20" t="str">
        <f t="shared" si="39"/>
        <v>RORESITS56OL_N 50</v>
      </c>
      <c r="H431" s="21"/>
      <c r="I431" s="22"/>
      <c r="J431" s="22"/>
    </row>
    <row r="432" spans="2:11" x14ac:dyDescent="0.2">
      <c r="B432" s="37" t="s">
        <v>198</v>
      </c>
      <c r="C432" s="17" t="s">
        <v>199</v>
      </c>
      <c r="D432" s="38" t="s">
        <v>215</v>
      </c>
      <c r="E432" s="19" t="s">
        <v>203</v>
      </c>
      <c r="F432" s="20"/>
      <c r="G432" s="20" t="str">
        <f t="shared" si="39"/>
        <v>RORESITS56OL_N 65</v>
      </c>
      <c r="H432" s="21"/>
      <c r="I432" s="22"/>
      <c r="J432" s="22"/>
    </row>
    <row r="433" spans="2:11" x14ac:dyDescent="0.2">
      <c r="B433" s="37" t="s">
        <v>198</v>
      </c>
      <c r="C433" s="17" t="s">
        <v>199</v>
      </c>
      <c r="D433" s="38" t="s">
        <v>215</v>
      </c>
      <c r="E433" s="24" t="s">
        <v>103</v>
      </c>
      <c r="F433" s="20"/>
      <c r="G433" s="20" t="str">
        <f t="shared" si="39"/>
        <v>RORESITS56OL_N 80</v>
      </c>
      <c r="H433" s="21"/>
      <c r="I433" s="22"/>
      <c r="J433" s="22"/>
    </row>
    <row r="434" spans="2:11" x14ac:dyDescent="0.2">
      <c r="B434" s="37"/>
      <c r="C434" s="17"/>
      <c r="D434" s="38"/>
      <c r="E434" s="24"/>
      <c r="F434" s="20"/>
      <c r="G434" s="20"/>
      <c r="H434" s="21"/>
      <c r="I434" s="22"/>
      <c r="J434" s="22"/>
    </row>
    <row r="435" spans="2:11" x14ac:dyDescent="0.2">
      <c r="B435" s="37" t="s">
        <v>198</v>
      </c>
      <c r="C435" s="17" t="s">
        <v>199</v>
      </c>
      <c r="D435" s="38" t="s">
        <v>216</v>
      </c>
      <c r="E435" s="24" t="s">
        <v>201</v>
      </c>
      <c r="F435" s="20" t="str">
        <f>UPPER(MID(B435,1,2)&amp;UPPER(MID(K435,16,3)&amp;UPPER(MID(K435,21,3)&amp;LEN(K435)&amp;UPPER(RIGHT(K435,2)))))</f>
        <v>RORESOBI34PE</v>
      </c>
      <c r="G435" s="20" t="str">
        <f t="shared" ref="G435:G449" si="40">$F$435&amp;"_"&amp;UPPER(RIGHT(E435,4))</f>
        <v>RORESOBI34PE_2/17</v>
      </c>
      <c r="H435" s="21"/>
      <c r="I435" s="22"/>
      <c r="J435" s="22"/>
      <c r="K435" s="23" t="str">
        <f>SUBSTITUTE(A59," ","")</f>
        <v>VANNES&amp;ACCESSOIRES_Robinetàsoupape</v>
      </c>
    </row>
    <row r="436" spans="2:11" x14ac:dyDescent="0.2">
      <c r="B436" s="37" t="s">
        <v>198</v>
      </c>
      <c r="C436" s="17" t="s">
        <v>199</v>
      </c>
      <c r="D436" s="38" t="s">
        <v>216</v>
      </c>
      <c r="E436" s="19" t="s">
        <v>24</v>
      </c>
      <c r="F436" s="20"/>
      <c r="G436" s="20" t="str">
        <f t="shared" si="40"/>
        <v>RORESOBI34PE_5/21</v>
      </c>
      <c r="H436" s="21"/>
      <c r="I436" s="22"/>
      <c r="J436" s="22"/>
    </row>
    <row r="437" spans="2:11" x14ac:dyDescent="0.2">
      <c r="B437" s="37" t="s">
        <v>198</v>
      </c>
      <c r="C437" s="17" t="s">
        <v>199</v>
      </c>
      <c r="D437" s="38" t="s">
        <v>216</v>
      </c>
      <c r="E437" s="19" t="s">
        <v>25</v>
      </c>
      <c r="F437" s="20"/>
      <c r="G437" s="20" t="str">
        <f t="shared" si="40"/>
        <v>RORESOBI34PE_0/27</v>
      </c>
      <c r="H437" s="21"/>
      <c r="I437" s="22"/>
      <c r="J437" s="22"/>
    </row>
    <row r="438" spans="2:11" x14ac:dyDescent="0.2">
      <c r="B438" s="37" t="s">
        <v>198</v>
      </c>
      <c r="C438" s="17" t="s">
        <v>199</v>
      </c>
      <c r="D438" s="38" t="s">
        <v>216</v>
      </c>
      <c r="E438" s="19" t="s">
        <v>26</v>
      </c>
      <c r="F438" s="20"/>
      <c r="G438" s="20" t="str">
        <f t="shared" si="40"/>
        <v>RORESOBI34PE_6/34</v>
      </c>
      <c r="H438" s="21"/>
      <c r="I438" s="22"/>
      <c r="J438" s="22"/>
    </row>
    <row r="439" spans="2:11" x14ac:dyDescent="0.2">
      <c r="B439" s="37" t="s">
        <v>198</v>
      </c>
      <c r="C439" s="17" t="s">
        <v>199</v>
      </c>
      <c r="D439" s="38" t="s">
        <v>216</v>
      </c>
      <c r="E439" s="19" t="s">
        <v>27</v>
      </c>
      <c r="F439" s="20"/>
      <c r="G439" s="20" t="str">
        <f t="shared" si="40"/>
        <v>RORESOBI34PE_3/42</v>
      </c>
      <c r="H439" s="21"/>
      <c r="I439" s="22"/>
      <c r="J439" s="22"/>
    </row>
    <row r="440" spans="2:11" x14ac:dyDescent="0.2">
      <c r="B440" s="37" t="s">
        <v>198</v>
      </c>
      <c r="C440" s="17" t="s">
        <v>199</v>
      </c>
      <c r="D440" s="38" t="s">
        <v>216</v>
      </c>
      <c r="E440" s="19" t="s">
        <v>28</v>
      </c>
      <c r="F440" s="20"/>
      <c r="G440" s="20" t="str">
        <f t="shared" si="40"/>
        <v>RORESOBI34PE_0/49</v>
      </c>
      <c r="H440" s="21"/>
      <c r="I440" s="22"/>
      <c r="J440" s="22"/>
    </row>
    <row r="441" spans="2:11" x14ac:dyDescent="0.2">
      <c r="B441" s="37" t="s">
        <v>198</v>
      </c>
      <c r="C441" s="17" t="s">
        <v>199</v>
      </c>
      <c r="D441" s="38" t="s">
        <v>216</v>
      </c>
      <c r="E441" s="19" t="s">
        <v>29</v>
      </c>
      <c r="F441" s="20"/>
      <c r="G441" s="20" t="str">
        <f t="shared" si="40"/>
        <v>RORESOBI34PE_0/60</v>
      </c>
      <c r="H441" s="21"/>
      <c r="I441" s="22"/>
      <c r="J441" s="22"/>
    </row>
    <row r="442" spans="2:11" x14ac:dyDescent="0.2">
      <c r="B442" s="37" t="s">
        <v>198</v>
      </c>
      <c r="C442" s="17" t="s">
        <v>199</v>
      </c>
      <c r="D442" s="38" t="s">
        <v>216</v>
      </c>
      <c r="E442" s="19" t="s">
        <v>89</v>
      </c>
      <c r="F442" s="20"/>
      <c r="G442" s="20" t="str">
        <f t="shared" si="40"/>
        <v>RORESOBI34PE_N 50</v>
      </c>
      <c r="H442" s="21"/>
      <c r="I442" s="22"/>
      <c r="J442" s="22"/>
    </row>
    <row r="443" spans="2:11" x14ac:dyDescent="0.2">
      <c r="B443" s="37" t="s">
        <v>198</v>
      </c>
      <c r="C443" s="17" t="s">
        <v>199</v>
      </c>
      <c r="D443" s="38" t="s">
        <v>216</v>
      </c>
      <c r="E443" s="19" t="s">
        <v>203</v>
      </c>
      <c r="F443" s="20"/>
      <c r="G443" s="20" t="str">
        <f t="shared" si="40"/>
        <v>RORESOBI34PE_N 65</v>
      </c>
      <c r="H443" s="21"/>
      <c r="I443" s="22"/>
      <c r="J443" s="22"/>
    </row>
    <row r="444" spans="2:11" x14ac:dyDescent="0.2">
      <c r="B444" s="37" t="s">
        <v>198</v>
      </c>
      <c r="C444" s="17" t="s">
        <v>199</v>
      </c>
      <c r="D444" s="38" t="s">
        <v>216</v>
      </c>
      <c r="E444" s="19" t="s">
        <v>103</v>
      </c>
      <c r="F444" s="20"/>
      <c r="G444" s="20" t="str">
        <f t="shared" si="40"/>
        <v>RORESOBI34PE_N 80</v>
      </c>
      <c r="H444" s="21"/>
      <c r="I444" s="22"/>
      <c r="J444" s="22"/>
    </row>
    <row r="445" spans="2:11" x14ac:dyDescent="0.2">
      <c r="B445" s="37" t="s">
        <v>198</v>
      </c>
      <c r="C445" s="17" t="s">
        <v>199</v>
      </c>
      <c r="D445" s="38" t="s">
        <v>216</v>
      </c>
      <c r="E445" s="19" t="s">
        <v>91</v>
      </c>
      <c r="F445" s="20"/>
      <c r="G445" s="20" t="str">
        <f t="shared" si="40"/>
        <v>RORESOBI34PE_ 100</v>
      </c>
      <c r="H445" s="21"/>
      <c r="I445" s="22"/>
      <c r="J445" s="22"/>
    </row>
    <row r="446" spans="2:11" x14ac:dyDescent="0.2">
      <c r="B446" s="37" t="s">
        <v>198</v>
      </c>
      <c r="C446" s="17" t="s">
        <v>199</v>
      </c>
      <c r="D446" s="38" t="s">
        <v>216</v>
      </c>
      <c r="E446" s="19" t="s">
        <v>92</v>
      </c>
      <c r="F446" s="20"/>
      <c r="G446" s="20" t="str">
        <f t="shared" si="40"/>
        <v>RORESOBI34PE_ 125</v>
      </c>
      <c r="H446" s="21"/>
      <c r="I446" s="22"/>
      <c r="J446" s="22"/>
    </row>
    <row r="447" spans="2:11" x14ac:dyDescent="0.2">
      <c r="B447" s="37" t="s">
        <v>198</v>
      </c>
      <c r="C447" s="17" t="s">
        <v>199</v>
      </c>
      <c r="D447" s="38" t="s">
        <v>216</v>
      </c>
      <c r="E447" s="19" t="s">
        <v>93</v>
      </c>
      <c r="F447" s="20"/>
      <c r="G447" s="20" t="str">
        <f t="shared" si="40"/>
        <v>RORESOBI34PE_ 150</v>
      </c>
      <c r="H447" s="21"/>
      <c r="I447" s="22"/>
      <c r="J447" s="22"/>
    </row>
    <row r="448" spans="2:11" x14ac:dyDescent="0.2">
      <c r="B448" s="37" t="s">
        <v>198</v>
      </c>
      <c r="C448" s="17" t="s">
        <v>199</v>
      </c>
      <c r="D448" s="38" t="s">
        <v>216</v>
      </c>
      <c r="E448" s="19" t="s">
        <v>94</v>
      </c>
      <c r="F448" s="20"/>
      <c r="G448" s="20" t="str">
        <f t="shared" si="40"/>
        <v>RORESOBI34PE_ 200</v>
      </c>
      <c r="H448" s="21"/>
      <c r="I448" s="22"/>
      <c r="J448" s="22"/>
    </row>
    <row r="449" spans="2:11" x14ac:dyDescent="0.2">
      <c r="B449" s="37" t="s">
        <v>198</v>
      </c>
      <c r="C449" s="17" t="s">
        <v>199</v>
      </c>
      <c r="D449" s="38" t="s">
        <v>216</v>
      </c>
      <c r="E449" s="19" t="s">
        <v>95</v>
      </c>
      <c r="F449" s="20"/>
      <c r="G449" s="20" t="str">
        <f t="shared" si="40"/>
        <v>RORESOBI34PE_ 250</v>
      </c>
      <c r="H449" s="21"/>
      <c r="I449" s="22"/>
      <c r="J449" s="22"/>
    </row>
    <row r="450" spans="2:11" x14ac:dyDescent="0.2">
      <c r="B450" s="37"/>
      <c r="C450" s="17"/>
      <c r="D450" s="38"/>
      <c r="E450" s="19"/>
      <c r="F450" s="20"/>
      <c r="G450" s="20"/>
      <c r="H450" s="21"/>
      <c r="I450" s="22"/>
      <c r="J450" s="22"/>
    </row>
    <row r="451" spans="2:11" x14ac:dyDescent="0.2">
      <c r="B451" s="37" t="s">
        <v>198</v>
      </c>
      <c r="C451" s="17" t="s">
        <v>199</v>
      </c>
      <c r="D451" s="38" t="s">
        <v>217</v>
      </c>
      <c r="E451" s="19" t="s">
        <v>101</v>
      </c>
      <c r="F451" s="20" t="str">
        <f>UPPER(MID(B451,1,2)&amp;UPPER(MID(K451,16,3)&amp;UPPER(MID(K451,21,3)&amp;LEN(K451)&amp;UPPER(RIGHT(K451,2)))))</f>
        <v>RORESRES33UE</v>
      </c>
      <c r="G451" s="20" t="str">
        <f t="shared" ref="G451:G457" si="41">$F$451&amp;"_"&amp;UPPER(RIGHT(E451,4))</f>
        <v>RORESRES33UE_N 40</v>
      </c>
      <c r="H451" s="21"/>
      <c r="I451" s="22"/>
      <c r="J451" s="22"/>
      <c r="K451" s="23" t="str">
        <f>SUBSTITUTE(A60," ","")</f>
        <v>VANNES&amp;ACCESSOIRES_Pressostatique</v>
      </c>
    </row>
    <row r="452" spans="2:11" x14ac:dyDescent="0.2">
      <c r="B452" s="37" t="s">
        <v>198</v>
      </c>
      <c r="C452" s="17" t="s">
        <v>199</v>
      </c>
      <c r="D452" s="38" t="s">
        <v>217</v>
      </c>
      <c r="E452" s="19" t="s">
        <v>89</v>
      </c>
      <c r="F452" s="20"/>
      <c r="G452" s="20" t="str">
        <f t="shared" si="41"/>
        <v>RORESRES33UE_N 50</v>
      </c>
      <c r="H452" s="21"/>
      <c r="I452" s="22"/>
      <c r="J452" s="22"/>
    </row>
    <row r="453" spans="2:11" x14ac:dyDescent="0.2">
      <c r="B453" s="37" t="s">
        <v>198</v>
      </c>
      <c r="C453" s="17" t="s">
        <v>199</v>
      </c>
      <c r="D453" s="38" t="s">
        <v>217</v>
      </c>
      <c r="E453" s="19" t="s">
        <v>203</v>
      </c>
      <c r="F453" s="20"/>
      <c r="G453" s="20" t="str">
        <f t="shared" si="41"/>
        <v>RORESRES33UE_N 65</v>
      </c>
      <c r="H453" s="21"/>
      <c r="I453" s="22"/>
      <c r="J453" s="22"/>
    </row>
    <row r="454" spans="2:11" x14ac:dyDescent="0.2">
      <c r="B454" s="37" t="s">
        <v>198</v>
      </c>
      <c r="C454" s="17" t="s">
        <v>199</v>
      </c>
      <c r="D454" s="38" t="s">
        <v>217</v>
      </c>
      <c r="E454" s="24" t="s">
        <v>103</v>
      </c>
      <c r="F454" s="20"/>
      <c r="G454" s="20" t="str">
        <f t="shared" si="41"/>
        <v>RORESRES33UE_N 80</v>
      </c>
      <c r="H454" s="21"/>
      <c r="I454" s="22"/>
      <c r="J454" s="22"/>
    </row>
    <row r="455" spans="2:11" x14ac:dyDescent="0.2">
      <c r="B455" s="37" t="s">
        <v>198</v>
      </c>
      <c r="C455" s="17" t="s">
        <v>199</v>
      </c>
      <c r="D455" s="38" t="s">
        <v>217</v>
      </c>
      <c r="E455" s="19" t="s">
        <v>91</v>
      </c>
      <c r="F455" s="20"/>
      <c r="G455" s="20" t="str">
        <f t="shared" si="41"/>
        <v>RORESRES33UE_ 100</v>
      </c>
      <c r="H455" s="21"/>
      <c r="I455" s="22"/>
      <c r="J455" s="22"/>
    </row>
    <row r="456" spans="2:11" x14ac:dyDescent="0.2">
      <c r="B456" s="37" t="s">
        <v>198</v>
      </c>
      <c r="C456" s="17" t="s">
        <v>199</v>
      </c>
      <c r="D456" s="38" t="s">
        <v>217</v>
      </c>
      <c r="E456" s="19" t="s">
        <v>93</v>
      </c>
      <c r="F456" s="20"/>
      <c r="G456" s="20" t="str">
        <f t="shared" si="41"/>
        <v>RORESRES33UE_ 150</v>
      </c>
      <c r="H456" s="21"/>
      <c r="I456" s="22"/>
      <c r="J456" s="22"/>
    </row>
    <row r="457" spans="2:11" x14ac:dyDescent="0.2">
      <c r="B457" s="37" t="s">
        <v>198</v>
      </c>
      <c r="C457" s="17" t="s">
        <v>199</v>
      </c>
      <c r="D457" s="38" t="s">
        <v>217</v>
      </c>
      <c r="E457" s="19" t="s">
        <v>94</v>
      </c>
      <c r="F457" s="20"/>
      <c r="G457" s="20" t="str">
        <f t="shared" si="41"/>
        <v>RORESRES33UE_ 200</v>
      </c>
      <c r="H457" s="21"/>
      <c r="I457" s="22"/>
      <c r="J457" s="22"/>
    </row>
    <row r="458" spans="2:11" x14ac:dyDescent="0.2">
      <c r="B458" s="37"/>
      <c r="C458" s="17"/>
      <c r="D458" s="38"/>
      <c r="E458" s="19"/>
      <c r="F458" s="20"/>
      <c r="G458" s="20"/>
      <c r="H458" s="21"/>
      <c r="I458" s="22"/>
      <c r="J458" s="22"/>
    </row>
    <row r="459" spans="2:11" x14ac:dyDescent="0.2">
      <c r="B459" s="37" t="s">
        <v>198</v>
      </c>
      <c r="C459" s="17" t="s">
        <v>218</v>
      </c>
      <c r="D459" s="38" t="s">
        <v>219</v>
      </c>
      <c r="E459" s="19" t="s">
        <v>195</v>
      </c>
      <c r="F459" s="20" t="str">
        <f>UPPER(MID(B459,1,2)&amp;UPPER(MID(K459,16,3)&amp;UPPER(MID(K459,21,3)&amp;LEN(K459)&amp;UPPER(RIGHT(K459,2)))))</f>
        <v>ROPURURÀ27EF</v>
      </c>
      <c r="G459" s="20" t="str">
        <f>$F$459&amp;"_"&amp;UPPER(RIGHT(E459,4))</f>
        <v>ROPURURÀ27EF__A</v>
      </c>
      <c r="H459" s="21"/>
      <c r="I459" s="22"/>
      <c r="J459" s="22"/>
      <c r="K459" s="23" t="str">
        <f>SUBSTITUTE(A62," ","")</f>
        <v>RADIATEURSETVC_Purgeuràclef</v>
      </c>
    </row>
    <row r="460" spans="2:11" x14ac:dyDescent="0.2">
      <c r="B460" s="37"/>
      <c r="C460" s="17"/>
      <c r="D460" s="38"/>
      <c r="E460" s="19"/>
      <c r="F460" s="20"/>
      <c r="G460" s="20"/>
      <c r="H460" s="21"/>
      <c r="I460" s="22"/>
      <c r="J460" s="22"/>
    </row>
    <row r="461" spans="2:11" x14ac:dyDescent="0.2">
      <c r="B461" s="37" t="s">
        <v>198</v>
      </c>
      <c r="C461" s="17" t="s">
        <v>218</v>
      </c>
      <c r="D461" s="38" t="s">
        <v>220</v>
      </c>
      <c r="E461" s="19" t="s">
        <v>195</v>
      </c>
      <c r="F461" s="20" t="str">
        <f>UPPER(MID(B461,1,2)&amp;UPPER(MID(K461,16,3)&amp;UPPER(MID(K461,21,3)&amp;LEN(K461)&amp;UPPER(RIGHT(K461,2)))))</f>
        <v>ROROBETA44UE</v>
      </c>
      <c r="G461" s="20" t="str">
        <f>$F$461&amp;"_"&amp;UPPER(RIGHT(E461,4))</f>
        <v>ROROBETA44UE__A</v>
      </c>
      <c r="H461" s="21"/>
      <c r="I461" s="22"/>
      <c r="J461" s="22"/>
      <c r="K461" s="23" t="str">
        <f>SUBSTITUTE(A63," ","")</f>
        <v>RADIATEURSETVC_Robinetavectêtethermostatique</v>
      </c>
    </row>
    <row r="462" spans="2:11" x14ac:dyDescent="0.2">
      <c r="B462" s="37"/>
      <c r="C462" s="17"/>
      <c r="D462" s="38"/>
      <c r="E462" s="19"/>
      <c r="F462" s="20"/>
      <c r="G462" s="20"/>
      <c r="H462" s="21"/>
      <c r="I462" s="22"/>
      <c r="J462" s="22"/>
    </row>
    <row r="463" spans="2:11" x14ac:dyDescent="0.2">
      <c r="B463" s="37" t="s">
        <v>198</v>
      </c>
      <c r="C463" s="17" t="s">
        <v>218</v>
      </c>
      <c r="D463" s="38" t="s">
        <v>221</v>
      </c>
      <c r="E463" s="19" t="s">
        <v>222</v>
      </c>
      <c r="F463" s="20" t="str">
        <f>UPPER(MID(B463,1,2)&amp;UPPER(MID(K463,16,3)&amp;UPPER(MID(K463,21,3)&amp;LEN(K463)&amp;UPPER(RIGHT(K463,2)))))</f>
        <v>ROROBETD31GE</v>
      </c>
      <c r="G463" s="20" t="str">
        <f>$F$463&amp;"_"&amp;UPPER(RIGHT(E463,4))</f>
        <v>ROROBETD31GE__B</v>
      </c>
      <c r="H463" s="21"/>
      <c r="I463" s="22"/>
      <c r="J463" s="22"/>
      <c r="K463" s="23" t="str">
        <f>SUBSTITUTE(A64," ","")</f>
        <v>RADIATEURSETVC_Robinetdevidange</v>
      </c>
    </row>
    <row r="464" spans="2:11" x14ac:dyDescent="0.2">
      <c r="B464" s="37"/>
      <c r="C464" s="17"/>
      <c r="D464" s="38"/>
      <c r="E464" s="19"/>
      <c r="F464" s="20"/>
      <c r="G464" s="20"/>
      <c r="H464" s="21"/>
      <c r="I464" s="22"/>
      <c r="J464" s="22"/>
    </row>
    <row r="465" spans="2:11" x14ac:dyDescent="0.2">
      <c r="B465" s="37" t="s">
        <v>198</v>
      </c>
      <c r="C465" s="17" t="s">
        <v>218</v>
      </c>
      <c r="D465" s="38" t="s">
        <v>223</v>
      </c>
      <c r="E465" s="19" t="s">
        <v>195</v>
      </c>
      <c r="F465" s="20" t="str">
        <f t="shared" ref="F465" si="42">UPPER(MID(B465,1,2)&amp;UPPER(MID(K465,16,3)&amp;UPPER(MID(K465,21,3)&amp;LEN(K465)&amp;UPPER(RIGHT(K465,2)))))</f>
        <v>ROCOUDER29GE</v>
      </c>
      <c r="G465" s="20" t="str">
        <f>$F$465&amp;"_"&amp;UPPER(RIGHT(E465,4))</f>
        <v>ROCOUDER29GE__A</v>
      </c>
      <c r="H465" s="21"/>
      <c r="I465" s="22"/>
      <c r="J465" s="22"/>
      <c r="K465" s="23" t="str">
        <f>SUBSTITUTE(A65," ","")</f>
        <v>RADIATEURSETVC_Coudederéglage</v>
      </c>
    </row>
    <row r="466" spans="2:11" x14ac:dyDescent="0.2">
      <c r="B466" s="37"/>
      <c r="C466" s="17"/>
      <c r="D466" s="38"/>
      <c r="E466" s="19"/>
      <c r="F466" s="20"/>
      <c r="G466" s="20"/>
      <c r="H466" s="21"/>
      <c r="I466" s="22"/>
      <c r="J466" s="22"/>
    </row>
    <row r="467" spans="2:11" x14ac:dyDescent="0.2">
      <c r="B467" s="37" t="s">
        <v>198</v>
      </c>
      <c r="C467" s="17" t="s">
        <v>218</v>
      </c>
      <c r="D467" s="38" t="s">
        <v>224</v>
      </c>
      <c r="E467" s="19" t="s">
        <v>195</v>
      </c>
      <c r="F467" s="20" t="str">
        <f>UPPER(MID(B467,1,2)&amp;UPPER(MID(K467,16,3)&amp;UPPER(MID(K467,21,3)&amp;LEN(K467)&amp;UPPER(RIGHT(K467,2)))))</f>
        <v>ROTÉDÉGL26GE</v>
      </c>
      <c r="G467" s="20" t="str">
        <f>$F$467&amp;"_"&amp;UPPER(RIGHT(E467,4))</f>
        <v>ROTÉDÉGL26GE__A</v>
      </c>
      <c r="H467" s="21"/>
      <c r="I467" s="22"/>
      <c r="J467" s="22"/>
      <c r="K467" s="23" t="str">
        <f>SUBSTITUTE(A66," ","")</f>
        <v>RADIATEURSETVC_Téderéglage</v>
      </c>
    </row>
    <row r="468" spans="2:11" x14ac:dyDescent="0.2">
      <c r="B468" s="37"/>
      <c r="C468" s="17"/>
      <c r="D468" s="38"/>
      <c r="E468" s="19"/>
      <c r="F468" s="20"/>
      <c r="G468" s="20"/>
      <c r="H468" s="21"/>
      <c r="I468" s="22"/>
      <c r="J468" s="22"/>
    </row>
    <row r="469" spans="2:11" x14ac:dyDescent="0.2">
      <c r="B469" s="37" t="s">
        <v>198</v>
      </c>
      <c r="C469" s="17" t="s">
        <v>218</v>
      </c>
      <c r="D469" s="38" t="s">
        <v>225</v>
      </c>
      <c r="E469" s="19" t="s">
        <v>195</v>
      </c>
      <c r="F469" s="20" t="str">
        <f>UPPER(MID(B469,1,2)&amp;UPPER(MID(K469,16,3)&amp;UPPER(MID(K469,21,3)&amp;LEN(K469)&amp;UPPER(RIGHT(K469,2)))))</f>
        <v>ROTÉRLAG34US</v>
      </c>
      <c r="G469" s="20" t="str">
        <f>$F$469&amp;"_"&amp;UPPER(RIGHT(E469,4))</f>
        <v>ROTÉRLAG34US__A</v>
      </c>
      <c r="H469" s="21"/>
      <c r="I469" s="22"/>
      <c r="J469" s="22"/>
      <c r="K469" s="23" t="str">
        <f>SUBSTITUTE(A67," ","")</f>
        <v>RADIATEURSETVC_TéréglagetypeQUITUS</v>
      </c>
    </row>
    <row r="470" spans="2:11" x14ac:dyDescent="0.2">
      <c r="B470" s="37"/>
      <c r="C470" s="17"/>
      <c r="D470" s="38"/>
      <c r="E470" s="19"/>
      <c r="F470" s="20"/>
      <c r="G470" s="20"/>
      <c r="H470" s="21"/>
      <c r="I470" s="22"/>
      <c r="J470" s="22"/>
    </row>
    <row r="471" spans="2:11" x14ac:dyDescent="0.2">
      <c r="B471" s="37" t="s">
        <v>198</v>
      </c>
      <c r="C471" s="17" t="s">
        <v>218</v>
      </c>
      <c r="D471" s="38" t="s">
        <v>226</v>
      </c>
      <c r="E471" s="19" t="s">
        <v>213</v>
      </c>
      <c r="F471" s="20" t="str">
        <f>UPPER(MID(B471,1,2)&amp;UPPER(MID(K471,16,3)&amp;UPPER(MID(K471,21,3)&amp;LEN(K471)&amp;UPPER(RIGHT(K471,2)))))</f>
        <v>ROFLEBLE43MM</v>
      </c>
      <c r="G471" s="20" t="str">
        <f>$F$471&amp;"_"&amp;UPPER(RIGHT(E471,4))</f>
        <v>ROFLEBLE43MM_N 15</v>
      </c>
      <c r="H471" s="21"/>
      <c r="I471" s="22"/>
      <c r="J471" s="22"/>
      <c r="K471" s="23" t="str">
        <f>SUBSTITUTE(A68," ","")</f>
        <v>RADIATEURSETVC_Flexiblescalorifugés19-500mm</v>
      </c>
    </row>
    <row r="472" spans="2:11" x14ac:dyDescent="0.2">
      <c r="B472" s="37" t="s">
        <v>198</v>
      </c>
      <c r="C472" s="17" t="s">
        <v>218</v>
      </c>
      <c r="D472" s="38" t="s">
        <v>226</v>
      </c>
      <c r="E472" s="19" t="s">
        <v>110</v>
      </c>
      <c r="F472" s="20"/>
      <c r="G472" s="20" t="str">
        <f>$F$471&amp;"_"&amp;UPPER(RIGHT(E472,4))</f>
        <v>ROFLEBLE43MM_N 20</v>
      </c>
      <c r="H472" s="21"/>
      <c r="I472" s="22"/>
      <c r="J472" s="22"/>
    </row>
    <row r="473" spans="2:11" x14ac:dyDescent="0.2">
      <c r="B473" s="37" t="s">
        <v>198</v>
      </c>
      <c r="C473" s="17" t="s">
        <v>218</v>
      </c>
      <c r="D473" s="38" t="s">
        <v>226</v>
      </c>
      <c r="E473" s="19" t="s">
        <v>111</v>
      </c>
      <c r="F473" s="20"/>
      <c r="G473" s="20" t="str">
        <f>$F$471&amp;"_"&amp;UPPER(RIGHT(E473,4))</f>
        <v>ROFLEBLE43MM_N 25</v>
      </c>
      <c r="H473" s="21"/>
      <c r="I473" s="22"/>
      <c r="J473" s="22"/>
    </row>
    <row r="474" spans="2:11" x14ac:dyDescent="0.2">
      <c r="B474" s="37"/>
      <c r="C474" s="17"/>
      <c r="D474" s="38"/>
      <c r="E474" s="19"/>
      <c r="F474" s="20"/>
      <c r="G474" s="20"/>
      <c r="H474" s="21"/>
      <c r="I474" s="22"/>
      <c r="J474" s="22"/>
    </row>
    <row r="475" spans="2:11" x14ac:dyDescent="0.2">
      <c r="B475" s="37" t="s">
        <v>198</v>
      </c>
      <c r="C475" s="17" t="s">
        <v>227</v>
      </c>
      <c r="D475" s="38" t="s">
        <v>228</v>
      </c>
      <c r="E475" s="19" t="s">
        <v>24</v>
      </c>
      <c r="F475" s="20" t="str">
        <f>UPPER(MID(B475,1,2)&amp;UPPER(MID(K475,16,3)&amp;UPPER(MID(K475,21,3)&amp;LEN(K475)&amp;UPPER(RIGHT(K475,2)))))</f>
        <v>ROSOR19RT</v>
      </c>
      <c r="G475" s="20" t="str">
        <f t="shared" ref="G475:G480" si="43">$F$475&amp;"_"&amp;UPPER(RIGHT(E475,4))</f>
        <v>ROSOR19RT_5/21</v>
      </c>
      <c r="H475" s="21"/>
      <c r="I475" s="22"/>
      <c r="J475" s="22"/>
      <c r="K475" s="23" t="str">
        <f>SUBSTITUTE(A70," ","")</f>
        <v>ANTIBELIER_Aressort</v>
      </c>
    </row>
    <row r="476" spans="2:11" x14ac:dyDescent="0.2">
      <c r="B476" s="37" t="s">
        <v>198</v>
      </c>
      <c r="C476" s="17" t="s">
        <v>227</v>
      </c>
      <c r="D476" s="38" t="s">
        <v>228</v>
      </c>
      <c r="E476" s="19" t="s">
        <v>25</v>
      </c>
      <c r="F476" s="20"/>
      <c r="G476" s="20" t="str">
        <f t="shared" si="43"/>
        <v>ROSOR19RT_0/27</v>
      </c>
      <c r="H476" s="21"/>
      <c r="I476" s="22"/>
      <c r="J476" s="22"/>
    </row>
    <row r="477" spans="2:11" x14ac:dyDescent="0.2">
      <c r="B477" s="37" t="s">
        <v>198</v>
      </c>
      <c r="C477" s="17" t="s">
        <v>227</v>
      </c>
      <c r="D477" s="38" t="s">
        <v>228</v>
      </c>
      <c r="E477" s="19" t="s">
        <v>26</v>
      </c>
      <c r="F477" s="20"/>
      <c r="G477" s="20" t="str">
        <f t="shared" si="43"/>
        <v>ROSOR19RT_6/34</v>
      </c>
      <c r="H477" s="21"/>
      <c r="I477" s="22"/>
      <c r="J477" s="22"/>
    </row>
    <row r="478" spans="2:11" x14ac:dyDescent="0.2">
      <c r="B478" s="37" t="s">
        <v>198</v>
      </c>
      <c r="C478" s="17" t="s">
        <v>227</v>
      </c>
      <c r="D478" s="38" t="s">
        <v>228</v>
      </c>
      <c r="E478" s="19" t="s">
        <v>27</v>
      </c>
      <c r="F478" s="20"/>
      <c r="G478" s="20" t="str">
        <f t="shared" si="43"/>
        <v>ROSOR19RT_3/42</v>
      </c>
      <c r="H478" s="21"/>
      <c r="I478" s="22"/>
      <c r="J478" s="22"/>
    </row>
    <row r="479" spans="2:11" x14ac:dyDescent="0.2">
      <c r="B479" s="37" t="s">
        <v>198</v>
      </c>
      <c r="C479" s="17" t="s">
        <v>227</v>
      </c>
      <c r="D479" s="38" t="s">
        <v>228</v>
      </c>
      <c r="E479" s="19" t="s">
        <v>28</v>
      </c>
      <c r="F479" s="20"/>
      <c r="G479" s="20" t="str">
        <f t="shared" si="43"/>
        <v>ROSOR19RT_0/49</v>
      </c>
      <c r="H479" s="21"/>
      <c r="I479" s="22"/>
      <c r="J479" s="22"/>
    </row>
    <row r="480" spans="2:11" x14ac:dyDescent="0.2">
      <c r="B480" s="37" t="s">
        <v>198</v>
      </c>
      <c r="C480" s="17" t="s">
        <v>227</v>
      </c>
      <c r="D480" s="38" t="s">
        <v>228</v>
      </c>
      <c r="E480" s="19" t="s">
        <v>29</v>
      </c>
      <c r="F480" s="20"/>
      <c r="G480" s="20" t="str">
        <f t="shared" si="43"/>
        <v>ROSOR19RT_0/60</v>
      </c>
      <c r="H480" s="21"/>
      <c r="I480" s="22"/>
      <c r="J480" s="22"/>
    </row>
    <row r="481" spans="2:11" x14ac:dyDescent="0.2">
      <c r="B481" s="37"/>
      <c r="C481" s="17"/>
      <c r="D481" s="38"/>
      <c r="E481" s="19"/>
      <c r="F481" s="20"/>
      <c r="G481" s="20"/>
      <c r="H481" s="21"/>
      <c r="I481" s="22"/>
      <c r="J481" s="22"/>
    </row>
    <row r="482" spans="2:11" x14ac:dyDescent="0.2">
      <c r="B482" s="37" t="s">
        <v>198</v>
      </c>
      <c r="C482" s="17" t="s">
        <v>227</v>
      </c>
      <c r="D482" s="38" t="s">
        <v>229</v>
      </c>
      <c r="E482" s="19" t="s">
        <v>24</v>
      </c>
      <c r="F482" s="20" t="str">
        <f>UPPER(MID(B482,1,2)&amp;UPPER(MID(K482,16,3)&amp;UPPER(MID(K482,21,3)&amp;LEN(K482)&amp;UPPER(RIGHT(K482,2)))))</f>
        <v>ROMATUE22UE</v>
      </c>
      <c r="G482" s="20" t="str">
        <f>$F$482&amp;"_"&amp;UPPER(RIGHT(E482,4))</f>
        <v>ROMATUE22UE_5/21</v>
      </c>
      <c r="H482" s="21"/>
      <c r="I482" s="22"/>
      <c r="J482" s="22"/>
      <c r="K482" s="23" t="str">
        <f>SUBSTITUTE(A71," ","")</f>
        <v>ANTIBELIER_Pneumatique</v>
      </c>
    </row>
    <row r="483" spans="2:11" x14ac:dyDescent="0.2">
      <c r="B483" s="37" t="s">
        <v>198</v>
      </c>
      <c r="C483" s="17" t="s">
        <v>227</v>
      </c>
      <c r="D483" s="38" t="s">
        <v>229</v>
      </c>
      <c r="E483" s="19" t="s">
        <v>25</v>
      </c>
      <c r="F483" s="20"/>
      <c r="G483" s="20" t="str">
        <f>$F$482&amp;"_"&amp;UPPER(RIGHT(E483,4))</f>
        <v>ROMATUE22UE_0/27</v>
      </c>
      <c r="H483" s="21"/>
      <c r="I483" s="22"/>
      <c r="J483" s="22"/>
    </row>
    <row r="484" spans="2:11" x14ac:dyDescent="0.2">
      <c r="B484" s="37"/>
      <c r="C484" s="17"/>
      <c r="D484" s="38"/>
      <c r="E484" s="19"/>
      <c r="F484" s="20"/>
      <c r="G484" s="20"/>
      <c r="H484" s="21"/>
      <c r="I484" s="22"/>
      <c r="J484" s="22"/>
    </row>
    <row r="485" spans="2:11" x14ac:dyDescent="0.2">
      <c r="B485" s="37" t="s">
        <v>198</v>
      </c>
      <c r="C485" s="17" t="s">
        <v>230</v>
      </c>
      <c r="D485" s="38" t="s">
        <v>231</v>
      </c>
      <c r="E485" s="19" t="s">
        <v>232</v>
      </c>
      <c r="F485" s="20" t="str">
        <f>UPPER(MID(B485,1,2)&amp;UPPER(MID(K485,16,3)&amp;UPPER(MID(K485,21,3)&amp;LEN(K485)&amp;UPPER(RIGHT(K485,2)))))</f>
        <v>ROURGRFL29NT</v>
      </c>
      <c r="G485" s="20" t="str">
        <f>$F$485&amp;"_"&amp;UPPER(RIGHT(E485,4))</f>
        <v>ROURGRFL29NT_2/17</v>
      </c>
      <c r="H485" s="21"/>
      <c r="I485" s="22"/>
      <c r="J485" s="22"/>
      <c r="K485" s="23" t="str">
        <f>SUBSTITUTE(A73," ","")</f>
        <v>PURGE&amp;PUISAGE_PurgeurFlexvent</v>
      </c>
    </row>
    <row r="486" spans="2:11" x14ac:dyDescent="0.2">
      <c r="B486" s="37" t="s">
        <v>198</v>
      </c>
      <c r="C486" s="17" t="s">
        <v>230</v>
      </c>
      <c r="D486" s="38" t="s">
        <v>231</v>
      </c>
      <c r="E486" s="19" t="s">
        <v>233</v>
      </c>
      <c r="F486" s="20"/>
      <c r="G486" s="20" t="str">
        <f>$F$485&amp;"_"&amp;UPPER(RIGHT(E486,4))</f>
        <v>ROURGRFL29NT_5/21</v>
      </c>
      <c r="H486" s="21"/>
      <c r="I486" s="22"/>
      <c r="J486" s="22"/>
    </row>
    <row r="487" spans="2:11" x14ac:dyDescent="0.2">
      <c r="B487" s="37"/>
      <c r="C487" s="17"/>
      <c r="D487" s="38"/>
      <c r="E487" s="19"/>
      <c r="F487" s="20"/>
      <c r="G487" s="20"/>
      <c r="H487" s="21"/>
      <c r="I487" s="22"/>
      <c r="J487" s="22"/>
    </row>
    <row r="488" spans="2:11" x14ac:dyDescent="0.2">
      <c r="B488" s="37" t="s">
        <v>198</v>
      </c>
      <c r="C488" s="17" t="s">
        <v>230</v>
      </c>
      <c r="D488" s="38" t="s">
        <v>234</v>
      </c>
      <c r="E488" s="19" t="s">
        <v>233</v>
      </c>
      <c r="F488" s="20" t="str">
        <f>UPPER(MID(B488,1,2)&amp;UPPER(MID(K488,16,3)&amp;UPPER(MID(K488,21,3)&amp;LEN(K488)&amp;UPPER(RIGHT(K488,2)))))</f>
        <v>ROURGRGR39NT</v>
      </c>
      <c r="G488" s="20" t="str">
        <f>$F$488&amp;"_"&amp;UPPER(RIGHT(E488,4))</f>
        <v>ROURGRGR39NT_5/21</v>
      </c>
      <c r="H488" s="21"/>
      <c r="I488" s="22"/>
      <c r="J488" s="22"/>
      <c r="K488" s="23" t="str">
        <f>SUBSTITUTE(A74," ","")</f>
        <v>PURGE&amp;PUISAGE_PurgeurgranddébitFlexvent</v>
      </c>
    </row>
    <row r="489" spans="2:11" x14ac:dyDescent="0.2">
      <c r="B489" s="37"/>
      <c r="C489" s="17"/>
      <c r="D489" s="38"/>
      <c r="E489" s="19"/>
      <c r="F489" s="20"/>
      <c r="G489" s="20"/>
      <c r="H489" s="21"/>
      <c r="I489" s="22"/>
      <c r="J489" s="22"/>
    </row>
    <row r="490" spans="2:11" x14ac:dyDescent="0.2">
      <c r="B490" s="37" t="s">
        <v>198</v>
      </c>
      <c r="C490" s="17" t="s">
        <v>230</v>
      </c>
      <c r="D490" s="38" t="s">
        <v>235</v>
      </c>
      <c r="E490" s="19" t="s">
        <v>236</v>
      </c>
      <c r="F490" s="20" t="str">
        <f>UPPER(MID(B490,1,2)&amp;UPPER(MID(K490,16,3)&amp;UPPER(MID(K490,21,3)&amp;LEN(K490)&amp;UPPER(RIGHT(K490,2)))))</f>
        <v>ROOBITDE28GE</v>
      </c>
      <c r="G490" s="20" t="str">
        <f>$F$490&amp;"_"&amp;UPPER(RIGHT(E490,4))</f>
        <v>ROOBITDE28GE_8/13</v>
      </c>
      <c r="H490" s="21"/>
      <c r="I490" s="22"/>
      <c r="J490" s="22"/>
      <c r="K490" s="23" t="str">
        <f>SUBSTITUTE(A75," ","")</f>
        <v>PURGE&amp;PUISAGE_Robinetdepurge</v>
      </c>
    </row>
    <row r="491" spans="2:11" x14ac:dyDescent="0.2">
      <c r="B491" s="37"/>
      <c r="C491" s="17"/>
      <c r="D491" s="38"/>
      <c r="E491" s="19"/>
      <c r="F491" s="20"/>
      <c r="G491" s="20"/>
      <c r="H491" s="21"/>
      <c r="I491" s="22"/>
      <c r="J491" s="22"/>
    </row>
    <row r="492" spans="2:11" x14ac:dyDescent="0.2">
      <c r="B492" s="37" t="s">
        <v>198</v>
      </c>
      <c r="C492" s="17" t="s">
        <v>230</v>
      </c>
      <c r="D492" s="38" t="s">
        <v>237</v>
      </c>
      <c r="E492" s="19" t="s">
        <v>24</v>
      </c>
      <c r="F492" s="20" t="str">
        <f>UPPER(MID(B492,1,2)&amp;UPPER(MID(K492,16,3)&amp;UPPER(MID(K492,21,3)&amp;LEN(K492)&amp;UPPER(RIGHT(K492,2)))))</f>
        <v>ROOBITDE30GE</v>
      </c>
      <c r="G492" s="20" t="str">
        <f>$F$492&amp;"_"&amp;UPPER(RIGHT(E492,4))</f>
        <v>ROOBITDE30GE_5/21</v>
      </c>
      <c r="H492" s="21"/>
      <c r="I492" s="22"/>
      <c r="J492" s="22"/>
      <c r="K492" s="23" t="str">
        <f>SUBSTITUTE(A76," ","")</f>
        <v>PURGE&amp;PUISAGE_Robinetdepuisage</v>
      </c>
    </row>
    <row r="493" spans="2:11" x14ac:dyDescent="0.2">
      <c r="B493" s="37"/>
      <c r="C493" s="17"/>
      <c r="D493" s="38"/>
      <c r="E493" s="19"/>
      <c r="F493" s="20"/>
      <c r="G493" s="20"/>
      <c r="H493" s="21"/>
      <c r="I493" s="22"/>
      <c r="J493" s="22"/>
    </row>
    <row r="494" spans="2:11" x14ac:dyDescent="0.2">
      <c r="B494" s="37" t="s">
        <v>198</v>
      </c>
      <c r="C494" s="17" t="s">
        <v>238</v>
      </c>
      <c r="D494" s="38" t="s">
        <v>239</v>
      </c>
      <c r="E494" s="19" t="s">
        <v>29</v>
      </c>
      <c r="F494" s="20" t="str">
        <f>UPPER(MID(B494,1,2)&amp;UPPER(MID(K494,16,3)&amp;UPPER(MID(K494,21,3)&amp;LEN(K494)&amp;UPPER(RIGHT(K494,2)))))</f>
        <v>ROR_FXAI33ER</v>
      </c>
      <c r="G494" s="20" t="str">
        <f>$F$494&amp;"_"&amp;UPPER(RIGHT(E494,4))</f>
        <v>ROR_FXAI33ER_0/60</v>
      </c>
      <c r="H494" s="21"/>
      <c r="I494" s="22"/>
      <c r="J494" s="22"/>
      <c r="K494" s="23" t="str">
        <f>SUBSTITUTE(A78," ","")</f>
        <v>SEPARATEURSD'AIR_FLEXAIR'Sàsouder</v>
      </c>
    </row>
    <row r="495" spans="2:11" x14ac:dyDescent="0.2">
      <c r="B495" s="37" t="s">
        <v>198</v>
      </c>
      <c r="C495" s="17" t="s">
        <v>238</v>
      </c>
      <c r="D495" s="38" t="s">
        <v>239</v>
      </c>
      <c r="E495" s="19" t="s">
        <v>203</v>
      </c>
      <c r="F495" s="20"/>
      <c r="G495" s="20" t="str">
        <f>$F$494&amp;"_"&amp;UPPER(RIGHT(E495,4))</f>
        <v>ROR_FXAI33ER_N 65</v>
      </c>
      <c r="H495" s="21"/>
      <c r="I495" s="22"/>
      <c r="J495" s="22"/>
    </row>
    <row r="496" spans="2:11" x14ac:dyDescent="0.2">
      <c r="B496" s="37" t="s">
        <v>198</v>
      </c>
      <c r="C496" s="17" t="s">
        <v>238</v>
      </c>
      <c r="D496" s="38" t="s">
        <v>239</v>
      </c>
      <c r="E496" s="19" t="s">
        <v>103</v>
      </c>
      <c r="F496" s="20"/>
      <c r="G496" s="20" t="str">
        <f>$F$494&amp;"_"&amp;UPPER(RIGHT(E496,4))</f>
        <v>ROR_FXAI33ER_N 80</v>
      </c>
      <c r="H496" s="21"/>
      <c r="I496" s="22"/>
      <c r="J496" s="22"/>
    </row>
    <row r="497" spans="2:11" x14ac:dyDescent="0.2">
      <c r="B497" s="37" t="s">
        <v>198</v>
      </c>
      <c r="C497" s="17" t="s">
        <v>238</v>
      </c>
      <c r="D497" s="38" t="s">
        <v>239</v>
      </c>
      <c r="E497" s="19" t="s">
        <v>91</v>
      </c>
      <c r="F497" s="20"/>
      <c r="G497" s="20" t="str">
        <f>$F$494&amp;"_"&amp;UPPER(RIGHT(E497,4))</f>
        <v>ROR_FXAI33ER_ 100</v>
      </c>
      <c r="H497" s="21"/>
      <c r="I497" s="22"/>
      <c r="J497" s="22"/>
    </row>
    <row r="498" spans="2:11" x14ac:dyDescent="0.2">
      <c r="B498" s="37" t="s">
        <v>198</v>
      </c>
      <c r="C498" s="17" t="s">
        <v>238</v>
      </c>
      <c r="D498" s="38" t="s">
        <v>239</v>
      </c>
      <c r="E498" s="19" t="s">
        <v>92</v>
      </c>
      <c r="F498" s="20"/>
      <c r="G498" s="20" t="str">
        <f>$F$494&amp;"_"&amp;UPPER(RIGHT(E498,4))</f>
        <v>ROR_FXAI33ER_ 125</v>
      </c>
      <c r="H498" s="21"/>
      <c r="I498" s="22"/>
      <c r="J498" s="22"/>
    </row>
    <row r="499" spans="2:11" x14ac:dyDescent="0.2">
      <c r="B499" s="37"/>
      <c r="C499" s="17"/>
      <c r="D499" s="38"/>
      <c r="E499" s="19"/>
      <c r="F499" s="20"/>
      <c r="G499" s="20"/>
      <c r="H499" s="21"/>
      <c r="I499" s="22"/>
      <c r="J499" s="22"/>
    </row>
    <row r="500" spans="2:11" x14ac:dyDescent="0.2">
      <c r="B500" s="37" t="s">
        <v>198</v>
      </c>
      <c r="C500" s="17" t="s">
        <v>238</v>
      </c>
      <c r="D500" s="38" t="s">
        <v>240</v>
      </c>
      <c r="E500" s="19" t="s">
        <v>110</v>
      </c>
      <c r="F500" s="20" t="str">
        <f>UPPER(MID(B500,1,2)&amp;UPPER(MID(K500,16,3)&amp;UPPER(MID(K500,21,3)&amp;LEN(K500)&amp;UPPER(RIGHT(K500,2)))))</f>
        <v>ROR_AGRA40NT</v>
      </c>
      <c r="G500" s="20" t="str">
        <f t="shared" ref="G500:G509" si="44">$F$500&amp;"_"&amp;UPPER(RIGHT(E500,4))</f>
        <v>ROR_AGRA40NT_N 20</v>
      </c>
      <c r="H500" s="21"/>
      <c r="I500" s="22"/>
      <c r="J500" s="22"/>
      <c r="K500" s="23" t="str">
        <f>SUBSTITUTE(A79," ","")</f>
        <v>SEPARATEURSD'AIR_AirgranddébitFLAMCOVENT</v>
      </c>
    </row>
    <row r="501" spans="2:11" x14ac:dyDescent="0.2">
      <c r="B501" s="37" t="s">
        <v>198</v>
      </c>
      <c r="C501" s="17" t="s">
        <v>238</v>
      </c>
      <c r="D501" s="38" t="s">
        <v>240</v>
      </c>
      <c r="E501" s="19" t="s">
        <v>111</v>
      </c>
      <c r="F501" s="20"/>
      <c r="G501" s="20" t="str">
        <f t="shared" si="44"/>
        <v>ROR_AGRA40NT_N 25</v>
      </c>
      <c r="H501" s="21"/>
      <c r="I501" s="22"/>
      <c r="J501" s="22"/>
    </row>
    <row r="502" spans="2:11" x14ac:dyDescent="0.2">
      <c r="B502" s="37" t="s">
        <v>198</v>
      </c>
      <c r="C502" s="17" t="s">
        <v>238</v>
      </c>
      <c r="D502" s="38" t="s">
        <v>240</v>
      </c>
      <c r="E502" s="19" t="s">
        <v>100</v>
      </c>
      <c r="F502" s="20"/>
      <c r="G502" s="20" t="str">
        <f t="shared" si="44"/>
        <v>ROR_AGRA40NT_N 32</v>
      </c>
      <c r="H502" s="21"/>
      <c r="I502" s="22"/>
      <c r="J502" s="22"/>
    </row>
    <row r="503" spans="2:11" x14ac:dyDescent="0.2">
      <c r="B503" s="37" t="s">
        <v>198</v>
      </c>
      <c r="C503" s="17" t="s">
        <v>238</v>
      </c>
      <c r="D503" s="38" t="s">
        <v>240</v>
      </c>
      <c r="E503" s="19" t="s">
        <v>101</v>
      </c>
      <c r="F503" s="20"/>
      <c r="G503" s="20" t="str">
        <f t="shared" si="44"/>
        <v>ROR_AGRA40NT_N 40</v>
      </c>
      <c r="H503" s="21"/>
      <c r="I503" s="22"/>
      <c r="J503" s="22"/>
    </row>
    <row r="504" spans="2:11" x14ac:dyDescent="0.2">
      <c r="B504" s="37" t="s">
        <v>198</v>
      </c>
      <c r="C504" s="17" t="s">
        <v>238</v>
      </c>
      <c r="D504" s="38" t="s">
        <v>240</v>
      </c>
      <c r="E504" s="19" t="s">
        <v>89</v>
      </c>
      <c r="F504" s="20"/>
      <c r="G504" s="20" t="str">
        <f t="shared" si="44"/>
        <v>ROR_AGRA40NT_N 50</v>
      </c>
      <c r="H504" s="21"/>
      <c r="I504" s="22"/>
      <c r="J504" s="22"/>
    </row>
    <row r="505" spans="2:11" x14ac:dyDescent="0.2">
      <c r="B505" s="37" t="s">
        <v>198</v>
      </c>
      <c r="C505" s="17" t="s">
        <v>238</v>
      </c>
      <c r="D505" s="38" t="s">
        <v>240</v>
      </c>
      <c r="E505" s="19" t="s">
        <v>203</v>
      </c>
      <c r="F505" s="20"/>
      <c r="G505" s="20" t="str">
        <f t="shared" si="44"/>
        <v>ROR_AGRA40NT_N 65</v>
      </c>
      <c r="H505" s="21"/>
      <c r="I505" s="22"/>
      <c r="J505" s="22"/>
    </row>
    <row r="506" spans="2:11" x14ac:dyDescent="0.2">
      <c r="B506" s="37" t="s">
        <v>198</v>
      </c>
      <c r="C506" s="17" t="s">
        <v>238</v>
      </c>
      <c r="D506" s="38" t="s">
        <v>240</v>
      </c>
      <c r="E506" s="19" t="s">
        <v>103</v>
      </c>
      <c r="F506" s="20"/>
      <c r="G506" s="20" t="str">
        <f t="shared" si="44"/>
        <v>ROR_AGRA40NT_N 80</v>
      </c>
      <c r="H506" s="21"/>
      <c r="I506" s="22"/>
      <c r="J506" s="22"/>
    </row>
    <row r="507" spans="2:11" x14ac:dyDescent="0.2">
      <c r="B507" s="37" t="s">
        <v>198</v>
      </c>
      <c r="C507" s="17" t="s">
        <v>238</v>
      </c>
      <c r="D507" s="38" t="s">
        <v>240</v>
      </c>
      <c r="E507" s="19" t="s">
        <v>91</v>
      </c>
      <c r="F507" s="20"/>
      <c r="G507" s="20" t="str">
        <f t="shared" si="44"/>
        <v>ROR_AGRA40NT_ 100</v>
      </c>
      <c r="H507" s="21"/>
      <c r="I507" s="22"/>
      <c r="J507" s="22"/>
    </row>
    <row r="508" spans="2:11" x14ac:dyDescent="0.2">
      <c r="B508" s="37" t="s">
        <v>198</v>
      </c>
      <c r="C508" s="17" t="s">
        <v>238</v>
      </c>
      <c r="D508" s="38" t="s">
        <v>240</v>
      </c>
      <c r="E508" s="19" t="s">
        <v>92</v>
      </c>
      <c r="F508" s="20"/>
      <c r="G508" s="20" t="str">
        <f t="shared" si="44"/>
        <v>ROR_AGRA40NT_ 125</v>
      </c>
      <c r="H508" s="21"/>
      <c r="I508" s="22"/>
      <c r="J508" s="22"/>
    </row>
    <row r="509" spans="2:11" x14ac:dyDescent="0.2">
      <c r="B509" s="37" t="s">
        <v>198</v>
      </c>
      <c r="C509" s="17" t="s">
        <v>238</v>
      </c>
      <c r="D509" s="38" t="s">
        <v>240</v>
      </c>
      <c r="E509" s="19" t="s">
        <v>93</v>
      </c>
      <c r="F509" s="20"/>
      <c r="G509" s="20" t="str">
        <f t="shared" si="44"/>
        <v>ROR_AGRA40NT_ 150</v>
      </c>
      <c r="H509" s="21"/>
      <c r="I509" s="22"/>
      <c r="J509" s="22"/>
    </row>
    <row r="510" spans="2:11" x14ac:dyDescent="0.2">
      <c r="B510" s="37"/>
      <c r="C510" s="17"/>
      <c r="D510" s="38"/>
      <c r="E510" s="19"/>
      <c r="F510" s="20"/>
      <c r="G510" s="20"/>
      <c r="H510" s="21"/>
      <c r="I510" s="22"/>
      <c r="J510" s="22"/>
    </row>
    <row r="511" spans="2:11" x14ac:dyDescent="0.2">
      <c r="B511" s="37" t="s">
        <v>198</v>
      </c>
      <c r="C511" s="17" t="s">
        <v>241</v>
      </c>
      <c r="D511" s="38" t="s">
        <v>242</v>
      </c>
      <c r="E511" s="19" t="s">
        <v>195</v>
      </c>
      <c r="F511" s="20" t="str">
        <f>UPPER(MID(B511,1,2)&amp;UPPER(MID(K511,16,3)&amp;UPPER(MID(K511,21,3)&amp;LEN(K511)&amp;UPPER(RIGHT(K511,2)))))</f>
        <v>ROINJTIO67ÊT</v>
      </c>
      <c r="G511" s="20" t="str">
        <f>$F$511&amp;"_"&amp;UPPER(RIGHT(E511,4))</f>
        <v>ROINJTIO67ÊT__A</v>
      </c>
      <c r="H511" s="21"/>
      <c r="I511" s="22"/>
      <c r="J511" s="22"/>
      <c r="K511" s="23" t="str">
        <f>SUBSTITUTE(A81," ","")</f>
        <v>ACCESSOIRES_Potinjectioncomprisentonnoirderemplissageetvanned'arrêt</v>
      </c>
    </row>
    <row r="512" spans="2:11" x14ac:dyDescent="0.2">
      <c r="B512" s="37"/>
      <c r="C512" s="17"/>
      <c r="D512" s="38"/>
      <c r="E512" s="19"/>
      <c r="F512" s="20"/>
      <c r="G512" s="20"/>
      <c r="H512" s="21"/>
      <c r="I512" s="22"/>
      <c r="J512" s="22"/>
    </row>
    <row r="513" spans="2:11" x14ac:dyDescent="0.2">
      <c r="B513" s="37" t="s">
        <v>198</v>
      </c>
      <c r="C513" s="17" t="s">
        <v>241</v>
      </c>
      <c r="D513" s="38" t="s">
        <v>243</v>
      </c>
      <c r="E513" s="19" t="s">
        <v>195</v>
      </c>
      <c r="F513" s="20" t="str">
        <f>UPPER(MID(B513,1,2)&amp;UPPER(MID(K513,16,3)&amp;UPPER(MID(K513,21,3)&amp;LEN(K513)&amp;UPPER(RIGHT(K513,2)))))</f>
        <v>ROPLIAGE29OL</v>
      </c>
      <c r="G513" s="20" t="str">
        <f>$F$513&amp;"_"&amp;UPPER(RIGHT(E513,4))</f>
        <v>ROPLIAGE29OL__A</v>
      </c>
      <c r="H513" s="21"/>
      <c r="I513" s="22"/>
      <c r="J513" s="22"/>
      <c r="K513" s="23" t="str">
        <f>SUBSTITUTE(A82," ","")</f>
        <v>ACCESSOIRES_RemplissageGlycol</v>
      </c>
    </row>
    <row r="514" spans="2:11" x14ac:dyDescent="0.2">
      <c r="B514" s="37"/>
      <c r="C514" s="17"/>
      <c r="D514" s="38"/>
      <c r="E514" s="19"/>
      <c r="F514" s="20"/>
      <c r="G514" s="20"/>
      <c r="H514" s="21"/>
      <c r="I514" s="22"/>
      <c r="J514" s="22"/>
    </row>
    <row r="515" spans="2:11" x14ac:dyDescent="0.2">
      <c r="B515" s="37" t="s">
        <v>198</v>
      </c>
      <c r="C515" s="17" t="s">
        <v>241</v>
      </c>
      <c r="D515" s="38" t="s">
        <v>244</v>
      </c>
      <c r="E515" s="19" t="s">
        <v>101</v>
      </c>
      <c r="F515" s="20" t="str">
        <f>UPPER(MID(B515,1,2)&amp;UPPER(MID(K515,16,3)&amp;UPPER(MID(K515,21,3)&amp;LEN(K515)&amp;UPPER(RIGHT(K515,2)))))</f>
        <v>ROÀBOENL70NS</v>
      </c>
      <c r="G515" s="20" t="str">
        <f>$F$515&amp;"_"&amp;UPPER(RIGHT(E515,4))</f>
        <v>ROÀBOENL70NS_N 40</v>
      </c>
      <c r="H515" s="21"/>
      <c r="I515" s="22"/>
      <c r="J515" s="22"/>
      <c r="K515" s="23" t="str">
        <f>SUBSTITUTE(A83," ","")</f>
        <v>ACCESSOIRES_Potàboueenligneaciernoirycompristousaccessoiresdefixations</v>
      </c>
    </row>
    <row r="516" spans="2:11" x14ac:dyDescent="0.2">
      <c r="B516" s="37" t="s">
        <v>198</v>
      </c>
      <c r="C516" s="17" t="s">
        <v>241</v>
      </c>
      <c r="D516" s="38" t="s">
        <v>244</v>
      </c>
      <c r="E516" s="19" t="s">
        <v>89</v>
      </c>
      <c r="F516" s="20"/>
      <c r="G516" s="20" t="str">
        <f>$F$515&amp;"_"&amp;UPPER(RIGHT(E516,4))</f>
        <v>ROÀBOENL70NS_N 50</v>
      </c>
      <c r="H516" s="21"/>
      <c r="I516" s="22"/>
      <c r="J516" s="22"/>
    </row>
    <row r="517" spans="2:11" x14ac:dyDescent="0.2">
      <c r="B517" s="37" t="s">
        <v>198</v>
      </c>
      <c r="C517" s="17" t="s">
        <v>241</v>
      </c>
      <c r="D517" s="38" t="s">
        <v>244</v>
      </c>
      <c r="E517" s="19" t="s">
        <v>203</v>
      </c>
      <c r="F517" s="20"/>
      <c r="G517" s="20" t="str">
        <f>$F$515&amp;"_"&amp;UPPER(RIGHT(E517,4))</f>
        <v>ROÀBOENL70NS_N 65</v>
      </c>
      <c r="H517" s="21"/>
      <c r="I517" s="22"/>
      <c r="J517" s="22"/>
    </row>
    <row r="518" spans="2:11" x14ac:dyDescent="0.2">
      <c r="B518" s="37" t="s">
        <v>198</v>
      </c>
      <c r="C518" s="17" t="s">
        <v>241</v>
      </c>
      <c r="D518" s="38" t="s">
        <v>244</v>
      </c>
      <c r="E518" s="19" t="s">
        <v>103</v>
      </c>
      <c r="F518" s="20"/>
      <c r="G518" s="20" t="str">
        <f>$F$515&amp;"_"&amp;UPPER(RIGHT(E518,4))</f>
        <v>ROÀBOENL70NS_N 80</v>
      </c>
      <c r="H518" s="21"/>
      <c r="I518" s="22"/>
      <c r="J518" s="22"/>
    </row>
    <row r="519" spans="2:11" x14ac:dyDescent="0.2">
      <c r="B519" s="37"/>
      <c r="C519" s="17"/>
      <c r="D519" s="38"/>
      <c r="E519" s="19"/>
      <c r="F519" s="20"/>
      <c r="G519" s="20"/>
      <c r="H519" s="21"/>
      <c r="I519" s="22"/>
      <c r="J519" s="22"/>
    </row>
    <row r="520" spans="2:11" x14ac:dyDescent="0.2">
      <c r="B520" s="37" t="s">
        <v>198</v>
      </c>
      <c r="C520" s="17" t="s">
        <v>245</v>
      </c>
      <c r="D520" s="38" t="s">
        <v>246</v>
      </c>
      <c r="E520" s="19" t="s">
        <v>195</v>
      </c>
      <c r="F520" s="20" t="str">
        <f>UPPER(MID(B520,1,2)&amp;UPPER(MID(K520,16,3)&amp;UPPER(MID(K520,21,3)&amp;LEN(K520)&amp;UPPER(RIGHT(K520,2)))))</f>
        <v>ROSURDOI31NT</v>
      </c>
      <c r="G520" s="20" t="str">
        <f>$F$520&amp;"_"&amp;UPPER(RIGHT(E520,4))</f>
        <v>ROSURDOI31NT__A</v>
      </c>
      <c r="H520" s="21"/>
      <c r="I520" s="22"/>
      <c r="J520" s="22"/>
      <c r="K520" s="23" t="str">
        <f>SUBSTITUTE(A85," ","")</f>
        <v>ACCESSOIRESDEMESURE_Doigtdegant</v>
      </c>
    </row>
    <row r="521" spans="2:11" x14ac:dyDescent="0.2">
      <c r="B521" s="37"/>
      <c r="C521" s="17"/>
      <c r="D521" s="38"/>
      <c r="E521" s="19"/>
      <c r="F521" s="20"/>
      <c r="G521" s="20"/>
      <c r="H521" s="21"/>
      <c r="I521" s="22"/>
      <c r="J521" s="22"/>
    </row>
    <row r="522" spans="2:11" x14ac:dyDescent="0.2">
      <c r="B522" s="37" t="s">
        <v>198</v>
      </c>
      <c r="C522" s="17" t="s">
        <v>245</v>
      </c>
      <c r="D522" s="38" t="s">
        <v>247</v>
      </c>
      <c r="E522" s="19" t="s">
        <v>195</v>
      </c>
      <c r="F522" s="20" t="str">
        <f>UPPER(MID(B522,1,2)&amp;UPPER(MID(K522,16,3)&amp;UPPER(MID(K522,21,3)&amp;LEN(K522)&amp;UPPER(RIGHT(K522,2)))))</f>
        <v>ROSURMAN29RE</v>
      </c>
      <c r="G522" s="20" t="str">
        <f>$F$522&amp;"_"&amp;UPPER(RIGHT(E522,4))</f>
        <v>ROSURMAN29RE__A</v>
      </c>
      <c r="H522" s="21"/>
      <c r="I522" s="22"/>
      <c r="J522" s="22"/>
      <c r="K522" s="23" t="str">
        <f>SUBSTITUTE(A86," ","")</f>
        <v>ACCESSOIRESDEMESURE_Manomètre</v>
      </c>
    </row>
    <row r="523" spans="2:11" x14ac:dyDescent="0.2">
      <c r="B523" s="37"/>
      <c r="C523" s="17"/>
      <c r="D523" s="38"/>
      <c r="E523" s="19"/>
      <c r="F523" s="20"/>
      <c r="G523" s="20"/>
      <c r="H523" s="21"/>
      <c r="I523" s="22"/>
      <c r="J523" s="22"/>
    </row>
    <row r="524" spans="2:11" x14ac:dyDescent="0.2">
      <c r="B524" s="37" t="s">
        <v>198</v>
      </c>
      <c r="C524" s="17" t="s">
        <v>245</v>
      </c>
      <c r="D524" s="38" t="s">
        <v>248</v>
      </c>
      <c r="E524" s="19" t="s">
        <v>222</v>
      </c>
      <c r="F524" s="20" t="str">
        <f>UPPER(MID(B524,1,2)&amp;UPPER(MID(K524,16,3)&amp;UPPER(MID(K524,21,3)&amp;LEN(K524)&amp;UPPER(RIGHT(K524,2)))))</f>
        <v>ROSURMAN41EL</v>
      </c>
      <c r="G524" s="20" t="str">
        <f>$F$524&amp;"_"&amp;UPPER(RIGHT(E524,4))</f>
        <v>ROSURMAN41EL__B</v>
      </c>
      <c r="H524" s="21"/>
      <c r="I524" s="22"/>
      <c r="J524" s="22"/>
      <c r="K524" s="23" t="str">
        <f>SUBSTITUTE(A87," ","")</f>
        <v>ACCESSOIRESDEMESURE_Manomètredifférentiel</v>
      </c>
    </row>
    <row r="525" spans="2:11" x14ac:dyDescent="0.2">
      <c r="B525" s="37"/>
      <c r="C525" s="17"/>
      <c r="D525" s="38"/>
      <c r="E525" s="19"/>
      <c r="F525" s="20"/>
      <c r="G525" s="20"/>
      <c r="H525" s="21"/>
      <c r="I525" s="22"/>
      <c r="J525" s="22"/>
    </row>
    <row r="526" spans="2:11" x14ac:dyDescent="0.2">
      <c r="B526" s="37" t="s">
        <v>198</v>
      </c>
      <c r="C526" s="17" t="s">
        <v>245</v>
      </c>
      <c r="D526" s="38" t="s">
        <v>249</v>
      </c>
      <c r="E526" s="19" t="s">
        <v>195</v>
      </c>
      <c r="F526" s="20" t="str">
        <f>UPPER(MID(B526,1,2)&amp;UPPER(MID(K526,16,3)&amp;UPPER(MID(K526,21,3)&amp;LEN(K526)&amp;UPPER(RIGHT(K526,2)))))</f>
        <v>ROSURTHE31RE</v>
      </c>
      <c r="G526" s="20" t="str">
        <f>$F$526&amp;"_"&amp;UPPER(RIGHT(E526,4))</f>
        <v>ROSURTHE31RE__A</v>
      </c>
      <c r="H526" s="21"/>
      <c r="I526" s="22"/>
      <c r="J526" s="22"/>
      <c r="K526" s="23" t="str">
        <f>SUBSTITUTE(A88," ","")</f>
        <v>ACCESSOIRESDEMESURE_Thermomètre</v>
      </c>
    </row>
    <row r="527" spans="2:11" x14ac:dyDescent="0.2">
      <c r="B527" s="37"/>
      <c r="C527" s="17"/>
      <c r="D527" s="38"/>
      <c r="E527" s="19"/>
      <c r="F527" s="20"/>
      <c r="G527" s="20"/>
      <c r="H527" s="21"/>
      <c r="I527" s="22"/>
      <c r="J527" s="22"/>
    </row>
    <row r="528" spans="2:11" x14ac:dyDescent="0.2">
      <c r="B528" s="37" t="s">
        <v>198</v>
      </c>
      <c r="C528" s="17" t="s">
        <v>245</v>
      </c>
      <c r="D528" s="38" t="s">
        <v>250</v>
      </c>
      <c r="E528" s="19" t="s">
        <v>222</v>
      </c>
      <c r="F528" s="20" t="str">
        <f>UPPER(MID(B528,1,2)&amp;UPPER(MID(K528,16,3)&amp;UPPER(MID(K528,21,3)&amp;LEN(K528)&amp;UPPER(RIGHT(K528,2)))))</f>
        <v>ROSURTHE36DÉ</v>
      </c>
      <c r="G528" s="20" t="str">
        <f>$F$528&amp;"_"&amp;UPPER(RIGHT(E528,4))</f>
        <v>ROSURTHE36DÉ__B</v>
      </c>
      <c r="H528" s="21"/>
      <c r="I528" s="22"/>
      <c r="J528" s="22"/>
      <c r="K528" s="23" t="str">
        <f>SUBSTITUTE(A89," ","")</f>
        <v>ACCESSOIRESDEMESURE_Thermomètrecoudé</v>
      </c>
    </row>
    <row r="529" spans="2:11" x14ac:dyDescent="0.2">
      <c r="B529" s="37"/>
      <c r="C529" s="17"/>
      <c r="D529" s="38"/>
      <c r="E529" s="19"/>
      <c r="F529" s="20"/>
      <c r="G529" s="20"/>
      <c r="H529" s="21"/>
      <c r="I529" s="22"/>
      <c r="J529" s="22"/>
    </row>
    <row r="530" spans="2:11" x14ac:dyDescent="0.2">
      <c r="B530" s="37" t="s">
        <v>198</v>
      </c>
      <c r="C530" s="17" t="s">
        <v>245</v>
      </c>
      <c r="D530" s="38" t="s">
        <v>251</v>
      </c>
      <c r="E530" s="19" t="s">
        <v>252</v>
      </c>
      <c r="F530" s="20" t="str">
        <f>UPPER(MID(B530,1,2)&amp;UPPER(MID(K530,16,3)&amp;UPPER(MID(K530,21,3)&amp;LEN(K530)&amp;UPPER(RIGHT(K530,2)))))</f>
        <v>ROSURTHE38NE</v>
      </c>
      <c r="G530" s="20" t="str">
        <f>$F$530&amp;"_"&amp;UPPER(RIGHT(E530,4))</f>
        <v>ROSURTHE38NE__C</v>
      </c>
      <c r="H530" s="21"/>
      <c r="I530" s="22"/>
      <c r="J530" s="22"/>
      <c r="K530" s="23" t="str">
        <f>SUBSTITUTE(A90," ","")</f>
        <v>ACCESSOIRESDEMESURE_Thermomètredegaine</v>
      </c>
    </row>
    <row r="531" spans="2:11" x14ac:dyDescent="0.2">
      <c r="B531" s="37"/>
      <c r="C531" s="17"/>
      <c r="D531" s="38"/>
      <c r="E531" s="19"/>
      <c r="F531" s="20"/>
      <c r="G531" s="20"/>
      <c r="H531" s="21"/>
      <c r="I531" s="22"/>
      <c r="J531" s="22"/>
    </row>
    <row r="532" spans="2:11" x14ac:dyDescent="0.2">
      <c r="B532" s="37" t="s">
        <v>198</v>
      </c>
      <c r="C532" s="17" t="s">
        <v>245</v>
      </c>
      <c r="D532" s="38" t="s">
        <v>253</v>
      </c>
      <c r="E532" s="19" t="s">
        <v>195</v>
      </c>
      <c r="F532" s="20" t="str">
        <f>UPPER(MID(B532,1,2)&amp;UPPER(MID(K532,16,3)&amp;UPPER(MID(K532,21,3)&amp;LEN(K532)&amp;UPPER(RIGHT(K532,2)))))</f>
        <v>ROSURCON37IT</v>
      </c>
      <c r="G532" s="20" t="str">
        <f>$F$532&amp;"_"&amp;UPPER(RIGHT(E532,4))</f>
        <v>ROSURCON37IT__A</v>
      </c>
      <c r="H532" s="21"/>
      <c r="I532" s="22"/>
      <c r="J532" s="22"/>
      <c r="K532" s="23" t="str">
        <f>SUBSTITUTE(A91," ","")</f>
        <v>ACCESSOIRESDEMESURE_Contrôleurdedébit</v>
      </c>
    </row>
    <row r="533" spans="2:11" x14ac:dyDescent="0.2">
      <c r="B533" s="37"/>
      <c r="C533" s="17"/>
      <c r="D533" s="38"/>
      <c r="E533" s="19"/>
      <c r="F533" s="20"/>
      <c r="G533" s="20"/>
      <c r="H533" s="21"/>
      <c r="I533" s="22"/>
      <c r="J533" s="22"/>
    </row>
    <row r="534" spans="2:11" x14ac:dyDescent="0.2">
      <c r="B534" s="37" t="s">
        <v>198</v>
      </c>
      <c r="C534" s="17" t="s">
        <v>245</v>
      </c>
      <c r="D534" s="38" t="s">
        <v>254</v>
      </c>
      <c r="E534" s="19" t="s">
        <v>195</v>
      </c>
      <c r="F534" s="20" t="str">
        <f>UPPER(MID(B534,1,2)&amp;UPPER(MID(K534,16,3)&amp;UPPER(MID(K534,21,3)&amp;LEN(K534)&amp;UPPER(RIGHT(K534,2)))))</f>
        <v>ROSURPRE41AU</v>
      </c>
      <c r="G534" s="20" t="str">
        <f>$F$534&amp;"_"&amp;UPPER(RIGHT(E534,4))</f>
        <v>ROSURPRE41AU__A</v>
      </c>
      <c r="H534" s="21"/>
      <c r="I534" s="22"/>
      <c r="J534" s="22"/>
      <c r="K534" s="23" t="str">
        <f>SUBSTITUTE(A92," ","")</f>
        <v>ACCESSOIRESDEMESURE_Pressostatmanqued'eau</v>
      </c>
    </row>
    <row r="535" spans="2:11" x14ac:dyDescent="0.2">
      <c r="B535" s="37"/>
      <c r="C535" s="17"/>
      <c r="D535" s="38"/>
      <c r="E535" s="19"/>
      <c r="F535" s="20"/>
      <c r="G535" s="20"/>
      <c r="H535" s="21"/>
      <c r="I535" s="22"/>
      <c r="J535" s="22"/>
    </row>
    <row r="536" spans="2:11" x14ac:dyDescent="0.2">
      <c r="B536" s="37" t="s">
        <v>198</v>
      </c>
      <c r="C536" s="17" t="s">
        <v>245</v>
      </c>
      <c r="D536" s="38" t="s">
        <v>255</v>
      </c>
      <c r="E536" s="19" t="s">
        <v>195</v>
      </c>
      <c r="F536" s="20" t="str">
        <f>UPPER(MID(B536,1,2)&amp;UPPER(MID(K536,16,3)&amp;UPPER(MID(K536,21,3)&amp;LEN(K536)&amp;UPPER(RIGHT(K536,2)))))</f>
        <v>ROSURMAN32AZ</v>
      </c>
      <c r="G536" s="20" t="str">
        <f>$F$536&amp;"_"&amp;UPPER(RIGHT(E536,4))</f>
        <v>ROSURMAN32AZ__A</v>
      </c>
      <c r="H536" s="21"/>
      <c r="I536" s="22"/>
      <c r="J536" s="22"/>
      <c r="K536" s="23" t="str">
        <f>SUBSTITUTE(A93," ","")</f>
        <v>ACCESSOIRESDEMESURE_ManomètreGaz</v>
      </c>
    </row>
    <row r="537" spans="2:11" x14ac:dyDescent="0.2">
      <c r="B537" s="37"/>
      <c r="C537" s="17"/>
      <c r="D537" s="38"/>
      <c r="E537" s="19"/>
      <c r="F537" s="20"/>
      <c r="G537" s="20"/>
      <c r="H537" s="21"/>
      <c r="I537" s="22"/>
      <c r="J537" s="22"/>
    </row>
    <row r="538" spans="2:11" x14ac:dyDescent="0.2">
      <c r="B538" s="37" t="s">
        <v>198</v>
      </c>
      <c r="C538" s="17" t="s">
        <v>256</v>
      </c>
      <c r="D538" s="38" t="s">
        <v>257</v>
      </c>
      <c r="E538" s="19" t="s">
        <v>201</v>
      </c>
      <c r="F538" s="20" t="str">
        <f>UPPER(MID(B538,1,2)&amp;UPPER(MID(K538,16,3)&amp;UPPER(MID(K538,21,3)&amp;LEN(K538)&amp;UPPER(RIGHT(K538,2)))))</f>
        <v>RONTITOU24UR</v>
      </c>
      <c r="G538" s="20" t="str">
        <f t="shared" ref="G538:G553" si="45">$F$538&amp;"_"&amp;UPPER(RIGHT(E538,4))</f>
        <v>RONTITOU24UR_2/17</v>
      </c>
      <c r="H538" s="21"/>
      <c r="I538" s="22"/>
      <c r="J538" s="22"/>
      <c r="K538" s="23" t="str">
        <f>SUBSTITUTE(A95," ","")</f>
        <v>CLAPETS_Clapetantiretour</v>
      </c>
    </row>
    <row r="539" spans="2:11" x14ac:dyDescent="0.2">
      <c r="B539" s="37" t="s">
        <v>198</v>
      </c>
      <c r="C539" s="17" t="s">
        <v>256</v>
      </c>
      <c r="D539" s="38" t="s">
        <v>257</v>
      </c>
      <c r="E539" s="19" t="s">
        <v>24</v>
      </c>
      <c r="F539" s="20"/>
      <c r="G539" s="20" t="str">
        <f t="shared" si="45"/>
        <v>RONTITOU24UR_5/21</v>
      </c>
      <c r="H539" s="21"/>
      <c r="I539" s="22"/>
      <c r="J539" s="22"/>
    </row>
    <row r="540" spans="2:11" x14ac:dyDescent="0.2">
      <c r="B540" s="37" t="s">
        <v>198</v>
      </c>
      <c r="C540" s="17" t="s">
        <v>256</v>
      </c>
      <c r="D540" s="38" t="s">
        <v>257</v>
      </c>
      <c r="E540" s="19" t="s">
        <v>25</v>
      </c>
      <c r="F540" s="20"/>
      <c r="G540" s="20" t="str">
        <f t="shared" si="45"/>
        <v>RONTITOU24UR_0/27</v>
      </c>
      <c r="H540" s="21"/>
      <c r="I540" s="22"/>
      <c r="J540" s="22"/>
    </row>
    <row r="541" spans="2:11" x14ac:dyDescent="0.2">
      <c r="B541" s="37" t="s">
        <v>198</v>
      </c>
      <c r="C541" s="17" t="s">
        <v>256</v>
      </c>
      <c r="D541" s="38" t="s">
        <v>257</v>
      </c>
      <c r="E541" s="19" t="s">
        <v>26</v>
      </c>
      <c r="F541" s="20"/>
      <c r="G541" s="20" t="str">
        <f t="shared" si="45"/>
        <v>RONTITOU24UR_6/34</v>
      </c>
      <c r="H541" s="21"/>
      <c r="I541" s="22"/>
      <c r="J541" s="22"/>
    </row>
    <row r="542" spans="2:11" x14ac:dyDescent="0.2">
      <c r="B542" s="37" t="s">
        <v>198</v>
      </c>
      <c r="C542" s="17" t="s">
        <v>256</v>
      </c>
      <c r="D542" s="38" t="s">
        <v>257</v>
      </c>
      <c r="E542" s="19" t="s">
        <v>27</v>
      </c>
      <c r="F542" s="20"/>
      <c r="G542" s="20" t="str">
        <f t="shared" si="45"/>
        <v>RONTITOU24UR_3/42</v>
      </c>
      <c r="H542" s="21"/>
      <c r="I542" s="22"/>
      <c r="J542" s="22"/>
    </row>
    <row r="543" spans="2:11" x14ac:dyDescent="0.2">
      <c r="B543" s="37" t="s">
        <v>198</v>
      </c>
      <c r="C543" s="17" t="s">
        <v>256</v>
      </c>
      <c r="D543" s="38" t="s">
        <v>257</v>
      </c>
      <c r="E543" s="19" t="s">
        <v>28</v>
      </c>
      <c r="F543" s="20"/>
      <c r="G543" s="20" t="str">
        <f t="shared" si="45"/>
        <v>RONTITOU24UR_0/49</v>
      </c>
      <c r="H543" s="21"/>
      <c r="I543" s="22"/>
      <c r="J543" s="22"/>
    </row>
    <row r="544" spans="2:11" x14ac:dyDescent="0.2">
      <c r="B544" s="37" t="s">
        <v>198</v>
      </c>
      <c r="C544" s="17" t="s">
        <v>256</v>
      </c>
      <c r="D544" s="38" t="s">
        <v>257</v>
      </c>
      <c r="E544" s="19" t="s">
        <v>29</v>
      </c>
      <c r="F544" s="20"/>
      <c r="G544" s="20" t="str">
        <f t="shared" si="45"/>
        <v>RONTITOU24UR_0/60</v>
      </c>
      <c r="H544" s="21"/>
      <c r="I544" s="22"/>
      <c r="J544" s="22"/>
    </row>
    <row r="545" spans="2:11" x14ac:dyDescent="0.2">
      <c r="B545" s="37" t="s">
        <v>198</v>
      </c>
      <c r="C545" s="17" t="s">
        <v>256</v>
      </c>
      <c r="D545" s="38" t="s">
        <v>257</v>
      </c>
      <c r="E545" s="19" t="s">
        <v>89</v>
      </c>
      <c r="F545" s="20"/>
      <c r="G545" s="20" t="str">
        <f t="shared" si="45"/>
        <v>RONTITOU24UR_N 50</v>
      </c>
      <c r="H545" s="21"/>
      <c r="I545" s="22"/>
      <c r="J545" s="22"/>
    </row>
    <row r="546" spans="2:11" x14ac:dyDescent="0.2">
      <c r="B546" s="37" t="s">
        <v>198</v>
      </c>
      <c r="C546" s="17" t="s">
        <v>256</v>
      </c>
      <c r="D546" s="38" t="s">
        <v>257</v>
      </c>
      <c r="E546" s="19" t="s">
        <v>203</v>
      </c>
      <c r="F546" s="20"/>
      <c r="G546" s="20" t="str">
        <f t="shared" si="45"/>
        <v>RONTITOU24UR_N 65</v>
      </c>
      <c r="H546" s="21"/>
      <c r="I546" s="22"/>
      <c r="J546" s="22"/>
    </row>
    <row r="547" spans="2:11" x14ac:dyDescent="0.2">
      <c r="B547" s="37" t="s">
        <v>198</v>
      </c>
      <c r="C547" s="17" t="s">
        <v>256</v>
      </c>
      <c r="D547" s="38" t="s">
        <v>257</v>
      </c>
      <c r="E547" s="19" t="s">
        <v>103</v>
      </c>
      <c r="F547" s="20"/>
      <c r="G547" s="20" t="str">
        <f t="shared" si="45"/>
        <v>RONTITOU24UR_N 80</v>
      </c>
      <c r="H547" s="21"/>
      <c r="I547" s="22"/>
      <c r="J547" s="22"/>
    </row>
    <row r="548" spans="2:11" x14ac:dyDescent="0.2">
      <c r="B548" s="37" t="s">
        <v>198</v>
      </c>
      <c r="C548" s="17" t="s">
        <v>256</v>
      </c>
      <c r="D548" s="38" t="s">
        <v>257</v>
      </c>
      <c r="E548" s="19" t="s">
        <v>91</v>
      </c>
      <c r="F548" s="20"/>
      <c r="G548" s="20" t="str">
        <f t="shared" si="45"/>
        <v>RONTITOU24UR_ 100</v>
      </c>
      <c r="H548" s="21"/>
      <c r="I548" s="22"/>
      <c r="J548" s="22"/>
    </row>
    <row r="549" spans="2:11" x14ac:dyDescent="0.2">
      <c r="B549" s="37" t="s">
        <v>198</v>
      </c>
      <c r="C549" s="17" t="s">
        <v>256</v>
      </c>
      <c r="D549" s="38" t="s">
        <v>257</v>
      </c>
      <c r="E549" s="19" t="s">
        <v>92</v>
      </c>
      <c r="F549" s="20"/>
      <c r="G549" s="20" t="str">
        <f t="shared" si="45"/>
        <v>RONTITOU24UR_ 125</v>
      </c>
      <c r="H549" s="21"/>
      <c r="I549" s="22"/>
      <c r="J549" s="22"/>
    </row>
    <row r="550" spans="2:11" x14ac:dyDescent="0.2">
      <c r="B550" s="37" t="s">
        <v>198</v>
      </c>
      <c r="C550" s="17" t="s">
        <v>256</v>
      </c>
      <c r="D550" s="38" t="s">
        <v>257</v>
      </c>
      <c r="E550" s="19" t="s">
        <v>93</v>
      </c>
      <c r="F550" s="20"/>
      <c r="G550" s="20" t="str">
        <f t="shared" si="45"/>
        <v>RONTITOU24UR_ 150</v>
      </c>
      <c r="H550" s="21"/>
      <c r="I550" s="22"/>
      <c r="J550" s="22"/>
    </row>
    <row r="551" spans="2:11" x14ac:dyDescent="0.2">
      <c r="B551" s="37" t="s">
        <v>198</v>
      </c>
      <c r="C551" s="17" t="s">
        <v>256</v>
      </c>
      <c r="D551" s="38" t="s">
        <v>257</v>
      </c>
      <c r="E551" s="19" t="s">
        <v>94</v>
      </c>
      <c r="F551" s="20"/>
      <c r="G551" s="20" t="str">
        <f t="shared" si="45"/>
        <v>RONTITOU24UR_ 200</v>
      </c>
      <c r="H551" s="21"/>
      <c r="I551" s="22"/>
      <c r="J551" s="22"/>
    </row>
    <row r="552" spans="2:11" x14ac:dyDescent="0.2">
      <c r="B552" s="37" t="s">
        <v>198</v>
      </c>
      <c r="C552" s="17" t="s">
        <v>256</v>
      </c>
      <c r="D552" s="38" t="s">
        <v>257</v>
      </c>
      <c r="E552" s="19" t="s">
        <v>95</v>
      </c>
      <c r="F552" s="20"/>
      <c r="G552" s="20" t="str">
        <f t="shared" si="45"/>
        <v>RONTITOU24UR_ 250</v>
      </c>
      <c r="H552" s="21"/>
      <c r="I552" s="22"/>
      <c r="J552" s="22"/>
    </row>
    <row r="553" spans="2:11" x14ac:dyDescent="0.2">
      <c r="B553" s="37" t="s">
        <v>198</v>
      </c>
      <c r="C553" s="17" t="s">
        <v>256</v>
      </c>
      <c r="D553" s="38" t="s">
        <v>257</v>
      </c>
      <c r="E553" s="19" t="s">
        <v>96</v>
      </c>
      <c r="F553" s="20"/>
      <c r="G553" s="20" t="str">
        <f t="shared" si="45"/>
        <v>RONTITOU24UR_ 300</v>
      </c>
      <c r="H553" s="21"/>
      <c r="I553" s="22"/>
      <c r="J553" s="22"/>
    </row>
    <row r="554" spans="2:11" x14ac:dyDescent="0.2">
      <c r="B554" s="37"/>
      <c r="C554" s="17"/>
      <c r="D554" s="38"/>
      <c r="E554" s="19"/>
      <c r="F554" s="20"/>
      <c r="G554" s="20"/>
      <c r="H554" s="21"/>
      <c r="I554" s="22"/>
      <c r="J554" s="22"/>
    </row>
    <row r="555" spans="2:11" x14ac:dyDescent="0.2">
      <c r="B555" s="37" t="s">
        <v>198</v>
      </c>
      <c r="C555" s="17" t="s">
        <v>256</v>
      </c>
      <c r="D555" s="38" t="s">
        <v>258</v>
      </c>
      <c r="E555" s="19" t="s">
        <v>89</v>
      </c>
      <c r="F555" s="20" t="str">
        <f>UPPER(MID(B555,1,2)&amp;UPPER(MID(K555,16,3)&amp;UPPER(MID(K555,21,3)&amp;LEN(K555)&amp;UPPER(RIGHT(K555,2)))))</f>
        <v>RONTITOU33CH</v>
      </c>
      <c r="G555" s="20" t="str">
        <f t="shared" ref="G555:G563" si="46">$F$555&amp;"_"&amp;UPPER(RIGHT(E555,4))</f>
        <v>RONTITOU33CH_N 50</v>
      </c>
      <c r="H555" s="21"/>
      <c r="I555" s="22"/>
      <c r="J555" s="22"/>
      <c r="K555" s="23" t="str">
        <f>SUBSTITUTE(A96," ","")</f>
        <v>CLAPETS_Clapetantiretouràsandwich</v>
      </c>
    </row>
    <row r="556" spans="2:11" x14ac:dyDescent="0.2">
      <c r="B556" s="37" t="s">
        <v>198</v>
      </c>
      <c r="C556" s="17" t="s">
        <v>256</v>
      </c>
      <c r="D556" s="38" t="s">
        <v>258</v>
      </c>
      <c r="E556" s="19" t="s">
        <v>203</v>
      </c>
      <c r="F556" s="20"/>
      <c r="G556" s="20" t="str">
        <f t="shared" si="46"/>
        <v>RONTITOU33CH_N 65</v>
      </c>
      <c r="H556" s="21"/>
      <c r="I556" s="22"/>
      <c r="J556" s="22"/>
    </row>
    <row r="557" spans="2:11" x14ac:dyDescent="0.2">
      <c r="B557" s="37" t="s">
        <v>198</v>
      </c>
      <c r="C557" s="17" t="s">
        <v>256</v>
      </c>
      <c r="D557" s="38" t="s">
        <v>258</v>
      </c>
      <c r="E557" s="19" t="s">
        <v>103</v>
      </c>
      <c r="F557" s="20"/>
      <c r="G557" s="20" t="str">
        <f t="shared" si="46"/>
        <v>RONTITOU33CH_N 80</v>
      </c>
      <c r="H557" s="21"/>
      <c r="I557" s="22"/>
      <c r="J557" s="22"/>
    </row>
    <row r="558" spans="2:11" x14ac:dyDescent="0.2">
      <c r="B558" s="37" t="s">
        <v>198</v>
      </c>
      <c r="C558" s="17" t="s">
        <v>256</v>
      </c>
      <c r="D558" s="38" t="s">
        <v>258</v>
      </c>
      <c r="E558" s="19" t="s">
        <v>91</v>
      </c>
      <c r="F558" s="20"/>
      <c r="G558" s="20" t="str">
        <f t="shared" si="46"/>
        <v>RONTITOU33CH_ 100</v>
      </c>
      <c r="H558" s="21"/>
      <c r="I558" s="22"/>
      <c r="J558" s="22"/>
    </row>
    <row r="559" spans="2:11" x14ac:dyDescent="0.2">
      <c r="B559" s="37" t="s">
        <v>198</v>
      </c>
      <c r="C559" s="17" t="s">
        <v>256</v>
      </c>
      <c r="D559" s="38" t="s">
        <v>258</v>
      </c>
      <c r="E559" s="19" t="s">
        <v>92</v>
      </c>
      <c r="F559" s="20"/>
      <c r="G559" s="20" t="str">
        <f t="shared" si="46"/>
        <v>RONTITOU33CH_ 125</v>
      </c>
      <c r="H559" s="21"/>
      <c r="I559" s="22"/>
      <c r="J559" s="22"/>
    </row>
    <row r="560" spans="2:11" x14ac:dyDescent="0.2">
      <c r="B560" s="37" t="s">
        <v>198</v>
      </c>
      <c r="C560" s="17" t="s">
        <v>256</v>
      </c>
      <c r="D560" s="38" t="s">
        <v>258</v>
      </c>
      <c r="E560" s="19" t="s">
        <v>93</v>
      </c>
      <c r="F560" s="20"/>
      <c r="G560" s="20" t="str">
        <f t="shared" si="46"/>
        <v>RONTITOU33CH_ 150</v>
      </c>
      <c r="H560" s="21"/>
      <c r="I560" s="22"/>
      <c r="J560" s="22"/>
    </row>
    <row r="561" spans="2:11" x14ac:dyDescent="0.2">
      <c r="B561" s="37" t="s">
        <v>198</v>
      </c>
      <c r="C561" s="17" t="s">
        <v>256</v>
      </c>
      <c r="D561" s="38" t="s">
        <v>258</v>
      </c>
      <c r="E561" s="19" t="s">
        <v>94</v>
      </c>
      <c r="F561" s="20"/>
      <c r="G561" s="20" t="str">
        <f t="shared" si="46"/>
        <v>RONTITOU33CH_ 200</v>
      </c>
      <c r="H561" s="21"/>
      <c r="I561" s="22"/>
      <c r="J561" s="22"/>
    </row>
    <row r="562" spans="2:11" x14ac:dyDescent="0.2">
      <c r="B562" s="37" t="s">
        <v>198</v>
      </c>
      <c r="C562" s="17" t="s">
        <v>256</v>
      </c>
      <c r="D562" s="38" t="s">
        <v>258</v>
      </c>
      <c r="E562" s="19" t="s">
        <v>95</v>
      </c>
      <c r="F562" s="20"/>
      <c r="G562" s="20" t="str">
        <f t="shared" si="46"/>
        <v>RONTITOU33CH_ 250</v>
      </c>
      <c r="H562" s="21"/>
      <c r="I562" s="22"/>
      <c r="J562" s="22"/>
    </row>
    <row r="563" spans="2:11" x14ac:dyDescent="0.2">
      <c r="B563" s="37" t="s">
        <v>198</v>
      </c>
      <c r="C563" s="17" t="s">
        <v>256</v>
      </c>
      <c r="D563" s="38" t="s">
        <v>258</v>
      </c>
      <c r="E563" s="19" t="s">
        <v>96</v>
      </c>
      <c r="F563" s="20"/>
      <c r="G563" s="20" t="str">
        <f t="shared" si="46"/>
        <v>RONTITOU33CH_ 300</v>
      </c>
      <c r="H563" s="21"/>
      <c r="I563" s="22"/>
      <c r="J563" s="22"/>
    </row>
    <row r="564" spans="2:11" x14ac:dyDescent="0.2">
      <c r="B564" s="37"/>
      <c r="C564" s="17"/>
      <c r="D564" s="38"/>
      <c r="E564" s="19"/>
      <c r="F564" s="20"/>
      <c r="G564" s="20"/>
      <c r="H564" s="21"/>
      <c r="I564" s="22"/>
      <c r="J564" s="22"/>
    </row>
    <row r="565" spans="2:11" x14ac:dyDescent="0.2">
      <c r="B565" s="37" t="s">
        <v>198</v>
      </c>
      <c r="C565" s="17" t="s">
        <v>256</v>
      </c>
      <c r="D565" s="38" t="s">
        <v>259</v>
      </c>
      <c r="E565" s="19" t="s">
        <v>260</v>
      </c>
      <c r="F565" s="20" t="str">
        <f>UPPER(MID(B565,1,2)&amp;UPPER(MID(K565,16,3)&amp;UPPER(MID(K565,21,3)&amp;LEN(K565)&amp;UPPER(RIGHT(K565,2)))))</f>
        <v>RONTILLU37EA</v>
      </c>
      <c r="G565" s="20" t="str">
        <f t="shared" ref="G565:G578" si="47">$F$565&amp;"_"&amp;UPPER(RIGHT(E565,4))</f>
        <v>RONTILLU37EA_N 12</v>
      </c>
      <c r="H565" s="21"/>
      <c r="I565" s="22"/>
      <c r="J565" s="22"/>
      <c r="K565" s="23" t="str">
        <f>SUBSTITUTE(A97," ","")</f>
        <v>CLAPETS_ClapetantipollutionNFClasseEA</v>
      </c>
    </row>
    <row r="566" spans="2:11" x14ac:dyDescent="0.2">
      <c r="B566" s="37" t="s">
        <v>198</v>
      </c>
      <c r="C566" s="17" t="s">
        <v>256</v>
      </c>
      <c r="D566" s="38" t="s">
        <v>259</v>
      </c>
      <c r="E566" s="19" t="s">
        <v>213</v>
      </c>
      <c r="F566" s="20"/>
      <c r="G566" s="20" t="str">
        <f t="shared" si="47"/>
        <v>RONTILLU37EA_N 15</v>
      </c>
      <c r="H566" s="21"/>
      <c r="I566" s="22"/>
      <c r="J566" s="22"/>
    </row>
    <row r="567" spans="2:11" x14ac:dyDescent="0.2">
      <c r="B567" s="37" t="s">
        <v>198</v>
      </c>
      <c r="C567" s="17" t="s">
        <v>256</v>
      </c>
      <c r="D567" s="38" t="s">
        <v>259</v>
      </c>
      <c r="E567" s="19" t="s">
        <v>110</v>
      </c>
      <c r="F567" s="20"/>
      <c r="G567" s="20" t="str">
        <f t="shared" si="47"/>
        <v>RONTILLU37EA_N 20</v>
      </c>
      <c r="H567" s="21"/>
      <c r="I567" s="22"/>
      <c r="J567" s="22"/>
    </row>
    <row r="568" spans="2:11" x14ac:dyDescent="0.2">
      <c r="B568" s="37" t="s">
        <v>198</v>
      </c>
      <c r="C568" s="17" t="s">
        <v>256</v>
      </c>
      <c r="D568" s="38" t="s">
        <v>259</v>
      </c>
      <c r="E568" s="19" t="s">
        <v>111</v>
      </c>
      <c r="F568" s="20"/>
      <c r="G568" s="20" t="str">
        <f t="shared" si="47"/>
        <v>RONTILLU37EA_N 25</v>
      </c>
      <c r="H568" s="21"/>
      <c r="I568" s="22"/>
      <c r="J568" s="22"/>
    </row>
    <row r="569" spans="2:11" x14ac:dyDescent="0.2">
      <c r="B569" s="37" t="s">
        <v>198</v>
      </c>
      <c r="C569" s="17" t="s">
        <v>256</v>
      </c>
      <c r="D569" s="38" t="s">
        <v>259</v>
      </c>
      <c r="E569" s="19" t="s">
        <v>100</v>
      </c>
      <c r="F569" s="20"/>
      <c r="G569" s="20" t="str">
        <f t="shared" si="47"/>
        <v>RONTILLU37EA_N 32</v>
      </c>
      <c r="H569" s="21"/>
      <c r="I569" s="22"/>
      <c r="J569" s="22"/>
    </row>
    <row r="570" spans="2:11" x14ac:dyDescent="0.2">
      <c r="B570" s="37" t="s">
        <v>198</v>
      </c>
      <c r="C570" s="17" t="s">
        <v>256</v>
      </c>
      <c r="D570" s="38" t="s">
        <v>259</v>
      </c>
      <c r="E570" s="19" t="s">
        <v>101</v>
      </c>
      <c r="F570" s="20"/>
      <c r="G570" s="20" t="str">
        <f t="shared" si="47"/>
        <v>RONTILLU37EA_N 40</v>
      </c>
      <c r="H570" s="21"/>
      <c r="I570" s="22"/>
      <c r="J570" s="22"/>
    </row>
    <row r="571" spans="2:11" x14ac:dyDescent="0.2">
      <c r="B571" s="37" t="s">
        <v>198</v>
      </c>
      <c r="C571" s="17" t="s">
        <v>256</v>
      </c>
      <c r="D571" s="38" t="s">
        <v>259</v>
      </c>
      <c r="E571" s="19" t="s">
        <v>89</v>
      </c>
      <c r="F571" s="20"/>
      <c r="G571" s="20" t="str">
        <f t="shared" si="47"/>
        <v>RONTILLU37EA_N 50</v>
      </c>
      <c r="H571" s="21"/>
      <c r="I571" s="22"/>
      <c r="J571" s="22"/>
    </row>
    <row r="572" spans="2:11" x14ac:dyDescent="0.2">
      <c r="B572" s="37" t="s">
        <v>198</v>
      </c>
      <c r="C572" s="17" t="s">
        <v>256</v>
      </c>
      <c r="D572" s="38" t="s">
        <v>259</v>
      </c>
      <c r="E572" s="19" t="s">
        <v>203</v>
      </c>
      <c r="F572" s="20"/>
      <c r="G572" s="20" t="str">
        <f t="shared" si="47"/>
        <v>RONTILLU37EA_N 65</v>
      </c>
      <c r="H572" s="21"/>
      <c r="I572" s="22"/>
      <c r="J572" s="22"/>
    </row>
    <row r="573" spans="2:11" x14ac:dyDescent="0.2">
      <c r="B573" s="37" t="s">
        <v>198</v>
      </c>
      <c r="C573" s="17" t="s">
        <v>256</v>
      </c>
      <c r="D573" s="38" t="s">
        <v>259</v>
      </c>
      <c r="E573" s="19" t="s">
        <v>103</v>
      </c>
      <c r="F573" s="20"/>
      <c r="G573" s="20" t="str">
        <f t="shared" si="47"/>
        <v>RONTILLU37EA_N 80</v>
      </c>
      <c r="H573" s="21"/>
      <c r="I573" s="22"/>
      <c r="J573" s="22"/>
    </row>
    <row r="574" spans="2:11" x14ac:dyDescent="0.2">
      <c r="B574" s="37" t="s">
        <v>198</v>
      </c>
      <c r="C574" s="17" t="s">
        <v>256</v>
      </c>
      <c r="D574" s="38" t="s">
        <v>259</v>
      </c>
      <c r="E574" s="19" t="s">
        <v>91</v>
      </c>
      <c r="F574" s="20"/>
      <c r="G574" s="20" t="str">
        <f t="shared" si="47"/>
        <v>RONTILLU37EA_ 100</v>
      </c>
      <c r="H574" s="21"/>
      <c r="I574" s="22"/>
      <c r="J574" s="22"/>
    </row>
    <row r="575" spans="2:11" x14ac:dyDescent="0.2">
      <c r="B575" s="37" t="s">
        <v>198</v>
      </c>
      <c r="C575" s="17" t="s">
        <v>256</v>
      </c>
      <c r="D575" s="38" t="s">
        <v>259</v>
      </c>
      <c r="E575" s="19" t="s">
        <v>92</v>
      </c>
      <c r="F575" s="20"/>
      <c r="G575" s="20" t="str">
        <f t="shared" si="47"/>
        <v>RONTILLU37EA_ 125</v>
      </c>
      <c r="H575" s="21"/>
      <c r="I575" s="22"/>
      <c r="J575" s="22"/>
    </row>
    <row r="576" spans="2:11" x14ac:dyDescent="0.2">
      <c r="B576" s="37" t="s">
        <v>198</v>
      </c>
      <c r="C576" s="17" t="s">
        <v>256</v>
      </c>
      <c r="D576" s="38" t="s">
        <v>259</v>
      </c>
      <c r="E576" s="19" t="s">
        <v>93</v>
      </c>
      <c r="F576" s="20"/>
      <c r="G576" s="20" t="str">
        <f t="shared" si="47"/>
        <v>RONTILLU37EA_ 150</v>
      </c>
      <c r="H576" s="21"/>
      <c r="I576" s="22"/>
      <c r="J576" s="22"/>
    </row>
    <row r="577" spans="2:11" x14ac:dyDescent="0.2">
      <c r="B577" s="37" t="s">
        <v>198</v>
      </c>
      <c r="C577" s="17" t="s">
        <v>256</v>
      </c>
      <c r="D577" s="38" t="s">
        <v>259</v>
      </c>
      <c r="E577" s="19" t="s">
        <v>94</v>
      </c>
      <c r="F577" s="20"/>
      <c r="G577" s="20" t="str">
        <f t="shared" si="47"/>
        <v>RONTILLU37EA_ 200</v>
      </c>
      <c r="H577" s="21"/>
      <c r="I577" s="22"/>
      <c r="J577" s="22"/>
    </row>
    <row r="578" spans="2:11" x14ac:dyDescent="0.2">
      <c r="B578" s="37" t="s">
        <v>198</v>
      </c>
      <c r="C578" s="17" t="s">
        <v>256</v>
      </c>
      <c r="D578" s="38" t="s">
        <v>259</v>
      </c>
      <c r="E578" s="19" t="s">
        <v>95</v>
      </c>
      <c r="F578" s="20"/>
      <c r="G578" s="20" t="str">
        <f t="shared" si="47"/>
        <v>RONTILLU37EA_ 250</v>
      </c>
      <c r="H578" s="21"/>
      <c r="I578" s="22"/>
      <c r="J578" s="22"/>
    </row>
    <row r="579" spans="2:11" x14ac:dyDescent="0.2">
      <c r="B579" s="37"/>
      <c r="C579" s="17"/>
      <c r="D579" s="38"/>
      <c r="E579" s="19"/>
      <c r="F579" s="20"/>
      <c r="G579" s="20"/>
      <c r="H579" s="21"/>
      <c r="I579" s="22"/>
      <c r="J579" s="22"/>
    </row>
    <row r="580" spans="2:11" x14ac:dyDescent="0.2">
      <c r="B580" s="37" t="s">
        <v>198</v>
      </c>
      <c r="C580" s="17" t="s">
        <v>261</v>
      </c>
      <c r="D580" s="38" t="s">
        <v>262</v>
      </c>
      <c r="E580" s="19" t="s">
        <v>201</v>
      </c>
      <c r="F580" s="20" t="str">
        <f>UPPER(MID(B580,1,2)&amp;UPPER(MID(K580,16,3)&amp;UPPER(MID(K580,21,3)&amp;LEN(K580)&amp;UPPER(RIGHT(K580,2)))))</f>
        <v>ROTAM20IS</v>
      </c>
      <c r="G580" s="20" t="str">
        <f t="shared" ref="G580:G595" si="48">$F$580&amp;"_"&amp;UPPER(RIGHT(E580,4))</f>
        <v>ROTAM20IS_2/17</v>
      </c>
      <c r="H580" s="21"/>
      <c r="I580" s="22"/>
      <c r="J580" s="22"/>
      <c r="K580" s="23" t="str">
        <f>SUBSTITUTE(A99," ","")</f>
        <v>FILTRES_FiltreàTamis</v>
      </c>
    </row>
    <row r="581" spans="2:11" x14ac:dyDescent="0.2">
      <c r="B581" s="37" t="s">
        <v>198</v>
      </c>
      <c r="C581" s="17" t="s">
        <v>261</v>
      </c>
      <c r="D581" s="38" t="s">
        <v>262</v>
      </c>
      <c r="E581" s="19" t="s">
        <v>24</v>
      </c>
      <c r="F581" s="20"/>
      <c r="G581" s="20" t="str">
        <f t="shared" si="48"/>
        <v>ROTAM20IS_5/21</v>
      </c>
      <c r="H581" s="21"/>
      <c r="I581" s="22"/>
      <c r="J581" s="22"/>
    </row>
    <row r="582" spans="2:11" x14ac:dyDescent="0.2">
      <c r="B582" s="37" t="s">
        <v>198</v>
      </c>
      <c r="C582" s="17" t="s">
        <v>261</v>
      </c>
      <c r="D582" s="38" t="s">
        <v>262</v>
      </c>
      <c r="E582" s="19" t="s">
        <v>25</v>
      </c>
      <c r="F582" s="20"/>
      <c r="G582" s="20" t="str">
        <f t="shared" si="48"/>
        <v>ROTAM20IS_0/27</v>
      </c>
      <c r="H582" s="21"/>
      <c r="I582" s="22"/>
      <c r="J582" s="22"/>
    </row>
    <row r="583" spans="2:11" x14ac:dyDescent="0.2">
      <c r="B583" s="37" t="s">
        <v>198</v>
      </c>
      <c r="C583" s="17" t="s">
        <v>261</v>
      </c>
      <c r="D583" s="38" t="s">
        <v>262</v>
      </c>
      <c r="E583" s="19" t="s">
        <v>26</v>
      </c>
      <c r="F583" s="20"/>
      <c r="G583" s="20" t="str">
        <f t="shared" si="48"/>
        <v>ROTAM20IS_6/34</v>
      </c>
      <c r="H583" s="21"/>
      <c r="I583" s="22"/>
      <c r="J583" s="22"/>
    </row>
    <row r="584" spans="2:11" x14ac:dyDescent="0.2">
      <c r="B584" s="37" t="s">
        <v>198</v>
      </c>
      <c r="C584" s="17" t="s">
        <v>261</v>
      </c>
      <c r="D584" s="38" t="s">
        <v>262</v>
      </c>
      <c r="E584" s="19" t="s">
        <v>27</v>
      </c>
      <c r="F584" s="20"/>
      <c r="G584" s="20" t="str">
        <f t="shared" si="48"/>
        <v>ROTAM20IS_3/42</v>
      </c>
      <c r="H584" s="21"/>
      <c r="I584" s="22"/>
      <c r="J584" s="22"/>
    </row>
    <row r="585" spans="2:11" x14ac:dyDescent="0.2">
      <c r="B585" s="37" t="s">
        <v>198</v>
      </c>
      <c r="C585" s="17" t="s">
        <v>261</v>
      </c>
      <c r="D585" s="38" t="s">
        <v>262</v>
      </c>
      <c r="E585" s="19" t="s">
        <v>28</v>
      </c>
      <c r="F585" s="20"/>
      <c r="G585" s="20" t="str">
        <f t="shared" si="48"/>
        <v>ROTAM20IS_0/49</v>
      </c>
      <c r="H585" s="21"/>
      <c r="I585" s="22"/>
      <c r="J585" s="22"/>
    </row>
    <row r="586" spans="2:11" x14ac:dyDescent="0.2">
      <c r="B586" s="37" t="s">
        <v>198</v>
      </c>
      <c r="C586" s="17" t="s">
        <v>261</v>
      </c>
      <c r="D586" s="38" t="s">
        <v>262</v>
      </c>
      <c r="E586" s="19" t="s">
        <v>29</v>
      </c>
      <c r="F586" s="20"/>
      <c r="G586" s="20" t="str">
        <f t="shared" si="48"/>
        <v>ROTAM20IS_0/60</v>
      </c>
      <c r="H586" s="21"/>
      <c r="I586" s="22"/>
      <c r="J586" s="22"/>
    </row>
    <row r="587" spans="2:11" x14ac:dyDescent="0.2">
      <c r="B587" s="37" t="s">
        <v>198</v>
      </c>
      <c r="C587" s="17" t="s">
        <v>261</v>
      </c>
      <c r="D587" s="38" t="s">
        <v>262</v>
      </c>
      <c r="E587" s="19" t="s">
        <v>89</v>
      </c>
      <c r="F587" s="20"/>
      <c r="G587" s="20" t="str">
        <f t="shared" si="48"/>
        <v>ROTAM20IS_N 50</v>
      </c>
      <c r="H587" s="21"/>
      <c r="I587" s="22"/>
      <c r="J587" s="22"/>
    </row>
    <row r="588" spans="2:11" x14ac:dyDescent="0.2">
      <c r="B588" s="37" t="s">
        <v>198</v>
      </c>
      <c r="C588" s="17" t="s">
        <v>261</v>
      </c>
      <c r="D588" s="38" t="s">
        <v>262</v>
      </c>
      <c r="E588" s="19" t="s">
        <v>203</v>
      </c>
      <c r="F588" s="20"/>
      <c r="G588" s="20" t="str">
        <f t="shared" si="48"/>
        <v>ROTAM20IS_N 65</v>
      </c>
      <c r="H588" s="21"/>
      <c r="I588" s="22"/>
      <c r="J588" s="22"/>
    </row>
    <row r="589" spans="2:11" x14ac:dyDescent="0.2">
      <c r="B589" s="37" t="s">
        <v>198</v>
      </c>
      <c r="C589" s="17" t="s">
        <v>261</v>
      </c>
      <c r="D589" s="38" t="s">
        <v>262</v>
      </c>
      <c r="E589" s="19" t="s">
        <v>103</v>
      </c>
      <c r="F589" s="20"/>
      <c r="G589" s="20" t="str">
        <f t="shared" si="48"/>
        <v>ROTAM20IS_N 80</v>
      </c>
      <c r="H589" s="21"/>
      <c r="I589" s="22"/>
      <c r="J589" s="22"/>
    </row>
    <row r="590" spans="2:11" x14ac:dyDescent="0.2">
      <c r="B590" s="37" t="s">
        <v>198</v>
      </c>
      <c r="C590" s="17" t="s">
        <v>261</v>
      </c>
      <c r="D590" s="38" t="s">
        <v>262</v>
      </c>
      <c r="E590" s="19" t="s">
        <v>91</v>
      </c>
      <c r="F590" s="20"/>
      <c r="G590" s="20" t="str">
        <f t="shared" si="48"/>
        <v>ROTAM20IS_ 100</v>
      </c>
      <c r="H590" s="21"/>
      <c r="I590" s="22"/>
      <c r="J590" s="22"/>
    </row>
    <row r="591" spans="2:11" x14ac:dyDescent="0.2">
      <c r="B591" s="37" t="s">
        <v>198</v>
      </c>
      <c r="C591" s="17" t="s">
        <v>261</v>
      </c>
      <c r="D591" s="38" t="s">
        <v>262</v>
      </c>
      <c r="E591" s="19" t="s">
        <v>92</v>
      </c>
      <c r="F591" s="20"/>
      <c r="G591" s="20" t="str">
        <f t="shared" si="48"/>
        <v>ROTAM20IS_ 125</v>
      </c>
      <c r="H591" s="21"/>
      <c r="I591" s="22"/>
      <c r="J591" s="22"/>
    </row>
    <row r="592" spans="2:11" x14ac:dyDescent="0.2">
      <c r="B592" s="37" t="s">
        <v>198</v>
      </c>
      <c r="C592" s="17" t="s">
        <v>261</v>
      </c>
      <c r="D592" s="38" t="s">
        <v>262</v>
      </c>
      <c r="E592" s="19" t="s">
        <v>93</v>
      </c>
      <c r="F592" s="20"/>
      <c r="G592" s="20" t="str">
        <f t="shared" si="48"/>
        <v>ROTAM20IS_ 150</v>
      </c>
      <c r="H592" s="21"/>
      <c r="I592" s="22"/>
      <c r="J592" s="22"/>
    </row>
    <row r="593" spans="2:11" x14ac:dyDescent="0.2">
      <c r="B593" s="37" t="s">
        <v>198</v>
      </c>
      <c r="C593" s="17" t="s">
        <v>261</v>
      </c>
      <c r="D593" s="38" t="s">
        <v>262</v>
      </c>
      <c r="E593" s="19" t="s">
        <v>94</v>
      </c>
      <c r="F593" s="20"/>
      <c r="G593" s="20" t="str">
        <f t="shared" si="48"/>
        <v>ROTAM20IS_ 200</v>
      </c>
      <c r="H593" s="21"/>
      <c r="I593" s="22"/>
      <c r="J593" s="22"/>
    </row>
    <row r="594" spans="2:11" x14ac:dyDescent="0.2">
      <c r="B594" s="37" t="s">
        <v>198</v>
      </c>
      <c r="C594" s="17" t="s">
        <v>261</v>
      </c>
      <c r="D594" s="38" t="s">
        <v>262</v>
      </c>
      <c r="E594" s="19" t="s">
        <v>95</v>
      </c>
      <c r="F594" s="20"/>
      <c r="G594" s="20" t="str">
        <f t="shared" si="48"/>
        <v>ROTAM20IS_ 250</v>
      </c>
      <c r="H594" s="21"/>
      <c r="I594" s="22"/>
      <c r="J594" s="22"/>
    </row>
    <row r="595" spans="2:11" x14ac:dyDescent="0.2">
      <c r="B595" s="37" t="s">
        <v>198</v>
      </c>
      <c r="C595" s="17" t="s">
        <v>261</v>
      </c>
      <c r="D595" s="38" t="s">
        <v>262</v>
      </c>
      <c r="E595" s="19" t="s">
        <v>96</v>
      </c>
      <c r="F595" s="20"/>
      <c r="G595" s="20" t="str">
        <f t="shared" si="48"/>
        <v>ROTAM20IS_ 300</v>
      </c>
      <c r="H595" s="21"/>
      <c r="I595" s="22"/>
      <c r="J595" s="22"/>
    </row>
    <row r="596" spans="2:11" x14ac:dyDescent="0.2">
      <c r="B596" s="37"/>
      <c r="C596" s="17"/>
      <c r="D596" s="38"/>
      <c r="E596" s="19"/>
      <c r="F596" s="20"/>
      <c r="G596" s="20"/>
      <c r="H596" s="21"/>
      <c r="I596" s="22"/>
      <c r="J596" s="22"/>
    </row>
    <row r="597" spans="2:11" x14ac:dyDescent="0.2">
      <c r="B597" s="37" t="s">
        <v>198</v>
      </c>
      <c r="C597" s="17" t="s">
        <v>263</v>
      </c>
      <c r="D597" s="38" t="s">
        <v>264</v>
      </c>
      <c r="E597" s="19" t="s">
        <v>24</v>
      </c>
      <c r="F597" s="20" t="str">
        <f>UPPER(MID(B597,1,2)&amp;UPPER(MID(K597,16,3)&amp;UPPER(MID(K597,21,3)&amp;LEN(K597)&amp;UPPER(RIGHT(K597,2)))))</f>
        <v>ROLATION41ON</v>
      </c>
      <c r="G597" s="20" t="str">
        <f t="shared" ref="G597:G611" si="49">$F$597&amp;"_"&amp;UPPER(RIGHT(E597,4))</f>
        <v>ROLATION41ON_5/21</v>
      </c>
      <c r="H597" s="21"/>
      <c r="I597" s="22"/>
      <c r="J597" s="22"/>
      <c r="K597" s="23" t="str">
        <f>SUBSTITUTE(A101," ","")</f>
        <v>COMPENSATEURSDILATATION_Manchondilatation</v>
      </c>
    </row>
    <row r="598" spans="2:11" x14ac:dyDescent="0.2">
      <c r="B598" s="37" t="s">
        <v>198</v>
      </c>
      <c r="C598" s="17" t="s">
        <v>263</v>
      </c>
      <c r="D598" s="38" t="s">
        <v>264</v>
      </c>
      <c r="E598" s="19" t="s">
        <v>25</v>
      </c>
      <c r="F598" s="20"/>
      <c r="G598" s="20" t="str">
        <f t="shared" si="49"/>
        <v>ROLATION41ON_0/27</v>
      </c>
      <c r="H598" s="21"/>
      <c r="I598" s="22"/>
      <c r="J598" s="22"/>
    </row>
    <row r="599" spans="2:11" x14ac:dyDescent="0.2">
      <c r="B599" s="37" t="s">
        <v>198</v>
      </c>
      <c r="C599" s="17" t="s">
        <v>263</v>
      </c>
      <c r="D599" s="38" t="s">
        <v>264</v>
      </c>
      <c r="E599" s="19" t="s">
        <v>26</v>
      </c>
      <c r="F599" s="20"/>
      <c r="G599" s="20" t="str">
        <f t="shared" si="49"/>
        <v>ROLATION41ON_6/34</v>
      </c>
      <c r="H599" s="21"/>
      <c r="I599" s="22"/>
      <c r="J599" s="22"/>
    </row>
    <row r="600" spans="2:11" x14ac:dyDescent="0.2">
      <c r="B600" s="37" t="s">
        <v>198</v>
      </c>
      <c r="C600" s="17" t="s">
        <v>263</v>
      </c>
      <c r="D600" s="38" t="s">
        <v>264</v>
      </c>
      <c r="E600" s="19" t="s">
        <v>27</v>
      </c>
      <c r="F600" s="20"/>
      <c r="G600" s="20" t="str">
        <f t="shared" si="49"/>
        <v>ROLATION41ON_3/42</v>
      </c>
      <c r="H600" s="21"/>
      <c r="I600" s="22"/>
      <c r="J600" s="22"/>
    </row>
    <row r="601" spans="2:11" x14ac:dyDescent="0.2">
      <c r="B601" s="37" t="s">
        <v>198</v>
      </c>
      <c r="C601" s="17" t="s">
        <v>263</v>
      </c>
      <c r="D601" s="38" t="s">
        <v>264</v>
      </c>
      <c r="E601" s="19" t="s">
        <v>28</v>
      </c>
      <c r="F601" s="20"/>
      <c r="G601" s="20" t="str">
        <f t="shared" si="49"/>
        <v>ROLATION41ON_0/49</v>
      </c>
      <c r="H601" s="21"/>
      <c r="I601" s="22"/>
      <c r="J601" s="22"/>
    </row>
    <row r="602" spans="2:11" x14ac:dyDescent="0.2">
      <c r="B602" s="37" t="s">
        <v>198</v>
      </c>
      <c r="C602" s="17" t="s">
        <v>263</v>
      </c>
      <c r="D602" s="38" t="s">
        <v>264</v>
      </c>
      <c r="E602" s="19" t="s">
        <v>29</v>
      </c>
      <c r="F602" s="20"/>
      <c r="G602" s="20" t="str">
        <f t="shared" si="49"/>
        <v>ROLATION41ON_0/60</v>
      </c>
      <c r="H602" s="21"/>
      <c r="I602" s="22"/>
      <c r="J602" s="22"/>
    </row>
    <row r="603" spans="2:11" x14ac:dyDescent="0.2">
      <c r="B603" s="37" t="s">
        <v>198</v>
      </c>
      <c r="C603" s="17" t="s">
        <v>263</v>
      </c>
      <c r="D603" s="38" t="s">
        <v>264</v>
      </c>
      <c r="E603" s="19" t="s">
        <v>89</v>
      </c>
      <c r="F603" s="20"/>
      <c r="G603" s="20" t="str">
        <f t="shared" si="49"/>
        <v>ROLATION41ON_N 50</v>
      </c>
      <c r="H603" s="21"/>
      <c r="I603" s="22"/>
      <c r="J603" s="22"/>
    </row>
    <row r="604" spans="2:11" x14ac:dyDescent="0.2">
      <c r="B604" s="37" t="s">
        <v>198</v>
      </c>
      <c r="C604" s="17" t="s">
        <v>263</v>
      </c>
      <c r="D604" s="38" t="s">
        <v>264</v>
      </c>
      <c r="E604" s="19" t="s">
        <v>203</v>
      </c>
      <c r="F604" s="20"/>
      <c r="G604" s="20" t="str">
        <f t="shared" si="49"/>
        <v>ROLATION41ON_N 65</v>
      </c>
      <c r="H604" s="21"/>
      <c r="I604" s="22"/>
      <c r="J604" s="22"/>
    </row>
    <row r="605" spans="2:11" x14ac:dyDescent="0.2">
      <c r="B605" s="37" t="s">
        <v>198</v>
      </c>
      <c r="C605" s="17" t="s">
        <v>263</v>
      </c>
      <c r="D605" s="38" t="s">
        <v>264</v>
      </c>
      <c r="E605" s="19" t="s">
        <v>103</v>
      </c>
      <c r="F605" s="20"/>
      <c r="G605" s="20" t="str">
        <f t="shared" si="49"/>
        <v>ROLATION41ON_N 80</v>
      </c>
      <c r="H605" s="21"/>
      <c r="I605" s="22"/>
      <c r="J605" s="22"/>
    </row>
    <row r="606" spans="2:11" x14ac:dyDescent="0.2">
      <c r="B606" s="37" t="s">
        <v>198</v>
      </c>
      <c r="C606" s="17" t="s">
        <v>263</v>
      </c>
      <c r="D606" s="38" t="s">
        <v>264</v>
      </c>
      <c r="E606" s="19" t="s">
        <v>91</v>
      </c>
      <c r="F606" s="20"/>
      <c r="G606" s="20" t="str">
        <f t="shared" si="49"/>
        <v>ROLATION41ON_ 100</v>
      </c>
      <c r="H606" s="21"/>
      <c r="I606" s="22"/>
      <c r="J606" s="22"/>
    </row>
    <row r="607" spans="2:11" x14ac:dyDescent="0.2">
      <c r="B607" s="37" t="s">
        <v>198</v>
      </c>
      <c r="C607" s="17" t="s">
        <v>263</v>
      </c>
      <c r="D607" s="38" t="s">
        <v>264</v>
      </c>
      <c r="E607" s="19" t="s">
        <v>92</v>
      </c>
      <c r="F607" s="20"/>
      <c r="G607" s="20" t="str">
        <f t="shared" si="49"/>
        <v>ROLATION41ON_ 125</v>
      </c>
      <c r="H607" s="21"/>
      <c r="I607" s="22"/>
      <c r="J607" s="22"/>
    </row>
    <row r="608" spans="2:11" x14ac:dyDescent="0.2">
      <c r="B608" s="37" t="s">
        <v>198</v>
      </c>
      <c r="C608" s="17" t="s">
        <v>263</v>
      </c>
      <c r="D608" s="38" t="s">
        <v>264</v>
      </c>
      <c r="E608" s="19" t="s">
        <v>93</v>
      </c>
      <c r="F608" s="20"/>
      <c r="G608" s="20" t="str">
        <f t="shared" si="49"/>
        <v>ROLATION41ON_ 150</v>
      </c>
      <c r="H608" s="21"/>
      <c r="I608" s="22"/>
      <c r="J608" s="22"/>
    </row>
    <row r="609" spans="2:11" x14ac:dyDescent="0.2">
      <c r="B609" s="37" t="s">
        <v>198</v>
      </c>
      <c r="C609" s="17" t="s">
        <v>263</v>
      </c>
      <c r="D609" s="38" t="s">
        <v>264</v>
      </c>
      <c r="E609" s="19" t="s">
        <v>94</v>
      </c>
      <c r="F609" s="20"/>
      <c r="G609" s="20" t="str">
        <f t="shared" si="49"/>
        <v>ROLATION41ON_ 200</v>
      </c>
      <c r="H609" s="21"/>
      <c r="I609" s="22"/>
      <c r="J609" s="22"/>
    </row>
    <row r="610" spans="2:11" x14ac:dyDescent="0.2">
      <c r="B610" s="37" t="s">
        <v>198</v>
      </c>
      <c r="C610" s="17" t="s">
        <v>263</v>
      </c>
      <c r="D610" s="38" t="s">
        <v>264</v>
      </c>
      <c r="E610" s="19" t="s">
        <v>95</v>
      </c>
      <c r="F610" s="20"/>
      <c r="G610" s="20" t="str">
        <f t="shared" si="49"/>
        <v>ROLATION41ON_ 250</v>
      </c>
      <c r="H610" s="21"/>
      <c r="I610" s="22"/>
      <c r="J610" s="22"/>
    </row>
    <row r="611" spans="2:11" x14ac:dyDescent="0.2">
      <c r="B611" s="37" t="s">
        <v>198</v>
      </c>
      <c r="C611" s="17" t="s">
        <v>263</v>
      </c>
      <c r="D611" s="38" t="s">
        <v>264</v>
      </c>
      <c r="E611" s="19" t="s">
        <v>96</v>
      </c>
      <c r="F611" s="20"/>
      <c r="G611" s="20" t="str">
        <f t="shared" si="49"/>
        <v>ROLATION41ON_ 300</v>
      </c>
      <c r="H611" s="21"/>
      <c r="I611" s="22"/>
      <c r="J611" s="22"/>
    </row>
    <row r="612" spans="2:11" x14ac:dyDescent="0.2">
      <c r="B612" s="37"/>
      <c r="C612" s="17"/>
      <c r="D612" s="38"/>
      <c r="E612" s="19"/>
      <c r="F612" s="20"/>
      <c r="G612" s="20"/>
      <c r="H612" s="21"/>
      <c r="I612" s="22"/>
      <c r="J612" s="22"/>
    </row>
    <row r="613" spans="2:11" x14ac:dyDescent="0.2">
      <c r="B613" s="37" t="s">
        <v>198</v>
      </c>
      <c r="C613" s="17" t="s">
        <v>265</v>
      </c>
      <c r="D613" s="38" t="s">
        <v>266</v>
      </c>
      <c r="E613" s="19" t="s">
        <v>89</v>
      </c>
      <c r="F613" s="20" t="str">
        <f>UPPER(MID(B613,1,2)&amp;UPPER(MID(K613,16,3)&amp;UPPER(MID(K613,21,3)&amp;LEN(K613)&amp;UPPER(RIGHT(K613,2)))))</f>
        <v>ROATAON_49RE</v>
      </c>
      <c r="G613" s="20" t="str">
        <f t="shared" ref="G613:G621" si="50">$F$613&amp;"_"&amp;UPPER(RIGHT(E613,4))</f>
        <v>ROATAON_49RE_N 50</v>
      </c>
      <c r="H613" s="21"/>
      <c r="I613" s="22"/>
      <c r="J613" s="22"/>
      <c r="K613" s="23" t="str">
        <f>SUBSTITUTE(A102," ","")</f>
        <v>COMPENSATEURDILATATION_ManchonSTENFLEXousimilaire</v>
      </c>
    </row>
    <row r="614" spans="2:11" x14ac:dyDescent="0.2">
      <c r="B614" s="37" t="s">
        <v>198</v>
      </c>
      <c r="C614" s="17" t="s">
        <v>265</v>
      </c>
      <c r="D614" s="38" t="s">
        <v>266</v>
      </c>
      <c r="E614" s="19" t="s">
        <v>203</v>
      </c>
      <c r="F614" s="20"/>
      <c r="G614" s="20" t="str">
        <f t="shared" si="50"/>
        <v>ROATAON_49RE_N 65</v>
      </c>
      <c r="H614" s="21"/>
      <c r="I614" s="22"/>
      <c r="J614" s="22"/>
    </row>
    <row r="615" spans="2:11" x14ac:dyDescent="0.2">
      <c r="B615" s="37" t="s">
        <v>198</v>
      </c>
      <c r="C615" s="17" t="s">
        <v>265</v>
      </c>
      <c r="D615" s="38" t="s">
        <v>266</v>
      </c>
      <c r="E615" s="19" t="s">
        <v>103</v>
      </c>
      <c r="F615" s="20"/>
      <c r="G615" s="20" t="str">
        <f t="shared" si="50"/>
        <v>ROATAON_49RE_N 80</v>
      </c>
      <c r="H615" s="21"/>
      <c r="I615" s="22"/>
      <c r="J615" s="22"/>
    </row>
    <row r="616" spans="2:11" x14ac:dyDescent="0.2">
      <c r="B616" s="37" t="s">
        <v>198</v>
      </c>
      <c r="C616" s="17" t="s">
        <v>265</v>
      </c>
      <c r="D616" s="38" t="s">
        <v>266</v>
      </c>
      <c r="E616" s="19" t="s">
        <v>91</v>
      </c>
      <c r="F616" s="20"/>
      <c r="G616" s="20" t="str">
        <f t="shared" si="50"/>
        <v>ROATAON_49RE_ 100</v>
      </c>
      <c r="H616" s="21"/>
      <c r="I616" s="22"/>
      <c r="J616" s="22"/>
    </row>
    <row r="617" spans="2:11" x14ac:dyDescent="0.2">
      <c r="B617" s="37" t="s">
        <v>198</v>
      </c>
      <c r="C617" s="17" t="s">
        <v>265</v>
      </c>
      <c r="D617" s="38" t="s">
        <v>266</v>
      </c>
      <c r="E617" s="19" t="s">
        <v>92</v>
      </c>
      <c r="F617" s="20"/>
      <c r="G617" s="20" t="str">
        <f t="shared" si="50"/>
        <v>ROATAON_49RE_ 125</v>
      </c>
      <c r="H617" s="21"/>
      <c r="I617" s="22"/>
      <c r="J617" s="22"/>
    </row>
    <row r="618" spans="2:11" x14ac:dyDescent="0.2">
      <c r="B618" s="37" t="s">
        <v>198</v>
      </c>
      <c r="C618" s="17" t="s">
        <v>265</v>
      </c>
      <c r="D618" s="38" t="s">
        <v>266</v>
      </c>
      <c r="E618" s="19" t="s">
        <v>93</v>
      </c>
      <c r="F618" s="20"/>
      <c r="G618" s="20" t="str">
        <f t="shared" si="50"/>
        <v>ROATAON_49RE_ 150</v>
      </c>
      <c r="H618" s="21"/>
      <c r="I618" s="22"/>
      <c r="J618" s="22"/>
    </row>
    <row r="619" spans="2:11" x14ac:dyDescent="0.2">
      <c r="B619" s="37" t="s">
        <v>198</v>
      </c>
      <c r="C619" s="17" t="s">
        <v>265</v>
      </c>
      <c r="D619" s="38" t="s">
        <v>266</v>
      </c>
      <c r="E619" s="19" t="s">
        <v>94</v>
      </c>
      <c r="F619" s="20"/>
      <c r="G619" s="20" t="str">
        <f t="shared" si="50"/>
        <v>ROATAON_49RE_ 200</v>
      </c>
      <c r="H619" s="21"/>
      <c r="I619" s="22"/>
      <c r="J619" s="22"/>
    </row>
    <row r="620" spans="2:11" x14ac:dyDescent="0.2">
      <c r="B620" s="37" t="s">
        <v>198</v>
      </c>
      <c r="C620" s="17" t="s">
        <v>265</v>
      </c>
      <c r="D620" s="38" t="s">
        <v>266</v>
      </c>
      <c r="E620" s="19" t="s">
        <v>95</v>
      </c>
      <c r="F620" s="20"/>
      <c r="G620" s="20" t="str">
        <f t="shared" si="50"/>
        <v>ROATAON_49RE_ 250</v>
      </c>
      <c r="H620" s="21"/>
      <c r="I620" s="22"/>
      <c r="J620" s="22"/>
    </row>
    <row r="621" spans="2:11" x14ac:dyDescent="0.2">
      <c r="B621" s="37" t="s">
        <v>198</v>
      </c>
      <c r="C621" s="17" t="s">
        <v>265</v>
      </c>
      <c r="D621" s="38" t="s">
        <v>266</v>
      </c>
      <c r="E621" s="19" t="s">
        <v>96</v>
      </c>
      <c r="F621" s="20"/>
      <c r="G621" s="20" t="str">
        <f t="shared" si="50"/>
        <v>ROATAON_49RE_ 300</v>
      </c>
      <c r="H621" s="21"/>
      <c r="I621" s="22"/>
      <c r="J621" s="22"/>
    </row>
    <row r="622" spans="2:11" x14ac:dyDescent="0.2">
      <c r="B622" s="37"/>
      <c r="C622" s="17"/>
      <c r="D622" s="38"/>
      <c r="E622" s="19"/>
      <c r="F622" s="20"/>
      <c r="G622" s="20"/>
      <c r="H622" s="21"/>
      <c r="I622" s="22"/>
      <c r="J622" s="22"/>
    </row>
    <row r="623" spans="2:11" x14ac:dyDescent="0.2">
      <c r="B623" s="37" t="s">
        <v>198</v>
      </c>
      <c r="C623" s="17" t="s">
        <v>267</v>
      </c>
      <c r="D623" s="38" t="s">
        <v>268</v>
      </c>
      <c r="E623" s="19" t="s">
        <v>24</v>
      </c>
      <c r="F623" s="20" t="str">
        <f>UPPER(MID(B623,1,2)&amp;UPPER(MID(K623,16,3)&amp;UPPER(MID(K623,21,3)&amp;LEN(K623)&amp;UPPER(RIGHT(K623,2)))))</f>
        <v>ROOTEION62LE</v>
      </c>
      <c r="G623" s="20" t="str">
        <f>$F$623&amp;"_"&amp;UPPER(RIGHT(E623,4))</f>
        <v>ROOTEION62LE_5/21</v>
      </c>
      <c r="H623" s="21"/>
      <c r="I623" s="22"/>
      <c r="J623" s="22"/>
      <c r="K623" s="23" t="str">
        <f>SUBSTITUTE(A104," ","")</f>
        <v>ACCESSOIRESDEPROTECTION_Disconnecteurhydrauliquenoncontrôlable</v>
      </c>
    </row>
    <row r="624" spans="2:11" x14ac:dyDescent="0.2">
      <c r="B624" s="37" t="s">
        <v>198</v>
      </c>
      <c r="C624" s="17" t="s">
        <v>267</v>
      </c>
      <c r="D624" s="38" t="s">
        <v>268</v>
      </c>
      <c r="E624" s="19" t="s">
        <v>25</v>
      </c>
      <c r="F624" s="20"/>
      <c r="G624" s="20" t="str">
        <f>$F$623&amp;"_"&amp;UPPER(RIGHT(E624,4))</f>
        <v>ROOTEION62LE_0/27</v>
      </c>
      <c r="H624" s="21"/>
      <c r="I624" s="22"/>
      <c r="J624" s="22"/>
    </row>
    <row r="625" spans="2:11" x14ac:dyDescent="0.2">
      <c r="B625" s="37"/>
      <c r="C625" s="17"/>
      <c r="D625" s="38"/>
      <c r="E625" s="19"/>
      <c r="F625" s="20"/>
      <c r="G625" s="20"/>
      <c r="H625" s="21"/>
      <c r="I625" s="22"/>
      <c r="J625" s="22"/>
    </row>
    <row r="626" spans="2:11" x14ac:dyDescent="0.2">
      <c r="B626" s="37" t="s">
        <v>198</v>
      </c>
      <c r="C626" s="17" t="s">
        <v>267</v>
      </c>
      <c r="D626" s="38" t="s">
        <v>269</v>
      </c>
      <c r="E626" s="19" t="s">
        <v>270</v>
      </c>
      <c r="F626" s="20" t="str">
        <f>UPPER(MID(B626,1,2)&amp;UPPER(MID(K626,16,3)&amp;UPPER(MID(K626,21,3)&amp;LEN(K626)&amp;UPPER(RIGHT(K626,2)))))</f>
        <v>ROOTEION59LE</v>
      </c>
      <c r="G626" s="20" t="str">
        <f t="shared" ref="G626:G635" si="51">$F$626&amp;"_"&amp;UPPER(RIGHT(E626,4))</f>
        <v>ROOTEION59LE_5/17</v>
      </c>
      <c r="H626" s="21"/>
      <c r="I626" s="22"/>
      <c r="J626" s="22"/>
      <c r="K626" s="23" t="str">
        <f>SUBSTITUTE(A105," ","")</f>
        <v>ACCESSOIRESDEPROTECTION_Disconnecteurhydrauliquecontrôlable</v>
      </c>
    </row>
    <row r="627" spans="2:11" x14ac:dyDescent="0.2">
      <c r="B627" s="37" t="s">
        <v>198</v>
      </c>
      <c r="C627" s="17" t="s">
        <v>267</v>
      </c>
      <c r="D627" s="38" t="s">
        <v>269</v>
      </c>
      <c r="E627" s="19" t="s">
        <v>25</v>
      </c>
      <c r="F627" s="20"/>
      <c r="G627" s="20" t="str">
        <f t="shared" si="51"/>
        <v>ROOTEION59LE_0/27</v>
      </c>
      <c r="H627" s="21"/>
      <c r="I627" s="22"/>
      <c r="J627" s="22"/>
    </row>
    <row r="628" spans="2:11" x14ac:dyDescent="0.2">
      <c r="B628" s="37" t="s">
        <v>198</v>
      </c>
      <c r="C628" s="17" t="s">
        <v>267</v>
      </c>
      <c r="D628" s="38" t="s">
        <v>269</v>
      </c>
      <c r="E628" s="19" t="s">
        <v>26</v>
      </c>
      <c r="F628" s="20"/>
      <c r="G628" s="20" t="str">
        <f t="shared" si="51"/>
        <v>ROOTEION59LE_6/34</v>
      </c>
      <c r="H628" s="21"/>
      <c r="I628" s="22"/>
      <c r="J628" s="22"/>
    </row>
    <row r="629" spans="2:11" x14ac:dyDescent="0.2">
      <c r="B629" s="37" t="s">
        <v>198</v>
      </c>
      <c r="C629" s="17" t="s">
        <v>267</v>
      </c>
      <c r="D629" s="38" t="s">
        <v>269</v>
      </c>
      <c r="E629" s="19" t="s">
        <v>27</v>
      </c>
      <c r="F629" s="20"/>
      <c r="G629" s="20" t="str">
        <f t="shared" si="51"/>
        <v>ROOTEION59LE_3/42</v>
      </c>
      <c r="H629" s="21"/>
      <c r="I629" s="22"/>
      <c r="J629" s="22"/>
    </row>
    <row r="630" spans="2:11" x14ac:dyDescent="0.2">
      <c r="B630" s="37" t="s">
        <v>198</v>
      </c>
      <c r="C630" s="17" t="s">
        <v>267</v>
      </c>
      <c r="D630" s="38" t="s">
        <v>269</v>
      </c>
      <c r="E630" s="19" t="s">
        <v>28</v>
      </c>
      <c r="F630" s="20"/>
      <c r="G630" s="20" t="str">
        <f t="shared" si="51"/>
        <v>ROOTEION59LE_0/49</v>
      </c>
      <c r="H630" s="21"/>
      <c r="I630" s="22"/>
      <c r="J630" s="22"/>
    </row>
    <row r="631" spans="2:11" x14ac:dyDescent="0.2">
      <c r="B631" s="37" t="s">
        <v>198</v>
      </c>
      <c r="C631" s="17" t="s">
        <v>267</v>
      </c>
      <c r="D631" s="38" t="s">
        <v>269</v>
      </c>
      <c r="E631" s="19" t="s">
        <v>29</v>
      </c>
      <c r="F631" s="20"/>
      <c r="G631" s="20" t="str">
        <f t="shared" si="51"/>
        <v>ROOTEION59LE_0/60</v>
      </c>
      <c r="H631" s="21"/>
      <c r="I631" s="22"/>
      <c r="J631" s="22"/>
    </row>
    <row r="632" spans="2:11" x14ac:dyDescent="0.2">
      <c r="B632" s="37" t="s">
        <v>198</v>
      </c>
      <c r="C632" s="17" t="s">
        <v>267</v>
      </c>
      <c r="D632" s="38" t="s">
        <v>269</v>
      </c>
      <c r="E632" s="19" t="s">
        <v>203</v>
      </c>
      <c r="F632" s="20"/>
      <c r="G632" s="20" t="str">
        <f t="shared" si="51"/>
        <v>ROOTEION59LE_N 65</v>
      </c>
      <c r="H632" s="21"/>
      <c r="I632" s="22"/>
      <c r="J632" s="22"/>
    </row>
    <row r="633" spans="2:11" x14ac:dyDescent="0.2">
      <c r="B633" s="37" t="s">
        <v>198</v>
      </c>
      <c r="C633" s="17" t="s">
        <v>267</v>
      </c>
      <c r="D633" s="38" t="s">
        <v>269</v>
      </c>
      <c r="E633" s="19" t="s">
        <v>103</v>
      </c>
      <c r="F633" s="20"/>
      <c r="G633" s="20" t="str">
        <f t="shared" si="51"/>
        <v>ROOTEION59LE_N 80</v>
      </c>
      <c r="H633" s="21"/>
      <c r="I633" s="22"/>
      <c r="J633" s="22"/>
    </row>
    <row r="634" spans="2:11" x14ac:dyDescent="0.2">
      <c r="B634" s="37" t="s">
        <v>198</v>
      </c>
      <c r="C634" s="17" t="s">
        <v>267</v>
      </c>
      <c r="D634" s="38" t="s">
        <v>269</v>
      </c>
      <c r="E634" s="19" t="s">
        <v>91</v>
      </c>
      <c r="F634" s="20"/>
      <c r="G634" s="20" t="str">
        <f t="shared" si="51"/>
        <v>ROOTEION59LE_ 100</v>
      </c>
      <c r="H634" s="21"/>
      <c r="I634" s="22"/>
      <c r="J634" s="22"/>
    </row>
    <row r="635" spans="2:11" x14ac:dyDescent="0.2">
      <c r="B635" s="37" t="s">
        <v>198</v>
      </c>
      <c r="C635" s="17" t="s">
        <v>267</v>
      </c>
      <c r="D635" s="38" t="s">
        <v>269</v>
      </c>
      <c r="E635" s="19" t="s">
        <v>93</v>
      </c>
      <c r="F635" s="20"/>
      <c r="G635" s="20" t="str">
        <f t="shared" si="51"/>
        <v>ROOTEION59LE_ 150</v>
      </c>
      <c r="H635" s="21"/>
      <c r="I635" s="22"/>
      <c r="J635" s="22"/>
    </row>
    <row r="636" spans="2:11" x14ac:dyDescent="0.2">
      <c r="B636" s="37"/>
      <c r="C636" s="17"/>
      <c r="D636" s="38"/>
      <c r="E636" s="19"/>
      <c r="F636" s="20"/>
      <c r="G636" s="20"/>
      <c r="H636" s="21"/>
      <c r="I636" s="22"/>
      <c r="J636" s="22"/>
    </row>
    <row r="637" spans="2:11" x14ac:dyDescent="0.2">
      <c r="B637" s="37" t="s">
        <v>198</v>
      </c>
      <c r="C637" s="17" t="s">
        <v>267</v>
      </c>
      <c r="D637" s="38" t="s">
        <v>271</v>
      </c>
      <c r="E637" s="19" t="s">
        <v>24</v>
      </c>
      <c r="F637" s="20" t="str">
        <f>UPPER(MID(B637,1,2)&amp;UPPER(MID(K637,16,3)&amp;UPPER(MID(K637,21,3)&amp;LEN(K637)&amp;UPPER(RIGHT(K637,2)))))</f>
        <v>ROOTEION53ON</v>
      </c>
      <c r="G637" s="20" t="str">
        <f t="shared" ref="G637:G649" si="52">$F$637&amp;"_"&amp;UPPER(RIGHT(E637,4))</f>
        <v>ROOTEION53ON_5/21</v>
      </c>
      <c r="H637" s="21"/>
      <c r="I637" s="22"/>
      <c r="J637" s="22"/>
      <c r="K637" s="23" t="str">
        <f>SUBSTITUTE(A106," ","")</f>
        <v>ACCESSOIRESDEPROTECTION_Détendeurrégulateurdepression</v>
      </c>
    </row>
    <row r="638" spans="2:11" x14ac:dyDescent="0.2">
      <c r="B638" s="37" t="s">
        <v>198</v>
      </c>
      <c r="C638" s="17" t="s">
        <v>267</v>
      </c>
      <c r="D638" s="38" t="s">
        <v>271</v>
      </c>
      <c r="E638" s="19" t="s">
        <v>25</v>
      </c>
      <c r="F638" s="20"/>
      <c r="G638" s="20" t="str">
        <f t="shared" si="52"/>
        <v>ROOTEION53ON_0/27</v>
      </c>
      <c r="H638" s="21"/>
      <c r="I638" s="22"/>
      <c r="J638" s="22"/>
    </row>
    <row r="639" spans="2:11" x14ac:dyDescent="0.2">
      <c r="B639" s="37" t="s">
        <v>198</v>
      </c>
      <c r="C639" s="17" t="s">
        <v>267</v>
      </c>
      <c r="D639" s="38" t="s">
        <v>271</v>
      </c>
      <c r="E639" s="19" t="s">
        <v>26</v>
      </c>
      <c r="F639" s="20"/>
      <c r="G639" s="20" t="str">
        <f t="shared" si="52"/>
        <v>ROOTEION53ON_6/34</v>
      </c>
      <c r="H639" s="21"/>
      <c r="I639" s="22"/>
      <c r="J639" s="22"/>
    </row>
    <row r="640" spans="2:11" x14ac:dyDescent="0.2">
      <c r="B640" s="37" t="s">
        <v>198</v>
      </c>
      <c r="C640" s="17" t="s">
        <v>267</v>
      </c>
      <c r="D640" s="38" t="s">
        <v>271</v>
      </c>
      <c r="E640" s="19" t="s">
        <v>27</v>
      </c>
      <c r="F640" s="20"/>
      <c r="G640" s="20" t="str">
        <f t="shared" si="52"/>
        <v>ROOTEION53ON_3/42</v>
      </c>
      <c r="H640" s="21"/>
      <c r="I640" s="22"/>
      <c r="J640" s="22"/>
    </row>
    <row r="641" spans="2:11" x14ac:dyDescent="0.2">
      <c r="B641" s="37" t="s">
        <v>198</v>
      </c>
      <c r="C641" s="17" t="s">
        <v>267</v>
      </c>
      <c r="D641" s="38" t="s">
        <v>271</v>
      </c>
      <c r="E641" s="19" t="s">
        <v>28</v>
      </c>
      <c r="F641" s="20"/>
      <c r="G641" s="20" t="str">
        <f t="shared" si="52"/>
        <v>ROOTEION53ON_0/49</v>
      </c>
      <c r="H641" s="21"/>
      <c r="I641" s="22"/>
      <c r="J641" s="22"/>
    </row>
    <row r="642" spans="2:11" x14ac:dyDescent="0.2">
      <c r="B642" s="37" t="s">
        <v>198</v>
      </c>
      <c r="C642" s="17" t="s">
        <v>267</v>
      </c>
      <c r="D642" s="38" t="s">
        <v>271</v>
      </c>
      <c r="E642" s="19" t="s">
        <v>29</v>
      </c>
      <c r="F642" s="20"/>
      <c r="G642" s="20" t="str">
        <f t="shared" si="52"/>
        <v>ROOTEION53ON_0/60</v>
      </c>
      <c r="H642" s="21"/>
      <c r="I642" s="22"/>
      <c r="J642" s="22"/>
    </row>
    <row r="643" spans="2:11" x14ac:dyDescent="0.2">
      <c r="B643" s="37" t="s">
        <v>198</v>
      </c>
      <c r="C643" s="17" t="s">
        <v>267</v>
      </c>
      <c r="D643" s="38" t="s">
        <v>271</v>
      </c>
      <c r="E643" s="19" t="s">
        <v>203</v>
      </c>
      <c r="F643" s="20"/>
      <c r="G643" s="20" t="str">
        <f t="shared" si="52"/>
        <v>ROOTEION53ON_N 65</v>
      </c>
      <c r="H643" s="21"/>
      <c r="I643" s="22"/>
      <c r="J643" s="22"/>
    </row>
    <row r="644" spans="2:11" x14ac:dyDescent="0.2">
      <c r="B644" s="37" t="s">
        <v>198</v>
      </c>
      <c r="C644" s="17" t="s">
        <v>267</v>
      </c>
      <c r="D644" s="38" t="s">
        <v>271</v>
      </c>
      <c r="E644" s="19" t="s">
        <v>103</v>
      </c>
      <c r="F644" s="20"/>
      <c r="G644" s="20" t="str">
        <f t="shared" si="52"/>
        <v>ROOTEION53ON_N 80</v>
      </c>
      <c r="H644" s="21"/>
      <c r="I644" s="22"/>
      <c r="J644" s="22"/>
    </row>
    <row r="645" spans="2:11" x14ac:dyDescent="0.2">
      <c r="B645" s="37" t="s">
        <v>198</v>
      </c>
      <c r="C645" s="17" t="s">
        <v>267</v>
      </c>
      <c r="D645" s="38" t="s">
        <v>271</v>
      </c>
      <c r="E645" s="19" t="s">
        <v>91</v>
      </c>
      <c r="F645" s="20"/>
      <c r="G645" s="20" t="str">
        <f t="shared" si="52"/>
        <v>ROOTEION53ON_ 100</v>
      </c>
      <c r="H645" s="21"/>
      <c r="I645" s="22"/>
      <c r="J645" s="22"/>
    </row>
    <row r="646" spans="2:11" x14ac:dyDescent="0.2">
      <c r="B646" s="37" t="s">
        <v>198</v>
      </c>
      <c r="C646" s="17" t="s">
        <v>267</v>
      </c>
      <c r="D646" s="38" t="s">
        <v>271</v>
      </c>
      <c r="E646" s="19" t="s">
        <v>92</v>
      </c>
      <c r="F646" s="20"/>
      <c r="G646" s="20" t="str">
        <f t="shared" si="52"/>
        <v>ROOTEION53ON_ 125</v>
      </c>
      <c r="H646" s="21"/>
      <c r="I646" s="22"/>
      <c r="J646" s="22"/>
    </row>
    <row r="647" spans="2:11" x14ac:dyDescent="0.2">
      <c r="B647" s="37" t="s">
        <v>198</v>
      </c>
      <c r="C647" s="17" t="s">
        <v>267</v>
      </c>
      <c r="D647" s="38" t="s">
        <v>271</v>
      </c>
      <c r="E647" s="19" t="s">
        <v>93</v>
      </c>
      <c r="F647" s="20"/>
      <c r="G647" s="20" t="str">
        <f t="shared" si="52"/>
        <v>ROOTEION53ON_ 150</v>
      </c>
      <c r="H647" s="21"/>
      <c r="I647" s="22"/>
      <c r="J647" s="22"/>
    </row>
    <row r="648" spans="2:11" x14ac:dyDescent="0.2">
      <c r="B648" s="37" t="s">
        <v>198</v>
      </c>
      <c r="C648" s="17" t="s">
        <v>267</v>
      </c>
      <c r="D648" s="38" t="s">
        <v>271</v>
      </c>
      <c r="E648" s="19" t="s">
        <v>94</v>
      </c>
      <c r="F648" s="20"/>
      <c r="G648" s="20" t="str">
        <f t="shared" si="52"/>
        <v>ROOTEION53ON_ 200</v>
      </c>
      <c r="H648" s="21"/>
      <c r="I648" s="22"/>
      <c r="J648" s="22"/>
    </row>
    <row r="649" spans="2:11" x14ac:dyDescent="0.2">
      <c r="B649" s="37" t="s">
        <v>198</v>
      </c>
      <c r="C649" s="17" t="s">
        <v>267</v>
      </c>
      <c r="D649" s="38" t="s">
        <v>271</v>
      </c>
      <c r="E649" s="19" t="s">
        <v>95</v>
      </c>
      <c r="F649" s="20"/>
      <c r="G649" s="20" t="str">
        <f t="shared" si="52"/>
        <v>ROOTEION53ON_ 250</v>
      </c>
      <c r="H649" s="21"/>
      <c r="I649" s="22"/>
      <c r="J649" s="22"/>
    </row>
    <row r="650" spans="2:11" x14ac:dyDescent="0.2">
      <c r="B650" s="37"/>
      <c r="C650" s="17"/>
      <c r="D650" s="38"/>
      <c r="E650" s="19"/>
      <c r="F650" s="20"/>
      <c r="G650" s="20"/>
      <c r="H650" s="21"/>
      <c r="I650" s="22"/>
      <c r="J650" s="22"/>
    </row>
    <row r="651" spans="2:11" x14ac:dyDescent="0.2">
      <c r="B651" s="37" t="s">
        <v>198</v>
      </c>
      <c r="C651" s="17" t="s">
        <v>267</v>
      </c>
      <c r="D651" s="38" t="s">
        <v>272</v>
      </c>
      <c r="E651" s="19" t="s">
        <v>24</v>
      </c>
      <c r="F651" s="20" t="str">
        <f>UPPER(MID(B651,1,2)&amp;UPPER(MID(K651,16,3)&amp;UPPER(MID(K651,21,3)&amp;LEN(K651)&amp;UPPER(RIGHT(K651,2)))))</f>
        <v>ROOTEION41TÉ</v>
      </c>
      <c r="G651" s="20" t="str">
        <f t="shared" ref="G651:G656" si="53">$F$651&amp;"_"&amp;UPPER(RIGHT(E651,4))</f>
        <v>ROOTEION41TÉ_5/21</v>
      </c>
      <c r="H651" s="21"/>
      <c r="I651" s="22"/>
      <c r="J651" s="22"/>
      <c r="K651" s="23" t="str">
        <f>SUBSTITUTE(A107," ","")</f>
        <v>ACCESSOIRESDEPROTECTION_Soupapedesécurité</v>
      </c>
    </row>
    <row r="652" spans="2:11" x14ac:dyDescent="0.2">
      <c r="B652" s="37" t="s">
        <v>198</v>
      </c>
      <c r="C652" s="17" t="s">
        <v>267</v>
      </c>
      <c r="D652" s="38" t="s">
        <v>272</v>
      </c>
      <c r="E652" s="19" t="s">
        <v>25</v>
      </c>
      <c r="F652" s="20"/>
      <c r="G652" s="20" t="str">
        <f t="shared" si="53"/>
        <v>ROOTEION41TÉ_0/27</v>
      </c>
      <c r="H652" s="21"/>
      <c r="I652" s="22"/>
      <c r="J652" s="22"/>
    </row>
    <row r="653" spans="2:11" x14ac:dyDescent="0.2">
      <c r="B653" s="37" t="s">
        <v>198</v>
      </c>
      <c r="C653" s="17" t="s">
        <v>267</v>
      </c>
      <c r="D653" s="38" t="s">
        <v>272</v>
      </c>
      <c r="E653" s="19" t="s">
        <v>26</v>
      </c>
      <c r="F653" s="20"/>
      <c r="G653" s="20" t="str">
        <f t="shared" si="53"/>
        <v>ROOTEION41TÉ_6/34</v>
      </c>
      <c r="H653" s="21"/>
      <c r="I653" s="22"/>
      <c r="J653" s="22"/>
    </row>
    <row r="654" spans="2:11" x14ac:dyDescent="0.2">
      <c r="B654" s="37" t="s">
        <v>198</v>
      </c>
      <c r="C654" s="17" t="s">
        <v>267</v>
      </c>
      <c r="D654" s="38" t="s">
        <v>272</v>
      </c>
      <c r="E654" s="19" t="s">
        <v>27</v>
      </c>
      <c r="F654" s="20"/>
      <c r="G654" s="20" t="str">
        <f t="shared" si="53"/>
        <v>ROOTEION41TÉ_3/42</v>
      </c>
      <c r="H654" s="21"/>
      <c r="I654" s="22"/>
      <c r="J654" s="22"/>
    </row>
    <row r="655" spans="2:11" x14ac:dyDescent="0.2">
      <c r="B655" s="37" t="s">
        <v>198</v>
      </c>
      <c r="C655" s="17" t="s">
        <v>267</v>
      </c>
      <c r="D655" s="38" t="s">
        <v>272</v>
      </c>
      <c r="E655" s="19" t="s">
        <v>28</v>
      </c>
      <c r="F655" s="20"/>
      <c r="G655" s="20" t="str">
        <f t="shared" si="53"/>
        <v>ROOTEION41TÉ_0/49</v>
      </c>
      <c r="H655" s="21"/>
      <c r="I655" s="22"/>
      <c r="J655" s="22"/>
    </row>
    <row r="656" spans="2:11" x14ac:dyDescent="0.2">
      <c r="B656" s="37" t="s">
        <v>198</v>
      </c>
      <c r="C656" s="17" t="s">
        <v>267</v>
      </c>
      <c r="D656" s="38" t="s">
        <v>272</v>
      </c>
      <c r="E656" s="19" t="s">
        <v>29</v>
      </c>
      <c r="F656" s="20"/>
      <c r="G656" s="20" t="str">
        <f t="shared" si="53"/>
        <v>ROOTEION41TÉ_0/60</v>
      </c>
      <c r="H656" s="21"/>
      <c r="I656" s="22"/>
      <c r="J656" s="22"/>
    </row>
    <row r="657" spans="2:11" x14ac:dyDescent="0.2">
      <c r="B657" s="37"/>
      <c r="C657" s="17"/>
      <c r="D657" s="38"/>
      <c r="E657" s="19"/>
      <c r="F657" s="20"/>
      <c r="G657" s="20"/>
      <c r="H657" s="21"/>
      <c r="I657" s="22"/>
      <c r="J657" s="22"/>
    </row>
    <row r="658" spans="2:11" x14ac:dyDescent="0.2">
      <c r="B658" s="37" t="s">
        <v>198</v>
      </c>
      <c r="C658" s="17" t="s">
        <v>267</v>
      </c>
      <c r="D658" s="38" t="s">
        <v>273</v>
      </c>
      <c r="E658" s="19" t="s">
        <v>195</v>
      </c>
      <c r="F658" s="20" t="str">
        <f>UPPER(MID(B658,1,2)&amp;UPPER(MID(K658,16,3)&amp;UPPER(MID(K658,21,3)&amp;LEN(K658)&amp;UPPER(RIGHT(K658,2)))))</f>
        <v>ROOTEION58ES</v>
      </c>
      <c r="G658" s="20" t="str">
        <f>$F$658&amp;"_"&amp;UPPER(RIGHT(E658,4))</f>
        <v>ROOTEION58ES__A</v>
      </c>
      <c r="H658" s="21"/>
      <c r="I658" s="22"/>
      <c r="J658" s="22"/>
      <c r="K658" s="23" t="str">
        <f>SUBSTITUTE(A108," ","")</f>
        <v>ACCESSOIRESDEPROTECTION_Collecteurd'échappementdessoupapes</v>
      </c>
    </row>
    <row r="659" spans="2:11" x14ac:dyDescent="0.2">
      <c r="B659" s="37"/>
      <c r="C659" s="17"/>
      <c r="D659" s="38"/>
      <c r="E659" s="19"/>
      <c r="F659" s="20"/>
      <c r="G659" s="20"/>
      <c r="H659" s="21"/>
      <c r="I659" s="22"/>
      <c r="J659" s="22"/>
    </row>
    <row r="660" spans="2:11" x14ac:dyDescent="0.2">
      <c r="B660" s="37" t="s">
        <v>198</v>
      </c>
      <c r="C660" s="17" t="s">
        <v>274</v>
      </c>
      <c r="D660" s="38" t="s">
        <v>275</v>
      </c>
      <c r="E660" s="19" t="s">
        <v>276</v>
      </c>
      <c r="F660" s="20" t="str">
        <f>UPPER(MID(B660,1,2)&amp;UPPER(MID(K660,16,3)&amp;UPPER(MID(K660,21,3)&amp;LEN(K660)&amp;UPPER(RIGHT(K660,2)))))</f>
        <v>ROSTAQUE63IX</v>
      </c>
      <c r="G660" s="20" t="str">
        <f t="shared" ref="G660:G665" si="54">$F$660&amp;"_"&amp;UPPER(RIGHT(E660,4))</f>
        <v>ROSTAQUE63IX_0-56</v>
      </c>
      <c r="H660" s="21"/>
      <c r="I660" s="22"/>
      <c r="J660" s="22"/>
      <c r="K660" s="23" t="str">
        <f>SUBSTITUTE(A110," ","")</f>
        <v>MITIGEURSTHERMOSTATIQUESCOLLECT._MitigeurthermostatiqueULTRAMIX</v>
      </c>
    </row>
    <row r="661" spans="2:11" x14ac:dyDescent="0.2">
      <c r="B661" s="37" t="s">
        <v>198</v>
      </c>
      <c r="C661" s="17" t="s">
        <v>274</v>
      </c>
      <c r="D661" s="38" t="s">
        <v>275</v>
      </c>
      <c r="E661" s="19" t="s">
        <v>277</v>
      </c>
      <c r="F661" s="20"/>
      <c r="G661" s="20" t="str">
        <f t="shared" si="54"/>
        <v>ROSTAQUE63IX_0-80</v>
      </c>
      <c r="H661" s="21"/>
      <c r="I661" s="22"/>
      <c r="J661" s="22"/>
    </row>
    <row r="662" spans="2:11" x14ac:dyDescent="0.2">
      <c r="B662" s="37" t="s">
        <v>198</v>
      </c>
      <c r="C662" s="17" t="s">
        <v>274</v>
      </c>
      <c r="D662" s="38" t="s">
        <v>275</v>
      </c>
      <c r="E662" s="19" t="s">
        <v>278</v>
      </c>
      <c r="F662" s="20"/>
      <c r="G662" s="20" t="str">
        <f t="shared" si="54"/>
        <v>ROSTAQUE63IX_-120</v>
      </c>
      <c r="H662" s="21"/>
      <c r="I662" s="22"/>
      <c r="J662" s="22"/>
    </row>
    <row r="663" spans="2:11" x14ac:dyDescent="0.2">
      <c r="B663" s="37" t="s">
        <v>198</v>
      </c>
      <c r="C663" s="17" t="s">
        <v>274</v>
      </c>
      <c r="D663" s="38" t="s">
        <v>275</v>
      </c>
      <c r="E663" s="19" t="s">
        <v>279</v>
      </c>
      <c r="F663" s="20"/>
      <c r="G663" s="20" t="str">
        <f t="shared" si="54"/>
        <v>ROSTAQUE63IX_-175</v>
      </c>
      <c r="H663" s="21"/>
      <c r="I663" s="22"/>
      <c r="J663" s="22"/>
    </row>
    <row r="664" spans="2:11" x14ac:dyDescent="0.2">
      <c r="B664" s="37" t="s">
        <v>198</v>
      </c>
      <c r="C664" s="17" t="s">
        <v>274</v>
      </c>
      <c r="D664" s="38" t="s">
        <v>275</v>
      </c>
      <c r="E664" s="19" t="s">
        <v>280</v>
      </c>
      <c r="F664" s="20"/>
      <c r="G664" s="20" t="str">
        <f t="shared" si="54"/>
        <v>ROSTAQUE63IX_-260</v>
      </c>
      <c r="H664" s="21"/>
      <c r="I664" s="22"/>
      <c r="J664" s="22"/>
    </row>
    <row r="665" spans="2:11" x14ac:dyDescent="0.2">
      <c r="B665" s="37" t="s">
        <v>198</v>
      </c>
      <c r="C665" s="17" t="s">
        <v>274</v>
      </c>
      <c r="D665" s="38" t="s">
        <v>275</v>
      </c>
      <c r="E665" s="19" t="s">
        <v>281</v>
      </c>
      <c r="F665" s="20"/>
      <c r="G665" s="20" t="str">
        <f t="shared" si="54"/>
        <v>ROSTAQUE63IX_-400</v>
      </c>
      <c r="H665" s="21"/>
      <c r="I665" s="22"/>
      <c r="J665" s="22"/>
    </row>
    <row r="666" spans="2:11" x14ac:dyDescent="0.2">
      <c r="B666" s="37"/>
      <c r="C666" s="17"/>
      <c r="D666" s="38"/>
      <c r="E666" s="19"/>
      <c r="F666" s="20"/>
      <c r="G666" s="20"/>
      <c r="H666" s="21"/>
      <c r="I666" s="22"/>
      <c r="J666" s="22"/>
    </row>
    <row r="667" spans="2:11" x14ac:dyDescent="0.2">
      <c r="B667" s="37" t="s">
        <v>198</v>
      </c>
      <c r="C667" s="17" t="s">
        <v>282</v>
      </c>
      <c r="D667" s="38" t="s">
        <v>283</v>
      </c>
      <c r="E667" s="19" t="s">
        <v>213</v>
      </c>
      <c r="F667" s="20" t="str">
        <f>UPPER(MID(B667,1,2)&amp;UPPER(MID(K667,16,3)&amp;UPPER(MID(K667,21,3)&amp;LEN(K667)&amp;UPPER(RIGHT(K667,2)))))</f>
        <v>ROCOMEUR51RE</v>
      </c>
      <c r="G667" s="20" t="str">
        <f t="shared" ref="G667:G675" si="55">$F$667&amp;"_"&amp;UPPER(RIGHT(E667,4))</f>
        <v>ROCOMEUR51RE_N 15</v>
      </c>
      <c r="H667" s="21"/>
      <c r="I667" s="22"/>
      <c r="J667" s="22"/>
      <c r="K667" s="23" t="str">
        <f>SUBSTITUTE(A112," ","")</f>
        <v>COMPTEURSD'EAU_Compteurd'eaufroideSAPPELousimilaire</v>
      </c>
    </row>
    <row r="668" spans="2:11" x14ac:dyDescent="0.2">
      <c r="B668" s="37" t="s">
        <v>198</v>
      </c>
      <c r="C668" s="17" t="s">
        <v>282</v>
      </c>
      <c r="D668" s="38" t="s">
        <v>283</v>
      </c>
      <c r="E668" s="19" t="s">
        <v>110</v>
      </c>
      <c r="F668" s="20"/>
      <c r="G668" s="20" t="str">
        <f t="shared" si="55"/>
        <v>ROCOMEUR51RE_N 20</v>
      </c>
      <c r="H668" s="21"/>
      <c r="I668" s="22"/>
      <c r="J668" s="22"/>
    </row>
    <row r="669" spans="2:11" x14ac:dyDescent="0.2">
      <c r="B669" s="37" t="s">
        <v>198</v>
      </c>
      <c r="C669" s="17" t="s">
        <v>282</v>
      </c>
      <c r="D669" s="38" t="s">
        <v>283</v>
      </c>
      <c r="E669" s="19" t="s">
        <v>111</v>
      </c>
      <c r="F669" s="20"/>
      <c r="G669" s="20" t="str">
        <f t="shared" si="55"/>
        <v>ROCOMEUR51RE_N 25</v>
      </c>
      <c r="H669" s="21"/>
      <c r="I669" s="22"/>
      <c r="J669" s="22"/>
    </row>
    <row r="670" spans="2:11" x14ac:dyDescent="0.2">
      <c r="B670" s="37" t="s">
        <v>198</v>
      </c>
      <c r="C670" s="17" t="s">
        <v>282</v>
      </c>
      <c r="D670" s="38" t="s">
        <v>283</v>
      </c>
      <c r="E670" s="19" t="s">
        <v>100</v>
      </c>
      <c r="F670" s="20"/>
      <c r="G670" s="20" t="str">
        <f t="shared" si="55"/>
        <v>ROCOMEUR51RE_N 32</v>
      </c>
      <c r="H670" s="21"/>
      <c r="I670" s="22"/>
      <c r="J670" s="22"/>
    </row>
    <row r="671" spans="2:11" x14ac:dyDescent="0.2">
      <c r="B671" s="37" t="s">
        <v>198</v>
      </c>
      <c r="C671" s="17" t="s">
        <v>282</v>
      </c>
      <c r="D671" s="38" t="s">
        <v>283</v>
      </c>
      <c r="E671" s="19" t="s">
        <v>101</v>
      </c>
      <c r="F671" s="20"/>
      <c r="G671" s="20" t="str">
        <f t="shared" si="55"/>
        <v>ROCOMEUR51RE_N 40</v>
      </c>
      <c r="H671" s="21"/>
      <c r="I671" s="22"/>
      <c r="J671" s="22"/>
    </row>
    <row r="672" spans="2:11" x14ac:dyDescent="0.2">
      <c r="B672" s="37" t="s">
        <v>198</v>
      </c>
      <c r="C672" s="17" t="s">
        <v>282</v>
      </c>
      <c r="D672" s="38" t="s">
        <v>283</v>
      </c>
      <c r="E672" s="19" t="s">
        <v>89</v>
      </c>
      <c r="F672" s="20"/>
      <c r="G672" s="20" t="str">
        <f t="shared" si="55"/>
        <v>ROCOMEUR51RE_N 50</v>
      </c>
      <c r="H672" s="21"/>
      <c r="I672" s="22"/>
      <c r="J672" s="22"/>
    </row>
    <row r="673" spans="2:11" x14ac:dyDescent="0.2">
      <c r="B673" s="37" t="s">
        <v>198</v>
      </c>
      <c r="C673" s="17" t="s">
        <v>282</v>
      </c>
      <c r="D673" s="38" t="s">
        <v>283</v>
      </c>
      <c r="E673" s="19" t="s">
        <v>203</v>
      </c>
      <c r="F673" s="20"/>
      <c r="G673" s="20" t="str">
        <f t="shared" si="55"/>
        <v>ROCOMEUR51RE_N 65</v>
      </c>
      <c r="H673" s="21"/>
      <c r="I673" s="22"/>
      <c r="J673" s="22"/>
    </row>
    <row r="674" spans="2:11" x14ac:dyDescent="0.2">
      <c r="B674" s="37" t="s">
        <v>198</v>
      </c>
      <c r="C674" s="17" t="s">
        <v>282</v>
      </c>
      <c r="D674" s="38" t="s">
        <v>283</v>
      </c>
      <c r="E674" s="19" t="s">
        <v>103</v>
      </c>
      <c r="F674" s="20"/>
      <c r="G674" s="20" t="str">
        <f t="shared" si="55"/>
        <v>ROCOMEUR51RE_N 80</v>
      </c>
      <c r="H674" s="21"/>
      <c r="I674" s="22"/>
      <c r="J674" s="22"/>
    </row>
    <row r="675" spans="2:11" x14ac:dyDescent="0.2">
      <c r="B675" s="37" t="s">
        <v>198</v>
      </c>
      <c r="C675" s="17" t="s">
        <v>282</v>
      </c>
      <c r="D675" s="38" t="s">
        <v>283</v>
      </c>
      <c r="E675" s="19" t="s">
        <v>91</v>
      </c>
      <c r="F675" s="20"/>
      <c r="G675" s="20" t="str">
        <f t="shared" si="55"/>
        <v>ROCOMEUR51RE_ 100</v>
      </c>
      <c r="H675" s="21"/>
      <c r="I675" s="22"/>
      <c r="J675" s="22"/>
    </row>
    <row r="676" spans="2:11" x14ac:dyDescent="0.2">
      <c r="B676" s="37"/>
      <c r="C676" s="17"/>
      <c r="D676" s="38"/>
      <c r="E676" s="19"/>
      <c r="F676" s="20"/>
      <c r="G676" s="20"/>
      <c r="H676" s="21"/>
      <c r="I676" s="22"/>
      <c r="J676" s="22"/>
    </row>
    <row r="677" spans="2:11" x14ac:dyDescent="0.2">
      <c r="B677" s="37" t="s">
        <v>198</v>
      </c>
      <c r="C677" s="17" t="s">
        <v>282</v>
      </c>
      <c r="D677" s="38" t="s">
        <v>284</v>
      </c>
      <c r="E677" s="19" t="s">
        <v>195</v>
      </c>
      <c r="F677" s="20" t="str">
        <f>UPPER(MID(B677,1,2)&amp;UPPER(MID(K677,16,3)&amp;UPPER(MID(K677,21,3)&amp;LEN(K677)&amp;UPPER(RIGHT(K677,2)))))</f>
        <v>ROEMEEUR36NS</v>
      </c>
      <c r="G677" s="20" t="str">
        <f>$F$677&amp;"_"&amp;UPPER(RIGHT(E677,4))</f>
        <v>ROEMEEUR36NS__A</v>
      </c>
      <c r="H677" s="21"/>
      <c r="I677" s="22"/>
      <c r="J677" s="22"/>
      <c r="K677" s="23" t="str">
        <f>SUBSTITUTE(A113," ","")</f>
        <v>COMPTEURSD'EAU_Emetteursd'impulsions</v>
      </c>
    </row>
    <row r="678" spans="2:11" x14ac:dyDescent="0.2">
      <c r="B678" s="37"/>
      <c r="C678" s="17"/>
      <c r="D678" s="38"/>
      <c r="E678" s="19"/>
      <c r="F678" s="20"/>
      <c r="G678" s="20"/>
      <c r="H678" s="21"/>
      <c r="I678" s="22"/>
      <c r="J678" s="22"/>
    </row>
    <row r="679" spans="2:11" x14ac:dyDescent="0.2">
      <c r="B679" s="37" t="s">
        <v>198</v>
      </c>
      <c r="C679" s="17" t="s">
        <v>285</v>
      </c>
      <c r="D679" s="38" t="s">
        <v>286</v>
      </c>
      <c r="E679" s="19" t="s">
        <v>287</v>
      </c>
      <c r="F679" s="20" t="str">
        <f>UPPER(MID(B679,1,2)&amp;UPPER(MID(K679,16,3)&amp;UPPER(MID(K679,21,3)&amp;LEN(K679)&amp;UPPER(RIGHT(K679,2)))))</f>
        <v>ROGIEOMP105US</v>
      </c>
      <c r="G679" s="20" t="str">
        <f t="shared" ref="G679:G690" si="56">$F$679&amp;"_"&amp;UPPER(RIGHT(E679,4))</f>
        <v xml:space="preserve">ROGIEOMP105US_1.5 </v>
      </c>
      <c r="H679" s="21"/>
      <c r="I679" s="22"/>
      <c r="J679" s="22"/>
      <c r="K679" s="23" t="str">
        <f>SUBSTITUTE(A115," ","")</f>
        <v>COMPTEURSD'ENERGIE_CompteurSAPPELousimilaire,comprismesureur,émetteur,intégrateur,2sondes,4ddg,sortieMbus</v>
      </c>
    </row>
    <row r="680" spans="2:11" x14ac:dyDescent="0.2">
      <c r="B680" s="37" t="s">
        <v>198</v>
      </c>
      <c r="C680" s="17" t="s">
        <v>285</v>
      </c>
      <c r="D680" s="38" t="s">
        <v>286</v>
      </c>
      <c r="E680" s="19" t="s">
        <v>288</v>
      </c>
      <c r="F680" s="20"/>
      <c r="G680" s="20" t="str">
        <f t="shared" si="56"/>
        <v>ROGIEOMP105US_-2.5</v>
      </c>
      <c r="H680" s="21"/>
      <c r="I680" s="22"/>
      <c r="J680" s="22"/>
    </row>
    <row r="681" spans="2:11" x14ac:dyDescent="0.2">
      <c r="B681" s="37" t="s">
        <v>198</v>
      </c>
      <c r="C681" s="17" t="s">
        <v>285</v>
      </c>
      <c r="D681" s="38" t="s">
        <v>286</v>
      </c>
      <c r="E681" s="19" t="s">
        <v>289</v>
      </c>
      <c r="F681" s="20"/>
      <c r="G681" s="20" t="str">
        <f t="shared" si="56"/>
        <v>ROGIEOMP105US_-3.5</v>
      </c>
      <c r="H681" s="21"/>
      <c r="I681" s="22"/>
      <c r="J681" s="22"/>
    </row>
    <row r="682" spans="2:11" x14ac:dyDescent="0.2">
      <c r="B682" s="37" t="s">
        <v>198</v>
      </c>
      <c r="C682" s="17" t="s">
        <v>285</v>
      </c>
      <c r="D682" s="38" t="s">
        <v>286</v>
      </c>
      <c r="E682" s="19" t="s">
        <v>290</v>
      </c>
      <c r="F682" s="20"/>
      <c r="G682" s="20" t="str">
        <f t="shared" si="56"/>
        <v>ROGIEOMP105US_-6.0</v>
      </c>
      <c r="H682" s="21"/>
      <c r="I682" s="22"/>
      <c r="J682" s="22"/>
    </row>
    <row r="683" spans="2:11" x14ac:dyDescent="0.2">
      <c r="B683" s="37" t="s">
        <v>198</v>
      </c>
      <c r="C683" s="17" t="s">
        <v>285</v>
      </c>
      <c r="D683" s="38" t="s">
        <v>286</v>
      </c>
      <c r="E683" s="19" t="s">
        <v>291</v>
      </c>
      <c r="F683" s="20"/>
      <c r="G683" s="20" t="str">
        <f t="shared" si="56"/>
        <v>ROGIEOMP105US_0-10</v>
      </c>
      <c r="H683" s="21"/>
      <c r="I683" s="22"/>
      <c r="J683" s="22"/>
    </row>
    <row r="684" spans="2:11" x14ac:dyDescent="0.2">
      <c r="B684" s="37" t="s">
        <v>198</v>
      </c>
      <c r="C684" s="17" t="s">
        <v>285</v>
      </c>
      <c r="D684" s="38" t="s">
        <v>286</v>
      </c>
      <c r="E684" s="19" t="s">
        <v>292</v>
      </c>
      <c r="F684" s="20"/>
      <c r="G684" s="20" t="str">
        <f t="shared" si="56"/>
        <v>ROGIEOMP105US_0-15</v>
      </c>
      <c r="H684" s="21"/>
      <c r="I684" s="22"/>
      <c r="J684" s="22"/>
    </row>
    <row r="685" spans="2:11" x14ac:dyDescent="0.2">
      <c r="B685" s="37" t="s">
        <v>198</v>
      </c>
      <c r="C685" s="17" t="s">
        <v>285</v>
      </c>
      <c r="D685" s="38" t="s">
        <v>286</v>
      </c>
      <c r="E685" s="19" t="s">
        <v>293</v>
      </c>
      <c r="F685" s="20"/>
      <c r="G685" s="20" t="str">
        <f t="shared" si="56"/>
        <v>ROGIEOMP105US_5-25</v>
      </c>
      <c r="H685" s="21"/>
      <c r="I685" s="22"/>
      <c r="J685" s="22"/>
    </row>
    <row r="686" spans="2:11" x14ac:dyDescent="0.2">
      <c r="B686" s="37" t="s">
        <v>198</v>
      </c>
      <c r="C686" s="17" t="s">
        <v>285</v>
      </c>
      <c r="D686" s="38" t="s">
        <v>286</v>
      </c>
      <c r="E686" s="19" t="s">
        <v>294</v>
      </c>
      <c r="F686" s="20"/>
      <c r="G686" s="20" t="str">
        <f t="shared" si="56"/>
        <v>ROGIEOMP105US_0-40</v>
      </c>
      <c r="H686" s="21"/>
      <c r="I686" s="22"/>
      <c r="J686" s="22"/>
    </row>
    <row r="687" spans="2:11" x14ac:dyDescent="0.2">
      <c r="B687" s="37" t="s">
        <v>198</v>
      </c>
      <c r="C687" s="17" t="s">
        <v>285</v>
      </c>
      <c r="D687" s="38" t="s">
        <v>286</v>
      </c>
      <c r="E687" s="19" t="s">
        <v>295</v>
      </c>
      <c r="F687" s="20"/>
      <c r="G687" s="20" t="str">
        <f t="shared" si="56"/>
        <v>ROGIEOMP105US_0-60</v>
      </c>
      <c r="H687" s="21"/>
      <c r="I687" s="22"/>
      <c r="J687" s="22"/>
    </row>
    <row r="688" spans="2:11" x14ac:dyDescent="0.2">
      <c r="B688" s="37" t="s">
        <v>198</v>
      </c>
      <c r="C688" s="17" t="s">
        <v>285</v>
      </c>
      <c r="D688" s="38" t="s">
        <v>286</v>
      </c>
      <c r="E688" s="19" t="s">
        <v>296</v>
      </c>
      <c r="F688" s="20"/>
      <c r="G688" s="20" t="str">
        <f t="shared" si="56"/>
        <v>ROGIEOMP105US_-100</v>
      </c>
      <c r="H688" s="21"/>
      <c r="I688" s="22"/>
      <c r="J688" s="22"/>
    </row>
    <row r="689" spans="2:11" x14ac:dyDescent="0.2">
      <c r="B689" s="37" t="s">
        <v>198</v>
      </c>
      <c r="C689" s="17" t="s">
        <v>285</v>
      </c>
      <c r="D689" s="38" t="s">
        <v>286</v>
      </c>
      <c r="E689" s="19" t="s">
        <v>297</v>
      </c>
      <c r="F689" s="20"/>
      <c r="G689" s="20" t="str">
        <f t="shared" si="56"/>
        <v>ROGIEOMP105US_-150</v>
      </c>
      <c r="H689" s="21"/>
      <c r="I689" s="22"/>
      <c r="J689" s="22"/>
    </row>
    <row r="690" spans="2:11" x14ac:dyDescent="0.2">
      <c r="B690" s="37" t="s">
        <v>198</v>
      </c>
      <c r="C690" s="17" t="s">
        <v>285</v>
      </c>
      <c r="D690" s="38" t="s">
        <v>286</v>
      </c>
      <c r="E690" s="19" t="s">
        <v>298</v>
      </c>
      <c r="F690" s="20"/>
      <c r="G690" s="20" t="str">
        <f t="shared" si="56"/>
        <v>ROGIEOMP105US_-250</v>
      </c>
      <c r="H690" s="21"/>
      <c r="I690" s="22"/>
      <c r="J690" s="22"/>
    </row>
    <row r="691" spans="2:11" x14ac:dyDescent="0.2">
      <c r="B691" s="37"/>
      <c r="C691" s="17"/>
      <c r="D691" s="38"/>
      <c r="E691" s="19"/>
      <c r="F691" s="20"/>
      <c r="G691" s="20"/>
      <c r="H691" s="21"/>
      <c r="I691" s="22"/>
      <c r="J691" s="22"/>
    </row>
    <row r="692" spans="2:11" x14ac:dyDescent="0.2">
      <c r="B692" s="37" t="s">
        <v>198</v>
      </c>
      <c r="C692" s="17" t="s">
        <v>299</v>
      </c>
      <c r="D692" s="38" t="s">
        <v>300</v>
      </c>
      <c r="E692" s="19" t="s">
        <v>213</v>
      </c>
      <c r="F692" s="20" t="str">
        <f>UPPER(MID(B692,1,2)&amp;UPPER(MID(K692,16,3)&amp;UPPER(MID(K692,21,3)&amp;LEN(K692)&amp;UPPER(RIGHT(K692,2)))))</f>
        <v>RO_FIREG25AZ</v>
      </c>
      <c r="G692" s="20" t="str">
        <f t="shared" ref="G692:G697" si="57">$F$692&amp;"_"&amp;UPPER(RIGHT(E692,4))</f>
        <v>RO_FIREG25AZ_N 15</v>
      </c>
      <c r="H692" s="21"/>
      <c r="I692" s="22"/>
      <c r="J692" s="22"/>
      <c r="K692" s="23" t="str">
        <f>SUBSTITUTE(A117," ","")</f>
        <v>ROBINETTERIEGAZ_FiltreGaz</v>
      </c>
    </row>
    <row r="693" spans="2:11" x14ac:dyDescent="0.2">
      <c r="B693" s="37" t="s">
        <v>198</v>
      </c>
      <c r="C693" s="17" t="s">
        <v>299</v>
      </c>
      <c r="D693" s="38" t="s">
        <v>300</v>
      </c>
      <c r="E693" s="19" t="s">
        <v>110</v>
      </c>
      <c r="F693" s="20"/>
      <c r="G693" s="20" t="str">
        <f t="shared" si="57"/>
        <v>RO_FIREG25AZ_N 20</v>
      </c>
      <c r="H693" s="21"/>
      <c r="I693" s="22"/>
      <c r="J693" s="22"/>
    </row>
    <row r="694" spans="2:11" x14ac:dyDescent="0.2">
      <c r="B694" s="37" t="s">
        <v>198</v>
      </c>
      <c r="C694" s="17" t="s">
        <v>299</v>
      </c>
      <c r="D694" s="38" t="s">
        <v>300</v>
      </c>
      <c r="E694" s="19" t="s">
        <v>111</v>
      </c>
      <c r="F694" s="20"/>
      <c r="G694" s="20" t="str">
        <f t="shared" si="57"/>
        <v>RO_FIREG25AZ_N 25</v>
      </c>
      <c r="H694" s="21"/>
      <c r="I694" s="22"/>
      <c r="J694" s="22"/>
    </row>
    <row r="695" spans="2:11" x14ac:dyDescent="0.2">
      <c r="B695" s="37" t="s">
        <v>198</v>
      </c>
      <c r="C695" s="17" t="s">
        <v>299</v>
      </c>
      <c r="D695" s="38" t="s">
        <v>300</v>
      </c>
      <c r="E695" s="19" t="s">
        <v>100</v>
      </c>
      <c r="F695" s="20"/>
      <c r="G695" s="20" t="str">
        <f t="shared" si="57"/>
        <v>RO_FIREG25AZ_N 32</v>
      </c>
      <c r="H695" s="21"/>
      <c r="I695" s="22"/>
      <c r="J695" s="22"/>
    </row>
    <row r="696" spans="2:11" x14ac:dyDescent="0.2">
      <c r="B696" s="37" t="s">
        <v>198</v>
      </c>
      <c r="C696" s="17" t="s">
        <v>299</v>
      </c>
      <c r="D696" s="38" t="s">
        <v>300</v>
      </c>
      <c r="E696" s="19" t="s">
        <v>101</v>
      </c>
      <c r="F696" s="20"/>
      <c r="G696" s="20" t="str">
        <f t="shared" si="57"/>
        <v>RO_FIREG25AZ_N 40</v>
      </c>
      <c r="H696" s="21"/>
      <c r="I696" s="22"/>
      <c r="J696" s="22"/>
    </row>
    <row r="697" spans="2:11" x14ac:dyDescent="0.2">
      <c r="B697" s="37" t="s">
        <v>198</v>
      </c>
      <c r="C697" s="17" t="s">
        <v>299</v>
      </c>
      <c r="D697" s="38" t="s">
        <v>300</v>
      </c>
      <c r="E697" s="19" t="s">
        <v>89</v>
      </c>
      <c r="F697" s="20"/>
      <c r="G697" s="20" t="str">
        <f t="shared" si="57"/>
        <v>RO_FIREG25AZ_N 50</v>
      </c>
      <c r="H697" s="21"/>
      <c r="I697" s="22"/>
      <c r="J697" s="22"/>
    </row>
    <row r="698" spans="2:11" x14ac:dyDescent="0.2">
      <c r="B698" s="37"/>
      <c r="C698" s="17"/>
      <c r="D698" s="38"/>
      <c r="E698" s="19"/>
      <c r="F698" s="20"/>
      <c r="G698" s="20"/>
      <c r="H698" s="21"/>
      <c r="I698" s="22"/>
      <c r="J698" s="22"/>
    </row>
    <row r="699" spans="2:11" x14ac:dyDescent="0.2">
      <c r="B699" s="37" t="s">
        <v>198</v>
      </c>
      <c r="C699" s="17" t="s">
        <v>299</v>
      </c>
      <c r="D699" s="38" t="s">
        <v>301</v>
      </c>
      <c r="E699" s="19" t="s">
        <v>110</v>
      </c>
      <c r="F699" s="20" t="str">
        <f>UPPER(MID(B699,1,2)&amp;UPPER(MID(K699,16,3)&amp;UPPER(MID(K699,21,3)&amp;LEN(K699)&amp;UPPER(RIGHT(K699,2)))))</f>
        <v>RO_COTEU36NE</v>
      </c>
      <c r="G699" s="20" t="str">
        <f>$F$699&amp;"_"&amp;UPPER(RIGHT(E699,4))</f>
        <v>RO_COTEU36NE_N 20</v>
      </c>
      <c r="H699" s="21"/>
      <c r="I699" s="22"/>
      <c r="J699" s="22"/>
      <c r="K699" s="23" t="str">
        <f>SUBSTITUTE(A118," ","")</f>
        <v>ROBINETTERIEGAZ_CompteurGazàmembrane</v>
      </c>
    </row>
    <row r="700" spans="2:11" x14ac:dyDescent="0.2">
      <c r="B700" s="37" t="s">
        <v>198</v>
      </c>
      <c r="C700" s="17" t="s">
        <v>299</v>
      </c>
      <c r="D700" s="38" t="s">
        <v>301</v>
      </c>
      <c r="E700" s="19" t="s">
        <v>111</v>
      </c>
      <c r="F700" s="20"/>
      <c r="G700" s="20" t="str">
        <f>$F$699&amp;"_"&amp;UPPER(RIGHT(E700,4))</f>
        <v>RO_COTEU36NE_N 25</v>
      </c>
      <c r="H700" s="21"/>
      <c r="I700" s="22"/>
      <c r="J700" s="22"/>
    </row>
    <row r="701" spans="2:11" x14ac:dyDescent="0.2">
      <c r="B701" s="37"/>
      <c r="C701" s="17"/>
      <c r="D701" s="38"/>
      <c r="E701" s="19"/>
      <c r="F701" s="20"/>
      <c r="G701" s="20"/>
      <c r="H701" s="21"/>
      <c r="I701" s="22"/>
      <c r="J701" s="22"/>
    </row>
    <row r="702" spans="2:11" x14ac:dyDescent="0.2">
      <c r="B702" s="37" t="s">
        <v>198</v>
      </c>
      <c r="C702" s="17" t="s">
        <v>299</v>
      </c>
      <c r="D702" s="38" t="s">
        <v>302</v>
      </c>
      <c r="E702" s="19" t="s">
        <v>303</v>
      </c>
      <c r="F702" s="20" t="str">
        <f>UPPER(MID(B702,1,2)&amp;UPPER(MID(K702,16,3)&amp;UPPER(MID(K702,21,3)&amp;LEN(K702)&amp;UPPER(RIGHT(K702,2)))))</f>
        <v>RO_INCAT94NS</v>
      </c>
      <c r="G702" s="20" t="str">
        <f>$F$702&amp;"_"&amp;UPPER(RIGHT(E702,4))</f>
        <v xml:space="preserve">RO_INCAT94NS_100 </v>
      </c>
      <c r="H702" s="21"/>
      <c r="I702" s="22"/>
      <c r="J702" s="22"/>
      <c r="K702" s="23" t="str">
        <f>SUBSTITUTE(A119," ","")</f>
        <v>ROBINETTERIEGAZ_IndicateursdeconsommationGaz,comprenantcomptageàturbineetémetteursd'implusions</v>
      </c>
    </row>
    <row r="703" spans="2:11" x14ac:dyDescent="0.2">
      <c r="B703" s="37" t="s">
        <v>198</v>
      </c>
      <c r="C703" s="17" t="s">
        <v>299</v>
      </c>
      <c r="D703" s="38" t="s">
        <v>302</v>
      </c>
      <c r="E703" s="19" t="s">
        <v>304</v>
      </c>
      <c r="F703" s="20"/>
      <c r="G703" s="20" t="str">
        <f>$F$702&amp;"_"&amp;UPPER(RIGHT(E703,4))</f>
        <v>RO_INCAT94NS_ 160</v>
      </c>
      <c r="H703" s="21"/>
      <c r="I703" s="22"/>
      <c r="J703" s="22"/>
    </row>
    <row r="704" spans="2:11" x14ac:dyDescent="0.2">
      <c r="B704" s="37" t="s">
        <v>198</v>
      </c>
      <c r="C704" s="17" t="s">
        <v>299</v>
      </c>
      <c r="D704" s="38" t="s">
        <v>302</v>
      </c>
      <c r="E704" s="19" t="s">
        <v>305</v>
      </c>
      <c r="F704" s="20"/>
      <c r="G704" s="20" t="str">
        <f>$F$702&amp;"_"&amp;UPPER(RIGHT(E704,4))</f>
        <v>RO_INCAT94NS_ 250</v>
      </c>
      <c r="H704" s="21"/>
      <c r="I704" s="22"/>
      <c r="J704" s="22"/>
    </row>
    <row r="705" spans="2:11" x14ac:dyDescent="0.2">
      <c r="B705" s="37" t="s">
        <v>198</v>
      </c>
      <c r="C705" s="17" t="s">
        <v>299</v>
      </c>
      <c r="D705" s="38" t="s">
        <v>302</v>
      </c>
      <c r="E705" s="19" t="s">
        <v>306</v>
      </c>
      <c r="F705" s="20"/>
      <c r="G705" s="20" t="str">
        <f>$F$702&amp;"_"&amp;UPPER(RIGHT(E705,4))</f>
        <v>RO_INCAT94NS_ 400</v>
      </c>
      <c r="H705" s="21"/>
      <c r="I705" s="22"/>
      <c r="J705" s="22"/>
    </row>
    <row r="706" spans="2:11" x14ac:dyDescent="0.2">
      <c r="B706" s="37"/>
      <c r="C706" s="17"/>
      <c r="D706" s="38"/>
      <c r="E706" s="19"/>
      <c r="F706" s="20"/>
      <c r="G706" s="20"/>
      <c r="H706" s="21"/>
      <c r="I706" s="22"/>
      <c r="J706" s="22"/>
    </row>
    <row r="707" spans="2:11" x14ac:dyDescent="0.2">
      <c r="B707" s="37" t="s">
        <v>198</v>
      </c>
      <c r="C707" s="17" t="s">
        <v>299</v>
      </c>
      <c r="D707" s="38" t="s">
        <v>307</v>
      </c>
      <c r="E707" s="19" t="s">
        <v>308</v>
      </c>
      <c r="F707" s="20" t="str">
        <f>UPPER(MID(B707,1,2)&amp;UPPER(MID(K707,16,3)&amp;UPPER(MID(K707,21,3)&amp;LEN(K707)&amp;UPPER(RIGHT(K707,2)))))</f>
        <v>RO_GAANN65NT</v>
      </c>
      <c r="G707" s="20" t="str">
        <f t="shared" ref="G707:G718" si="58">$F$707&amp;"_"&amp;UPPER(RIGHT(E707,4))</f>
        <v>RO_GAANN65NT_N 15</v>
      </c>
      <c r="H707" s="21"/>
      <c r="I707" s="22"/>
      <c r="J707" s="22"/>
      <c r="K707" s="23" t="str">
        <f>SUBSTITUTE(A120," ","")</f>
        <v>ROBINETTERIEGAZ_GazVanned'arrêtgénéraldanscoffretsousverredormant</v>
      </c>
    </row>
    <row r="708" spans="2:11" x14ac:dyDescent="0.2">
      <c r="B708" s="37" t="s">
        <v>198</v>
      </c>
      <c r="C708" s="17" t="s">
        <v>299</v>
      </c>
      <c r="D708" s="38" t="s">
        <v>307</v>
      </c>
      <c r="E708" s="19" t="s">
        <v>309</v>
      </c>
      <c r="F708" s="20"/>
      <c r="G708" s="20" t="str">
        <f t="shared" si="58"/>
        <v>RO_GAANN65NT_N 20</v>
      </c>
      <c r="H708" s="21"/>
      <c r="I708" s="22"/>
      <c r="J708" s="22"/>
    </row>
    <row r="709" spans="2:11" x14ac:dyDescent="0.2">
      <c r="B709" s="37" t="s">
        <v>198</v>
      </c>
      <c r="C709" s="17" t="s">
        <v>299</v>
      </c>
      <c r="D709" s="38" t="s">
        <v>307</v>
      </c>
      <c r="E709" s="19" t="s">
        <v>310</v>
      </c>
      <c r="F709" s="20"/>
      <c r="G709" s="20" t="str">
        <f t="shared" si="58"/>
        <v>RO_GAANN65NT_N 25</v>
      </c>
      <c r="H709" s="21"/>
      <c r="I709" s="22"/>
      <c r="J709" s="22"/>
    </row>
    <row r="710" spans="2:11" x14ac:dyDescent="0.2">
      <c r="B710" s="37" t="s">
        <v>198</v>
      </c>
      <c r="C710" s="17" t="s">
        <v>299</v>
      </c>
      <c r="D710" s="38" t="s">
        <v>307</v>
      </c>
      <c r="E710" s="19" t="s">
        <v>311</v>
      </c>
      <c r="F710" s="20"/>
      <c r="G710" s="20" t="str">
        <f t="shared" si="58"/>
        <v>RO_GAANN65NT_N 32</v>
      </c>
      <c r="H710" s="21"/>
      <c r="I710" s="22"/>
      <c r="J710" s="22"/>
    </row>
    <row r="711" spans="2:11" x14ac:dyDescent="0.2">
      <c r="B711" s="37" t="s">
        <v>198</v>
      </c>
      <c r="C711" s="17" t="s">
        <v>299</v>
      </c>
      <c r="D711" s="38" t="s">
        <v>307</v>
      </c>
      <c r="E711" s="19" t="s">
        <v>312</v>
      </c>
      <c r="F711" s="20"/>
      <c r="G711" s="20" t="str">
        <f t="shared" si="58"/>
        <v>RO_GAANN65NT_N 40</v>
      </c>
      <c r="H711" s="21"/>
      <c r="I711" s="22"/>
      <c r="J711" s="22"/>
    </row>
    <row r="712" spans="2:11" x14ac:dyDescent="0.2">
      <c r="B712" s="37" t="s">
        <v>198</v>
      </c>
      <c r="C712" s="17" t="s">
        <v>299</v>
      </c>
      <c r="D712" s="38" t="s">
        <v>307</v>
      </c>
      <c r="E712" s="19" t="s">
        <v>313</v>
      </c>
      <c r="F712" s="20"/>
      <c r="G712" s="20" t="str">
        <f t="shared" si="58"/>
        <v>RO_GAANN65NT_N 50</v>
      </c>
      <c r="H712" s="21"/>
      <c r="I712" s="22"/>
      <c r="J712" s="22"/>
    </row>
    <row r="713" spans="2:11" x14ac:dyDescent="0.2">
      <c r="B713" s="37" t="s">
        <v>198</v>
      </c>
      <c r="C713" s="17" t="s">
        <v>299</v>
      </c>
      <c r="D713" s="38" t="s">
        <v>307</v>
      </c>
      <c r="E713" s="19" t="s">
        <v>314</v>
      </c>
      <c r="F713" s="20"/>
      <c r="G713" s="20" t="str">
        <f t="shared" si="58"/>
        <v>RO_GAANN65NT_N 65</v>
      </c>
      <c r="H713" s="21"/>
      <c r="I713" s="22"/>
      <c r="J713" s="22"/>
    </row>
    <row r="714" spans="2:11" x14ac:dyDescent="0.2">
      <c r="B714" s="37" t="s">
        <v>198</v>
      </c>
      <c r="C714" s="17" t="s">
        <v>299</v>
      </c>
      <c r="D714" s="38" t="s">
        <v>307</v>
      </c>
      <c r="E714" s="19" t="s">
        <v>315</v>
      </c>
      <c r="F714" s="20"/>
      <c r="G714" s="20" t="str">
        <f t="shared" si="58"/>
        <v>RO_GAANN65NT_N 80</v>
      </c>
      <c r="H714" s="21"/>
      <c r="I714" s="22"/>
      <c r="J714" s="22"/>
    </row>
    <row r="715" spans="2:11" x14ac:dyDescent="0.2">
      <c r="B715" s="37" t="s">
        <v>198</v>
      </c>
      <c r="C715" s="17" t="s">
        <v>299</v>
      </c>
      <c r="D715" s="38" t="s">
        <v>307</v>
      </c>
      <c r="E715" s="19" t="s">
        <v>316</v>
      </c>
      <c r="F715" s="20"/>
      <c r="G715" s="20" t="str">
        <f t="shared" si="58"/>
        <v>RO_GAANN65NT_ 100</v>
      </c>
      <c r="H715" s="21"/>
      <c r="I715" s="22"/>
      <c r="J715" s="22"/>
    </row>
    <row r="716" spans="2:11" x14ac:dyDescent="0.2">
      <c r="B716" s="37" t="s">
        <v>198</v>
      </c>
      <c r="C716" s="17" t="s">
        <v>299</v>
      </c>
      <c r="D716" s="38" t="s">
        <v>307</v>
      </c>
      <c r="E716" s="19" t="s">
        <v>317</v>
      </c>
      <c r="F716" s="20"/>
      <c r="G716" s="20" t="str">
        <f t="shared" si="58"/>
        <v>RO_GAANN65NT_ 125</v>
      </c>
      <c r="H716" s="21"/>
      <c r="I716" s="22"/>
      <c r="J716" s="22"/>
    </row>
    <row r="717" spans="2:11" x14ac:dyDescent="0.2">
      <c r="B717" s="37" t="s">
        <v>198</v>
      </c>
      <c r="C717" s="17" t="s">
        <v>299</v>
      </c>
      <c r="D717" s="38" t="s">
        <v>307</v>
      </c>
      <c r="E717" s="19" t="s">
        <v>318</v>
      </c>
      <c r="F717" s="20"/>
      <c r="G717" s="20" t="str">
        <f t="shared" si="58"/>
        <v>RO_GAANN65NT_ 150</v>
      </c>
      <c r="H717" s="21"/>
      <c r="I717" s="22"/>
      <c r="J717" s="22"/>
    </row>
    <row r="718" spans="2:11" x14ac:dyDescent="0.2">
      <c r="B718" s="37" t="s">
        <v>198</v>
      </c>
      <c r="C718" s="17" t="s">
        <v>299</v>
      </c>
      <c r="D718" s="38" t="s">
        <v>307</v>
      </c>
      <c r="E718" s="19" t="s">
        <v>319</v>
      </c>
      <c r="F718" s="20"/>
      <c r="G718" s="20" t="str">
        <f t="shared" si="58"/>
        <v>RO_GAANN65NT_ 200</v>
      </c>
      <c r="H718" s="21"/>
      <c r="I718" s="22"/>
      <c r="J718" s="22"/>
    </row>
    <row r="719" spans="2:11" x14ac:dyDescent="0.2">
      <c r="B719" s="37"/>
      <c r="C719" s="17"/>
      <c r="D719" s="38"/>
      <c r="E719" s="19"/>
      <c r="F719" s="20"/>
      <c r="G719" s="20"/>
      <c r="H719" s="21"/>
      <c r="I719" s="22"/>
      <c r="J719" s="22"/>
    </row>
    <row r="720" spans="2:11" x14ac:dyDescent="0.2">
      <c r="B720" s="37" t="s">
        <v>198</v>
      </c>
      <c r="C720" s="17" t="s">
        <v>299</v>
      </c>
      <c r="D720" s="38" t="s">
        <v>320</v>
      </c>
      <c r="E720" s="19" t="s">
        <v>213</v>
      </c>
      <c r="F720" s="20" t="str">
        <f>UPPER(MID(B720,1,2)&amp;UPPER(MID(K720,16,3)&amp;UPPER(MID(K720,21,3)&amp;LEN(K720)&amp;UPPER(RIGHT(K720,2)))))</f>
        <v>RO_ELTRO47EL</v>
      </c>
      <c r="G720" s="20" t="str">
        <f t="shared" ref="G720:G725" si="59">$F$720&amp;"_"&amp;UPPER(RIGHT(E720,4))</f>
        <v>RO_ELTRO47EL_N 15</v>
      </c>
      <c r="H720" s="21"/>
      <c r="I720" s="22"/>
      <c r="J720" s="22"/>
      <c r="K720" s="23" t="str">
        <f>SUBSTITUTE(A121," ","")</f>
        <v>ROBINETTERIEGAZ_ElectrovanneGazréarmementmanuel</v>
      </c>
    </row>
    <row r="721" spans="2:11" x14ac:dyDescent="0.2">
      <c r="B721" s="37" t="s">
        <v>198</v>
      </c>
      <c r="C721" s="17" t="s">
        <v>299</v>
      </c>
      <c r="D721" s="38" t="s">
        <v>320</v>
      </c>
      <c r="E721" s="19" t="s">
        <v>110</v>
      </c>
      <c r="F721" s="20"/>
      <c r="G721" s="20" t="str">
        <f t="shared" si="59"/>
        <v>RO_ELTRO47EL_N 20</v>
      </c>
      <c r="H721" s="21"/>
      <c r="I721" s="22"/>
      <c r="J721" s="22"/>
    </row>
    <row r="722" spans="2:11" x14ac:dyDescent="0.2">
      <c r="B722" s="37" t="s">
        <v>198</v>
      </c>
      <c r="C722" s="17" t="s">
        <v>299</v>
      </c>
      <c r="D722" s="38" t="s">
        <v>320</v>
      </c>
      <c r="E722" s="19" t="s">
        <v>111</v>
      </c>
      <c r="F722" s="20"/>
      <c r="G722" s="20" t="str">
        <f t="shared" si="59"/>
        <v>RO_ELTRO47EL_N 25</v>
      </c>
      <c r="H722" s="21"/>
      <c r="I722" s="22"/>
      <c r="J722" s="22"/>
    </row>
    <row r="723" spans="2:11" x14ac:dyDescent="0.2">
      <c r="B723" s="37" t="s">
        <v>198</v>
      </c>
      <c r="C723" s="17" t="s">
        <v>299</v>
      </c>
      <c r="D723" s="38" t="s">
        <v>320</v>
      </c>
      <c r="E723" s="19" t="s">
        <v>101</v>
      </c>
      <c r="F723" s="20"/>
      <c r="G723" s="20" t="str">
        <f t="shared" si="59"/>
        <v>RO_ELTRO47EL_N 40</v>
      </c>
      <c r="H723" s="21"/>
      <c r="I723" s="22"/>
      <c r="J723" s="22"/>
    </row>
    <row r="724" spans="2:11" x14ac:dyDescent="0.2">
      <c r="B724" s="37" t="s">
        <v>198</v>
      </c>
      <c r="C724" s="17" t="s">
        <v>299</v>
      </c>
      <c r="D724" s="38" t="s">
        <v>320</v>
      </c>
      <c r="E724" s="19" t="s">
        <v>89</v>
      </c>
      <c r="F724" s="20"/>
      <c r="G724" s="20" t="str">
        <f t="shared" si="59"/>
        <v>RO_ELTRO47EL_N 50</v>
      </c>
      <c r="H724" s="21"/>
      <c r="I724" s="22"/>
      <c r="J724" s="22"/>
    </row>
    <row r="725" spans="2:11" x14ac:dyDescent="0.2">
      <c r="B725" s="37" t="s">
        <v>198</v>
      </c>
      <c r="C725" s="17" t="s">
        <v>299</v>
      </c>
      <c r="D725" s="38" t="s">
        <v>320</v>
      </c>
      <c r="E725" s="19" t="s">
        <v>203</v>
      </c>
      <c r="F725" s="20"/>
      <c r="G725" s="20" t="str">
        <f t="shared" si="59"/>
        <v>RO_ELTRO47EL_N 65</v>
      </c>
      <c r="H725" s="21"/>
      <c r="I725" s="22"/>
      <c r="J725" s="22"/>
    </row>
    <row r="726" spans="2:11" x14ac:dyDescent="0.2">
      <c r="B726" s="37"/>
      <c r="C726" s="17"/>
      <c r="D726" s="38"/>
      <c r="E726" s="19"/>
      <c r="F726" s="20"/>
      <c r="G726" s="20"/>
      <c r="H726" s="21"/>
      <c r="I726" s="22"/>
      <c r="J726" s="22"/>
    </row>
    <row r="727" spans="2:11" x14ac:dyDescent="0.2">
      <c r="B727" s="37" t="s">
        <v>198</v>
      </c>
      <c r="C727" s="17" t="s">
        <v>299</v>
      </c>
      <c r="D727" s="38" t="s">
        <v>321</v>
      </c>
      <c r="E727" s="19" t="s">
        <v>195</v>
      </c>
      <c r="F727" s="20" t="str">
        <f>UPPER(MID(B727,1,2)&amp;UPPER(MID(K727,16,3)&amp;UPPER(MID(K727,21,3)&amp;LEN(K727)&amp;UPPER(RIGHT(K727,2)))))</f>
        <v>RO_CORET35RE</v>
      </c>
      <c r="G727" s="20" t="str">
        <f>$F$727&amp;"_"&amp;UPPER(RIGHT(E727,4))</f>
        <v>RO_CORET35RE__A</v>
      </c>
      <c r="H727" s="21"/>
      <c r="I727" s="22"/>
      <c r="J727" s="22"/>
      <c r="K727" s="23" t="str">
        <f>SUBSTITUTE(A122," ","")</f>
        <v>ROBINETTERIEGAZ_Coffretmicrocoupure</v>
      </c>
    </row>
    <row r="728" spans="2:11" x14ac:dyDescent="0.2">
      <c r="B728" s="37"/>
      <c r="C728" s="17"/>
      <c r="D728" s="38"/>
      <c r="E728" s="19"/>
      <c r="F728" s="20"/>
      <c r="G728" s="20"/>
      <c r="H728" s="21"/>
      <c r="I728" s="22"/>
      <c r="J728" s="22"/>
    </row>
    <row r="729" spans="2:11" x14ac:dyDescent="0.2">
      <c r="B729" s="37" t="s">
        <v>198</v>
      </c>
      <c r="C729" s="17" t="s">
        <v>299</v>
      </c>
      <c r="D729" s="38" t="s">
        <v>322</v>
      </c>
      <c r="E729" s="19" t="s">
        <v>195</v>
      </c>
      <c r="F729" s="20" t="str">
        <f>UPPER(MID(B729,1,2)&amp;UPPER(MID(K729,16,3)&amp;UPPER(MID(K729,21,3)&amp;LEN(K729)&amp;UPPER(RIGHT(K729,2)))))</f>
        <v>RO_INRRU89ES</v>
      </c>
      <c r="G729" s="20" t="str">
        <f>$F$729&amp;"_"&amp;UPPER(RIGHT(E729,4))</f>
        <v>RO_INRRU89ES__A</v>
      </c>
      <c r="H729" s="21"/>
      <c r="I729" s="22"/>
      <c r="J729" s="22"/>
      <c r="K729" s="23" t="str">
        <f>SUBSTITUTE(A123," ","")</f>
        <v>ROBINETTERIEGAZ_Interrupteurcoupdepoingcomprisalimentation,raccordementsettousaccessoires</v>
      </c>
    </row>
    <row r="730" spans="2:11" x14ac:dyDescent="0.2">
      <c r="B730" s="37"/>
      <c r="C730" s="17"/>
      <c r="D730" s="38"/>
      <c r="E730" s="19"/>
      <c r="F730" s="20"/>
      <c r="G730" s="20"/>
      <c r="H730" s="21"/>
      <c r="I730" s="22"/>
      <c r="J730" s="22"/>
    </row>
    <row r="731" spans="2:11" x14ac:dyDescent="0.2">
      <c r="B731" s="37" t="s">
        <v>198</v>
      </c>
      <c r="C731" s="17" t="s">
        <v>299</v>
      </c>
      <c r="D731" s="38" t="s">
        <v>323</v>
      </c>
      <c r="E731" s="19" t="s">
        <v>213</v>
      </c>
      <c r="F731" s="20" t="str">
        <f>UPPER(MID(B731,1,2)&amp;UPPER(MID(K731,16,3)&amp;UPPER(MID(K731,21,3)&amp;LEN(K731)&amp;UPPER(RIGHT(K731,2)))))</f>
        <v>RO_GAANN47DS</v>
      </c>
      <c r="G731" s="20" t="str">
        <f t="shared" ref="G731:G736" si="60">$F$731&amp;"_"&amp;UPPER(RIGHT(E731,4))</f>
        <v>RO_GAANN47DS_N 15</v>
      </c>
      <c r="H731" s="21"/>
      <c r="I731" s="22"/>
      <c r="J731" s="22"/>
      <c r="K731" s="23" t="str">
        <f>SUBSTITUTE(A124," ","")</f>
        <v>ROBINETTERIEGAZ_GazVanned'arrêtycomprisraccords</v>
      </c>
    </row>
    <row r="732" spans="2:11" x14ac:dyDescent="0.2">
      <c r="B732" s="37" t="s">
        <v>198</v>
      </c>
      <c r="C732" s="17" t="s">
        <v>299</v>
      </c>
      <c r="D732" s="38" t="s">
        <v>323</v>
      </c>
      <c r="E732" s="19" t="s">
        <v>110</v>
      </c>
      <c r="F732" s="20"/>
      <c r="G732" s="20" t="str">
        <f t="shared" si="60"/>
        <v>RO_GAANN47DS_N 20</v>
      </c>
      <c r="H732" s="21"/>
      <c r="I732" s="22"/>
      <c r="J732" s="22"/>
    </row>
    <row r="733" spans="2:11" x14ac:dyDescent="0.2">
      <c r="B733" s="37" t="s">
        <v>198</v>
      </c>
      <c r="C733" s="17" t="s">
        <v>299</v>
      </c>
      <c r="D733" s="38" t="s">
        <v>323</v>
      </c>
      <c r="E733" s="19" t="s">
        <v>111</v>
      </c>
      <c r="F733" s="20"/>
      <c r="G733" s="20" t="str">
        <f t="shared" si="60"/>
        <v>RO_GAANN47DS_N 25</v>
      </c>
      <c r="H733" s="21"/>
      <c r="I733" s="22"/>
      <c r="J733" s="22"/>
    </row>
    <row r="734" spans="2:11" x14ac:dyDescent="0.2">
      <c r="B734" s="37" t="s">
        <v>198</v>
      </c>
      <c r="C734" s="17" t="s">
        <v>299</v>
      </c>
      <c r="D734" s="38" t="s">
        <v>323</v>
      </c>
      <c r="E734" s="19" t="s">
        <v>100</v>
      </c>
      <c r="F734" s="20"/>
      <c r="G734" s="20" t="str">
        <f t="shared" si="60"/>
        <v>RO_GAANN47DS_N 32</v>
      </c>
      <c r="H734" s="21"/>
      <c r="I734" s="22"/>
      <c r="J734" s="22"/>
    </row>
    <row r="735" spans="2:11" x14ac:dyDescent="0.2">
      <c r="B735" s="37" t="s">
        <v>198</v>
      </c>
      <c r="C735" s="17" t="s">
        <v>299</v>
      </c>
      <c r="D735" s="38" t="s">
        <v>323</v>
      </c>
      <c r="E735" s="19" t="s">
        <v>101</v>
      </c>
      <c r="F735" s="20"/>
      <c r="G735" s="20" t="str">
        <f t="shared" si="60"/>
        <v>RO_GAANN47DS_N 40</v>
      </c>
      <c r="H735" s="21"/>
      <c r="I735" s="22"/>
      <c r="J735" s="22"/>
    </row>
    <row r="736" spans="2:11" x14ac:dyDescent="0.2">
      <c r="B736" s="37" t="s">
        <v>198</v>
      </c>
      <c r="C736" s="17" t="s">
        <v>299</v>
      </c>
      <c r="D736" s="38" t="s">
        <v>323</v>
      </c>
      <c r="E736" s="19" t="s">
        <v>89</v>
      </c>
      <c r="F736" s="20"/>
      <c r="G736" s="20" t="str">
        <f t="shared" si="60"/>
        <v>RO_GAANN47DS_N 50</v>
      </c>
      <c r="H736" s="21"/>
      <c r="I736" s="22"/>
      <c r="J736" s="22"/>
    </row>
    <row r="737" spans="2:11" x14ac:dyDescent="0.2">
      <c r="B737" s="37"/>
      <c r="C737" s="17"/>
      <c r="D737" s="38"/>
      <c r="E737" s="19"/>
      <c r="F737" s="20"/>
      <c r="G737" s="20"/>
      <c r="H737" s="21"/>
      <c r="I737" s="22"/>
      <c r="J737" s="22"/>
    </row>
    <row r="738" spans="2:11" x14ac:dyDescent="0.2">
      <c r="B738" s="37" t="s">
        <v>198</v>
      </c>
      <c r="C738" s="17" t="s">
        <v>324</v>
      </c>
      <c r="D738" s="38" t="s">
        <v>325</v>
      </c>
      <c r="E738" s="19" t="s">
        <v>326</v>
      </c>
      <c r="F738" s="20" t="str">
        <f>UPPER(MID(B738,1,2)&amp;UPPER(MID(K738,16,3)&amp;UPPER(MID(K738,21,3)&amp;LEN(K738)&amp;UPPER(RIGHT(K738,2)))))</f>
        <v>ROLONVAS59RE</v>
      </c>
      <c r="G738" s="20" t="str">
        <f t="shared" ref="G738:G753" si="61">$F$738&amp;"_"&amp;UPPER(RIGHT(E738,4))</f>
        <v>ROLONVAS59RE_TÉ 8</v>
      </c>
      <c r="H738" s="21"/>
      <c r="I738" s="22"/>
      <c r="J738" s="22"/>
      <c r="K738" s="23" t="str">
        <f>SUBSTITUTE(A126," ","")</f>
        <v>EXPANSIONSETBALLONS_VaseexpansionàmembraneFLAMCOousimilaire</v>
      </c>
    </row>
    <row r="739" spans="2:11" x14ac:dyDescent="0.2">
      <c r="B739" s="37" t="s">
        <v>198</v>
      </c>
      <c r="C739" s="17" t="s">
        <v>324</v>
      </c>
      <c r="D739" s="38" t="s">
        <v>325</v>
      </c>
      <c r="E739" s="19" t="s">
        <v>327</v>
      </c>
      <c r="F739" s="20"/>
      <c r="G739" s="20" t="str">
        <f t="shared" si="61"/>
        <v>ROLONVAS59RE_É 12</v>
      </c>
      <c r="H739" s="21"/>
      <c r="I739" s="22"/>
      <c r="J739" s="22"/>
    </row>
    <row r="740" spans="2:11" x14ac:dyDescent="0.2">
      <c r="B740" s="37" t="s">
        <v>198</v>
      </c>
      <c r="C740" s="17" t="s">
        <v>324</v>
      </c>
      <c r="D740" s="38" t="s">
        <v>325</v>
      </c>
      <c r="E740" s="19" t="s">
        <v>328</v>
      </c>
      <c r="F740" s="20"/>
      <c r="G740" s="20" t="str">
        <f t="shared" si="61"/>
        <v>ROLONVAS59RE_É 18</v>
      </c>
      <c r="H740" s="21"/>
      <c r="I740" s="22"/>
      <c r="J740" s="22"/>
    </row>
    <row r="741" spans="2:11" x14ac:dyDescent="0.2">
      <c r="B741" s="37" t="s">
        <v>198</v>
      </c>
      <c r="C741" s="17" t="s">
        <v>324</v>
      </c>
      <c r="D741" s="38" t="s">
        <v>325</v>
      </c>
      <c r="E741" s="19" t="s">
        <v>329</v>
      </c>
      <c r="F741" s="20"/>
      <c r="G741" s="20" t="str">
        <f t="shared" si="61"/>
        <v>ROLONVAS59RE_É 24</v>
      </c>
      <c r="H741" s="21"/>
      <c r="I741" s="22"/>
      <c r="J741" s="22"/>
    </row>
    <row r="742" spans="2:11" x14ac:dyDescent="0.2">
      <c r="B742" s="37" t="s">
        <v>198</v>
      </c>
      <c r="C742" s="17" t="s">
        <v>324</v>
      </c>
      <c r="D742" s="38" t="s">
        <v>325</v>
      </c>
      <c r="E742" s="19" t="s">
        <v>330</v>
      </c>
      <c r="F742" s="20"/>
      <c r="G742" s="20" t="str">
        <f t="shared" si="61"/>
        <v>ROLONVAS59RE_É 35</v>
      </c>
      <c r="H742" s="21"/>
      <c r="I742" s="22"/>
      <c r="J742" s="22"/>
    </row>
    <row r="743" spans="2:11" x14ac:dyDescent="0.2">
      <c r="B743" s="37" t="s">
        <v>198</v>
      </c>
      <c r="C743" s="17" t="s">
        <v>324</v>
      </c>
      <c r="D743" s="38" t="s">
        <v>325</v>
      </c>
      <c r="E743" s="19" t="s">
        <v>331</v>
      </c>
      <c r="F743" s="20"/>
      <c r="G743" s="20" t="str">
        <f t="shared" si="61"/>
        <v>ROLONVAS59RE_É 50</v>
      </c>
      <c r="H743" s="21"/>
      <c r="I743" s="22"/>
      <c r="J743" s="22"/>
    </row>
    <row r="744" spans="2:11" x14ac:dyDescent="0.2">
      <c r="B744" s="37" t="s">
        <v>198</v>
      </c>
      <c r="C744" s="17" t="s">
        <v>324</v>
      </c>
      <c r="D744" s="38" t="s">
        <v>325</v>
      </c>
      <c r="E744" s="19" t="s">
        <v>332</v>
      </c>
      <c r="F744" s="20"/>
      <c r="G744" s="20" t="str">
        <f t="shared" si="61"/>
        <v>ROLONVAS59RE_É 80</v>
      </c>
      <c r="H744" s="21"/>
      <c r="I744" s="22"/>
      <c r="J744" s="22"/>
    </row>
    <row r="745" spans="2:11" x14ac:dyDescent="0.2">
      <c r="B745" s="37" t="s">
        <v>198</v>
      </c>
      <c r="C745" s="17" t="s">
        <v>324</v>
      </c>
      <c r="D745" s="38" t="s">
        <v>325</v>
      </c>
      <c r="E745" s="19" t="s">
        <v>333</v>
      </c>
      <c r="F745" s="20"/>
      <c r="G745" s="20" t="str">
        <f t="shared" si="61"/>
        <v>ROLONVAS59RE_ 100</v>
      </c>
      <c r="H745" s="21"/>
      <c r="I745" s="22"/>
      <c r="J745" s="22"/>
    </row>
    <row r="746" spans="2:11" x14ac:dyDescent="0.2">
      <c r="B746" s="37" t="s">
        <v>198</v>
      </c>
      <c r="C746" s="17" t="s">
        <v>324</v>
      </c>
      <c r="D746" s="38" t="s">
        <v>325</v>
      </c>
      <c r="E746" s="19" t="s">
        <v>334</v>
      </c>
      <c r="F746" s="20"/>
      <c r="G746" s="20" t="str">
        <f t="shared" si="61"/>
        <v>ROLONVAS59RE_ 150</v>
      </c>
      <c r="H746" s="21"/>
      <c r="I746" s="22"/>
      <c r="J746" s="22"/>
    </row>
    <row r="747" spans="2:11" x14ac:dyDescent="0.2">
      <c r="B747" s="37" t="s">
        <v>198</v>
      </c>
      <c r="C747" s="17" t="s">
        <v>324</v>
      </c>
      <c r="D747" s="38" t="s">
        <v>325</v>
      </c>
      <c r="E747" s="19" t="s">
        <v>335</v>
      </c>
      <c r="F747" s="20"/>
      <c r="G747" s="20" t="str">
        <f t="shared" si="61"/>
        <v>ROLONVAS59RE_ 200</v>
      </c>
      <c r="H747" s="21"/>
      <c r="I747" s="22"/>
      <c r="J747" s="22"/>
    </row>
    <row r="748" spans="2:11" x14ac:dyDescent="0.2">
      <c r="B748" s="37" t="s">
        <v>198</v>
      </c>
      <c r="C748" s="17" t="s">
        <v>324</v>
      </c>
      <c r="D748" s="38" t="s">
        <v>325</v>
      </c>
      <c r="E748" s="19" t="s">
        <v>336</v>
      </c>
      <c r="F748" s="20"/>
      <c r="G748" s="20" t="str">
        <f t="shared" si="61"/>
        <v>ROLONVAS59RE_ 250</v>
      </c>
      <c r="H748" s="21"/>
      <c r="I748" s="22"/>
      <c r="J748" s="22"/>
    </row>
    <row r="749" spans="2:11" x14ac:dyDescent="0.2">
      <c r="B749" s="37" t="s">
        <v>198</v>
      </c>
      <c r="C749" s="17" t="s">
        <v>324</v>
      </c>
      <c r="D749" s="38" t="s">
        <v>325</v>
      </c>
      <c r="E749" s="19" t="s">
        <v>337</v>
      </c>
      <c r="F749" s="20"/>
      <c r="G749" s="20" t="str">
        <f t="shared" si="61"/>
        <v>ROLONVAS59RE_ 300</v>
      </c>
      <c r="H749" s="21"/>
      <c r="I749" s="22"/>
      <c r="J749" s="22"/>
    </row>
    <row r="750" spans="2:11" x14ac:dyDescent="0.2">
      <c r="B750" s="37" t="s">
        <v>198</v>
      </c>
      <c r="C750" s="17" t="s">
        <v>324</v>
      </c>
      <c r="D750" s="38" t="s">
        <v>325</v>
      </c>
      <c r="E750" s="19" t="s">
        <v>338</v>
      </c>
      <c r="F750" s="20"/>
      <c r="G750" s="20" t="str">
        <f t="shared" si="61"/>
        <v>ROLONVAS59RE_ 400</v>
      </c>
      <c r="H750" s="21"/>
      <c r="I750" s="22"/>
      <c r="J750" s="22"/>
    </row>
    <row r="751" spans="2:11" x14ac:dyDescent="0.2">
      <c r="B751" s="37" t="s">
        <v>198</v>
      </c>
      <c r="C751" s="17" t="s">
        <v>324</v>
      </c>
      <c r="D751" s="38" t="s">
        <v>325</v>
      </c>
      <c r="E751" s="19" t="s">
        <v>339</v>
      </c>
      <c r="F751" s="20"/>
      <c r="G751" s="20" t="str">
        <f t="shared" si="61"/>
        <v>ROLONVAS59RE_ 500</v>
      </c>
      <c r="H751" s="21"/>
      <c r="I751" s="22"/>
      <c r="J751" s="22"/>
    </row>
    <row r="752" spans="2:11" x14ac:dyDescent="0.2">
      <c r="B752" s="37" t="s">
        <v>198</v>
      </c>
      <c r="C752" s="17" t="s">
        <v>324</v>
      </c>
      <c r="D752" s="38" t="s">
        <v>325</v>
      </c>
      <c r="E752" s="19" t="s">
        <v>340</v>
      </c>
      <c r="F752" s="20"/>
      <c r="G752" s="20" t="str">
        <f t="shared" si="61"/>
        <v>ROLONVAS59RE_ 600</v>
      </c>
      <c r="H752" s="21"/>
      <c r="I752" s="22"/>
      <c r="J752" s="22"/>
    </row>
    <row r="753" spans="2:11" x14ac:dyDescent="0.2">
      <c r="B753" s="37" t="s">
        <v>198</v>
      </c>
      <c r="C753" s="17" t="s">
        <v>324</v>
      </c>
      <c r="D753" s="38" t="s">
        <v>325</v>
      </c>
      <c r="E753" s="19" t="s">
        <v>341</v>
      </c>
      <c r="F753" s="20"/>
      <c r="G753" s="20" t="str">
        <f t="shared" si="61"/>
        <v>ROLONVAS59RE_1000</v>
      </c>
      <c r="H753" s="21"/>
      <c r="I753" s="22"/>
      <c r="J753" s="22"/>
    </row>
    <row r="754" spans="2:11" x14ac:dyDescent="0.2">
      <c r="B754" s="37"/>
      <c r="C754" s="17"/>
      <c r="D754" s="38"/>
      <c r="E754" s="19"/>
      <c r="F754" s="20"/>
      <c r="G754" s="20"/>
      <c r="H754" s="21"/>
      <c r="I754" s="22"/>
      <c r="J754" s="22"/>
    </row>
    <row r="755" spans="2:11" x14ac:dyDescent="0.2">
      <c r="B755" s="37" t="s">
        <v>198</v>
      </c>
      <c r="C755" s="17" t="s">
        <v>324</v>
      </c>
      <c r="D755" s="38" t="s">
        <v>342</v>
      </c>
      <c r="E755" s="19" t="s">
        <v>334</v>
      </c>
      <c r="F755" s="20" t="str">
        <f>UPPER(MID(B755,1,2)&amp;UPPER(MID(K755,16,3)&amp;UPPER(MID(K755,21,3)&amp;LEN(K755)&amp;UPPER(RIGHT(K755,2)))))</f>
        <v>ROLONBAL76AC</v>
      </c>
      <c r="G755" s="20" t="str">
        <f t="shared" ref="G755:G763" si="62">$F$755&amp;"_"&amp;UPPER(RIGHT(E755,4))</f>
        <v>ROLONBAL76AC_ 150</v>
      </c>
      <c r="H755" s="21"/>
      <c r="I755" s="22"/>
      <c r="J755" s="22"/>
      <c r="K755" s="23" t="str">
        <f>SUBSTITUTE(A127," ","")</f>
        <v>EXPANSIONSETBALLONS_BallontamponcircuitchauffageCHAROTousimilaire-TypeTAMPAC</v>
      </c>
    </row>
    <row r="756" spans="2:11" x14ac:dyDescent="0.2">
      <c r="B756" s="37" t="s">
        <v>198</v>
      </c>
      <c r="C756" s="17" t="s">
        <v>324</v>
      </c>
      <c r="D756" s="38" t="s">
        <v>342</v>
      </c>
      <c r="E756" s="19" t="s">
        <v>337</v>
      </c>
      <c r="F756" s="20"/>
      <c r="G756" s="20" t="str">
        <f t="shared" si="62"/>
        <v>ROLONBAL76AC_ 300</v>
      </c>
      <c r="H756" s="21"/>
      <c r="I756" s="22"/>
      <c r="J756" s="22"/>
    </row>
    <row r="757" spans="2:11" x14ac:dyDescent="0.2">
      <c r="B757" s="37" t="s">
        <v>198</v>
      </c>
      <c r="C757" s="17" t="s">
        <v>324</v>
      </c>
      <c r="D757" s="38" t="s">
        <v>342</v>
      </c>
      <c r="E757" s="19" t="s">
        <v>339</v>
      </c>
      <c r="F757" s="20"/>
      <c r="G757" s="20" t="str">
        <f t="shared" si="62"/>
        <v>ROLONBAL76AC_ 500</v>
      </c>
      <c r="H757" s="21"/>
      <c r="I757" s="22"/>
      <c r="J757" s="22"/>
    </row>
    <row r="758" spans="2:11" x14ac:dyDescent="0.2">
      <c r="B758" s="37" t="s">
        <v>198</v>
      </c>
      <c r="C758" s="17" t="s">
        <v>324</v>
      </c>
      <c r="D758" s="38" t="s">
        <v>342</v>
      </c>
      <c r="E758" s="19" t="s">
        <v>343</v>
      </c>
      <c r="F758" s="20"/>
      <c r="G758" s="20" t="str">
        <f t="shared" si="62"/>
        <v>ROLONBAL76AC_ 750</v>
      </c>
      <c r="H758" s="21"/>
      <c r="I758" s="22"/>
      <c r="J758" s="22"/>
    </row>
    <row r="759" spans="2:11" x14ac:dyDescent="0.2">
      <c r="B759" s="37" t="s">
        <v>198</v>
      </c>
      <c r="C759" s="17" t="s">
        <v>324</v>
      </c>
      <c r="D759" s="38" t="s">
        <v>342</v>
      </c>
      <c r="E759" s="19" t="s">
        <v>341</v>
      </c>
      <c r="F759" s="20"/>
      <c r="G759" s="20" t="str">
        <f t="shared" si="62"/>
        <v>ROLONBAL76AC_1000</v>
      </c>
      <c r="H759" s="21"/>
      <c r="I759" s="22"/>
      <c r="J759" s="22"/>
    </row>
    <row r="760" spans="2:11" x14ac:dyDescent="0.2">
      <c r="B760" s="37" t="s">
        <v>198</v>
      </c>
      <c r="C760" s="17" t="s">
        <v>324</v>
      </c>
      <c r="D760" s="38" t="s">
        <v>342</v>
      </c>
      <c r="E760" s="19" t="s">
        <v>344</v>
      </c>
      <c r="F760" s="20"/>
      <c r="G760" s="20" t="str">
        <f t="shared" si="62"/>
        <v>ROLONBAL76AC_1500</v>
      </c>
      <c r="H760" s="21"/>
      <c r="I760" s="22"/>
      <c r="J760" s="22"/>
    </row>
    <row r="761" spans="2:11" x14ac:dyDescent="0.2">
      <c r="B761" s="37" t="s">
        <v>198</v>
      </c>
      <c r="C761" s="17" t="s">
        <v>324</v>
      </c>
      <c r="D761" s="38" t="s">
        <v>342</v>
      </c>
      <c r="E761" s="19" t="s">
        <v>345</v>
      </c>
      <c r="F761" s="20"/>
      <c r="G761" s="20" t="str">
        <f t="shared" si="62"/>
        <v>ROLONBAL76AC_2000</v>
      </c>
      <c r="H761" s="21"/>
      <c r="I761" s="22"/>
      <c r="J761" s="22"/>
    </row>
    <row r="762" spans="2:11" x14ac:dyDescent="0.2">
      <c r="B762" s="37" t="s">
        <v>198</v>
      </c>
      <c r="C762" s="17" t="s">
        <v>324</v>
      </c>
      <c r="D762" s="38" t="s">
        <v>342</v>
      </c>
      <c r="E762" s="19" t="s">
        <v>346</v>
      </c>
      <c r="F762" s="20"/>
      <c r="G762" s="20" t="str">
        <f t="shared" si="62"/>
        <v>ROLONBAL76AC_2500</v>
      </c>
      <c r="H762" s="21"/>
      <c r="I762" s="22"/>
      <c r="J762" s="22"/>
    </row>
    <row r="763" spans="2:11" x14ac:dyDescent="0.2">
      <c r="B763" s="37" t="s">
        <v>198</v>
      </c>
      <c r="C763" s="17" t="s">
        <v>324</v>
      </c>
      <c r="D763" s="38" t="s">
        <v>342</v>
      </c>
      <c r="E763" s="19" t="s">
        <v>347</v>
      </c>
      <c r="F763" s="20"/>
      <c r="G763" s="20" t="str">
        <f t="shared" si="62"/>
        <v>ROLONBAL76AC_3000</v>
      </c>
      <c r="H763" s="21"/>
      <c r="I763" s="22"/>
      <c r="J763" s="22"/>
    </row>
    <row r="764" spans="2:11" x14ac:dyDescent="0.2">
      <c r="B764" s="37"/>
      <c r="C764" s="17"/>
      <c r="D764" s="38"/>
      <c r="E764" s="19"/>
      <c r="F764" s="20"/>
      <c r="G764" s="20"/>
      <c r="H764" s="21"/>
      <c r="I764" s="22"/>
      <c r="J764" s="22"/>
    </row>
    <row r="765" spans="2:11" x14ac:dyDescent="0.2">
      <c r="B765" s="37" t="s">
        <v>198</v>
      </c>
      <c r="C765" s="17" t="s">
        <v>324</v>
      </c>
      <c r="D765" s="38" t="s">
        <v>348</v>
      </c>
      <c r="E765" s="19" t="s">
        <v>337</v>
      </c>
      <c r="F765" s="20" t="str">
        <f>UPPER(MID(B765,1,2)&amp;UPPER(MID(K765,16,3)&amp;UPPER(MID(K765,21,3)&amp;LEN(K765)&amp;UPPER(RIGHT(K765,2)))))</f>
        <v>ROLONBAL78ID</v>
      </c>
      <c r="G765" s="20" t="str">
        <f t="shared" ref="G765:G772" si="63">$F$765&amp;"_"&amp;UPPER(RIGHT(E765,4))</f>
        <v>ROLONBAL78ID_ 300</v>
      </c>
      <c r="H765" s="21"/>
      <c r="I765" s="22"/>
      <c r="J765" s="22"/>
      <c r="K765" s="23" t="str">
        <f>SUBSTITUTE(A128," ","")</f>
        <v>EXPANSIONSETBALLONS_BallontamponcircuiteauglacéeCHAROTousimilaire-TypeTAMFROID</v>
      </c>
    </row>
    <row r="766" spans="2:11" x14ac:dyDescent="0.2">
      <c r="B766" s="37" t="s">
        <v>198</v>
      </c>
      <c r="C766" s="17" t="s">
        <v>324</v>
      </c>
      <c r="D766" s="38" t="s">
        <v>348</v>
      </c>
      <c r="E766" s="19" t="s">
        <v>339</v>
      </c>
      <c r="F766" s="20"/>
      <c r="G766" s="20" t="str">
        <f t="shared" si="63"/>
        <v>ROLONBAL78ID_ 500</v>
      </c>
      <c r="H766" s="21"/>
      <c r="I766" s="22"/>
      <c r="J766" s="22"/>
    </row>
    <row r="767" spans="2:11" x14ac:dyDescent="0.2">
      <c r="B767" s="37" t="s">
        <v>198</v>
      </c>
      <c r="C767" s="17" t="s">
        <v>324</v>
      </c>
      <c r="D767" s="38" t="s">
        <v>348</v>
      </c>
      <c r="E767" s="19" t="s">
        <v>343</v>
      </c>
      <c r="F767" s="20"/>
      <c r="G767" s="20" t="str">
        <f t="shared" si="63"/>
        <v>ROLONBAL78ID_ 750</v>
      </c>
      <c r="H767" s="21"/>
      <c r="I767" s="22"/>
      <c r="J767" s="22"/>
    </row>
    <row r="768" spans="2:11" x14ac:dyDescent="0.2">
      <c r="B768" s="37" t="s">
        <v>198</v>
      </c>
      <c r="C768" s="17" t="s">
        <v>324</v>
      </c>
      <c r="D768" s="38" t="s">
        <v>348</v>
      </c>
      <c r="E768" s="19" t="s">
        <v>341</v>
      </c>
      <c r="F768" s="20"/>
      <c r="G768" s="20" t="str">
        <f t="shared" si="63"/>
        <v>ROLONBAL78ID_1000</v>
      </c>
      <c r="H768" s="21"/>
      <c r="I768" s="22"/>
      <c r="J768" s="22"/>
    </row>
    <row r="769" spans="2:11" x14ac:dyDescent="0.2">
      <c r="B769" s="37" t="s">
        <v>198</v>
      </c>
      <c r="C769" s="17" t="s">
        <v>324</v>
      </c>
      <c r="D769" s="38" t="s">
        <v>348</v>
      </c>
      <c r="E769" s="19" t="s">
        <v>344</v>
      </c>
      <c r="F769" s="20"/>
      <c r="G769" s="20" t="str">
        <f t="shared" si="63"/>
        <v>ROLONBAL78ID_1500</v>
      </c>
      <c r="H769" s="21"/>
      <c r="I769" s="22"/>
      <c r="J769" s="22"/>
    </row>
    <row r="770" spans="2:11" x14ac:dyDescent="0.2">
      <c r="B770" s="37" t="s">
        <v>198</v>
      </c>
      <c r="C770" s="17" t="s">
        <v>324</v>
      </c>
      <c r="D770" s="38" t="s">
        <v>348</v>
      </c>
      <c r="E770" s="19" t="s">
        <v>345</v>
      </c>
      <c r="F770" s="20"/>
      <c r="G770" s="20" t="str">
        <f t="shared" si="63"/>
        <v>ROLONBAL78ID_2000</v>
      </c>
      <c r="H770" s="21"/>
      <c r="I770" s="22"/>
      <c r="J770" s="22"/>
    </row>
    <row r="771" spans="2:11" x14ac:dyDescent="0.2">
      <c r="B771" s="37" t="s">
        <v>198</v>
      </c>
      <c r="C771" s="17" t="s">
        <v>324</v>
      </c>
      <c r="D771" s="38" t="s">
        <v>348</v>
      </c>
      <c r="E771" s="19" t="s">
        <v>346</v>
      </c>
      <c r="F771" s="20"/>
      <c r="G771" s="20" t="str">
        <f t="shared" si="63"/>
        <v>ROLONBAL78ID_2500</v>
      </c>
      <c r="H771" s="21"/>
      <c r="I771" s="22"/>
      <c r="J771" s="22"/>
    </row>
    <row r="772" spans="2:11" x14ac:dyDescent="0.2">
      <c r="B772" s="37" t="s">
        <v>198</v>
      </c>
      <c r="C772" s="17" t="s">
        <v>324</v>
      </c>
      <c r="D772" s="38" t="s">
        <v>348</v>
      </c>
      <c r="E772" s="19" t="s">
        <v>347</v>
      </c>
      <c r="F772" s="20"/>
      <c r="G772" s="20" t="str">
        <f t="shared" si="63"/>
        <v>ROLONBAL78ID_3000</v>
      </c>
      <c r="H772" s="21"/>
      <c r="I772" s="22"/>
      <c r="J772" s="22"/>
    </row>
    <row r="773" spans="2:11" x14ac:dyDescent="0.2">
      <c r="B773" s="37"/>
      <c r="C773" s="17"/>
      <c r="D773" s="38"/>
      <c r="E773" s="19"/>
      <c r="F773" s="20"/>
      <c r="G773" s="20"/>
      <c r="H773" s="21"/>
      <c r="I773" s="22"/>
      <c r="J773" s="22"/>
    </row>
    <row r="774" spans="2:11" x14ac:dyDescent="0.2">
      <c r="B774" s="37" t="s">
        <v>198</v>
      </c>
      <c r="C774" s="17" t="s">
        <v>324</v>
      </c>
      <c r="D774" s="38" t="s">
        <v>349</v>
      </c>
      <c r="E774" s="19" t="s">
        <v>339</v>
      </c>
      <c r="F774" s="20" t="str">
        <f>UPPER(MID(B774,1,2)&amp;UPPER(MID(K774,16,3)&amp;UPPER(MID(K774,21,3)&amp;LEN(K774)&amp;UPPER(RIGHT(K774,2)))))</f>
        <v>ROLONBAL87M1</v>
      </c>
      <c r="G774" s="20" t="str">
        <f>$F$774&amp;"_"&amp;UPPER(RIGHT(E774,4))</f>
        <v>ROLONBAL87M1_ 500</v>
      </c>
      <c r="H774" s="21"/>
      <c r="I774" s="22"/>
      <c r="J774" s="22"/>
      <c r="K774" s="23" t="str">
        <f>SUBSTITUTE(A129," ","")</f>
        <v>EXPANSIONSETBALLONS_BallontamponeauchaudesanitaireCHAROTousimilaire-TypeHELIOfinitionM1</v>
      </c>
    </row>
    <row r="775" spans="2:11" x14ac:dyDescent="0.2">
      <c r="B775" s="37" t="s">
        <v>198</v>
      </c>
      <c r="C775" s="17" t="s">
        <v>324</v>
      </c>
      <c r="D775" s="38" t="s">
        <v>350</v>
      </c>
      <c r="E775" s="19" t="s">
        <v>343</v>
      </c>
      <c r="F775" s="20"/>
      <c r="G775" s="20" t="str">
        <f t="shared" ref="G775:G778" si="64">$F$774&amp;"_"&amp;UPPER(RIGHT(E775,4))</f>
        <v>ROLONBAL87M1_ 750</v>
      </c>
      <c r="H775" s="21"/>
      <c r="I775" s="22"/>
      <c r="J775" s="22"/>
    </row>
    <row r="776" spans="2:11" x14ac:dyDescent="0.2">
      <c r="B776" s="37" t="s">
        <v>198</v>
      </c>
      <c r="C776" s="17" t="s">
        <v>324</v>
      </c>
      <c r="D776" s="38" t="s">
        <v>351</v>
      </c>
      <c r="E776" s="19" t="s">
        <v>341</v>
      </c>
      <c r="F776" s="20"/>
      <c r="G776" s="20" t="str">
        <f t="shared" si="64"/>
        <v>ROLONBAL87M1_1000</v>
      </c>
      <c r="H776" s="21"/>
      <c r="I776" s="22"/>
      <c r="J776" s="22"/>
    </row>
    <row r="777" spans="2:11" x14ac:dyDescent="0.2">
      <c r="B777" s="37" t="s">
        <v>198</v>
      </c>
      <c r="C777" s="17" t="s">
        <v>324</v>
      </c>
      <c r="D777" s="38" t="s">
        <v>352</v>
      </c>
      <c r="E777" s="19" t="s">
        <v>344</v>
      </c>
      <c r="F777" s="20"/>
      <c r="G777" s="20" t="str">
        <f t="shared" si="64"/>
        <v>ROLONBAL87M1_1500</v>
      </c>
      <c r="H777" s="21"/>
      <c r="I777" s="22"/>
      <c r="J777" s="22"/>
    </row>
    <row r="778" spans="2:11" x14ac:dyDescent="0.2">
      <c r="B778" s="37" t="s">
        <v>198</v>
      </c>
      <c r="C778" s="17" t="s">
        <v>324</v>
      </c>
      <c r="D778" s="38" t="s">
        <v>353</v>
      </c>
      <c r="E778" s="19" t="s">
        <v>345</v>
      </c>
      <c r="F778" s="20"/>
      <c r="G778" s="20" t="str">
        <f t="shared" si="64"/>
        <v>ROLONBAL87M1_2000</v>
      </c>
      <c r="H778" s="21"/>
      <c r="I778" s="22"/>
      <c r="J778" s="22"/>
    </row>
    <row r="779" spans="2:11" x14ac:dyDescent="0.2">
      <c r="B779" s="37"/>
      <c r="C779" s="17"/>
      <c r="D779" s="38"/>
      <c r="E779" s="19"/>
      <c r="F779" s="20"/>
      <c r="G779" s="20"/>
      <c r="H779" s="21"/>
      <c r="I779" s="22"/>
      <c r="J779" s="22"/>
    </row>
    <row r="780" spans="2:11" x14ac:dyDescent="0.2">
      <c r="B780" s="37" t="s">
        <v>198</v>
      </c>
      <c r="C780" s="17" t="s">
        <v>354</v>
      </c>
      <c r="D780" s="38" t="s">
        <v>355</v>
      </c>
      <c r="E780" s="19" t="s">
        <v>356</v>
      </c>
      <c r="F780" s="20" t="str">
        <f>UPPER(MID(B780,1,2)&amp;UPPER(MID(K780,16,3)&amp;UPPER(MID(K780,21,3)&amp;LEN(K780)&amp;UPPER(RIGHT(K780,2)))))</f>
        <v>RO_BOEIL63GE</v>
      </c>
      <c r="G780" s="20" t="str">
        <f>$F$780&amp;"_"&amp;UPPER(RIGHT(E780,4))</f>
        <v>RO_BOEIL63GE_D273</v>
      </c>
      <c r="H780" s="21"/>
      <c r="I780" s="22"/>
      <c r="J780" s="22"/>
      <c r="K780" s="23" t="str">
        <f>SUBSTITUTE(A131," ","")</f>
        <v>BOUTEILLESCASSE_Bouteillecassepressionycomprissocleetcalorifuge</v>
      </c>
    </row>
    <row r="781" spans="2:11" x14ac:dyDescent="0.2">
      <c r="B781" s="37" t="s">
        <v>198</v>
      </c>
      <c r="C781" s="17" t="s">
        <v>354</v>
      </c>
      <c r="D781" s="38" t="s">
        <v>355</v>
      </c>
      <c r="E781" s="19" t="s">
        <v>357</v>
      </c>
      <c r="F781" s="20"/>
      <c r="G781" s="20" t="str">
        <f>$F$780&amp;"_"&amp;UPPER(RIGHT(E781,4))</f>
        <v>RO_BOEIL63GE_D400</v>
      </c>
      <c r="H781" s="21"/>
      <c r="I781" s="22"/>
      <c r="J781" s="22"/>
    </row>
    <row r="782" spans="2:11" x14ac:dyDescent="0.2">
      <c r="B782" s="37" t="s">
        <v>198</v>
      </c>
      <c r="C782" s="17" t="s">
        <v>354</v>
      </c>
      <c r="D782" s="38" t="s">
        <v>355</v>
      </c>
      <c r="E782" s="19" t="s">
        <v>358</v>
      </c>
      <c r="F782" s="20"/>
      <c r="G782" s="20" t="str">
        <f>$F$780&amp;"_"&amp;UPPER(RIGHT(E782,4))</f>
        <v>RO_BOEIL63GE_D500</v>
      </c>
      <c r="H782" s="21"/>
      <c r="I782" s="22"/>
      <c r="J782" s="22"/>
    </row>
    <row r="783" spans="2:11" x14ac:dyDescent="0.2">
      <c r="B783" s="37" t="s">
        <v>198</v>
      </c>
      <c r="C783" s="17" t="s">
        <v>354</v>
      </c>
      <c r="D783" s="38" t="s">
        <v>355</v>
      </c>
      <c r="E783" s="19" t="s">
        <v>359</v>
      </c>
      <c r="F783" s="20"/>
      <c r="G783" s="20" t="str">
        <f>$F$780&amp;"_"&amp;UPPER(RIGHT(E783,4))</f>
        <v>RO_BOEIL63GE_D600</v>
      </c>
      <c r="H783" s="21"/>
      <c r="I783" s="22"/>
      <c r="J783" s="22"/>
    </row>
    <row r="784" spans="2:11" x14ac:dyDescent="0.2">
      <c r="B784" s="37"/>
      <c r="C784" s="17"/>
      <c r="D784" s="38"/>
      <c r="E784" s="19"/>
      <c r="F784" s="20"/>
      <c r="G784" s="20"/>
      <c r="H784" s="21"/>
      <c r="I784" s="22"/>
      <c r="J784" s="22"/>
    </row>
    <row r="785" spans="2:11" x14ac:dyDescent="0.2">
      <c r="B785" s="39" t="s">
        <v>360</v>
      </c>
      <c r="C785" s="17" t="s">
        <v>361</v>
      </c>
      <c r="D785" s="40" t="s">
        <v>362</v>
      </c>
      <c r="E785" s="19" t="s">
        <v>363</v>
      </c>
      <c r="F785" s="20" t="str">
        <f>UPPER(MID(B785,1,2)&amp;UPPER(MID(K785,16,3)&amp;UPPER(MID(K785,21,3)&amp;LEN(K785)&amp;UPPER(RIGHT(K785,2)))))</f>
        <v>POPLESAL46CX</v>
      </c>
      <c r="G785" s="20" t="str">
        <f t="shared" ref="G785:G799" si="65">$F$785&amp;"_"&amp;UPPER(RIGHT(E785,4))</f>
        <v>POPLESAL46CX_/H 2</v>
      </c>
      <c r="H785" s="21"/>
      <c r="I785" s="22"/>
      <c r="J785" s="22"/>
      <c r="K785" s="23" t="str">
        <f>SUBSTITUTE(A133," ","")</f>
        <v>CIRCULATEURSSIMPLES_SALMSONousimilaire-TypeSCX</v>
      </c>
    </row>
    <row r="786" spans="2:11" x14ac:dyDescent="0.2">
      <c r="B786" s="39" t="s">
        <v>360</v>
      </c>
      <c r="C786" s="17" t="s">
        <v>361</v>
      </c>
      <c r="D786" s="40" t="s">
        <v>362</v>
      </c>
      <c r="E786" s="19" t="s">
        <v>364</v>
      </c>
      <c r="F786" s="20"/>
      <c r="G786" s="20" t="str">
        <f t="shared" si="65"/>
        <v>POPLESAL46CX_/H 4</v>
      </c>
      <c r="H786" s="21"/>
      <c r="I786" s="22"/>
      <c r="J786" s="22"/>
    </row>
    <row r="787" spans="2:11" x14ac:dyDescent="0.2">
      <c r="B787" s="39" t="s">
        <v>360</v>
      </c>
      <c r="C787" s="17" t="s">
        <v>361</v>
      </c>
      <c r="D787" s="40" t="s">
        <v>362</v>
      </c>
      <c r="E787" s="19" t="s">
        <v>365</v>
      </c>
      <c r="F787" s="20"/>
      <c r="G787" s="20" t="str">
        <f t="shared" si="65"/>
        <v>POPLESAL46CX_ 3.5</v>
      </c>
      <c r="H787" s="21"/>
      <c r="I787" s="22"/>
      <c r="J787" s="22"/>
    </row>
    <row r="788" spans="2:11" x14ac:dyDescent="0.2">
      <c r="B788" s="39" t="s">
        <v>360</v>
      </c>
      <c r="C788" s="17" t="s">
        <v>361</v>
      </c>
      <c r="D788" s="40" t="s">
        <v>362</v>
      </c>
      <c r="E788" s="19" t="s">
        <v>366</v>
      </c>
      <c r="F788" s="20"/>
      <c r="G788" s="20" t="str">
        <f t="shared" si="65"/>
        <v>POPLESAL46CX_/H 6</v>
      </c>
      <c r="H788" s="21"/>
      <c r="I788" s="22"/>
      <c r="J788" s="22"/>
    </row>
    <row r="789" spans="2:11" x14ac:dyDescent="0.2">
      <c r="B789" s="39" t="s">
        <v>360</v>
      </c>
      <c r="C789" s="17" t="s">
        <v>361</v>
      </c>
      <c r="D789" s="40" t="s">
        <v>362</v>
      </c>
      <c r="E789" s="19" t="s">
        <v>367</v>
      </c>
      <c r="F789" s="20"/>
      <c r="G789" s="20" t="str">
        <f t="shared" si="65"/>
        <v>POPLESAL46CX_/H 5</v>
      </c>
      <c r="H789" s="21"/>
      <c r="I789" s="22"/>
      <c r="J789" s="22"/>
    </row>
    <row r="790" spans="2:11" x14ac:dyDescent="0.2">
      <c r="B790" s="39" t="s">
        <v>360</v>
      </c>
      <c r="C790" s="17" t="s">
        <v>361</v>
      </c>
      <c r="D790" s="40" t="s">
        <v>362</v>
      </c>
      <c r="E790" s="19" t="s">
        <v>368</v>
      </c>
      <c r="F790" s="20"/>
      <c r="G790" s="20" t="str">
        <f t="shared" si="65"/>
        <v>POPLESAL46CX_H 10</v>
      </c>
      <c r="H790" s="21"/>
      <c r="I790" s="22"/>
      <c r="J790" s="22"/>
    </row>
    <row r="791" spans="2:11" x14ac:dyDescent="0.2">
      <c r="B791" s="39" t="s">
        <v>360</v>
      </c>
      <c r="C791" s="17" t="s">
        <v>361</v>
      </c>
      <c r="D791" s="40" t="s">
        <v>362</v>
      </c>
      <c r="E791" s="19" t="s">
        <v>369</v>
      </c>
      <c r="F791" s="20"/>
      <c r="G791" s="20" t="str">
        <f t="shared" si="65"/>
        <v>POPLESAL46CX_H 12</v>
      </c>
      <c r="H791" s="21"/>
      <c r="I791" s="22"/>
      <c r="J791" s="22"/>
    </row>
    <row r="792" spans="2:11" x14ac:dyDescent="0.2">
      <c r="B792" s="39" t="s">
        <v>360</v>
      </c>
      <c r="C792" s="17" t="s">
        <v>361</v>
      </c>
      <c r="D792" s="40" t="s">
        <v>362</v>
      </c>
      <c r="E792" s="19" t="s">
        <v>370</v>
      </c>
      <c r="F792" s="20"/>
      <c r="G792" s="20" t="str">
        <f t="shared" si="65"/>
        <v>POPLESAL46CX_H 14</v>
      </c>
      <c r="H792" s="21"/>
      <c r="I792" s="22"/>
      <c r="J792" s="22"/>
    </row>
    <row r="793" spans="2:11" x14ac:dyDescent="0.2">
      <c r="B793" s="39" t="s">
        <v>360</v>
      </c>
      <c r="C793" s="17" t="s">
        <v>361</v>
      </c>
      <c r="D793" s="40" t="s">
        <v>362</v>
      </c>
      <c r="E793" s="19" t="s">
        <v>741</v>
      </c>
      <c r="F793" s="20"/>
      <c r="G793" s="20" t="str">
        <f t="shared" si="65"/>
        <v>POPLESAL46CX_ 14_</v>
      </c>
      <c r="H793" s="21"/>
      <c r="I793" s="22"/>
      <c r="J793" s="22"/>
    </row>
    <row r="794" spans="2:11" x14ac:dyDescent="0.2">
      <c r="B794" s="39" t="s">
        <v>360</v>
      </c>
      <c r="C794" s="17" t="s">
        <v>361</v>
      </c>
      <c r="D794" s="40" t="s">
        <v>362</v>
      </c>
      <c r="E794" s="19" t="s">
        <v>371</v>
      </c>
      <c r="F794" s="20"/>
      <c r="G794" s="20" t="str">
        <f t="shared" si="65"/>
        <v>POPLESAL46CX_H 18</v>
      </c>
      <c r="H794" s="21"/>
      <c r="I794" s="22"/>
      <c r="J794" s="22"/>
    </row>
    <row r="795" spans="2:11" x14ac:dyDescent="0.2">
      <c r="B795" s="39" t="s">
        <v>360</v>
      </c>
      <c r="C795" s="17" t="s">
        <v>361</v>
      </c>
      <c r="D795" s="40" t="s">
        <v>362</v>
      </c>
      <c r="E795" s="19" t="s">
        <v>372</v>
      </c>
      <c r="F795" s="20"/>
      <c r="G795" s="20" t="str">
        <f t="shared" si="65"/>
        <v>POPLESAL46CX_H 20</v>
      </c>
      <c r="H795" s="21"/>
      <c r="I795" s="22"/>
      <c r="J795" s="22"/>
    </row>
    <row r="796" spans="2:11" x14ac:dyDescent="0.2">
      <c r="B796" s="39" t="s">
        <v>360</v>
      </c>
      <c r="C796" s="17" t="s">
        <v>361</v>
      </c>
      <c r="D796" s="40" t="s">
        <v>362</v>
      </c>
      <c r="E796" s="19" t="s">
        <v>373</v>
      </c>
      <c r="F796" s="20"/>
      <c r="G796" s="20" t="str">
        <f t="shared" si="65"/>
        <v>POPLESAL46CX_H 24</v>
      </c>
      <c r="H796" s="21"/>
      <c r="I796" s="22"/>
      <c r="J796" s="22"/>
    </row>
    <row r="797" spans="2:11" x14ac:dyDescent="0.2">
      <c r="B797" s="39" t="s">
        <v>360</v>
      </c>
      <c r="C797" s="17" t="s">
        <v>361</v>
      </c>
      <c r="D797" s="40" t="s">
        <v>362</v>
      </c>
      <c r="E797" s="19" t="s">
        <v>374</v>
      </c>
      <c r="F797" s="20"/>
      <c r="G797" s="20" t="str">
        <f t="shared" si="65"/>
        <v>POPLESAL46CX_H 30</v>
      </c>
      <c r="H797" s="21"/>
      <c r="I797" s="22"/>
      <c r="J797" s="22"/>
    </row>
    <row r="798" spans="2:11" x14ac:dyDescent="0.2">
      <c r="B798" s="39" t="s">
        <v>360</v>
      </c>
      <c r="C798" s="17" t="s">
        <v>361</v>
      </c>
      <c r="D798" s="40" t="s">
        <v>362</v>
      </c>
      <c r="E798" s="19" t="s">
        <v>375</v>
      </c>
      <c r="F798" s="20"/>
      <c r="G798" s="20" t="str">
        <f t="shared" si="65"/>
        <v>POPLESAL46CX_H 40</v>
      </c>
      <c r="H798" s="21"/>
      <c r="I798" s="22"/>
      <c r="J798" s="22"/>
    </row>
    <row r="799" spans="2:11" x14ac:dyDescent="0.2">
      <c r="B799" s="39" t="s">
        <v>360</v>
      </c>
      <c r="C799" s="17" t="s">
        <v>361</v>
      </c>
      <c r="D799" s="40" t="s">
        <v>362</v>
      </c>
      <c r="E799" s="19" t="s">
        <v>742</v>
      </c>
      <c r="F799" s="20"/>
      <c r="G799" s="20" t="str">
        <f t="shared" si="65"/>
        <v>POPLESAL46CX_ 40_</v>
      </c>
      <c r="H799" s="21"/>
      <c r="I799" s="22"/>
      <c r="J799" s="22"/>
    </row>
    <row r="800" spans="2:11" x14ac:dyDescent="0.2">
      <c r="B800" s="39"/>
      <c r="C800" s="17"/>
      <c r="D800" s="40"/>
      <c r="E800" s="19"/>
      <c r="F800" s="20"/>
      <c r="G800" s="20"/>
      <c r="H800" s="21"/>
      <c r="I800" s="22"/>
      <c r="J800" s="22"/>
    </row>
    <row r="801" spans="2:11" x14ac:dyDescent="0.2">
      <c r="B801" s="39" t="s">
        <v>360</v>
      </c>
      <c r="C801" s="17" t="s">
        <v>361</v>
      </c>
      <c r="D801" s="40" t="s">
        <v>376</v>
      </c>
      <c r="E801" s="19" t="s">
        <v>377</v>
      </c>
      <c r="F801" s="20" t="str">
        <f>UPPER(MID(B801,1,2)&amp;UPPER(MID(K801,16,3)&amp;UPPER(MID(K801,21,3)&amp;LEN(K801)&amp;UPPER(RIGHT(K801,2)))))</f>
        <v>POPLESAL46IL</v>
      </c>
      <c r="G801" s="20" t="str">
        <f>$F$801&amp;"_"&amp;UPPER(RIGHT(E801,4))</f>
        <v>POPLESAL46IL_H 40</v>
      </c>
      <c r="H801" s="21"/>
      <c r="I801" s="22"/>
      <c r="J801" s="22"/>
      <c r="K801" s="23" t="str">
        <f>SUBSTITUTE(A134," ","")</f>
        <v>CIRCULATEURSSIMPLES_SALMSONousimilaire-TypeSIL</v>
      </c>
    </row>
    <row r="802" spans="2:11" x14ac:dyDescent="0.2">
      <c r="B802" s="39"/>
      <c r="C802" s="17"/>
      <c r="D802" s="40"/>
      <c r="E802" s="19"/>
      <c r="F802" s="20"/>
      <c r="G802" s="20"/>
      <c r="H802" s="21"/>
      <c r="I802" s="22"/>
      <c r="J802" s="22"/>
    </row>
    <row r="803" spans="2:11" x14ac:dyDescent="0.2">
      <c r="B803" s="39" t="s">
        <v>360</v>
      </c>
      <c r="C803" s="17" t="s">
        <v>378</v>
      </c>
      <c r="D803" s="40" t="s">
        <v>745</v>
      </c>
      <c r="E803" s="19" t="s">
        <v>747</v>
      </c>
      <c r="F803" s="20" t="str">
        <f>UPPER(MID(B803,1,2)&amp;UPPER(MID(K803,16,3)&amp;UPPER(MID(K803,21,3)&amp;LEN(K803)&amp;UPPER(RIGHT(K803,2)))))</f>
        <v>POBLESAL38RE</v>
      </c>
      <c r="G803" s="20" t="str">
        <f t="shared" ref="G803:G816" si="66">$F$803&amp;"_"&amp;UPPER(RIGHT(E803,4))</f>
        <v>POBLESAL38RE_2.35</v>
      </c>
      <c r="H803" s="21"/>
      <c r="I803" s="22"/>
      <c r="J803" s="22"/>
      <c r="K803" s="23" t="str">
        <f>SUBSTITUTE(A135," ","")</f>
        <v>CIRCULATEURSDOUBLES_SALMSONousimilaire</v>
      </c>
    </row>
    <row r="804" spans="2:11" x14ac:dyDescent="0.2">
      <c r="B804" s="39" t="s">
        <v>360</v>
      </c>
      <c r="C804" s="17" t="s">
        <v>378</v>
      </c>
      <c r="D804" s="40" t="s">
        <v>745</v>
      </c>
      <c r="E804" s="19" t="s">
        <v>746</v>
      </c>
      <c r="F804" s="20"/>
      <c r="G804" s="20" t="str">
        <f t="shared" si="66"/>
        <v>POBLESAL38RE_2.50</v>
      </c>
      <c r="H804" s="21"/>
      <c r="I804" s="22"/>
      <c r="J804" s="22"/>
    </row>
    <row r="805" spans="2:11" x14ac:dyDescent="0.2">
      <c r="B805" s="39" t="s">
        <v>360</v>
      </c>
      <c r="C805" s="17" t="s">
        <v>378</v>
      </c>
      <c r="D805" s="40" t="s">
        <v>745</v>
      </c>
      <c r="E805" s="19" t="s">
        <v>743</v>
      </c>
      <c r="F805" s="20"/>
      <c r="G805" s="20" t="str">
        <f t="shared" si="66"/>
        <v>POBLESAL38RE_0.45</v>
      </c>
      <c r="H805" s="21"/>
      <c r="I805" s="22"/>
      <c r="J805" s="22"/>
    </row>
    <row r="806" spans="2:11" x14ac:dyDescent="0.2">
      <c r="B806" s="39" t="s">
        <v>360</v>
      </c>
      <c r="C806" s="17" t="s">
        <v>378</v>
      </c>
      <c r="D806" s="40" t="s">
        <v>745</v>
      </c>
      <c r="E806" s="19" t="s">
        <v>744</v>
      </c>
      <c r="F806" s="20"/>
      <c r="G806" s="20" t="str">
        <f t="shared" si="66"/>
        <v>POBLESAL38RE_.45_</v>
      </c>
      <c r="H806" s="21"/>
      <c r="I806" s="22"/>
      <c r="J806" s="22"/>
    </row>
    <row r="807" spans="2:11" x14ac:dyDescent="0.2">
      <c r="B807" s="39" t="s">
        <v>360</v>
      </c>
      <c r="C807" s="17" t="s">
        <v>378</v>
      </c>
      <c r="D807" s="40" t="s">
        <v>745</v>
      </c>
      <c r="E807" s="19" t="s">
        <v>748</v>
      </c>
      <c r="F807" s="20"/>
      <c r="G807" s="20" t="str">
        <f t="shared" si="66"/>
        <v>POBLESAL38RE_0_45</v>
      </c>
      <c r="H807" s="21"/>
      <c r="I807" s="22"/>
      <c r="J807" s="22"/>
    </row>
    <row r="808" spans="2:11" x14ac:dyDescent="0.2">
      <c r="B808" s="39" t="s">
        <v>360</v>
      </c>
      <c r="C808" s="17" t="s">
        <v>378</v>
      </c>
      <c r="D808" s="40" t="s">
        <v>745</v>
      </c>
      <c r="E808" s="19" t="s">
        <v>749</v>
      </c>
      <c r="F808" s="20"/>
      <c r="G808" s="20" t="str">
        <f t="shared" si="66"/>
        <v>POBLESAL38RE_0.80</v>
      </c>
      <c r="H808" s="21"/>
      <c r="I808" s="22"/>
      <c r="J808" s="22"/>
    </row>
    <row r="809" spans="2:11" x14ac:dyDescent="0.2">
      <c r="B809" s="39" t="s">
        <v>360</v>
      </c>
      <c r="C809" s="17" t="s">
        <v>378</v>
      </c>
      <c r="D809" s="40" t="s">
        <v>745</v>
      </c>
      <c r="E809" s="19" t="s">
        <v>750</v>
      </c>
      <c r="F809" s="20"/>
      <c r="G809" s="20" t="str">
        <f t="shared" si="66"/>
        <v>POBLESAL38RE_0.25</v>
      </c>
      <c r="H809" s="21"/>
      <c r="I809" s="22"/>
      <c r="J809" s="22"/>
    </row>
    <row r="810" spans="2:11" x14ac:dyDescent="0.2">
      <c r="B810" s="39" t="s">
        <v>360</v>
      </c>
      <c r="C810" s="17" t="s">
        <v>378</v>
      </c>
      <c r="D810" s="40" t="s">
        <v>745</v>
      </c>
      <c r="E810" s="19" t="s">
        <v>751</v>
      </c>
      <c r="F810" s="20"/>
      <c r="G810" s="20" t="str">
        <f t="shared" si="66"/>
        <v>POBLESAL38RE_0.50</v>
      </c>
      <c r="H810" s="21"/>
      <c r="I810" s="22"/>
      <c r="J810" s="22"/>
    </row>
    <row r="811" spans="2:11" x14ac:dyDescent="0.2">
      <c r="B811" s="39" t="s">
        <v>360</v>
      </c>
      <c r="C811" s="17" t="s">
        <v>378</v>
      </c>
      <c r="D811" s="40" t="s">
        <v>745</v>
      </c>
      <c r="E811" s="19" t="s">
        <v>752</v>
      </c>
      <c r="F811" s="20"/>
      <c r="G811" s="20" t="str">
        <f t="shared" si="66"/>
        <v>POBLESAL38RE_0.90</v>
      </c>
      <c r="H811" s="21"/>
      <c r="I811" s="22"/>
      <c r="J811" s="22"/>
    </row>
    <row r="812" spans="2:11" x14ac:dyDescent="0.2">
      <c r="B812" s="39" t="s">
        <v>360</v>
      </c>
      <c r="C812" s="17" t="s">
        <v>378</v>
      </c>
      <c r="D812" s="40" t="s">
        <v>745</v>
      </c>
      <c r="E812" s="19" t="s">
        <v>753</v>
      </c>
      <c r="F812" s="20"/>
      <c r="G812" s="20" t="str">
        <f t="shared" si="66"/>
        <v>POBLESAL38RE_5.25</v>
      </c>
      <c r="H812" s="21"/>
      <c r="I812" s="22"/>
      <c r="J812" s="22"/>
    </row>
    <row r="813" spans="2:11" x14ac:dyDescent="0.2">
      <c r="B813" s="39" t="s">
        <v>360</v>
      </c>
      <c r="C813" s="17" t="s">
        <v>378</v>
      </c>
      <c r="D813" s="40" t="s">
        <v>745</v>
      </c>
      <c r="E813" s="19" t="s">
        <v>754</v>
      </c>
      <c r="F813" s="20"/>
      <c r="G813" s="20" t="str">
        <f t="shared" si="66"/>
        <v>POBLESAL38RE_5.90</v>
      </c>
      <c r="H813" s="21"/>
      <c r="I813" s="22"/>
      <c r="J813" s="22"/>
    </row>
    <row r="814" spans="2:11" x14ac:dyDescent="0.2">
      <c r="B814" s="39" t="s">
        <v>360</v>
      </c>
      <c r="C814" s="17" t="s">
        <v>378</v>
      </c>
      <c r="D814" s="40" t="s">
        <v>745</v>
      </c>
      <c r="E814" s="19" t="s">
        <v>756</v>
      </c>
      <c r="F814" s="20"/>
      <c r="G814" s="20" t="str">
        <f t="shared" si="66"/>
        <v>POBLESAL38RE_.90_</v>
      </c>
      <c r="H814" s="21"/>
      <c r="I814" s="22"/>
      <c r="J814" s="22"/>
    </row>
    <row r="815" spans="2:11" x14ac:dyDescent="0.2">
      <c r="B815" s="39" t="s">
        <v>360</v>
      </c>
      <c r="C815" s="17" t="s">
        <v>378</v>
      </c>
      <c r="D815" s="40" t="s">
        <v>745</v>
      </c>
      <c r="E815" s="19" t="s">
        <v>755</v>
      </c>
      <c r="F815" s="20"/>
      <c r="G815" s="20" t="str">
        <f t="shared" si="66"/>
        <v>POBLESAL38RE_5_90</v>
      </c>
      <c r="H815" s="21"/>
      <c r="I815" s="22"/>
      <c r="J815" s="22"/>
    </row>
    <row r="816" spans="2:11" x14ac:dyDescent="0.2">
      <c r="B816" s="39" t="s">
        <v>360</v>
      </c>
      <c r="C816" s="17" t="s">
        <v>378</v>
      </c>
      <c r="D816" s="40" t="s">
        <v>745</v>
      </c>
      <c r="E816" s="19" t="s">
        <v>757</v>
      </c>
      <c r="F816" s="20"/>
      <c r="G816" s="20" t="str">
        <f t="shared" si="66"/>
        <v>POBLESAL38RE_.50_</v>
      </c>
      <c r="H816" s="21"/>
      <c r="I816" s="22"/>
      <c r="J816" s="22"/>
    </row>
    <row r="817" spans="2:11" x14ac:dyDescent="0.2">
      <c r="B817" s="39"/>
      <c r="C817" s="17"/>
      <c r="D817" s="40"/>
      <c r="E817" s="19"/>
      <c r="F817" s="20"/>
      <c r="G817" s="20"/>
      <c r="H817" s="21"/>
      <c r="I817" s="22"/>
      <c r="J817" s="22"/>
    </row>
    <row r="818" spans="2:11" x14ac:dyDescent="0.2">
      <c r="B818" s="39" t="s">
        <v>360</v>
      </c>
      <c r="C818" s="17" t="s">
        <v>361</v>
      </c>
      <c r="D818" s="40" t="s">
        <v>379</v>
      </c>
      <c r="E818" s="19" t="s">
        <v>380</v>
      </c>
      <c r="F818" s="20" t="str">
        <f>UPPER(MID(B818,1,2)&amp;UPPER(MID(K818,16,3)&amp;UPPER(MID(K818,21,3)&amp;LEN(K818)&amp;UPPER(RIGHT(K818,2)))))</f>
        <v>POPLETYP30US</v>
      </c>
      <c r="G818" s="20" t="str">
        <f t="shared" ref="G818:G826" si="67">$F$818&amp;"_"&amp;UPPER(RIGHT(E818,4))</f>
        <v>POPLETYP30US_5-30</v>
      </c>
      <c r="H818" s="21"/>
      <c r="I818" s="22"/>
      <c r="J818" s="22"/>
      <c r="K818" s="23" t="str">
        <f>SUBSTITUTE(A136," ","")</f>
        <v>CIRCULATEURSSIMPLES_TypeSIRIUS</v>
      </c>
    </row>
    <row r="819" spans="2:11" x14ac:dyDescent="0.2">
      <c r="B819" s="39" t="s">
        <v>360</v>
      </c>
      <c r="C819" s="17" t="s">
        <v>361</v>
      </c>
      <c r="D819" s="40" t="s">
        <v>379</v>
      </c>
      <c r="E819" s="19" t="s">
        <v>381</v>
      </c>
      <c r="F819" s="20"/>
      <c r="G819" s="20" t="str">
        <f t="shared" si="67"/>
        <v>POPLETYP30US_2-30</v>
      </c>
      <c r="H819" s="21"/>
      <c r="I819" s="22"/>
      <c r="J819" s="22"/>
    </row>
    <row r="820" spans="2:11" x14ac:dyDescent="0.2">
      <c r="B820" s="39" t="s">
        <v>360</v>
      </c>
      <c r="C820" s="17" t="s">
        <v>361</v>
      </c>
      <c r="D820" s="40" t="s">
        <v>379</v>
      </c>
      <c r="E820" s="19" t="s">
        <v>382</v>
      </c>
      <c r="F820" s="20"/>
      <c r="G820" s="20" t="str">
        <f t="shared" si="67"/>
        <v>POPLETYP30US_2-65</v>
      </c>
      <c r="H820" s="21"/>
      <c r="I820" s="22"/>
      <c r="J820" s="22"/>
    </row>
    <row r="821" spans="2:11" x14ac:dyDescent="0.2">
      <c r="B821" s="39" t="s">
        <v>360</v>
      </c>
      <c r="C821" s="17" t="s">
        <v>361</v>
      </c>
      <c r="D821" s="40" t="s">
        <v>379</v>
      </c>
      <c r="E821" s="19" t="s">
        <v>383</v>
      </c>
      <c r="F821" s="20"/>
      <c r="G821" s="20" t="str">
        <f t="shared" si="67"/>
        <v>POPLETYP30US_2-90</v>
      </c>
      <c r="H821" s="21"/>
      <c r="I821" s="22"/>
      <c r="J821" s="22"/>
    </row>
    <row r="822" spans="2:11" x14ac:dyDescent="0.2">
      <c r="B822" s="39" t="s">
        <v>360</v>
      </c>
      <c r="C822" s="17" t="s">
        <v>361</v>
      </c>
      <c r="D822" s="40" t="s">
        <v>379</v>
      </c>
      <c r="E822" s="19" t="s">
        <v>384</v>
      </c>
      <c r="F822" s="20"/>
      <c r="G822" s="20" t="str">
        <f t="shared" si="67"/>
        <v>POPLETYP30US_0-30</v>
      </c>
      <c r="H822" s="21"/>
      <c r="I822" s="22"/>
      <c r="J822" s="22"/>
    </row>
    <row r="823" spans="2:11" x14ac:dyDescent="0.2">
      <c r="B823" s="39" t="s">
        <v>360</v>
      </c>
      <c r="C823" s="17" t="s">
        <v>361</v>
      </c>
      <c r="D823" s="40" t="s">
        <v>379</v>
      </c>
      <c r="E823" s="19" t="s">
        <v>385</v>
      </c>
      <c r="F823" s="20"/>
      <c r="G823" s="20" t="str">
        <f t="shared" si="67"/>
        <v>POPLETYP30US_0-65</v>
      </c>
      <c r="H823" s="21"/>
      <c r="I823" s="22"/>
      <c r="J823" s="22"/>
    </row>
    <row r="824" spans="2:11" x14ac:dyDescent="0.2">
      <c r="B824" s="39" t="s">
        <v>360</v>
      </c>
      <c r="C824" s="17" t="s">
        <v>361</v>
      </c>
      <c r="D824" s="40" t="s">
        <v>379</v>
      </c>
      <c r="E824" s="19" t="s">
        <v>386</v>
      </c>
      <c r="F824" s="20"/>
      <c r="G824" s="20" t="str">
        <f t="shared" si="67"/>
        <v>POPLETYP30US_0-80</v>
      </c>
      <c r="H824" s="21"/>
      <c r="I824" s="22"/>
      <c r="J824" s="22"/>
    </row>
    <row r="825" spans="2:11" x14ac:dyDescent="0.2">
      <c r="B825" s="39" t="s">
        <v>360</v>
      </c>
      <c r="C825" s="17" t="s">
        <v>361</v>
      </c>
      <c r="D825" s="40" t="s">
        <v>379</v>
      </c>
      <c r="E825" s="19" t="s">
        <v>758</v>
      </c>
      <c r="F825" s="20"/>
      <c r="G825" s="20" t="str">
        <f t="shared" si="67"/>
        <v>POPLETYP30US_0/65</v>
      </c>
      <c r="H825" s="21"/>
      <c r="I825" s="22"/>
      <c r="J825" s="22"/>
    </row>
    <row r="826" spans="2:11" x14ac:dyDescent="0.2">
      <c r="B826" s="39" t="s">
        <v>360</v>
      </c>
      <c r="C826" s="17" t="s">
        <v>361</v>
      </c>
      <c r="D826" s="40" t="s">
        <v>379</v>
      </c>
      <c r="E826" s="19" t="s">
        <v>387</v>
      </c>
      <c r="F826" s="20"/>
      <c r="G826" s="20" t="str">
        <f t="shared" si="67"/>
        <v>POPLETYP30US_5-80</v>
      </c>
      <c r="H826" s="21"/>
      <c r="I826" s="22"/>
      <c r="J826" s="22"/>
    </row>
    <row r="827" spans="2:11" x14ac:dyDescent="0.2">
      <c r="B827" s="39"/>
      <c r="C827" s="17"/>
      <c r="D827" s="40"/>
      <c r="E827" s="19"/>
      <c r="F827" s="20"/>
      <c r="G827" s="20"/>
      <c r="H827" s="21"/>
      <c r="I827" s="22"/>
      <c r="J827" s="22"/>
    </row>
    <row r="828" spans="2:11" x14ac:dyDescent="0.2">
      <c r="B828" s="39" t="s">
        <v>360</v>
      </c>
      <c r="C828" s="17" t="s">
        <v>388</v>
      </c>
      <c r="D828" s="40" t="s">
        <v>389</v>
      </c>
      <c r="E828" s="19" t="s">
        <v>759</v>
      </c>
      <c r="F828" s="20" t="str">
        <f>UPPER(MID(B828,1,2)&amp;UPPER(MID(K828,16,3)&amp;UPPER(MID(K828,21,3)&amp;LEN(K828)&amp;UPPER(RIGHT(K828,2)))))</f>
        <v>POUBMSIB41UX</v>
      </c>
      <c r="G828" s="20" t="str">
        <f>$F$828&amp;"_"&amp;UPPER(RIGHT(E828,4))</f>
        <v>POUBMSIB41UX_N_32</v>
      </c>
      <c r="H828" s="21"/>
      <c r="I828" s="22"/>
      <c r="J828" s="22"/>
      <c r="K828" s="23" t="str">
        <f>SUBSTITUTE(A138," ","")</f>
        <v>RELEVAGE_Pompesubmersiblederelevaged'eaux</v>
      </c>
    </row>
    <row r="829" spans="2:11" x14ac:dyDescent="0.2">
      <c r="B829" s="39" t="s">
        <v>360</v>
      </c>
      <c r="C829" s="17" t="s">
        <v>388</v>
      </c>
      <c r="D829" s="40" t="s">
        <v>389</v>
      </c>
      <c r="E829" s="19" t="s">
        <v>390</v>
      </c>
      <c r="F829" s="20"/>
      <c r="G829" s="20" t="str">
        <f>$F$828&amp;"_"&amp;UPPER(RIGHT(E829,4))</f>
        <v>POUBMSIB41UX_N 32</v>
      </c>
      <c r="H829" s="21"/>
      <c r="I829" s="22"/>
      <c r="J829" s="22"/>
    </row>
    <row r="830" spans="2:11" x14ac:dyDescent="0.2">
      <c r="B830" s="39" t="s">
        <v>360</v>
      </c>
      <c r="C830" s="17" t="s">
        <v>388</v>
      </c>
      <c r="D830" s="40" t="s">
        <v>389</v>
      </c>
      <c r="E830" s="19" t="s">
        <v>760</v>
      </c>
      <c r="F830" s="20"/>
      <c r="G830" s="20" t="str">
        <f>$F$828&amp;"_"&amp;UPPER(RIGHT(E830,4))</f>
        <v>POUBMSIB41UX_N_50</v>
      </c>
      <c r="H830" s="21"/>
      <c r="I830" s="22"/>
      <c r="J830" s="22"/>
    </row>
    <row r="831" spans="2:11" x14ac:dyDescent="0.2">
      <c r="B831" s="39" t="s">
        <v>360</v>
      </c>
      <c r="C831" s="17" t="s">
        <v>388</v>
      </c>
      <c r="D831" s="40" t="s">
        <v>389</v>
      </c>
      <c r="E831" s="19" t="s">
        <v>391</v>
      </c>
      <c r="F831" s="20"/>
      <c r="G831" s="20" t="str">
        <f>$F$828&amp;"_"&amp;UPPER(RIGHT(E831,4))</f>
        <v>POUBMSIB41UX_N 50</v>
      </c>
      <c r="H831" s="21"/>
      <c r="I831" s="22"/>
      <c r="J831" s="22"/>
    </row>
    <row r="832" spans="2:11" x14ac:dyDescent="0.2">
      <c r="B832" s="39"/>
      <c r="C832" s="17"/>
      <c r="D832" s="40"/>
      <c r="E832" s="19"/>
      <c r="F832" s="20"/>
      <c r="G832" s="20"/>
      <c r="H832" s="21"/>
      <c r="I832" s="22"/>
      <c r="J832" s="22"/>
    </row>
    <row r="833" spans="2:11" x14ac:dyDescent="0.2">
      <c r="B833" s="39" t="s">
        <v>360</v>
      </c>
      <c r="C833" s="17" t="s">
        <v>392</v>
      </c>
      <c r="D833" s="40" t="s">
        <v>393</v>
      </c>
      <c r="E833" s="19" t="s">
        <v>394</v>
      </c>
      <c r="F833" s="20" t="str">
        <f>UPPER(MID(B833,1,2)&amp;UPPER(MID(K833,16,3)&amp;UPPER(MID(K833,21,3)&amp;LEN(K833)&amp;UPPER(RIGHT(K833,2)))))</f>
        <v>POE_MÈLE26SB</v>
      </c>
      <c r="G833" s="20" t="str">
        <f>$F$833&amp;"_"&amp;UPPER(RIGHT(E833,4))</f>
        <v>POE_MÈLE26SB_15</v>
      </c>
      <c r="H833" s="21"/>
      <c r="I833" s="22"/>
      <c r="J833" s="22"/>
      <c r="K833" s="23" t="str">
        <f>SUBSTITUTE(A140," ","")</f>
        <v>POMPESDEBOUCLAGE_ModèleNSB</v>
      </c>
    </row>
    <row r="834" spans="2:11" x14ac:dyDescent="0.2">
      <c r="B834" s="39" t="s">
        <v>360</v>
      </c>
      <c r="C834" s="17" t="s">
        <v>392</v>
      </c>
      <c r="D834" s="40" t="s">
        <v>393</v>
      </c>
      <c r="E834" s="19" t="s">
        <v>395</v>
      </c>
      <c r="F834" s="20"/>
      <c r="G834" s="20" t="str">
        <f>$F$833&amp;"_"&amp;UPPER(RIGHT(E834,4))</f>
        <v>POE_MÈLE26SB_20</v>
      </c>
      <c r="H834" s="21"/>
      <c r="I834" s="22"/>
      <c r="J834" s="22"/>
    </row>
    <row r="835" spans="2:11" x14ac:dyDescent="0.2">
      <c r="B835" s="39" t="s">
        <v>360</v>
      </c>
      <c r="C835" s="17" t="s">
        <v>392</v>
      </c>
      <c r="D835" s="40" t="s">
        <v>393</v>
      </c>
      <c r="E835" s="19" t="s">
        <v>396</v>
      </c>
      <c r="F835" s="20"/>
      <c r="G835" s="20" t="str">
        <f>$F$833&amp;"_"&amp;UPPER(RIGHT(E835,4))</f>
        <v>POE_MÈLE26SB_30</v>
      </c>
      <c r="H835" s="21"/>
      <c r="I835" s="22"/>
      <c r="J835" s="22"/>
    </row>
    <row r="836" spans="2:11" x14ac:dyDescent="0.2">
      <c r="B836" s="39"/>
      <c r="C836" s="17"/>
      <c r="D836" s="40"/>
      <c r="E836" s="19"/>
      <c r="F836" s="20"/>
      <c r="G836" s="20"/>
      <c r="H836" s="21"/>
      <c r="I836" s="22"/>
      <c r="J836" s="22"/>
    </row>
    <row r="837" spans="2:11" x14ac:dyDescent="0.2">
      <c r="B837" s="41" t="s">
        <v>397</v>
      </c>
      <c r="C837" s="17" t="s">
        <v>398</v>
      </c>
      <c r="D837" s="42" t="s">
        <v>399</v>
      </c>
      <c r="E837" s="19" t="s">
        <v>213</v>
      </c>
      <c r="F837" s="20" t="str">
        <f>UPPER(MID(B837,1,2)&amp;UPPER(MID(K837,16,3)&amp;UPPER(MID(K837,21,3)&amp;LEN(K837)&amp;UPPER(RIGHT(K837,2)))))</f>
        <v>CAX_CORI8313</v>
      </c>
      <c r="G837" s="20" t="str">
        <f t="shared" ref="G837:G845" si="68">$F$837&amp;"_"&amp;UPPER(RIGHT(E837,4))</f>
        <v>CAX_CORI8313_N 15</v>
      </c>
      <c r="H837" s="21"/>
      <c r="I837" s="22"/>
      <c r="J837" s="22"/>
      <c r="K837" s="23" t="str">
        <f>SUBSTITUTE(A142," ","")</f>
        <v>MANCHONSARMAFLEX_CalorifugeparmanchonsM1-ycompristousaccessoiresdemiseenœuvre-mm:13</v>
      </c>
    </row>
    <row r="838" spans="2:11" x14ac:dyDescent="0.2">
      <c r="B838" s="41" t="s">
        <v>397</v>
      </c>
      <c r="C838" s="17" t="s">
        <v>398</v>
      </c>
      <c r="D838" s="42" t="s">
        <v>399</v>
      </c>
      <c r="E838" s="19" t="s">
        <v>110</v>
      </c>
      <c r="F838" s="20"/>
      <c r="G838" s="20" t="str">
        <f t="shared" si="68"/>
        <v>CAX_CORI8313_N 20</v>
      </c>
      <c r="H838" s="21"/>
      <c r="I838" s="22"/>
      <c r="J838" s="22"/>
    </row>
    <row r="839" spans="2:11" x14ac:dyDescent="0.2">
      <c r="B839" s="41" t="s">
        <v>397</v>
      </c>
      <c r="C839" s="17" t="s">
        <v>398</v>
      </c>
      <c r="D839" s="42" t="s">
        <v>399</v>
      </c>
      <c r="E839" s="19" t="s">
        <v>111</v>
      </c>
      <c r="F839" s="20"/>
      <c r="G839" s="20" t="str">
        <f t="shared" si="68"/>
        <v>CAX_CORI8313_N 25</v>
      </c>
      <c r="H839" s="21"/>
      <c r="I839" s="22"/>
      <c r="J839" s="22"/>
    </row>
    <row r="840" spans="2:11" x14ac:dyDescent="0.2">
      <c r="B840" s="41" t="s">
        <v>397</v>
      </c>
      <c r="C840" s="17" t="s">
        <v>398</v>
      </c>
      <c r="D840" s="42" t="s">
        <v>399</v>
      </c>
      <c r="E840" s="19" t="s">
        <v>100</v>
      </c>
      <c r="F840" s="20"/>
      <c r="G840" s="20" t="str">
        <f t="shared" si="68"/>
        <v>CAX_CORI8313_N 32</v>
      </c>
      <c r="H840" s="21"/>
      <c r="I840" s="22"/>
      <c r="J840" s="22"/>
    </row>
    <row r="841" spans="2:11" x14ac:dyDescent="0.2">
      <c r="B841" s="41" t="s">
        <v>397</v>
      </c>
      <c r="C841" s="17" t="s">
        <v>398</v>
      </c>
      <c r="D841" s="42" t="s">
        <v>399</v>
      </c>
      <c r="E841" s="19" t="s">
        <v>101</v>
      </c>
      <c r="F841" s="20"/>
      <c r="G841" s="20" t="str">
        <f t="shared" si="68"/>
        <v>CAX_CORI8313_N 40</v>
      </c>
      <c r="H841" s="21"/>
      <c r="I841" s="22"/>
      <c r="J841" s="22"/>
    </row>
    <row r="842" spans="2:11" x14ac:dyDescent="0.2">
      <c r="B842" s="41" t="s">
        <v>397</v>
      </c>
      <c r="C842" s="17" t="s">
        <v>398</v>
      </c>
      <c r="D842" s="42" t="s">
        <v>399</v>
      </c>
      <c r="E842" s="19" t="s">
        <v>89</v>
      </c>
      <c r="F842" s="20"/>
      <c r="G842" s="20" t="str">
        <f t="shared" si="68"/>
        <v>CAX_CORI8313_N 50</v>
      </c>
      <c r="H842" s="21"/>
      <c r="I842" s="22"/>
      <c r="J842" s="22"/>
    </row>
    <row r="843" spans="2:11" x14ac:dyDescent="0.2">
      <c r="B843" s="41" t="s">
        <v>397</v>
      </c>
      <c r="C843" s="17" t="s">
        <v>398</v>
      </c>
      <c r="D843" s="42" t="s">
        <v>399</v>
      </c>
      <c r="E843" s="19" t="s">
        <v>203</v>
      </c>
      <c r="F843" s="20"/>
      <c r="G843" s="20" t="str">
        <f t="shared" si="68"/>
        <v>CAX_CORI8313_N 65</v>
      </c>
      <c r="H843" s="21"/>
      <c r="I843" s="22"/>
      <c r="J843" s="22"/>
    </row>
    <row r="844" spans="2:11" x14ac:dyDescent="0.2">
      <c r="B844" s="41" t="s">
        <v>397</v>
      </c>
      <c r="C844" s="17" t="s">
        <v>398</v>
      </c>
      <c r="D844" s="42" t="s">
        <v>399</v>
      </c>
      <c r="E844" s="19" t="s">
        <v>103</v>
      </c>
      <c r="F844" s="20"/>
      <c r="G844" s="20" t="str">
        <f t="shared" si="68"/>
        <v>CAX_CORI8313_N 80</v>
      </c>
      <c r="H844" s="21"/>
      <c r="I844" s="22"/>
      <c r="J844" s="22"/>
    </row>
    <row r="845" spans="2:11" x14ac:dyDescent="0.2">
      <c r="B845" s="41" t="s">
        <v>397</v>
      </c>
      <c r="C845" s="17" t="s">
        <v>398</v>
      </c>
      <c r="D845" s="42" t="s">
        <v>399</v>
      </c>
      <c r="E845" s="19" t="s">
        <v>91</v>
      </c>
      <c r="F845" s="20"/>
      <c r="G845" s="20" t="str">
        <f t="shared" si="68"/>
        <v>CAX_CORI8313_ 100</v>
      </c>
      <c r="H845" s="21"/>
      <c r="I845" s="22"/>
      <c r="J845" s="22"/>
    </row>
    <row r="846" spans="2:11" x14ac:dyDescent="0.2">
      <c r="B846" s="41"/>
      <c r="C846" s="17"/>
      <c r="D846" s="42"/>
      <c r="E846" s="19"/>
      <c r="F846" s="20"/>
      <c r="G846" s="20"/>
      <c r="H846" s="21"/>
      <c r="I846" s="22"/>
      <c r="J846" s="22"/>
    </row>
    <row r="847" spans="2:11" x14ac:dyDescent="0.2">
      <c r="B847" s="41" t="s">
        <v>397</v>
      </c>
      <c r="C847" s="17" t="s">
        <v>398</v>
      </c>
      <c r="D847" s="42" t="s">
        <v>400</v>
      </c>
      <c r="E847" s="19" t="s">
        <v>213</v>
      </c>
      <c r="F847" s="20" t="str">
        <f>UPPER(MID(B847,1,2)&amp;UPPER(MID(K847,16,3)&amp;UPPER(MID(K847,21,3)&amp;LEN(K847)&amp;UPPER(RIGHT(K847,2)))))</f>
        <v>CAX_CORI8319</v>
      </c>
      <c r="G847" s="20" t="str">
        <f t="shared" ref="G847:G855" si="69">$F$847&amp;"_"&amp;UPPER(RIGHT(E847,4))</f>
        <v>CAX_CORI8319_N 15</v>
      </c>
      <c r="H847" s="21"/>
      <c r="I847" s="22"/>
      <c r="J847" s="22"/>
      <c r="K847" s="23" t="str">
        <f>SUBSTITUTE(A143," ","")</f>
        <v>MANCHONSARMAFLEX_CalorifugeparmanchonsM1-ycompristousaccessoiresdemiseenœuvre-mm:19</v>
      </c>
    </row>
    <row r="848" spans="2:11" x14ac:dyDescent="0.2">
      <c r="B848" s="41" t="s">
        <v>397</v>
      </c>
      <c r="C848" s="17" t="s">
        <v>398</v>
      </c>
      <c r="D848" s="42" t="s">
        <v>400</v>
      </c>
      <c r="E848" s="19" t="s">
        <v>110</v>
      </c>
      <c r="F848" s="20"/>
      <c r="G848" s="20" t="str">
        <f t="shared" si="69"/>
        <v>CAX_CORI8319_N 20</v>
      </c>
      <c r="H848" s="21"/>
      <c r="I848" s="22"/>
      <c r="J848" s="22"/>
    </row>
    <row r="849" spans="2:11" x14ac:dyDescent="0.2">
      <c r="B849" s="41" t="s">
        <v>397</v>
      </c>
      <c r="C849" s="17" t="s">
        <v>398</v>
      </c>
      <c r="D849" s="42" t="s">
        <v>400</v>
      </c>
      <c r="E849" s="19" t="s">
        <v>401</v>
      </c>
      <c r="F849" s="20"/>
      <c r="G849" s="20" t="str">
        <f t="shared" si="69"/>
        <v>CAX_CORI8319_N 26</v>
      </c>
      <c r="H849" s="21"/>
      <c r="I849" s="22"/>
      <c r="J849" s="22"/>
    </row>
    <row r="850" spans="2:11" x14ac:dyDescent="0.2">
      <c r="B850" s="41" t="s">
        <v>397</v>
      </c>
      <c r="C850" s="17" t="s">
        <v>398</v>
      </c>
      <c r="D850" s="42" t="s">
        <v>400</v>
      </c>
      <c r="E850" s="19" t="s">
        <v>402</v>
      </c>
      <c r="F850" s="20"/>
      <c r="G850" s="20" t="str">
        <f t="shared" si="69"/>
        <v>CAX_CORI8319_N 33</v>
      </c>
      <c r="H850" s="21"/>
      <c r="I850" s="22"/>
      <c r="J850" s="22"/>
    </row>
    <row r="851" spans="2:11" x14ac:dyDescent="0.2">
      <c r="B851" s="41" t="s">
        <v>397</v>
      </c>
      <c r="C851" s="17" t="s">
        <v>398</v>
      </c>
      <c r="D851" s="42" t="s">
        <v>400</v>
      </c>
      <c r="E851" s="19" t="s">
        <v>101</v>
      </c>
      <c r="F851" s="20"/>
      <c r="G851" s="20" t="str">
        <f t="shared" si="69"/>
        <v>CAX_CORI8319_N 40</v>
      </c>
      <c r="H851" s="21"/>
      <c r="I851" s="22"/>
      <c r="J851" s="22"/>
    </row>
    <row r="852" spans="2:11" x14ac:dyDescent="0.2">
      <c r="B852" s="41" t="s">
        <v>397</v>
      </c>
      <c r="C852" s="17" t="s">
        <v>398</v>
      </c>
      <c r="D852" s="42" t="s">
        <v>400</v>
      </c>
      <c r="E852" s="19" t="s">
        <v>89</v>
      </c>
      <c r="F852" s="20"/>
      <c r="G852" s="20" t="str">
        <f t="shared" si="69"/>
        <v>CAX_CORI8319_N 50</v>
      </c>
      <c r="H852" s="21"/>
      <c r="I852" s="22"/>
      <c r="J852" s="22"/>
    </row>
    <row r="853" spans="2:11" x14ac:dyDescent="0.2">
      <c r="B853" s="41" t="s">
        <v>397</v>
      </c>
      <c r="C853" s="17" t="s">
        <v>398</v>
      </c>
      <c r="D853" s="42" t="s">
        <v>400</v>
      </c>
      <c r="E853" s="19" t="s">
        <v>203</v>
      </c>
      <c r="F853" s="20"/>
      <c r="G853" s="20" t="str">
        <f t="shared" si="69"/>
        <v>CAX_CORI8319_N 65</v>
      </c>
      <c r="H853" s="21"/>
      <c r="I853" s="22"/>
      <c r="J853" s="22"/>
    </row>
    <row r="854" spans="2:11" x14ac:dyDescent="0.2">
      <c r="B854" s="41" t="s">
        <v>397</v>
      </c>
      <c r="C854" s="17" t="s">
        <v>398</v>
      </c>
      <c r="D854" s="42" t="s">
        <v>400</v>
      </c>
      <c r="E854" s="19" t="s">
        <v>103</v>
      </c>
      <c r="F854" s="20"/>
      <c r="G854" s="20" t="str">
        <f t="shared" si="69"/>
        <v>CAX_CORI8319_N 80</v>
      </c>
      <c r="H854" s="21"/>
      <c r="I854" s="22"/>
      <c r="J854" s="22"/>
    </row>
    <row r="855" spans="2:11" x14ac:dyDescent="0.2">
      <c r="B855" s="41" t="s">
        <v>397</v>
      </c>
      <c r="C855" s="17" t="s">
        <v>398</v>
      </c>
      <c r="D855" s="42" t="s">
        <v>400</v>
      </c>
      <c r="E855" s="19" t="s">
        <v>91</v>
      </c>
      <c r="F855" s="20"/>
      <c r="G855" s="20" t="str">
        <f t="shared" si="69"/>
        <v>CAX_CORI8319_ 100</v>
      </c>
      <c r="H855" s="21"/>
      <c r="I855" s="22"/>
      <c r="J855" s="22"/>
    </row>
    <row r="856" spans="2:11" x14ac:dyDescent="0.2">
      <c r="B856" s="41"/>
      <c r="C856" s="17"/>
      <c r="D856" s="42"/>
      <c r="E856" s="19"/>
      <c r="F856" s="20"/>
      <c r="G856" s="20"/>
      <c r="H856" s="21"/>
      <c r="I856" s="22"/>
      <c r="J856" s="22"/>
    </row>
    <row r="857" spans="2:11" x14ac:dyDescent="0.2">
      <c r="B857" s="41" t="s">
        <v>397</v>
      </c>
      <c r="C857" s="17" t="s">
        <v>398</v>
      </c>
      <c r="D857" s="42" t="s">
        <v>403</v>
      </c>
      <c r="E857" s="19" t="s">
        <v>213</v>
      </c>
      <c r="F857" s="20" t="str">
        <f>UPPER(MID(B857,1,2)&amp;UPPER(MID(K857,16,3)&amp;UPPER(MID(K857,21,3)&amp;LEN(K857)&amp;UPPER(RIGHT(K857,2)))))</f>
        <v>CAX_CORI8332</v>
      </c>
      <c r="G857" s="20" t="str">
        <f t="shared" ref="G857:G865" si="70">$F$857&amp;"_"&amp;UPPER(RIGHT(E857,4))</f>
        <v>CAX_CORI8332_N 15</v>
      </c>
      <c r="H857" s="21"/>
      <c r="I857" s="22"/>
      <c r="J857" s="22"/>
      <c r="K857" s="23" t="str">
        <f>SUBSTITUTE(A144," ","")</f>
        <v>MANCHONSARMAFLEX_CalorifugeparmanchonsM1-ycompristousaccessoiresdemiseenœuvre-mm:32</v>
      </c>
    </row>
    <row r="858" spans="2:11" x14ac:dyDescent="0.2">
      <c r="B858" s="41" t="s">
        <v>397</v>
      </c>
      <c r="C858" s="17" t="s">
        <v>398</v>
      </c>
      <c r="D858" s="42" t="s">
        <v>403</v>
      </c>
      <c r="E858" s="19" t="s">
        <v>110</v>
      </c>
      <c r="F858" s="20"/>
      <c r="G858" s="20" t="str">
        <f t="shared" si="70"/>
        <v>CAX_CORI8332_N 20</v>
      </c>
      <c r="H858" s="21"/>
      <c r="I858" s="22"/>
      <c r="J858" s="22"/>
    </row>
    <row r="859" spans="2:11" x14ac:dyDescent="0.2">
      <c r="B859" s="41" t="s">
        <v>397</v>
      </c>
      <c r="C859" s="17" t="s">
        <v>398</v>
      </c>
      <c r="D859" s="42" t="s">
        <v>403</v>
      </c>
      <c r="E859" s="19" t="s">
        <v>401</v>
      </c>
      <c r="F859" s="20"/>
      <c r="G859" s="20" t="str">
        <f t="shared" si="70"/>
        <v>CAX_CORI8332_N 26</v>
      </c>
      <c r="H859" s="21"/>
      <c r="I859" s="22"/>
      <c r="J859" s="22"/>
    </row>
    <row r="860" spans="2:11" x14ac:dyDescent="0.2">
      <c r="B860" s="41" t="s">
        <v>397</v>
      </c>
      <c r="C860" s="17" t="s">
        <v>398</v>
      </c>
      <c r="D860" s="42" t="s">
        <v>403</v>
      </c>
      <c r="E860" s="19" t="s">
        <v>402</v>
      </c>
      <c r="F860" s="20"/>
      <c r="G860" s="20" t="str">
        <f t="shared" si="70"/>
        <v>CAX_CORI8332_N 33</v>
      </c>
      <c r="H860" s="21"/>
      <c r="I860" s="22"/>
      <c r="J860" s="22"/>
    </row>
    <row r="861" spans="2:11" x14ac:dyDescent="0.2">
      <c r="B861" s="41" t="s">
        <v>397</v>
      </c>
      <c r="C861" s="17" t="s">
        <v>398</v>
      </c>
      <c r="D861" s="42" t="s">
        <v>403</v>
      </c>
      <c r="E861" s="19" t="s">
        <v>101</v>
      </c>
      <c r="F861" s="20"/>
      <c r="G861" s="20" t="str">
        <f t="shared" si="70"/>
        <v>CAX_CORI8332_N 40</v>
      </c>
      <c r="H861" s="21"/>
      <c r="I861" s="22"/>
      <c r="J861" s="22"/>
    </row>
    <row r="862" spans="2:11" x14ac:dyDescent="0.2">
      <c r="B862" s="41" t="s">
        <v>397</v>
      </c>
      <c r="C862" s="17" t="s">
        <v>398</v>
      </c>
      <c r="D862" s="42" t="s">
        <v>403</v>
      </c>
      <c r="E862" s="19" t="s">
        <v>89</v>
      </c>
      <c r="F862" s="20"/>
      <c r="G862" s="20" t="str">
        <f t="shared" si="70"/>
        <v>CAX_CORI8332_N 50</v>
      </c>
      <c r="H862" s="21"/>
      <c r="I862" s="22"/>
      <c r="J862" s="22"/>
    </row>
    <row r="863" spans="2:11" x14ac:dyDescent="0.2">
      <c r="B863" s="41" t="s">
        <v>397</v>
      </c>
      <c r="C863" s="17" t="s">
        <v>398</v>
      </c>
      <c r="D863" s="42" t="s">
        <v>403</v>
      </c>
      <c r="E863" s="19" t="s">
        <v>203</v>
      </c>
      <c r="F863" s="20"/>
      <c r="G863" s="20" t="str">
        <f t="shared" si="70"/>
        <v>CAX_CORI8332_N 65</v>
      </c>
      <c r="H863" s="21"/>
      <c r="I863" s="22"/>
      <c r="J863" s="22"/>
    </row>
    <row r="864" spans="2:11" x14ac:dyDescent="0.2">
      <c r="B864" s="41" t="s">
        <v>397</v>
      </c>
      <c r="C864" s="17" t="s">
        <v>398</v>
      </c>
      <c r="D864" s="42" t="s">
        <v>403</v>
      </c>
      <c r="E864" s="19" t="s">
        <v>103</v>
      </c>
      <c r="F864" s="20"/>
      <c r="G864" s="20" t="str">
        <f t="shared" si="70"/>
        <v>CAX_CORI8332_N 80</v>
      </c>
      <c r="H864" s="21"/>
      <c r="I864" s="22"/>
      <c r="J864" s="22"/>
    </row>
    <row r="865" spans="2:11" x14ac:dyDescent="0.2">
      <c r="B865" s="41" t="s">
        <v>397</v>
      </c>
      <c r="C865" s="17" t="s">
        <v>398</v>
      </c>
      <c r="D865" s="42" t="s">
        <v>403</v>
      </c>
      <c r="E865" s="19" t="s">
        <v>91</v>
      </c>
      <c r="F865" s="20"/>
      <c r="G865" s="20" t="str">
        <f t="shared" si="70"/>
        <v>CAX_CORI8332_ 100</v>
      </c>
      <c r="H865" s="21"/>
      <c r="I865" s="22"/>
      <c r="J865" s="22"/>
    </row>
    <row r="866" spans="2:11" x14ac:dyDescent="0.2">
      <c r="B866" s="41"/>
      <c r="C866" s="17"/>
      <c r="D866" s="42"/>
      <c r="E866" s="19"/>
      <c r="F866" s="20"/>
      <c r="G866" s="20"/>
      <c r="H866" s="21"/>
      <c r="I866" s="22"/>
      <c r="J866" s="22"/>
    </row>
    <row r="867" spans="2:11" x14ac:dyDescent="0.2">
      <c r="B867" s="41" t="s">
        <v>397</v>
      </c>
      <c r="C867" s="17" t="s">
        <v>404</v>
      </c>
      <c r="D867" s="42" t="s">
        <v>761</v>
      </c>
      <c r="E867" s="19" t="s">
        <v>762</v>
      </c>
      <c r="F867" s="20" t="str">
        <f>UPPER(MID(B867,1,2)&amp;UPPER(MID(K867,16,3)&amp;UPPER(MID(K867,21,3)&amp;LEN(K867)&amp;UPPER(RIGHT(K867,2)))))</f>
        <v>CAAUGCÉE124ES</v>
      </c>
      <c r="G867" s="20" t="str">
        <f>$F$867&amp;"_"&amp;UPPER(RIGHT(E867,4))</f>
        <v>CAAUGCÉE124ES_ PVC</v>
      </c>
      <c r="H867" s="21"/>
      <c r="I867" s="22"/>
      <c r="J867" s="22"/>
      <c r="K867" s="23" t="str">
        <f>SUBSTITUTE(A146," ","")</f>
        <v>CalorifugeTubeEAUGLACÉEenlocaltechnique_EGLTencoquillestyrofoam,entoilage,parevapeur,incluantcoudes,tés,robinetterieetpompes</v>
      </c>
    </row>
    <row r="868" spans="2:11" x14ac:dyDescent="0.2">
      <c r="B868" s="41" t="s">
        <v>397</v>
      </c>
      <c r="C868" s="17" t="s">
        <v>404</v>
      </c>
      <c r="D868" s="42" t="s">
        <v>761</v>
      </c>
      <c r="E868" s="19" t="s">
        <v>763</v>
      </c>
      <c r="F868" s="20"/>
      <c r="G868" s="20" t="str">
        <f>$F$867&amp;"_"&amp;UPPER(RIGHT(E868,4))</f>
        <v>CAAUGCÉE124ES_ ALU</v>
      </c>
      <c r="H868" s="21"/>
      <c r="I868" s="22"/>
      <c r="J868" s="22"/>
      <c r="K868" s="23" t="str">
        <f>SUBSTITUTE(A147," ","")</f>
        <v>CalorifugeTubeEAUGLACÉEendistributionetcolonnes_EGDencoquillestyrofoam,entoilage,parevapeur</v>
      </c>
    </row>
    <row r="869" spans="2:11" x14ac:dyDescent="0.2">
      <c r="B869" s="41"/>
      <c r="C869" s="17"/>
      <c r="D869" s="42"/>
      <c r="E869" s="19"/>
      <c r="F869" s="20"/>
      <c r="G869" s="20"/>
      <c r="H869" s="21"/>
      <c r="I869" s="22"/>
      <c r="J869" s="22"/>
    </row>
    <row r="870" spans="2:11" x14ac:dyDescent="0.2">
      <c r="B870" s="41" t="s">
        <v>397</v>
      </c>
      <c r="C870" s="17" t="s">
        <v>405</v>
      </c>
      <c r="D870" s="42" t="s">
        <v>764</v>
      </c>
      <c r="E870" s="19" t="s">
        <v>762</v>
      </c>
      <c r="F870" s="20" t="str">
        <f>UPPER(MID(B870,1,2)&amp;UPPER(MID(K870,16,3)&amp;UPPER(MID(K870,21,3)&amp;LEN(K870)&amp;UPPER(RIGHT(K870,2)))))</f>
        <v>CAAUGCÉE91UR</v>
      </c>
      <c r="G870" s="20" t="str">
        <f>$F$870&amp;"_"&amp;UPPER(RIGHT(E870,4))</f>
        <v>CAAUGCÉE91UR_ PVC</v>
      </c>
      <c r="H870" s="21"/>
      <c r="I870" s="22"/>
      <c r="J870" s="22"/>
      <c r="K870" s="23" t="str">
        <f>SUBSTITUTE(A147," ","")</f>
        <v>CalorifugeTubeEAUGLACÉEendistributionetcolonnes_EGDencoquillestyrofoam,entoilage,parevapeur</v>
      </c>
    </row>
    <row r="871" spans="2:11" x14ac:dyDescent="0.2">
      <c r="B871" s="41" t="s">
        <v>397</v>
      </c>
      <c r="C871" s="17" t="s">
        <v>405</v>
      </c>
      <c r="D871" s="42" t="s">
        <v>764</v>
      </c>
      <c r="E871" s="19" t="s">
        <v>763</v>
      </c>
      <c r="F871" s="20"/>
      <c r="G871" s="20" t="str">
        <f>$F$870&amp;"_"&amp;UPPER(RIGHT(E871,4))</f>
        <v>CAAUGCÉE91UR_ ALU</v>
      </c>
      <c r="H871" s="21"/>
      <c r="I871" s="22"/>
      <c r="J871" s="22"/>
      <c r="K871" s="23" t="str">
        <f>SUBSTITUTE(A148," ","")</f>
        <v>CalorifugeTubeEAUGLACÉEendistributionetcolonnes_EGDencoquillestyrofoam,entoilage,parevapeur</v>
      </c>
    </row>
    <row r="872" spans="2:11" x14ac:dyDescent="0.2">
      <c r="B872" s="41"/>
      <c r="C872" s="17"/>
      <c r="D872" s="42"/>
      <c r="E872" s="19"/>
      <c r="F872" s="20"/>
      <c r="G872" s="20"/>
      <c r="H872" s="21"/>
      <c r="I872" s="22"/>
      <c r="J872" s="22"/>
    </row>
    <row r="873" spans="2:11" x14ac:dyDescent="0.2">
      <c r="B873" s="41" t="s">
        <v>397</v>
      </c>
      <c r="C873" s="17" t="s">
        <v>406</v>
      </c>
      <c r="D873" s="42" t="s">
        <v>765</v>
      </c>
      <c r="E873" s="19" t="s">
        <v>762</v>
      </c>
      <c r="F873" s="20" t="str">
        <f>UPPER(MID(B873,1,2)&amp;UPPER(MID(K873,16,3)&amp;UPPER(MID(K873,21,3)&amp;LEN(K873)&amp;UPPER(RIGHT(K873,2)))))</f>
        <v>CAAUCUDE118ES</v>
      </c>
      <c r="G873" s="20" t="str">
        <f>$F$873&amp;"_"&amp;UPPER(RIGHT(E873,4))</f>
        <v>CAAUCUDE118ES_ PVC</v>
      </c>
      <c r="H873" s="21"/>
      <c r="I873" s="22"/>
      <c r="J873" s="22"/>
      <c r="K873" s="23" t="str">
        <f>SUBSTITUTE(A150," ","")</f>
        <v>CalorifugeTubeEAUCHAUDEenlocaltechnique_ECLTencoquilledelainederoche,entoilage,incluantcoudes,tés,robinetterieetpompes</v>
      </c>
    </row>
    <row r="874" spans="2:11" x14ac:dyDescent="0.2">
      <c r="B874" s="41" t="s">
        <v>397</v>
      </c>
      <c r="C874" s="17" t="s">
        <v>406</v>
      </c>
      <c r="D874" s="42" t="s">
        <v>765</v>
      </c>
      <c r="E874" s="19" t="s">
        <v>763</v>
      </c>
      <c r="F874" s="20"/>
      <c r="G874" s="20" t="str">
        <f>$F$873&amp;"_"&amp;UPPER(RIGHT(E874,4))</f>
        <v>CAAUCUDE118ES_ ALU</v>
      </c>
      <c r="H874" s="21"/>
      <c r="I874" s="22"/>
      <c r="J874" s="22"/>
    </row>
    <row r="875" spans="2:11" x14ac:dyDescent="0.2">
      <c r="B875" s="41"/>
      <c r="C875" s="17"/>
      <c r="D875" s="42"/>
      <c r="E875" s="19"/>
      <c r="F875" s="20"/>
      <c r="G875" s="20"/>
      <c r="H875" s="21"/>
      <c r="I875" s="22"/>
      <c r="J875" s="22"/>
    </row>
    <row r="876" spans="2:11" x14ac:dyDescent="0.2">
      <c r="B876" s="41" t="s">
        <v>397</v>
      </c>
      <c r="C876" s="17" t="s">
        <v>407</v>
      </c>
      <c r="D876" s="42" t="s">
        <v>766</v>
      </c>
      <c r="E876" s="19" t="s">
        <v>762</v>
      </c>
      <c r="F876" s="20" t="str">
        <f>UPPER(MID(B876,1,2)&amp;UPPER(MID(K876,16,3)&amp;UPPER(MID(K876,21,3)&amp;LEN(K876)&amp;UPPER(RIGHT(K876,2)))))</f>
        <v>CAAUCUDE85GE</v>
      </c>
      <c r="G876" s="20" t="str">
        <f>$F$876&amp;"_"&amp;UPPER(RIGHT(E876,4))</f>
        <v>CAAUCUDE85GE_ PVC</v>
      </c>
      <c r="H876" s="21"/>
      <c r="I876" s="22"/>
      <c r="J876" s="22"/>
      <c r="K876" s="23" t="str">
        <f>SUBSTITUTE(A151," ","")</f>
        <v>CalorifugeTubeEAUCHAUDEendistributionetcolonnes_ECDencoquilledelainederoche,entoilage</v>
      </c>
    </row>
    <row r="877" spans="2:11" x14ac:dyDescent="0.2">
      <c r="B877" s="41" t="s">
        <v>397</v>
      </c>
      <c r="C877" s="17" t="s">
        <v>407</v>
      </c>
      <c r="D877" s="42" t="s">
        <v>766</v>
      </c>
      <c r="E877" s="19" t="s">
        <v>767</v>
      </c>
      <c r="F877" s="20"/>
      <c r="G877" s="20" t="str">
        <f>$F$876&amp;"_"&amp;UPPER(RIGHT(E877,4))</f>
        <v>CAAUCUDE85GE_ ALU</v>
      </c>
      <c r="H877" s="21"/>
      <c r="I877" s="22"/>
      <c r="J877" s="22"/>
      <c r="K877" s="23" t="str">
        <f>SUBSTITUTE(A152," ","")</f>
        <v>CalorifugeTubeEAUCHAUDEendistributionetcolonnes_ECDencoquilledelainederoche,entoilage</v>
      </c>
    </row>
    <row r="878" spans="2:11" x14ac:dyDescent="0.2">
      <c r="B878" s="41"/>
      <c r="C878" s="17"/>
      <c r="D878" s="42"/>
      <c r="E878" s="19"/>
      <c r="F878" s="20"/>
      <c r="G878" s="20"/>
      <c r="H878" s="21"/>
      <c r="I878" s="22"/>
      <c r="J878" s="22"/>
    </row>
    <row r="879" spans="2:11" x14ac:dyDescent="0.2">
      <c r="B879" s="41" t="s">
        <v>397</v>
      </c>
      <c r="C879" s="17" t="s">
        <v>408</v>
      </c>
      <c r="D879" s="42" t="s">
        <v>409</v>
      </c>
      <c r="E879" s="19" t="s">
        <v>195</v>
      </c>
      <c r="F879" s="20" t="str">
        <f>UPPER(MID(B879,1,2)&amp;UPPER(MID(K879,16,3)&amp;UPPER(MID(K879,21,3)&amp;LEN(K879)&amp;UPPER(RIGHT(K879,2)))))</f>
        <v>CAE_CORI39PE</v>
      </c>
      <c r="G879" s="20" t="str">
        <f>$F$879&amp;"_"&amp;UPPER(RIGHT(E879,4))</f>
        <v>CAE_CORI39PE__A</v>
      </c>
      <c r="H879" s="21"/>
      <c r="I879" s="22"/>
      <c r="J879" s="22"/>
      <c r="K879" s="23" t="str">
        <f>SUBSTITUTE(A154," ","")</f>
        <v>CALOROBINETTERIE_Calorifugecorpsdepompe</v>
      </c>
    </row>
    <row r="880" spans="2:11" x14ac:dyDescent="0.2">
      <c r="B880" s="41"/>
      <c r="C880" s="17"/>
      <c r="D880" s="42"/>
      <c r="E880" s="19"/>
      <c r="F880" s="20"/>
      <c r="G880" s="20"/>
      <c r="H880" s="21"/>
      <c r="I880" s="22"/>
      <c r="J880" s="22"/>
    </row>
    <row r="881" spans="2:11" x14ac:dyDescent="0.2">
      <c r="B881" s="41" t="s">
        <v>397</v>
      </c>
      <c r="C881" s="17" t="s">
        <v>408</v>
      </c>
      <c r="D881" s="42" t="s">
        <v>410</v>
      </c>
      <c r="E881" s="19" t="s">
        <v>195</v>
      </c>
      <c r="F881" s="20" t="str">
        <f>UPPER(MID(B881,1,2)&amp;UPPER(MID(K881,16,3)&amp;UPPER(MID(K881,21,3)&amp;LEN(K881)&amp;UPPER(RIGHT(K881,2)))))</f>
        <v>CAE_VTIL53EX</v>
      </c>
      <c r="G881" s="20" t="str">
        <f>$F$881&amp;"_"&amp;UPPER(RIGHT(E881,4))</f>
        <v>CAE_VTIL53EX__A</v>
      </c>
      <c r="H881" s="21"/>
      <c r="I881" s="22"/>
      <c r="J881" s="22"/>
      <c r="K881" s="23" t="str">
        <f>SUBSTITUTE(A155," ","")</f>
        <v>CALOROBINETTERIE_Ventilo-convecteurenpanneauxARMAFLEX</v>
      </c>
    </row>
    <row r="882" spans="2:11" x14ac:dyDescent="0.2">
      <c r="B882" s="41"/>
      <c r="C882" s="17"/>
      <c r="D882" s="42"/>
      <c r="E882" s="19"/>
      <c r="F882" s="20"/>
      <c r="G882" s="20"/>
      <c r="H882" s="21"/>
      <c r="I882" s="22"/>
      <c r="J882" s="22"/>
    </row>
    <row r="883" spans="2:11" x14ac:dyDescent="0.2">
      <c r="B883" s="41" t="s">
        <v>397</v>
      </c>
      <c r="C883" s="17" t="s">
        <v>411</v>
      </c>
      <c r="D883" s="42" t="s">
        <v>412</v>
      </c>
      <c r="E883" s="19" t="s">
        <v>413</v>
      </c>
      <c r="F883" s="20" t="str">
        <f>UPPER(MID(B883,1,2)&amp;UPPER(MID(K883,16,3)&amp;UPPER(MID(K883,21,3)&amp;LEN(K883)&amp;UPPER(RIGHT(K883,2)))))</f>
        <v>CAEAUACÉ24ÉE</v>
      </c>
      <c r="G883" s="20" t="str">
        <f>$F$883&amp;"_"&amp;UPPER(RIGHT(E883,4))</f>
        <v>CAEAUACÉ24ÉE_À 40</v>
      </c>
      <c r="H883" s="21"/>
      <c r="I883" s="22"/>
      <c r="J883" s="22"/>
      <c r="K883" s="23" t="str">
        <f>SUBSTITUTE(A157," ","")</f>
        <v>CALOPOURVANNES_Eauglacée</v>
      </c>
    </row>
    <row r="884" spans="2:11" x14ac:dyDescent="0.2">
      <c r="B884" s="41" t="s">
        <v>397</v>
      </c>
      <c r="C884" s="17" t="s">
        <v>411</v>
      </c>
      <c r="D884" s="42" t="s">
        <v>412</v>
      </c>
      <c r="E884" s="19" t="s">
        <v>414</v>
      </c>
      <c r="F884" s="20"/>
      <c r="G884" s="20" t="str">
        <f>$F$883&amp;"_"&amp;UPPER(RIGHT(E884,4))</f>
        <v>CAEAUACÉ24ÉE_ 100</v>
      </c>
      <c r="H884" s="21"/>
      <c r="I884" s="22"/>
      <c r="J884" s="22"/>
    </row>
    <row r="885" spans="2:11" x14ac:dyDescent="0.2">
      <c r="B885" s="41" t="s">
        <v>397</v>
      </c>
      <c r="C885" s="17" t="s">
        <v>411</v>
      </c>
      <c r="D885" s="42" t="s">
        <v>412</v>
      </c>
      <c r="E885" s="19" t="s">
        <v>415</v>
      </c>
      <c r="F885" s="20"/>
      <c r="G885" s="20" t="str">
        <f>$F$883&amp;"_"&amp;UPPER(RIGHT(E885,4))</f>
        <v>CAEAUACÉ24ÉE_ 200</v>
      </c>
      <c r="H885" s="21"/>
      <c r="I885" s="22"/>
      <c r="J885" s="22"/>
    </row>
    <row r="886" spans="2:11" x14ac:dyDescent="0.2">
      <c r="B886" s="41"/>
      <c r="C886" s="17"/>
      <c r="D886" s="42"/>
      <c r="E886" s="19"/>
      <c r="F886" s="20"/>
      <c r="G886" s="20"/>
      <c r="H886" s="21"/>
      <c r="I886" s="22"/>
      <c r="J886" s="22"/>
    </row>
    <row r="887" spans="2:11" x14ac:dyDescent="0.2">
      <c r="B887" s="41" t="s">
        <v>397</v>
      </c>
      <c r="C887" s="17" t="s">
        <v>416</v>
      </c>
      <c r="D887" s="42" t="s">
        <v>417</v>
      </c>
      <c r="E887" s="19" t="s">
        <v>418</v>
      </c>
      <c r="F887" s="20" t="str">
        <f>UPPER(MID(B887,1,2)&amp;UPPER(MID(K887,16,3)&amp;UPPER(MID(K887,21,3)&amp;LEN(K887)&amp;UPPER(RIGHT(K887,2)))))</f>
        <v>CAXT.GAI41ER</v>
      </c>
      <c r="G887" s="20" t="str">
        <f>$F$887&amp;"_"&amp;UPPER(RIGHT(E887,4))</f>
        <v>CAXT.GAI41ER_: 25</v>
      </c>
      <c r="H887" s="21"/>
      <c r="I887" s="22"/>
      <c r="J887" s="22"/>
      <c r="K887" s="23" t="str">
        <f>SUBSTITUTE(A159," ","")</f>
        <v>CALOGAINE(mat.ext.)_GaineparmatelasIsover</v>
      </c>
    </row>
    <row r="888" spans="2:11" x14ac:dyDescent="0.2">
      <c r="B888" s="41" t="s">
        <v>397</v>
      </c>
      <c r="C888" s="17" t="s">
        <v>416</v>
      </c>
      <c r="D888" s="42" t="s">
        <v>417</v>
      </c>
      <c r="E888" s="19" t="s">
        <v>768</v>
      </c>
      <c r="F888" s="20"/>
      <c r="G888" s="20" t="str">
        <f>$F$887&amp;"_"&amp;UPPER(RIGHT(E888,4))</f>
        <v>CAXT.GAI41ER_ 50_</v>
      </c>
      <c r="H888" s="21"/>
      <c r="I888" s="22"/>
      <c r="J888" s="22"/>
    </row>
    <row r="889" spans="2:11" x14ac:dyDescent="0.2">
      <c r="B889" s="41" t="s">
        <v>397</v>
      </c>
      <c r="C889" s="17" t="s">
        <v>416</v>
      </c>
      <c r="D889" s="42" t="s">
        <v>417</v>
      </c>
      <c r="E889" s="19" t="s">
        <v>769</v>
      </c>
      <c r="F889" s="20"/>
      <c r="G889" s="20" t="str">
        <f>$F$887&amp;"_"&amp;UPPER(RIGHT(E889,4))</f>
        <v>CAXT.GAI41ER_ 25_</v>
      </c>
      <c r="H889" s="21"/>
      <c r="I889" s="22"/>
      <c r="J889" s="22"/>
    </row>
    <row r="890" spans="2:11" x14ac:dyDescent="0.2">
      <c r="B890" s="41" t="s">
        <v>397</v>
      </c>
      <c r="C890" s="17" t="s">
        <v>416</v>
      </c>
      <c r="D890" s="42" t="s">
        <v>417</v>
      </c>
      <c r="E890" s="19" t="s">
        <v>420</v>
      </c>
      <c r="F890" s="20"/>
      <c r="G890" s="20" t="str">
        <f>$F$887&amp;"_"&amp;UPPER(RIGHT(E890,4))</f>
        <v>CAXT.GAI41ER_: 50</v>
      </c>
      <c r="H890" s="21"/>
      <c r="I890" s="22"/>
      <c r="J890" s="22"/>
    </row>
    <row r="891" spans="2:11" x14ac:dyDescent="0.2">
      <c r="B891" s="41"/>
      <c r="C891" s="17"/>
      <c r="D891" s="42"/>
      <c r="E891" s="19"/>
      <c r="F891" s="20"/>
      <c r="G891" s="20"/>
      <c r="H891" s="21"/>
      <c r="I891" s="22"/>
      <c r="J891" s="22"/>
    </row>
    <row r="892" spans="2:11" x14ac:dyDescent="0.2">
      <c r="B892" s="41" t="s">
        <v>397</v>
      </c>
      <c r="C892" s="17" t="s">
        <v>421</v>
      </c>
      <c r="D892" s="42" t="s">
        <v>422</v>
      </c>
      <c r="E892" s="19" t="s">
        <v>770</v>
      </c>
      <c r="F892" s="20" t="str">
        <f>UPPER(MID(B892,1,2)&amp;UPPER(MID(K892,16,3)&amp;UPPER(MID(K892,21,3)&amp;LEN(K892)&amp;UPPER(RIGHT(K892,2)))))</f>
        <v>CANIUGAI56LU</v>
      </c>
      <c r="G892" s="20" t="str">
        <f>$F$892&amp;"_"&amp;UPPER(RIGHT(E892,4))</f>
        <v>CANIUGAI56LU_ 25_</v>
      </c>
      <c r="H892" s="21"/>
      <c r="I892" s="22"/>
      <c r="J892" s="22"/>
      <c r="K892" s="23" t="str">
        <f>SUBSTITUTE(A161," ","")</f>
        <v>GAINESTÔLEALUMINIUM_GaineparmatelasIsoverfinitiontôleALU</v>
      </c>
    </row>
    <row r="893" spans="2:11" x14ac:dyDescent="0.2">
      <c r="B893" s="41" t="s">
        <v>397</v>
      </c>
      <c r="C893" s="17" t="s">
        <v>421</v>
      </c>
      <c r="D893" s="42" t="s">
        <v>422</v>
      </c>
      <c r="E893" s="19" t="s">
        <v>768</v>
      </c>
      <c r="F893" s="20"/>
      <c r="G893" s="20" t="str">
        <f>$F$892&amp;"_"&amp;UPPER(RIGHT(E893,4))</f>
        <v>CANIUGAI56LU_ 50_</v>
      </c>
      <c r="H893" s="21"/>
      <c r="I893" s="22"/>
      <c r="J893" s="22"/>
    </row>
    <row r="894" spans="2:11" x14ac:dyDescent="0.2">
      <c r="B894" s="41" t="s">
        <v>397</v>
      </c>
      <c r="C894" s="17" t="s">
        <v>421</v>
      </c>
      <c r="D894" s="42" t="s">
        <v>422</v>
      </c>
      <c r="E894" s="19" t="s">
        <v>419</v>
      </c>
      <c r="F894" s="20"/>
      <c r="G894" s="20" t="str">
        <f>$F$892&amp;"_"&amp;UPPER(RIGHT(E894,4))</f>
        <v>CANIUGAI56LU_: 25</v>
      </c>
      <c r="H894" s="21"/>
      <c r="I894" s="22"/>
      <c r="J894" s="22"/>
    </row>
    <row r="895" spans="2:11" x14ac:dyDescent="0.2">
      <c r="B895" s="41" t="s">
        <v>397</v>
      </c>
      <c r="C895" s="17" t="s">
        <v>421</v>
      </c>
      <c r="D895" s="42" t="s">
        <v>422</v>
      </c>
      <c r="E895" s="19" t="s">
        <v>420</v>
      </c>
      <c r="F895" s="20"/>
      <c r="G895" s="20" t="str">
        <f>$F$892&amp;"_"&amp;UPPER(RIGHT(E895,4))</f>
        <v>CANIUGAI56LU_: 50</v>
      </c>
      <c r="H895" s="21"/>
      <c r="I895" s="22"/>
      <c r="J895" s="22"/>
    </row>
    <row r="896" spans="2:11" x14ac:dyDescent="0.2">
      <c r="B896" s="41"/>
      <c r="C896" s="17"/>
      <c r="D896" s="42"/>
      <c r="E896" s="19"/>
      <c r="F896" s="20"/>
      <c r="G896" s="20"/>
      <c r="H896" s="21"/>
      <c r="I896" s="22"/>
      <c r="J896" s="22"/>
    </row>
    <row r="897" spans="2:11" x14ac:dyDescent="0.2">
      <c r="B897" s="43" t="s">
        <v>423</v>
      </c>
      <c r="C897" s="17" t="s">
        <v>424</v>
      </c>
      <c r="D897" s="44" t="s">
        <v>425</v>
      </c>
      <c r="E897" s="19" t="s">
        <v>426</v>
      </c>
      <c r="F897" s="20" t="str">
        <f>UPPER(MID(B897,1,2)&amp;UPPER(MID(K897,16,3)&amp;UPPER(MID(K897,21,3)&amp;LEN(K897)&amp;UPPER(RIGHT(K897,2)))))</f>
        <v>COTRIES_68RE</v>
      </c>
      <c r="G897" s="20" t="str">
        <f t="shared" ref="G897:G904" si="71">$F$897&amp;"_"&amp;UPPER(RIGHT(E897,4))</f>
        <v>COTRIES_68RE_ 500</v>
      </c>
      <c r="H897" s="21"/>
      <c r="I897" s="22"/>
      <c r="J897" s="22"/>
      <c r="K897" s="23" t="str">
        <f>SUBSTITUTE(A163," ","")</f>
        <v>CONVECTEURSÉLECTRIQUES_ClassicàthermostatmécaniqueAIRELECousimilaire</v>
      </c>
    </row>
    <row r="898" spans="2:11" x14ac:dyDescent="0.2">
      <c r="B898" s="43" t="s">
        <v>423</v>
      </c>
      <c r="C898" s="17" t="s">
        <v>424</v>
      </c>
      <c r="D898" s="44" t="s">
        <v>425</v>
      </c>
      <c r="E898" s="19" t="s">
        <v>427</v>
      </c>
      <c r="F898" s="20"/>
      <c r="G898" s="20" t="str">
        <f t="shared" si="71"/>
        <v>COTRIES_68RE_ 750</v>
      </c>
      <c r="H898" s="21"/>
      <c r="I898" s="22"/>
      <c r="J898" s="22"/>
    </row>
    <row r="899" spans="2:11" x14ac:dyDescent="0.2">
      <c r="B899" s="43" t="s">
        <v>423</v>
      </c>
      <c r="C899" s="17" t="s">
        <v>424</v>
      </c>
      <c r="D899" s="44" t="s">
        <v>425</v>
      </c>
      <c r="E899" s="19" t="s">
        <v>428</v>
      </c>
      <c r="F899" s="20"/>
      <c r="G899" s="20" t="str">
        <f t="shared" si="71"/>
        <v>COTRIES_68RE_1000</v>
      </c>
      <c r="H899" s="21"/>
      <c r="I899" s="22"/>
      <c r="J899" s="22"/>
    </row>
    <row r="900" spans="2:11" x14ac:dyDescent="0.2">
      <c r="B900" s="43" t="s">
        <v>423</v>
      </c>
      <c r="C900" s="17" t="s">
        <v>424</v>
      </c>
      <c r="D900" s="44" t="s">
        <v>425</v>
      </c>
      <c r="E900" s="19" t="s">
        <v>429</v>
      </c>
      <c r="F900" s="20"/>
      <c r="G900" s="20" t="str">
        <f t="shared" si="71"/>
        <v>COTRIES_68RE_1250</v>
      </c>
      <c r="H900" s="21"/>
      <c r="I900" s="22"/>
      <c r="J900" s="22"/>
    </row>
    <row r="901" spans="2:11" x14ac:dyDescent="0.2">
      <c r="B901" s="43" t="s">
        <v>423</v>
      </c>
      <c r="C901" s="17" t="s">
        <v>424</v>
      </c>
      <c r="D901" s="44" t="s">
        <v>425</v>
      </c>
      <c r="E901" s="19" t="s">
        <v>430</v>
      </c>
      <c r="F901" s="20"/>
      <c r="G901" s="20" t="str">
        <f t="shared" si="71"/>
        <v>COTRIES_68RE_1500</v>
      </c>
      <c r="H901" s="21"/>
      <c r="I901" s="22"/>
      <c r="J901" s="22"/>
    </row>
    <row r="902" spans="2:11" x14ac:dyDescent="0.2">
      <c r="B902" s="43" t="s">
        <v>423</v>
      </c>
      <c r="C902" s="17" t="s">
        <v>424</v>
      </c>
      <c r="D902" s="44" t="s">
        <v>425</v>
      </c>
      <c r="E902" s="19" t="s">
        <v>431</v>
      </c>
      <c r="F902" s="20"/>
      <c r="G902" s="20" t="str">
        <f t="shared" si="71"/>
        <v>COTRIES_68RE_1750</v>
      </c>
      <c r="H902" s="21"/>
      <c r="I902" s="22"/>
      <c r="J902" s="22"/>
    </row>
    <row r="903" spans="2:11" x14ac:dyDescent="0.2">
      <c r="B903" s="43" t="s">
        <v>423</v>
      </c>
      <c r="C903" s="17" t="s">
        <v>424</v>
      </c>
      <c r="D903" s="44" t="s">
        <v>425</v>
      </c>
      <c r="E903" s="19" t="s">
        <v>432</v>
      </c>
      <c r="F903" s="20"/>
      <c r="G903" s="20" t="str">
        <f t="shared" si="71"/>
        <v>COTRIES_68RE_2000</v>
      </c>
      <c r="H903" s="21"/>
      <c r="I903" s="22"/>
      <c r="J903" s="22"/>
    </row>
    <row r="904" spans="2:11" x14ac:dyDescent="0.2">
      <c r="B904" s="43" t="s">
        <v>423</v>
      </c>
      <c r="C904" s="17" t="s">
        <v>424</v>
      </c>
      <c r="D904" s="44" t="s">
        <v>425</v>
      </c>
      <c r="E904" s="19" t="s">
        <v>433</v>
      </c>
      <c r="F904" s="20"/>
      <c r="G904" s="20" t="str">
        <f t="shared" si="71"/>
        <v>COTRIES_68RE_2500</v>
      </c>
      <c r="H904" s="21"/>
      <c r="I904" s="22"/>
      <c r="J904" s="22"/>
    </row>
    <row r="905" spans="2:11" x14ac:dyDescent="0.2">
      <c r="B905" s="43"/>
      <c r="C905" s="17"/>
      <c r="D905" s="44"/>
      <c r="E905" s="19"/>
      <c r="F905" s="20"/>
      <c r="G905" s="20"/>
      <c r="H905" s="21"/>
      <c r="I905" s="22"/>
      <c r="J905" s="22"/>
    </row>
    <row r="906" spans="2:11" x14ac:dyDescent="0.2">
      <c r="B906" s="43" t="s">
        <v>423</v>
      </c>
      <c r="C906" s="17" t="s">
        <v>424</v>
      </c>
      <c r="D906" s="44" t="s">
        <v>434</v>
      </c>
      <c r="E906" s="19" t="s">
        <v>426</v>
      </c>
      <c r="F906" s="20" t="str">
        <f>UPPER(MID(B906,1,2)&amp;UPPER(MID(K906,16,3)&amp;UPPER(MID(K906,21,3)&amp;LEN(K906)&amp;UPPER(RIGHT(K906,2)))))</f>
        <v>COTRIES_71RE</v>
      </c>
      <c r="G906" s="20" t="str">
        <f t="shared" ref="G906:G912" si="72">$F$906&amp;"_"&amp;UPPER(RIGHT(E906,4))</f>
        <v>COTRIES_71RE_ 500</v>
      </c>
      <c r="H906" s="21"/>
      <c r="I906" s="22"/>
      <c r="J906" s="22"/>
      <c r="K906" s="23" t="str">
        <f>SUBSTITUTE(A164," ","")</f>
        <v>CONVECTEURSÉLECTRIQUES_ClassicàthermostatélectroniqueAIRELECousimilaire</v>
      </c>
    </row>
    <row r="907" spans="2:11" x14ac:dyDescent="0.2">
      <c r="B907" s="43" t="s">
        <v>423</v>
      </c>
      <c r="C907" s="17" t="s">
        <v>424</v>
      </c>
      <c r="D907" s="44" t="s">
        <v>434</v>
      </c>
      <c r="E907" s="19" t="s">
        <v>427</v>
      </c>
      <c r="F907" s="20"/>
      <c r="G907" s="20" t="str">
        <f t="shared" si="72"/>
        <v>COTRIES_71RE_ 750</v>
      </c>
      <c r="H907" s="21"/>
      <c r="I907" s="22"/>
      <c r="J907" s="22"/>
    </row>
    <row r="908" spans="2:11" x14ac:dyDescent="0.2">
      <c r="B908" s="43" t="s">
        <v>423</v>
      </c>
      <c r="C908" s="17" t="s">
        <v>424</v>
      </c>
      <c r="D908" s="44" t="s">
        <v>434</v>
      </c>
      <c r="E908" s="19" t="s">
        <v>428</v>
      </c>
      <c r="F908" s="20"/>
      <c r="G908" s="20" t="str">
        <f t="shared" si="72"/>
        <v>COTRIES_71RE_1000</v>
      </c>
      <c r="H908" s="21"/>
      <c r="I908" s="22"/>
      <c r="J908" s="22"/>
    </row>
    <row r="909" spans="2:11" x14ac:dyDescent="0.2">
      <c r="B909" s="43" t="s">
        <v>423</v>
      </c>
      <c r="C909" s="17" t="s">
        <v>424</v>
      </c>
      <c r="D909" s="44" t="s">
        <v>434</v>
      </c>
      <c r="E909" s="19" t="s">
        <v>429</v>
      </c>
      <c r="F909" s="20"/>
      <c r="G909" s="20" t="str">
        <f t="shared" si="72"/>
        <v>COTRIES_71RE_1250</v>
      </c>
      <c r="H909" s="21"/>
      <c r="I909" s="22"/>
      <c r="J909" s="22"/>
    </row>
    <row r="910" spans="2:11" x14ac:dyDescent="0.2">
      <c r="B910" s="43" t="s">
        <v>423</v>
      </c>
      <c r="C910" s="17" t="s">
        <v>424</v>
      </c>
      <c r="D910" s="44" t="s">
        <v>434</v>
      </c>
      <c r="E910" s="19" t="s">
        <v>430</v>
      </c>
      <c r="F910" s="20"/>
      <c r="G910" s="20" t="str">
        <f t="shared" si="72"/>
        <v>COTRIES_71RE_1500</v>
      </c>
      <c r="H910" s="21"/>
      <c r="I910" s="22"/>
      <c r="J910" s="22"/>
    </row>
    <row r="911" spans="2:11" x14ac:dyDescent="0.2">
      <c r="B911" s="43" t="s">
        <v>423</v>
      </c>
      <c r="C911" s="17" t="s">
        <v>424</v>
      </c>
      <c r="D911" s="44" t="s">
        <v>434</v>
      </c>
      <c r="E911" s="19" t="s">
        <v>431</v>
      </c>
      <c r="F911" s="20"/>
      <c r="G911" s="20" t="str">
        <f t="shared" si="72"/>
        <v>COTRIES_71RE_1750</v>
      </c>
      <c r="H911" s="21"/>
      <c r="I911" s="22"/>
      <c r="J911" s="22"/>
    </row>
    <row r="912" spans="2:11" x14ac:dyDescent="0.2">
      <c r="B912" s="43" t="s">
        <v>423</v>
      </c>
      <c r="C912" s="17" t="s">
        <v>424</v>
      </c>
      <c r="D912" s="44" t="s">
        <v>434</v>
      </c>
      <c r="E912" s="19" t="s">
        <v>432</v>
      </c>
      <c r="F912" s="20"/>
      <c r="G912" s="20" t="str">
        <f t="shared" si="72"/>
        <v>COTRIES_71RE_2000</v>
      </c>
      <c r="H912" s="21"/>
      <c r="I912" s="22"/>
      <c r="J912" s="22"/>
    </row>
    <row r="913" spans="2:11" x14ac:dyDescent="0.2">
      <c r="B913" s="43"/>
      <c r="C913" s="17"/>
      <c r="D913" s="44"/>
      <c r="E913" s="19"/>
      <c r="F913" s="20"/>
      <c r="G913" s="20"/>
      <c r="H913" s="21"/>
      <c r="I913" s="22"/>
      <c r="J913" s="22"/>
    </row>
    <row r="914" spans="2:11" x14ac:dyDescent="0.2">
      <c r="B914" s="45" t="s">
        <v>435</v>
      </c>
      <c r="C914" s="17" t="s">
        <v>436</v>
      </c>
      <c r="D914" s="46" t="s">
        <v>437</v>
      </c>
      <c r="E914" s="19" t="s">
        <v>438</v>
      </c>
      <c r="F914" s="20" t="str">
        <f>UPPER(MID(B914,1,2)&amp;UPPER(MID(K914,16,3)&amp;UPPER(MID(K914,21,3)&amp;LEN(K914)&amp;UPPER(RIGHT(K914,2)))))</f>
        <v>AÉAINVEN73RE</v>
      </c>
      <c r="G914" s="20" t="str">
        <f>$F$914&amp;"_"&amp;UPPER(RIGHT(E914,4))</f>
        <v>AÉAINVEN73RE_ 150</v>
      </c>
      <c r="H914" s="21"/>
      <c r="I914" s="22"/>
      <c r="J914" s="22"/>
      <c r="K914" s="23" t="str">
        <f>SUBSTITUTE(A166," ","")</f>
        <v>VENTILATEURSDEGAINE_Ventilateur+machetteantivibratileFRANCEAIRousimilaire</v>
      </c>
    </row>
    <row r="915" spans="2:11" x14ac:dyDescent="0.2">
      <c r="B915" s="45" t="s">
        <v>435</v>
      </c>
      <c r="C915" s="17" t="s">
        <v>436</v>
      </c>
      <c r="D915" s="46" t="s">
        <v>437</v>
      </c>
      <c r="E915" s="19" t="s">
        <v>439</v>
      </c>
      <c r="F915" s="20"/>
      <c r="G915" s="20" t="str">
        <f>$F$914&amp;"_"&amp;UPPER(RIGHT(E915,4))</f>
        <v>AÉAINVEN73RE_ 200</v>
      </c>
      <c r="H915" s="21"/>
      <c r="I915" s="22"/>
      <c r="J915" s="22"/>
    </row>
    <row r="916" spans="2:11" x14ac:dyDescent="0.2">
      <c r="B916" s="45" t="s">
        <v>435</v>
      </c>
      <c r="C916" s="17" t="s">
        <v>436</v>
      </c>
      <c r="D916" s="46" t="s">
        <v>437</v>
      </c>
      <c r="E916" s="19" t="s">
        <v>440</v>
      </c>
      <c r="F916" s="20"/>
      <c r="G916" s="20" t="str">
        <f>$F$914&amp;"_"&amp;UPPER(RIGHT(E916,4))</f>
        <v>AÉAINVEN73RE_ 400</v>
      </c>
      <c r="H916" s="21"/>
      <c r="I916" s="22"/>
      <c r="J916" s="22"/>
    </row>
    <row r="917" spans="2:11" x14ac:dyDescent="0.2">
      <c r="B917" s="45" t="s">
        <v>435</v>
      </c>
      <c r="C917" s="17" t="s">
        <v>436</v>
      </c>
      <c r="D917" s="46" t="s">
        <v>437</v>
      </c>
      <c r="E917" s="19" t="s">
        <v>441</v>
      </c>
      <c r="F917" s="20"/>
      <c r="G917" s="20" t="str">
        <f>$F$914&amp;"_"&amp;UPPER(RIGHT(E917,4))</f>
        <v>AÉAINVEN73RE_ 600</v>
      </c>
      <c r="H917" s="21"/>
      <c r="I917" s="22"/>
      <c r="J917" s="22"/>
    </row>
    <row r="918" spans="2:11" x14ac:dyDescent="0.2">
      <c r="B918" s="45" t="s">
        <v>435</v>
      </c>
      <c r="C918" s="17" t="s">
        <v>436</v>
      </c>
      <c r="D918" s="46" t="s">
        <v>437</v>
      </c>
      <c r="E918" s="19" t="s">
        <v>442</v>
      </c>
      <c r="F918" s="20"/>
      <c r="G918" s="20" t="str">
        <f>$F$914&amp;"_"&amp;UPPER(RIGHT(E918,4))</f>
        <v>AÉAINVEN73RE_ 750</v>
      </c>
      <c r="H918" s="21"/>
      <c r="I918" s="22"/>
      <c r="J918" s="22"/>
    </row>
    <row r="919" spans="2:11" x14ac:dyDescent="0.2">
      <c r="B919" s="45"/>
      <c r="C919" s="17"/>
      <c r="D919" s="46"/>
      <c r="E919" s="19"/>
      <c r="F919" s="20"/>
      <c r="G919" s="20"/>
      <c r="H919" s="21"/>
      <c r="I919" s="22"/>
      <c r="J919" s="22"/>
    </row>
    <row r="920" spans="2:11" x14ac:dyDescent="0.2">
      <c r="B920" s="45" t="s">
        <v>435</v>
      </c>
      <c r="C920" s="17" t="s">
        <v>436</v>
      </c>
      <c r="D920" s="46" t="s">
        <v>771</v>
      </c>
      <c r="E920" s="19" t="s">
        <v>443</v>
      </c>
      <c r="F920" s="20" t="str">
        <f>UPPER(MID(B920,1,2)&amp;UPPER(MID(K920,16,3)&amp;UPPER(MID(K920,21,3)&amp;LEN(K920)&amp;UPPER(RIGHT(K920,2)))))</f>
        <v>AÉAINVAR551A</v>
      </c>
      <c r="G920" s="20" t="str">
        <f>$F$920&amp;"_"&amp;UPPER(RIGHT(E920,4))</f>
        <v>AÉAINVAR551A_C250</v>
      </c>
      <c r="H920" s="21"/>
      <c r="I920" s="22"/>
      <c r="J920" s="22"/>
      <c r="K920" s="23" t="str">
        <f>SUBSTITUTE(A167," ","")</f>
        <v>VENTILATEURSDEGAINE_Variateurdetensionmonophasémodèle1A</v>
      </c>
    </row>
    <row r="921" spans="2:11" x14ac:dyDescent="0.2">
      <c r="B921" s="45"/>
      <c r="C921" s="17"/>
      <c r="D921" s="46"/>
      <c r="E921" s="19"/>
      <c r="F921" s="20"/>
      <c r="G921" s="20"/>
      <c r="H921" s="21"/>
      <c r="I921" s="22"/>
      <c r="J921" s="22"/>
    </row>
    <row r="922" spans="2:11" x14ac:dyDescent="0.2">
      <c r="B922" s="45" t="s">
        <v>435</v>
      </c>
      <c r="C922" s="17" t="s">
        <v>436</v>
      </c>
      <c r="D922" s="46" t="s">
        <v>772</v>
      </c>
      <c r="E922" s="19" t="s">
        <v>444</v>
      </c>
      <c r="F922" s="20" t="str">
        <f>UPPER(MID(B922,1,2)&amp;UPPER(MID(K922,16,3)&amp;UPPER(MID(K922,21,3)&amp;LEN(K922)&amp;UPPER(RIGHT(K922,2)))))</f>
        <v>AÉAINVAR553A</v>
      </c>
      <c r="G922" s="20" t="str">
        <f>$F$922&amp;"_"&amp;UPPER(RIGHT(E922,4))</f>
        <v>AÉAINVAR553A_C315</v>
      </c>
      <c r="H922" s="21"/>
      <c r="I922" s="22"/>
      <c r="J922" s="22"/>
      <c r="K922" s="23" t="str">
        <f>SUBSTITUTE(A168," ","")</f>
        <v>VENTILATEURSDEGAINE_Variateurdetensionmonophasémodèle3A</v>
      </c>
    </row>
    <row r="923" spans="2:11" x14ac:dyDescent="0.2">
      <c r="B923" s="45"/>
      <c r="C923" s="17"/>
      <c r="D923" s="46"/>
      <c r="E923" s="19"/>
      <c r="F923" s="20"/>
      <c r="G923" s="20"/>
      <c r="H923" s="21"/>
      <c r="I923" s="22"/>
      <c r="J923" s="22"/>
    </row>
    <row r="924" spans="2:11" x14ac:dyDescent="0.2">
      <c r="B924" s="45" t="s">
        <v>435</v>
      </c>
      <c r="C924" s="17" t="s">
        <v>436</v>
      </c>
      <c r="D924" s="46" t="s">
        <v>445</v>
      </c>
      <c r="E924" s="19" t="s">
        <v>195</v>
      </c>
      <c r="F924" s="20" t="str">
        <f>UPPER(MID(B924,1,2)&amp;UPPER(MID(K924,16,3)&amp;UPPER(MID(K924,21,3)&amp;LEN(K924)&amp;UPPER(RIGHT(K924,2)))))</f>
        <v>AÉAINCOM31UR</v>
      </c>
      <c r="G924" s="20" t="str">
        <f>$F$924&amp;"_"&amp;UPPER(RIGHT(E924,4))</f>
        <v>AÉAINCOM31UR__A</v>
      </c>
      <c r="H924" s="21"/>
      <c r="I924" s="22"/>
      <c r="J924" s="22"/>
      <c r="K924" s="23" t="str">
        <f>SUBSTITUTE(A169," ","")</f>
        <v>VENTILATEURSDEGAINE_Commutateur</v>
      </c>
    </row>
    <row r="925" spans="2:11" x14ac:dyDescent="0.2">
      <c r="B925" s="45"/>
      <c r="C925" s="17"/>
      <c r="D925" s="46"/>
      <c r="E925" s="19"/>
      <c r="F925" s="20"/>
      <c r="G925" s="20"/>
      <c r="H925" s="21"/>
      <c r="I925" s="22"/>
      <c r="J925" s="22"/>
    </row>
    <row r="926" spans="2:11" x14ac:dyDescent="0.2">
      <c r="B926" s="45" t="s">
        <v>435</v>
      </c>
      <c r="C926" s="17" t="s">
        <v>446</v>
      </c>
      <c r="D926" s="46" t="s">
        <v>447</v>
      </c>
      <c r="E926" s="19" t="s">
        <v>195</v>
      </c>
      <c r="F926" s="20" t="str">
        <f>UPPER(MID(B926,1,2)&amp;UPPER(MID(K926,16,3)&amp;UPPER(MID(K926,21,3)&amp;LEN(K926)&amp;UPPER(RIGHT(K926,2)))))</f>
        <v>AÉXTRTIO56CE</v>
      </c>
      <c r="G926" s="20" t="str">
        <f>$F$926&amp;"_"&amp;UPPER(RIGHT(E926,4))</f>
        <v>AÉXTRTIO56CE__A</v>
      </c>
      <c r="H926" s="21"/>
      <c r="I926" s="22"/>
      <c r="J926" s="22"/>
      <c r="K926" s="23" t="str">
        <f>SUBSTITUTE(A171," ","")</f>
        <v>VENTILATEURSD'EXTRACTIONC4_SIRIUS600jusqu'à600m3/h14mmCE</v>
      </c>
    </row>
    <row r="927" spans="2:11" x14ac:dyDescent="0.2">
      <c r="B927" s="45"/>
      <c r="C927" s="17"/>
      <c r="D927" s="46"/>
      <c r="E927" s="19"/>
      <c r="F927" s="20"/>
      <c r="G927" s="20"/>
      <c r="H927" s="21"/>
      <c r="I927" s="22"/>
      <c r="J927" s="22"/>
    </row>
    <row r="928" spans="2:11" x14ac:dyDescent="0.2">
      <c r="B928" s="45" t="s">
        <v>435</v>
      </c>
      <c r="C928" s="17" t="s">
        <v>446</v>
      </c>
      <c r="D928" s="46" t="s">
        <v>448</v>
      </c>
      <c r="E928" s="19" t="s">
        <v>222</v>
      </c>
      <c r="F928" s="20" t="str">
        <f>UPPER(MID(B928,1,2)&amp;UPPER(MID(K928,16,3)&amp;UPPER(MID(K928,21,3)&amp;LEN(K928)&amp;UPPER(RIGHT(K928,2)))))</f>
        <v>AÉXTRTIO58CE</v>
      </c>
      <c r="G928" s="20" t="str">
        <f>$F$928&amp;"_"&amp;UPPER(RIGHT(E928,4))</f>
        <v>AÉXTRTIO58CE__B</v>
      </c>
      <c r="H928" s="21"/>
      <c r="I928" s="22"/>
      <c r="J928" s="22"/>
      <c r="K928" s="23" t="str">
        <f>SUBSTITUTE(A172," ","")</f>
        <v>VENTILATEURSD'EXTRACTIONC4_SIRIUS1200jusqu'à1000m3/h12mmCE</v>
      </c>
    </row>
    <row r="929" spans="2:11" x14ac:dyDescent="0.2">
      <c r="B929" s="45"/>
      <c r="C929" s="17"/>
      <c r="D929" s="46"/>
      <c r="E929" s="19"/>
      <c r="F929" s="20"/>
      <c r="G929" s="20"/>
      <c r="H929" s="21"/>
      <c r="I929" s="22"/>
      <c r="J929" s="22"/>
    </row>
    <row r="930" spans="2:11" x14ac:dyDescent="0.2">
      <c r="B930" s="45" t="s">
        <v>435</v>
      </c>
      <c r="C930" s="17" t="s">
        <v>446</v>
      </c>
      <c r="D930" s="46" t="s">
        <v>449</v>
      </c>
      <c r="E930" s="19" t="s">
        <v>195</v>
      </c>
      <c r="F930" s="20" t="str">
        <f>UPPER(MID(B930,1,2)&amp;UPPER(MID(K930,16,3)&amp;UPPER(MID(K930,21,3)&amp;LEN(K930)&amp;UPPER(RIGHT(K930,2)))))</f>
        <v>AÉXTRTIO59CE</v>
      </c>
      <c r="G930" s="20" t="str">
        <f>$F$930&amp;"_"&amp;UPPER(RIGHT(E930,4))</f>
        <v>AÉXTRTIO59CE__A</v>
      </c>
      <c r="H930" s="21"/>
      <c r="I930" s="22"/>
      <c r="J930" s="22"/>
      <c r="K930" s="23" t="str">
        <f>SUBSTITUTE(A173," ","")</f>
        <v>VENTILATEURSD'EXTRACTIONC4_ANTARES2200jusqu'à1800m3/h14mmCE</v>
      </c>
    </row>
    <row r="931" spans="2:11" x14ac:dyDescent="0.2">
      <c r="B931" s="45"/>
      <c r="C931" s="17"/>
      <c r="D931" s="46"/>
      <c r="E931" s="19"/>
      <c r="F931" s="20"/>
      <c r="G931" s="20"/>
      <c r="H931" s="21"/>
      <c r="I931" s="22"/>
      <c r="J931" s="22"/>
    </row>
    <row r="932" spans="2:11" x14ac:dyDescent="0.2">
      <c r="B932" s="45" t="s">
        <v>435</v>
      </c>
      <c r="C932" s="17" t="s">
        <v>446</v>
      </c>
      <c r="D932" s="46" t="s">
        <v>450</v>
      </c>
      <c r="E932" s="19" t="s">
        <v>195</v>
      </c>
      <c r="F932" s="20" t="str">
        <f>UPPER(MID(B932,1,2)&amp;UPPER(MID(K932,16,3)&amp;UPPER(MID(K932,21,3)&amp;LEN(K932)&amp;UPPER(RIGHT(K932,2)))))</f>
        <v>AÉXTRTIO40AT</v>
      </c>
      <c r="G932" s="20" t="str">
        <f>$F$932&amp;"_"&amp;UPPER(RIGHT(E932,4))</f>
        <v>AÉXTRTIO40AT__A</v>
      </c>
      <c r="H932" s="21"/>
      <c r="I932" s="22"/>
      <c r="J932" s="22"/>
      <c r="K932" s="23" t="str">
        <f>SUBSTITUTE(A174," ","")</f>
        <v>VENTILATEURSD'EXTRACTIONC4_KitPressostat</v>
      </c>
    </row>
    <row r="933" spans="2:11" x14ac:dyDescent="0.2">
      <c r="B933" s="45"/>
      <c r="C933" s="17"/>
      <c r="D933" s="46"/>
      <c r="E933" s="19"/>
      <c r="F933" s="20"/>
      <c r="G933" s="20"/>
      <c r="H933" s="21"/>
      <c r="I933" s="22"/>
      <c r="J933" s="22"/>
    </row>
    <row r="934" spans="2:11" x14ac:dyDescent="0.2">
      <c r="B934" s="45" t="s">
        <v>435</v>
      </c>
      <c r="C934" s="17" t="s">
        <v>451</v>
      </c>
      <c r="D934" s="46" t="s">
        <v>452</v>
      </c>
      <c r="E934" s="19">
        <v>600</v>
      </c>
      <c r="F934" s="20" t="str">
        <f>UPPER(MID(B934,1,2)&amp;UPPER(MID(K934,16,3)&amp;UPPER(MID(K934,21,3)&amp;LEN(K934)&amp;UPPER(RIGHT(K934,2)))))</f>
        <v>AÉSECSO_70OL</v>
      </c>
      <c r="G934" s="20" t="str">
        <f>$F$934&amp;"_"&amp;UPPER(RIGHT(E934,4))</f>
        <v>AÉSECSO_70OL_600</v>
      </c>
      <c r="H934" s="21"/>
      <c r="I934" s="22"/>
      <c r="J934" s="22"/>
      <c r="K934" s="23" t="str">
        <f>SUBSTITUTE(A176," ","")</f>
        <v>VENTILATEURSBASSECONSO_VentilateurFRANCEAIRousimilaire-SIRIUSRTCONTROL</v>
      </c>
    </row>
    <row r="935" spans="2:11" x14ac:dyDescent="0.2">
      <c r="B935" s="45" t="s">
        <v>435</v>
      </c>
      <c r="C935" s="17" t="s">
        <v>451</v>
      </c>
      <c r="D935" s="46" t="s">
        <v>452</v>
      </c>
      <c r="E935" s="19">
        <v>1200</v>
      </c>
      <c r="F935" s="20"/>
      <c r="G935" s="20" t="str">
        <f>$F$934&amp;"_"&amp;UPPER(RIGHT(E935,4))</f>
        <v>AÉSECSO_70OL_1200</v>
      </c>
      <c r="H935" s="21"/>
      <c r="I935" s="22"/>
      <c r="J935" s="22"/>
    </row>
    <row r="936" spans="2:11" x14ac:dyDescent="0.2">
      <c r="B936" s="45"/>
      <c r="C936" s="17"/>
      <c r="D936" s="46"/>
      <c r="E936" s="19"/>
      <c r="F936" s="20"/>
      <c r="G936" s="20"/>
      <c r="H936" s="21"/>
      <c r="I936" s="22"/>
      <c r="J936" s="22"/>
    </row>
    <row r="937" spans="2:11" x14ac:dyDescent="0.2">
      <c r="B937" s="45" t="s">
        <v>435</v>
      </c>
      <c r="C937" s="17" t="s">
        <v>451</v>
      </c>
      <c r="D937" s="46" t="s">
        <v>453</v>
      </c>
      <c r="E937" s="19">
        <v>2200</v>
      </c>
      <c r="F937" s="20" t="str">
        <f>UPPER(MID(B937,1,2)&amp;UPPER(MID(K937,16,3)&amp;UPPER(MID(K937,21,3)&amp;LEN(K937)&amp;UPPER(RIGHT(K937,2)))))</f>
        <v>AÉSECSO_71OL</v>
      </c>
      <c r="G937" s="20" t="str">
        <f>$F$937&amp;"_"&amp;UPPER(RIGHT(E937,4))</f>
        <v>AÉSECSO_71OL_2200</v>
      </c>
      <c r="H937" s="21"/>
      <c r="I937" s="22"/>
      <c r="J937" s="22"/>
      <c r="K937" s="23" t="str">
        <f>SUBSTITUTE(A177," ","")</f>
        <v>VENTILATEURSBASSECONSO_VentilateurFRANCEAIRousimilaire-ANTARESRTCONTROL</v>
      </c>
    </row>
    <row r="938" spans="2:11" x14ac:dyDescent="0.2">
      <c r="B938" s="45"/>
      <c r="C938" s="17"/>
      <c r="D938" s="46"/>
      <c r="E938" s="19"/>
      <c r="F938" s="20"/>
      <c r="G938" s="20"/>
      <c r="H938" s="21"/>
      <c r="I938" s="22"/>
      <c r="J938" s="22"/>
    </row>
    <row r="939" spans="2:11" x14ac:dyDescent="0.2">
      <c r="B939" s="45" t="s">
        <v>435</v>
      </c>
      <c r="C939" s="17" t="s">
        <v>451</v>
      </c>
      <c r="D939" s="46" t="s">
        <v>454</v>
      </c>
      <c r="E939" s="19">
        <v>4600</v>
      </c>
      <c r="F939" s="20" t="str">
        <f>UPPER(MID(B939,1,2)&amp;UPPER(MID(K939,16,3)&amp;UPPER(MID(K939,21,3)&amp;LEN(K939)&amp;UPPER(RIGHT(K939,2)))))</f>
        <v>AÉSECSO_68OL</v>
      </c>
      <c r="G939" s="20" t="str">
        <f>$F$939&amp;"_"&amp;UPPER(RIGHT(E939,4))</f>
        <v>AÉSECSO_68OL_4600</v>
      </c>
      <c r="H939" s="21"/>
      <c r="I939" s="22"/>
      <c r="J939" s="22"/>
      <c r="K939" s="23" t="str">
        <f>SUBSTITUTE(A178," ","")</f>
        <v>VENTILATEURSBASSECONSO_VentilateurFRANCEAIRousimilaire-NAOSRTCONTROL</v>
      </c>
    </row>
    <row r="940" spans="2:11" x14ac:dyDescent="0.2">
      <c r="B940" s="45"/>
      <c r="C940" s="17"/>
      <c r="D940" s="46"/>
      <c r="E940" s="19"/>
      <c r="F940" s="20"/>
      <c r="G940" s="20"/>
      <c r="H940" s="21"/>
      <c r="I940" s="22"/>
      <c r="J940" s="22"/>
    </row>
    <row r="941" spans="2:11" x14ac:dyDescent="0.2">
      <c r="B941" s="45" t="s">
        <v>435</v>
      </c>
      <c r="C941" s="17" t="s">
        <v>451</v>
      </c>
      <c r="D941" s="46" t="s">
        <v>455</v>
      </c>
      <c r="E941" s="19" t="s">
        <v>456</v>
      </c>
      <c r="F941" s="20" t="str">
        <f>UPPER(MID(B941,1,2)&amp;UPPER(MID(K941,16,3)&amp;UPPER(MID(K941,21,3)&amp;LEN(K941)&amp;UPPER(RIGHT(K941,2)))))</f>
        <v>AÉSECSO_79IR</v>
      </c>
      <c r="G941" s="20" t="str">
        <f>$F$941&amp;"_"&amp;UPPER(RIGHT(E941,4))</f>
        <v>AÉSECSO_79IR_ 125</v>
      </c>
      <c r="H941" s="21"/>
      <c r="I941" s="22"/>
      <c r="J941" s="22"/>
      <c r="K941" s="23" t="str">
        <f>SUBSTITUTE(A179," ","")</f>
        <v>VENTILATEURSBASSECONSO_VoletdedosagemotoriséToutouPeumodulationdedébitFRANCEAIR</v>
      </c>
    </row>
    <row r="942" spans="2:11" x14ac:dyDescent="0.2">
      <c r="B942" s="45" t="s">
        <v>435</v>
      </c>
      <c r="C942" s="17" t="s">
        <v>451</v>
      </c>
      <c r="D942" s="46" t="s">
        <v>455</v>
      </c>
      <c r="E942" s="19" t="s">
        <v>457</v>
      </c>
      <c r="F942" s="20"/>
      <c r="G942" s="20" t="str">
        <f t="shared" ref="G942:G943" si="73">$F$941&amp;"_"&amp;UPPER(RIGHT(E942,4))</f>
        <v>AÉSECSO_79IR_ 160</v>
      </c>
      <c r="H942" s="21"/>
      <c r="I942" s="22"/>
      <c r="J942" s="22"/>
    </row>
    <row r="943" spans="2:11" x14ac:dyDescent="0.2">
      <c r="B943" s="45" t="s">
        <v>435</v>
      </c>
      <c r="C943" s="17" t="s">
        <v>451</v>
      </c>
      <c r="D943" s="46" t="s">
        <v>455</v>
      </c>
      <c r="E943" s="19" t="s">
        <v>458</v>
      </c>
      <c r="F943" s="20"/>
      <c r="G943" s="20" t="str">
        <f t="shared" si="73"/>
        <v>AÉSECSO_79IR_ 200</v>
      </c>
      <c r="H943" s="21"/>
      <c r="I943" s="22"/>
      <c r="J943" s="22"/>
    </row>
    <row r="944" spans="2:11" x14ac:dyDescent="0.2">
      <c r="B944" s="45"/>
      <c r="C944" s="17"/>
      <c r="D944" s="46"/>
      <c r="E944" s="19"/>
      <c r="F944" s="20"/>
      <c r="G944" s="20"/>
      <c r="H944" s="21"/>
      <c r="I944" s="22"/>
      <c r="J944" s="22"/>
    </row>
    <row r="945" spans="2:11" ht="14.25" x14ac:dyDescent="0.2">
      <c r="B945" s="45" t="s">
        <v>435</v>
      </c>
      <c r="C945" s="17" t="s">
        <v>451</v>
      </c>
      <c r="D945" s="46" t="s">
        <v>459</v>
      </c>
      <c r="E945" s="19" t="s">
        <v>195</v>
      </c>
      <c r="F945" s="20" t="str">
        <f>UPPER(MID(B945,1,2)&amp;UPPER(MID(K945,16,3)&amp;UPPER(MID(K945,21,3)&amp;LEN(K945)&amp;UPPER(RIGHT(K945,2)))))</f>
        <v>AÉSECSO_31O2</v>
      </c>
      <c r="G945" s="20" t="str">
        <f>$F$945&amp;"_"&amp;UPPER(RIGHT(E945,4))</f>
        <v>AÉSECSO_31O2__A</v>
      </c>
      <c r="H945" s="21"/>
      <c r="I945" s="22"/>
      <c r="J945" s="22"/>
      <c r="K945" s="23" t="str">
        <f>SUBSTITUTE(A180," ","")</f>
        <v>VENTILATEURSBASSECONSO_SondeCO2</v>
      </c>
    </row>
    <row r="946" spans="2:11" x14ac:dyDescent="0.2">
      <c r="B946" s="45"/>
      <c r="C946" s="17"/>
      <c r="D946" s="46"/>
      <c r="E946" s="19"/>
      <c r="F946" s="20"/>
      <c r="G946" s="20"/>
      <c r="H946" s="21"/>
      <c r="I946" s="22"/>
      <c r="J946" s="22"/>
    </row>
    <row r="947" spans="2:11" x14ac:dyDescent="0.2">
      <c r="B947" s="45" t="s">
        <v>435</v>
      </c>
      <c r="C947" s="17" t="s">
        <v>451</v>
      </c>
      <c r="D947" s="46" t="s">
        <v>460</v>
      </c>
      <c r="E947" s="19" t="s">
        <v>222</v>
      </c>
      <c r="F947" s="20" t="str">
        <f>UPPER(MID(B947,1,2)&amp;UPPER(MID(K947,16,3)&amp;UPPER(MID(K947,21,3)&amp;LEN(K947)&amp;UPPER(RIGHT(K947,2)))))</f>
        <v>AÉSECSO_38CE</v>
      </c>
      <c r="G947" s="20" t="str">
        <f>$F$947&amp;"_"&amp;UPPER(RIGHT(E947,4))</f>
        <v>AÉSECSO_38CE__B</v>
      </c>
      <c r="H947" s="21"/>
      <c r="I947" s="22"/>
      <c r="J947" s="22"/>
      <c r="K947" s="23" t="str">
        <f>SUBSTITUTE(A181," ","")</f>
        <v>VENTILATEURSBASSECONSO_Sondedeprésence</v>
      </c>
    </row>
    <row r="948" spans="2:11" x14ac:dyDescent="0.2">
      <c r="B948" s="45"/>
      <c r="C948" s="17"/>
      <c r="D948" s="46"/>
      <c r="E948" s="19"/>
      <c r="F948" s="20"/>
      <c r="G948" s="20"/>
      <c r="H948" s="21"/>
      <c r="I948" s="22"/>
      <c r="J948" s="22"/>
    </row>
    <row r="949" spans="2:11" x14ac:dyDescent="0.2">
      <c r="B949" s="45" t="s">
        <v>435</v>
      </c>
      <c r="C949" s="17" t="s">
        <v>451</v>
      </c>
      <c r="D949" s="46" t="s">
        <v>461</v>
      </c>
      <c r="E949" s="19" t="s">
        <v>252</v>
      </c>
      <c r="F949" s="20" t="str">
        <f>UPPER(MID(B949,1,2)&amp;UPPER(MID(K949,16,3)&amp;UPPER(MID(K949,21,3)&amp;LEN(K949)&amp;UPPER(RIGHT(K949,2)))))</f>
        <v>AÉSECSO_33RO</v>
      </c>
      <c r="G949" s="20" t="str">
        <f>$F$949&amp;"_"&amp;UPPER(RIGHT(E949,4))</f>
        <v>AÉSECSO_33RO__C</v>
      </c>
      <c r="H949" s="21"/>
      <c r="I949" s="22"/>
      <c r="J949" s="22"/>
      <c r="K949" s="23" t="str">
        <f>SUBSTITUTE(A182," ","")</f>
        <v>VENTILATEURSBASSECONSO_SondeHygro</v>
      </c>
    </row>
    <row r="950" spans="2:11" x14ac:dyDescent="0.2">
      <c r="B950" s="45"/>
      <c r="C950" s="17"/>
      <c r="D950" s="46"/>
      <c r="E950" s="19"/>
      <c r="F950" s="20"/>
      <c r="G950" s="20"/>
      <c r="H950" s="21"/>
      <c r="I950" s="22"/>
      <c r="J950" s="22"/>
    </row>
    <row r="951" spans="2:11" x14ac:dyDescent="0.2">
      <c r="B951" s="45" t="s">
        <v>435</v>
      </c>
      <c r="C951" s="17" t="s">
        <v>451</v>
      </c>
      <c r="D951" s="46" t="s">
        <v>462</v>
      </c>
      <c r="E951" s="19" t="s">
        <v>195</v>
      </c>
      <c r="F951" s="20" t="str">
        <f>UPPER(MID(B951,1,2)&amp;UPPER(MID(K951,16,3)&amp;UPPER(MID(K951,21,3)&amp;LEN(K951)&amp;UPPER(RIGHT(K951,2)))))</f>
        <v>AÉSECSO_41OL</v>
      </c>
      <c r="G951" s="20" t="str">
        <f>$F$951&amp;"_"&amp;UPPER(RIGHT(E951,4))</f>
        <v>AÉSECSO_41OL__A</v>
      </c>
      <c r="H951" s="21"/>
      <c r="I951" s="22"/>
      <c r="J951" s="22"/>
      <c r="K951" s="23" t="str">
        <f>SUBSTITUTE(A183," ","")</f>
        <v>VENTILATEURSBASSECONSO_VariateurRTCONTROL</v>
      </c>
    </row>
    <row r="952" spans="2:11" x14ac:dyDescent="0.2">
      <c r="B952" s="45"/>
      <c r="C952" s="17"/>
      <c r="D952" s="46"/>
      <c r="E952" s="19"/>
      <c r="F952" s="20"/>
      <c r="G952" s="20"/>
      <c r="H952" s="21"/>
      <c r="I952" s="22"/>
      <c r="J952" s="22"/>
    </row>
    <row r="953" spans="2:11" x14ac:dyDescent="0.2">
      <c r="B953" s="45" t="s">
        <v>435</v>
      </c>
      <c r="C953" s="17" t="s">
        <v>463</v>
      </c>
      <c r="D953" s="46" t="s">
        <v>464</v>
      </c>
      <c r="E953" s="19" t="s">
        <v>465</v>
      </c>
      <c r="F953" s="20" t="str">
        <f>UPPER(MID(B953,1,2)&amp;UPPER(MID(K953,16,3)&amp;UPPER(MID(K953,21,3)&amp;LEN(K953)&amp;UPPER(RIGHT(K953,2)))))</f>
        <v>AÉENCUX_86IR</v>
      </c>
      <c r="G953" s="20" t="str">
        <f>$F$953&amp;"_"&amp;UPPER(RIGHT(E953,4))</f>
        <v>AÉENCUX_86IR_ 600</v>
      </c>
      <c r="H953" s="21"/>
      <c r="I953" s="22"/>
      <c r="J953" s="22"/>
      <c r="K953" s="23" t="str">
        <f>SUBSTITUTE(A185," ","")</f>
        <v>VENTILATEURSSILENCIEUX_Ventilateurd'extractionencaissonFRANCEAIRousimilaire-SILENS'AIR</v>
      </c>
    </row>
    <row r="954" spans="2:11" x14ac:dyDescent="0.2">
      <c r="B954" s="45" t="s">
        <v>435</v>
      </c>
      <c r="C954" s="17" t="s">
        <v>463</v>
      </c>
      <c r="D954" s="46" t="s">
        <v>464</v>
      </c>
      <c r="E954" s="19" t="s">
        <v>466</v>
      </c>
      <c r="F954" s="20"/>
      <c r="G954" s="20" t="str">
        <f>$F$953&amp;"_"&amp;UPPER(RIGHT(E954,4))</f>
        <v>AÉENCUX_86IR_1000</v>
      </c>
      <c r="H954" s="21"/>
      <c r="I954" s="22"/>
      <c r="J954" s="22"/>
    </row>
    <row r="955" spans="2:11" x14ac:dyDescent="0.2">
      <c r="B955" s="45" t="s">
        <v>435</v>
      </c>
      <c r="C955" s="17" t="s">
        <v>463</v>
      </c>
      <c r="D955" s="46" t="s">
        <v>464</v>
      </c>
      <c r="E955" s="19" t="s">
        <v>467</v>
      </c>
      <c r="F955" s="20"/>
      <c r="G955" s="20" t="str">
        <f>$F$953&amp;"_"&amp;UPPER(RIGHT(E955,4))</f>
        <v>AÉENCUX_86IR_1600</v>
      </c>
      <c r="H955" s="21"/>
      <c r="I955" s="22"/>
      <c r="J955" s="22"/>
    </row>
    <row r="956" spans="2:11" x14ac:dyDescent="0.2">
      <c r="B956" s="45" t="s">
        <v>435</v>
      </c>
      <c r="C956" s="17" t="s">
        <v>463</v>
      </c>
      <c r="D956" s="46" t="s">
        <v>464</v>
      </c>
      <c r="E956" s="19" t="s">
        <v>468</v>
      </c>
      <c r="F956" s="20"/>
      <c r="G956" s="20" t="str">
        <f>$F$953&amp;"_"&amp;UPPER(RIGHT(E956,4))</f>
        <v>AÉENCUX_86IR_2300</v>
      </c>
      <c r="H956" s="21"/>
      <c r="I956" s="22"/>
      <c r="J956" s="22"/>
    </row>
    <row r="957" spans="2:11" x14ac:dyDescent="0.2">
      <c r="B957" s="45" t="s">
        <v>435</v>
      </c>
      <c r="C957" s="17" t="s">
        <v>463</v>
      </c>
      <c r="D957" s="46" t="s">
        <v>464</v>
      </c>
      <c r="E957" s="19" t="s">
        <v>469</v>
      </c>
      <c r="F957" s="20"/>
      <c r="G957" s="20" t="str">
        <f>$F$953&amp;"_"&amp;UPPER(RIGHT(E957,4))</f>
        <v>AÉENCUX_86IR_4000</v>
      </c>
      <c r="H957" s="21"/>
      <c r="I957" s="22"/>
      <c r="J957" s="22"/>
    </row>
    <row r="958" spans="2:11" x14ac:dyDescent="0.2">
      <c r="B958" s="45"/>
      <c r="C958" s="17"/>
      <c r="D958" s="46"/>
      <c r="E958" s="19"/>
      <c r="F958" s="20"/>
      <c r="G958" s="20"/>
      <c r="H958" s="21"/>
      <c r="I958" s="22"/>
      <c r="J958" s="22"/>
    </row>
    <row r="959" spans="2:11" x14ac:dyDescent="0.2">
      <c r="B959" s="45" t="s">
        <v>435</v>
      </c>
      <c r="C959" s="17" t="s">
        <v>463</v>
      </c>
      <c r="D959" s="46" t="s">
        <v>470</v>
      </c>
      <c r="E959" s="19">
        <v>200</v>
      </c>
      <c r="F959" s="20" t="str">
        <f>UPPER(MID(B959,1,2)&amp;UPPER(MID(K959,16,3)&amp;UPPER(MID(K959,21,3)&amp;LEN(K959)&amp;UPPER(RIGHT(K959,2)))))</f>
        <v>AÉENCUX_48IR</v>
      </c>
      <c r="G959" s="20" t="str">
        <f>$F$959&amp;"_"&amp;UPPER(RIGHT(E959,4))</f>
        <v>AÉENCUX_48IR_200</v>
      </c>
      <c r="H959" s="21"/>
      <c r="I959" s="22"/>
      <c r="J959" s="22"/>
      <c r="K959" s="23" t="str">
        <f>SUBSTITUTE(A186," ","")</f>
        <v>VENTILATEURSSILENCIEUX_ManchettesoupleSILENS'AIR</v>
      </c>
    </row>
    <row r="960" spans="2:11" x14ac:dyDescent="0.2">
      <c r="B960" s="45" t="s">
        <v>435</v>
      </c>
      <c r="C960" s="17" t="s">
        <v>463</v>
      </c>
      <c r="D960" s="46" t="s">
        <v>470</v>
      </c>
      <c r="E960" s="19">
        <v>250</v>
      </c>
      <c r="F960" s="20"/>
      <c r="G960" s="20" t="str">
        <f>$F$959&amp;"_"&amp;UPPER(RIGHT(E960,4))</f>
        <v>AÉENCUX_48IR_250</v>
      </c>
      <c r="H960" s="21"/>
      <c r="I960" s="22"/>
      <c r="J960" s="22"/>
    </row>
    <row r="961" spans="2:11" x14ac:dyDescent="0.2">
      <c r="B961" s="45" t="s">
        <v>435</v>
      </c>
      <c r="C961" s="17" t="s">
        <v>463</v>
      </c>
      <c r="D961" s="46" t="s">
        <v>470</v>
      </c>
      <c r="E961" s="19">
        <v>315</v>
      </c>
      <c r="F961" s="20"/>
      <c r="G961" s="20" t="str">
        <f>$F$959&amp;"_"&amp;UPPER(RIGHT(E961,4))</f>
        <v>AÉENCUX_48IR_315</v>
      </c>
      <c r="H961" s="21"/>
      <c r="I961" s="22"/>
      <c r="J961" s="22"/>
    </row>
    <row r="962" spans="2:11" x14ac:dyDescent="0.2">
      <c r="B962" s="45" t="s">
        <v>435</v>
      </c>
      <c r="C962" s="17" t="s">
        <v>463</v>
      </c>
      <c r="D962" s="46" t="s">
        <v>470</v>
      </c>
      <c r="E962" s="19">
        <v>400</v>
      </c>
      <c r="F962" s="20"/>
      <c r="G962" s="20" t="str">
        <f>$F$959&amp;"_"&amp;UPPER(RIGHT(E962,4))</f>
        <v>AÉENCUX_48IR_400</v>
      </c>
      <c r="H962" s="21"/>
      <c r="I962" s="22"/>
      <c r="J962" s="22"/>
    </row>
    <row r="963" spans="2:11" x14ac:dyDescent="0.2">
      <c r="B963" s="45" t="s">
        <v>435</v>
      </c>
      <c r="C963" s="17" t="s">
        <v>463</v>
      </c>
      <c r="D963" s="46" t="s">
        <v>470</v>
      </c>
      <c r="E963" s="19">
        <v>500</v>
      </c>
      <c r="F963" s="20"/>
      <c r="G963" s="20" t="str">
        <f>$F$959&amp;"_"&amp;UPPER(RIGHT(E963,4))</f>
        <v>AÉENCUX_48IR_500</v>
      </c>
      <c r="H963" s="21"/>
      <c r="I963" s="22"/>
      <c r="J963" s="22"/>
    </row>
    <row r="964" spans="2:11" x14ac:dyDescent="0.2">
      <c r="B964" s="45"/>
      <c r="C964" s="17"/>
      <c r="D964" s="46"/>
      <c r="E964" s="19"/>
      <c r="F964" s="20"/>
      <c r="G964" s="20"/>
      <c r="H964" s="21"/>
      <c r="I964" s="22"/>
      <c r="J964" s="22"/>
    </row>
    <row r="965" spans="2:11" x14ac:dyDescent="0.2">
      <c r="B965" s="45" t="s">
        <v>435</v>
      </c>
      <c r="C965" s="17" t="s">
        <v>463</v>
      </c>
      <c r="D965" s="46" t="s">
        <v>471</v>
      </c>
      <c r="E965" s="19">
        <v>200</v>
      </c>
      <c r="F965" s="20" t="str">
        <f>UPPER(MID(B965,1,2)&amp;UPPER(MID(K965,16,3)&amp;UPPER(MID(K965,21,3)&amp;LEN(K965)&amp;UPPER(RIGHT(K965,2)))))</f>
        <v>AÉENCUX_49IR</v>
      </c>
      <c r="G965" s="20" t="str">
        <f>$F$965&amp;"_"&amp;UPPER(RIGHT(E965,4))</f>
        <v>AÉENCUX_49IR_200</v>
      </c>
      <c r="H965" s="21"/>
      <c r="I965" s="22"/>
      <c r="J965" s="22"/>
      <c r="K965" s="23" t="str">
        <f>SUBSTITUTE(A187," ","")</f>
        <v>VENTILATEURSSILENCIEUX_VisièreparepluieSILENS'AIR</v>
      </c>
    </row>
    <row r="966" spans="2:11" x14ac:dyDescent="0.2">
      <c r="B966" s="45" t="s">
        <v>435</v>
      </c>
      <c r="C966" s="17" t="s">
        <v>463</v>
      </c>
      <c r="D966" s="46" t="s">
        <v>471</v>
      </c>
      <c r="E966" s="19">
        <v>250</v>
      </c>
      <c r="F966" s="20"/>
      <c r="G966" s="20" t="str">
        <f>$F$965&amp;"_"&amp;UPPER(RIGHT(E966,4))</f>
        <v>AÉENCUX_49IR_250</v>
      </c>
      <c r="H966" s="21"/>
      <c r="I966" s="22"/>
      <c r="J966" s="22"/>
    </row>
    <row r="967" spans="2:11" x14ac:dyDescent="0.2">
      <c r="B967" s="45" t="s">
        <v>435</v>
      </c>
      <c r="C967" s="17" t="s">
        <v>463</v>
      </c>
      <c r="D967" s="46" t="s">
        <v>471</v>
      </c>
      <c r="E967" s="19">
        <v>315</v>
      </c>
      <c r="F967" s="20"/>
      <c r="G967" s="20" t="str">
        <f>$F$965&amp;"_"&amp;UPPER(RIGHT(E967,4))</f>
        <v>AÉENCUX_49IR_315</v>
      </c>
      <c r="H967" s="21"/>
      <c r="I967" s="22"/>
      <c r="J967" s="22"/>
    </row>
    <row r="968" spans="2:11" x14ac:dyDescent="0.2">
      <c r="B968" s="45" t="s">
        <v>435</v>
      </c>
      <c r="C968" s="17" t="s">
        <v>463</v>
      </c>
      <c r="D968" s="46" t="s">
        <v>471</v>
      </c>
      <c r="E968" s="19">
        <v>400</v>
      </c>
      <c r="F968" s="20"/>
      <c r="G968" s="20" t="str">
        <f>$F$965&amp;"_"&amp;UPPER(RIGHT(E968,4))</f>
        <v>AÉENCUX_49IR_400</v>
      </c>
      <c r="H968" s="21"/>
      <c r="I968" s="22"/>
      <c r="J968" s="22"/>
    </row>
    <row r="969" spans="2:11" x14ac:dyDescent="0.2">
      <c r="B969" s="45" t="s">
        <v>435</v>
      </c>
      <c r="C969" s="17" t="s">
        <v>463</v>
      </c>
      <c r="D969" s="46" t="s">
        <v>471</v>
      </c>
      <c r="E969" s="19">
        <v>500</v>
      </c>
      <c r="F969" s="20"/>
      <c r="G969" s="20" t="str">
        <f>$F$965&amp;"_"&amp;UPPER(RIGHT(E969,4))</f>
        <v>AÉENCUX_49IR_500</v>
      </c>
      <c r="H969" s="21"/>
      <c r="I969" s="22"/>
      <c r="J969" s="22"/>
    </row>
    <row r="970" spans="2:11" x14ac:dyDescent="0.2">
      <c r="B970" s="45"/>
      <c r="C970" s="17"/>
      <c r="D970" s="46"/>
      <c r="E970" s="19"/>
      <c r="F970" s="20"/>
      <c r="G970" s="20"/>
      <c r="H970" s="21"/>
      <c r="I970" s="22"/>
      <c r="J970" s="22"/>
    </row>
    <row r="971" spans="2:11" x14ac:dyDescent="0.2">
      <c r="B971" s="45" t="s">
        <v>435</v>
      </c>
      <c r="C971" s="17" t="s">
        <v>472</v>
      </c>
      <c r="D971" s="46" t="s">
        <v>473</v>
      </c>
      <c r="E971" s="19" t="s">
        <v>474</v>
      </c>
      <c r="F971" s="20" t="str">
        <f>UPPER(MID(B971,1,2)&amp;UPPER(MID(K971,16,3)&amp;UPPER(MID(K971,21,3)&amp;LEN(K971)&amp;UPPER(RIGHT(K971,2)))))</f>
        <v>AÉICOES_106RE</v>
      </c>
      <c r="G971" s="20" t="str">
        <f t="shared" ref="G971:G977" si="74">$F$971&amp;"_"&amp;UPPER(RIGHT(E971,4))</f>
        <v>AÉICOES_106RE_-315</v>
      </c>
      <c r="H971" s="21"/>
      <c r="I971" s="22"/>
      <c r="J971" s="22"/>
      <c r="K971" s="23" t="str">
        <f>SUBSTITUTE(A189," ","")</f>
        <v>VENTILATEURSHELICOIDES_Ventilateurhélicoidemural(1vit.)TypeHELIPACavecboitierdisj.+M.AFRANCEAIRousimilaire</v>
      </c>
    </row>
    <row r="972" spans="2:11" x14ac:dyDescent="0.2">
      <c r="B972" s="45" t="s">
        <v>435</v>
      </c>
      <c r="C972" s="17" t="s">
        <v>472</v>
      </c>
      <c r="D972" s="46" t="s">
        <v>473</v>
      </c>
      <c r="E972" s="19" t="s">
        <v>475</v>
      </c>
      <c r="F972" s="20"/>
      <c r="G972" s="20" t="str">
        <f t="shared" si="74"/>
        <v>AÉICOES_106RE_-355</v>
      </c>
      <c r="H972" s="21"/>
      <c r="I972" s="22"/>
      <c r="J972" s="22"/>
    </row>
    <row r="973" spans="2:11" x14ac:dyDescent="0.2">
      <c r="B973" s="45" t="s">
        <v>435</v>
      </c>
      <c r="C973" s="17" t="s">
        <v>472</v>
      </c>
      <c r="D973" s="46" t="s">
        <v>473</v>
      </c>
      <c r="E973" s="19" t="s">
        <v>476</v>
      </c>
      <c r="F973" s="20"/>
      <c r="G973" s="20" t="str">
        <f t="shared" si="74"/>
        <v>AÉICOES_106RE_-400</v>
      </c>
      <c r="H973" s="21"/>
      <c r="I973" s="22"/>
      <c r="J973" s="22"/>
    </row>
    <row r="974" spans="2:11" x14ac:dyDescent="0.2">
      <c r="B974" s="45" t="s">
        <v>435</v>
      </c>
      <c r="C974" s="17" t="s">
        <v>472</v>
      </c>
      <c r="D974" s="46" t="s">
        <v>473</v>
      </c>
      <c r="E974" s="19" t="s">
        <v>477</v>
      </c>
      <c r="F974" s="20"/>
      <c r="G974" s="20" t="str">
        <f t="shared" si="74"/>
        <v>AÉICOES_106RE_-450</v>
      </c>
      <c r="H974" s="21"/>
      <c r="I974" s="22"/>
      <c r="J974" s="22"/>
    </row>
    <row r="975" spans="2:11" x14ac:dyDescent="0.2">
      <c r="B975" s="45" t="s">
        <v>435</v>
      </c>
      <c r="C975" s="17" t="s">
        <v>472</v>
      </c>
      <c r="D975" s="46" t="s">
        <v>473</v>
      </c>
      <c r="E975" s="19" t="s">
        <v>478</v>
      </c>
      <c r="F975" s="20"/>
      <c r="G975" s="20" t="str">
        <f t="shared" si="74"/>
        <v>AÉICOES_106RE_-500</v>
      </c>
      <c r="H975" s="21"/>
      <c r="I975" s="22"/>
      <c r="J975" s="22"/>
    </row>
    <row r="976" spans="2:11" x14ac:dyDescent="0.2">
      <c r="B976" s="45" t="s">
        <v>435</v>
      </c>
      <c r="C976" s="17" t="s">
        <v>472</v>
      </c>
      <c r="D976" s="46" t="s">
        <v>473</v>
      </c>
      <c r="E976" s="19" t="s">
        <v>479</v>
      </c>
      <c r="F976" s="20"/>
      <c r="G976" s="20" t="str">
        <f t="shared" si="74"/>
        <v>AÉICOES_106RE_-560</v>
      </c>
      <c r="H976" s="21"/>
      <c r="I976" s="22"/>
      <c r="J976" s="22"/>
    </row>
    <row r="977" spans="2:11" x14ac:dyDescent="0.2">
      <c r="B977" s="45" t="s">
        <v>435</v>
      </c>
      <c r="C977" s="17" t="s">
        <v>472</v>
      </c>
      <c r="D977" s="46" t="s">
        <v>473</v>
      </c>
      <c r="E977" s="19" t="s">
        <v>480</v>
      </c>
      <c r="F977" s="20"/>
      <c r="G977" s="20" t="str">
        <f t="shared" si="74"/>
        <v>AÉICOES_106RE_-630</v>
      </c>
      <c r="H977" s="21"/>
      <c r="I977" s="22"/>
      <c r="J977" s="22"/>
    </row>
    <row r="978" spans="2:11" x14ac:dyDescent="0.2">
      <c r="B978" s="45"/>
      <c r="C978" s="17"/>
      <c r="D978" s="46"/>
      <c r="E978" s="19"/>
      <c r="F978" s="20"/>
      <c r="G978" s="20"/>
      <c r="H978" s="21"/>
      <c r="I978" s="22"/>
      <c r="J978" s="22"/>
    </row>
    <row r="979" spans="2:11" x14ac:dyDescent="0.2">
      <c r="B979" s="45" t="s">
        <v>435</v>
      </c>
      <c r="C979" s="17" t="s">
        <v>481</v>
      </c>
      <c r="D979" s="46" t="s">
        <v>482</v>
      </c>
      <c r="E979" s="19" t="s">
        <v>91</v>
      </c>
      <c r="F979" s="20" t="str">
        <f>UPPER(MID(B979,1,2)&amp;UPPER(MID(K979,16,3)&amp;UPPER(MID(K979,21,3)&amp;LEN(K979)&amp;UPPER(RIGHT(K979,2)))))</f>
        <v>AÉRALNAC73ES</v>
      </c>
      <c r="G979" s="20" t="str">
        <f t="shared" ref="G979:G996" si="75">$F$979&amp;"_"&amp;UPPER(RIGHT(E979,4))</f>
        <v>AÉRALNAC73ES_ 100</v>
      </c>
      <c r="H979" s="21"/>
      <c r="I979" s="22"/>
      <c r="J979" s="22"/>
      <c r="K979" s="23" t="str">
        <f>SUBSTITUTE(A191," ","")</f>
        <v>GAINES_Gainespiraleenaciergalvaniséycomprisraccords,supportsetaccessoires</v>
      </c>
    </row>
    <row r="980" spans="2:11" x14ac:dyDescent="0.2">
      <c r="B980" s="45" t="s">
        <v>435</v>
      </c>
      <c r="C980" s="17" t="s">
        <v>481</v>
      </c>
      <c r="D980" s="46" t="s">
        <v>482</v>
      </c>
      <c r="E980" s="19" t="s">
        <v>92</v>
      </c>
      <c r="F980" s="20"/>
      <c r="G980" s="20" t="str">
        <f t="shared" si="75"/>
        <v>AÉRALNAC73ES_ 125</v>
      </c>
      <c r="H980" s="21"/>
      <c r="I980" s="22"/>
      <c r="J980" s="22"/>
    </row>
    <row r="981" spans="2:11" x14ac:dyDescent="0.2">
      <c r="B981" s="45" t="s">
        <v>435</v>
      </c>
      <c r="C981" s="17" t="s">
        <v>481</v>
      </c>
      <c r="D981" s="46" t="s">
        <v>482</v>
      </c>
      <c r="E981" s="19" t="s">
        <v>105</v>
      </c>
      <c r="F981" s="20"/>
      <c r="G981" s="20" t="str">
        <f t="shared" si="75"/>
        <v>AÉRALNAC73ES_ 160</v>
      </c>
      <c r="H981" s="21"/>
      <c r="I981" s="22"/>
      <c r="J981" s="22"/>
    </row>
    <row r="982" spans="2:11" x14ac:dyDescent="0.2">
      <c r="B982" s="45" t="s">
        <v>435</v>
      </c>
      <c r="C982" s="17" t="s">
        <v>481</v>
      </c>
      <c r="D982" s="46" t="s">
        <v>482</v>
      </c>
      <c r="E982" s="19" t="s">
        <v>94</v>
      </c>
      <c r="F982" s="20"/>
      <c r="G982" s="20" t="str">
        <f t="shared" si="75"/>
        <v>AÉRALNAC73ES_ 200</v>
      </c>
      <c r="H982" s="21"/>
      <c r="I982" s="22"/>
      <c r="J982" s="22"/>
    </row>
    <row r="983" spans="2:11" x14ac:dyDescent="0.2">
      <c r="B983" s="45" t="s">
        <v>435</v>
      </c>
      <c r="C983" s="17" t="s">
        <v>481</v>
      </c>
      <c r="D983" s="46" t="s">
        <v>482</v>
      </c>
      <c r="E983" s="19" t="s">
        <v>483</v>
      </c>
      <c r="F983" s="20"/>
      <c r="G983" s="20" t="str">
        <f t="shared" si="75"/>
        <v>AÉRALNAC73ES_250_</v>
      </c>
      <c r="H983" s="21"/>
      <c r="I983" s="22"/>
      <c r="J983" s="22"/>
    </row>
    <row r="984" spans="2:11" x14ac:dyDescent="0.2">
      <c r="B984" s="45" t="s">
        <v>435</v>
      </c>
      <c r="C984" s="17" t="s">
        <v>481</v>
      </c>
      <c r="D984" s="46" t="s">
        <v>482</v>
      </c>
      <c r="E984" s="19" t="s">
        <v>106</v>
      </c>
      <c r="F984" s="20"/>
      <c r="G984" s="20" t="str">
        <f t="shared" si="75"/>
        <v>AÉRALNAC73ES_ 315</v>
      </c>
      <c r="H984" s="21"/>
      <c r="I984" s="22"/>
      <c r="J984" s="22"/>
    </row>
    <row r="985" spans="2:11" x14ac:dyDescent="0.2">
      <c r="B985" s="45" t="s">
        <v>435</v>
      </c>
      <c r="C985" s="17" t="s">
        <v>481</v>
      </c>
      <c r="D985" s="46" t="s">
        <v>482</v>
      </c>
      <c r="E985" s="19" t="s">
        <v>484</v>
      </c>
      <c r="F985" s="20"/>
      <c r="G985" s="20" t="str">
        <f t="shared" si="75"/>
        <v>AÉRALNAC73ES_ 355</v>
      </c>
      <c r="H985" s="21"/>
      <c r="I985" s="22"/>
      <c r="J985" s="22"/>
    </row>
    <row r="986" spans="2:11" x14ac:dyDescent="0.2">
      <c r="B986" s="45" t="s">
        <v>435</v>
      </c>
      <c r="C986" s="17" t="s">
        <v>481</v>
      </c>
      <c r="D986" s="46" t="s">
        <v>482</v>
      </c>
      <c r="E986" s="19" t="s">
        <v>211</v>
      </c>
      <c r="F986" s="20"/>
      <c r="G986" s="20" t="str">
        <f t="shared" si="75"/>
        <v>AÉRALNAC73ES_ 400</v>
      </c>
      <c r="H986" s="21"/>
      <c r="I986" s="22"/>
      <c r="J986" s="22"/>
    </row>
    <row r="987" spans="2:11" x14ac:dyDescent="0.2">
      <c r="B987" s="45" t="s">
        <v>435</v>
      </c>
      <c r="C987" s="17" t="s">
        <v>481</v>
      </c>
      <c r="D987" s="46" t="s">
        <v>482</v>
      </c>
      <c r="E987" s="19" t="s">
        <v>485</v>
      </c>
      <c r="F987" s="20"/>
      <c r="G987" s="20" t="str">
        <f t="shared" si="75"/>
        <v>AÉRALNAC73ES_ 450</v>
      </c>
      <c r="H987" s="21"/>
      <c r="I987" s="22"/>
      <c r="J987" s="22"/>
    </row>
    <row r="988" spans="2:11" x14ac:dyDescent="0.2">
      <c r="B988" s="45" t="s">
        <v>435</v>
      </c>
      <c r="C988" s="17" t="s">
        <v>481</v>
      </c>
      <c r="D988" s="46" t="s">
        <v>482</v>
      </c>
      <c r="E988" s="19" t="s">
        <v>486</v>
      </c>
      <c r="F988" s="20"/>
      <c r="G988" s="20" t="str">
        <f t="shared" si="75"/>
        <v>AÉRALNAC73ES_ 500</v>
      </c>
      <c r="H988" s="21"/>
      <c r="I988" s="22"/>
      <c r="J988" s="22"/>
    </row>
    <row r="989" spans="2:11" x14ac:dyDescent="0.2">
      <c r="B989" s="45" t="s">
        <v>435</v>
      </c>
      <c r="C989" s="17" t="s">
        <v>481</v>
      </c>
      <c r="D989" s="46" t="s">
        <v>482</v>
      </c>
      <c r="E989" s="19" t="s">
        <v>487</v>
      </c>
      <c r="F989" s="20"/>
      <c r="G989" s="20" t="str">
        <f t="shared" si="75"/>
        <v>AÉRALNAC73ES_ 560</v>
      </c>
      <c r="H989" s="21"/>
      <c r="I989" s="22"/>
      <c r="J989" s="22"/>
    </row>
    <row r="990" spans="2:11" x14ac:dyDescent="0.2">
      <c r="B990" s="45" t="s">
        <v>435</v>
      </c>
      <c r="C990" s="17" t="s">
        <v>481</v>
      </c>
      <c r="D990" s="46" t="s">
        <v>482</v>
      </c>
      <c r="E990" s="19" t="s">
        <v>488</v>
      </c>
      <c r="F990" s="20"/>
      <c r="G990" s="20" t="str">
        <f t="shared" si="75"/>
        <v>AÉRALNAC73ES_ 630</v>
      </c>
      <c r="H990" s="21"/>
      <c r="I990" s="22"/>
      <c r="J990" s="22"/>
    </row>
    <row r="991" spans="2:11" x14ac:dyDescent="0.2">
      <c r="B991" s="45" t="s">
        <v>435</v>
      </c>
      <c r="C991" s="17" t="s">
        <v>481</v>
      </c>
      <c r="D991" s="46" t="s">
        <v>482</v>
      </c>
      <c r="E991" s="19" t="s">
        <v>489</v>
      </c>
      <c r="F991" s="20"/>
      <c r="G991" s="20" t="str">
        <f t="shared" si="75"/>
        <v>AÉRALNAC73ES_ 710</v>
      </c>
      <c r="H991" s="21"/>
      <c r="I991" s="22"/>
      <c r="J991" s="22"/>
    </row>
    <row r="992" spans="2:11" x14ac:dyDescent="0.2">
      <c r="B992" s="45" t="s">
        <v>435</v>
      </c>
      <c r="C992" s="17" t="s">
        <v>481</v>
      </c>
      <c r="D992" s="46" t="s">
        <v>482</v>
      </c>
      <c r="E992" s="19" t="s">
        <v>490</v>
      </c>
      <c r="F992" s="20"/>
      <c r="G992" s="20" t="str">
        <f t="shared" si="75"/>
        <v>AÉRALNAC73ES_ 800</v>
      </c>
      <c r="H992" s="21"/>
      <c r="I992" s="22"/>
      <c r="J992" s="22"/>
    </row>
    <row r="993" spans="2:11" x14ac:dyDescent="0.2">
      <c r="B993" s="45" t="s">
        <v>435</v>
      </c>
      <c r="C993" s="17" t="s">
        <v>481</v>
      </c>
      <c r="D993" s="46" t="s">
        <v>482</v>
      </c>
      <c r="E993" s="19" t="s">
        <v>491</v>
      </c>
      <c r="F993" s="20"/>
      <c r="G993" s="20" t="str">
        <f t="shared" si="75"/>
        <v>AÉRALNAC73ES_ 900</v>
      </c>
      <c r="H993" s="21"/>
      <c r="I993" s="22"/>
      <c r="J993" s="22"/>
    </row>
    <row r="994" spans="2:11" x14ac:dyDescent="0.2">
      <c r="B994" s="45" t="s">
        <v>435</v>
      </c>
      <c r="C994" s="17" t="s">
        <v>481</v>
      </c>
      <c r="D994" s="46" t="s">
        <v>482</v>
      </c>
      <c r="E994" s="19" t="s">
        <v>492</v>
      </c>
      <c r="F994" s="20"/>
      <c r="G994" s="20" t="str">
        <f t="shared" si="75"/>
        <v>AÉRALNAC73ES_1000</v>
      </c>
      <c r="H994" s="21"/>
      <c r="I994" s="22"/>
      <c r="J994" s="22"/>
    </row>
    <row r="995" spans="2:11" x14ac:dyDescent="0.2">
      <c r="B995" s="45" t="s">
        <v>435</v>
      </c>
      <c r="C995" s="17" t="s">
        <v>481</v>
      </c>
      <c r="D995" s="46" t="s">
        <v>482</v>
      </c>
      <c r="E995" s="19" t="s">
        <v>493</v>
      </c>
      <c r="F995" s="20"/>
      <c r="G995" s="20" t="str">
        <f t="shared" si="75"/>
        <v>AÉRALNAC73ES_1120</v>
      </c>
      <c r="H995" s="21"/>
      <c r="I995" s="22"/>
      <c r="J995" s="22"/>
    </row>
    <row r="996" spans="2:11" x14ac:dyDescent="0.2">
      <c r="B996" s="45" t="s">
        <v>435</v>
      </c>
      <c r="C996" s="17" t="s">
        <v>481</v>
      </c>
      <c r="D996" s="46" t="s">
        <v>482</v>
      </c>
      <c r="E996" s="19" t="s">
        <v>494</v>
      </c>
      <c r="F996" s="20"/>
      <c r="G996" s="20" t="str">
        <f t="shared" si="75"/>
        <v>AÉRALNAC73ES_1250</v>
      </c>
      <c r="H996" s="21"/>
      <c r="I996" s="22"/>
      <c r="J996" s="22"/>
    </row>
    <row r="997" spans="2:11" x14ac:dyDescent="0.2">
      <c r="B997" s="45"/>
      <c r="C997" s="17"/>
      <c r="D997" s="46"/>
      <c r="E997" s="19"/>
      <c r="F997" s="20"/>
      <c r="G997" s="20"/>
      <c r="H997" s="21"/>
      <c r="I997" s="22"/>
      <c r="J997" s="22"/>
    </row>
    <row r="998" spans="2:11" x14ac:dyDescent="0.2">
      <c r="B998" s="45" t="s">
        <v>435</v>
      </c>
      <c r="C998" s="17" t="s">
        <v>481</v>
      </c>
      <c r="D998" s="46" t="s">
        <v>495</v>
      </c>
      <c r="E998" s="19" t="s">
        <v>91</v>
      </c>
      <c r="F998" s="20" t="str">
        <f>UPPER(MID(B998,1,2)&amp;UPPER(MID(K998,16,3)&amp;UPPER(MID(K998,21,3)&amp;LEN(K998)&amp;UPPER(RIGHT(K998,2)))))</f>
        <v>AÉRALLUM66ES</v>
      </c>
      <c r="G998" s="20" t="str">
        <f t="shared" ref="G998:G1006" si="76">$F$998&amp;"_"&amp;UPPER(RIGHT(E998,4))</f>
        <v>AÉRALLUM66ES_ 100</v>
      </c>
      <c r="H998" s="21"/>
      <c r="I998" s="22"/>
      <c r="J998" s="22"/>
      <c r="K998" s="23" t="str">
        <f>SUBSTITUTE(A192," ","")</f>
        <v>GAINES_GainespiraleAluminiumycomprisraccords,supportsetaccessoires</v>
      </c>
    </row>
    <row r="999" spans="2:11" x14ac:dyDescent="0.2">
      <c r="B999" s="45" t="s">
        <v>435</v>
      </c>
      <c r="C999" s="17" t="s">
        <v>481</v>
      </c>
      <c r="D999" s="46" t="s">
        <v>495</v>
      </c>
      <c r="E999" s="19" t="s">
        <v>92</v>
      </c>
      <c r="F999" s="20"/>
      <c r="G999" s="20" t="str">
        <f t="shared" si="76"/>
        <v>AÉRALLUM66ES_ 125</v>
      </c>
      <c r="H999" s="21"/>
      <c r="I999" s="22"/>
      <c r="J999" s="22"/>
    </row>
    <row r="1000" spans="2:11" x14ac:dyDescent="0.2">
      <c r="B1000" s="45" t="s">
        <v>435</v>
      </c>
      <c r="C1000" s="17" t="s">
        <v>481</v>
      </c>
      <c r="D1000" s="46" t="s">
        <v>495</v>
      </c>
      <c r="E1000" s="19" t="s">
        <v>105</v>
      </c>
      <c r="F1000" s="20"/>
      <c r="G1000" s="20" t="str">
        <f t="shared" si="76"/>
        <v>AÉRALLUM66ES_ 160</v>
      </c>
      <c r="H1000" s="21"/>
      <c r="I1000" s="22"/>
      <c r="J1000" s="22"/>
    </row>
    <row r="1001" spans="2:11" x14ac:dyDescent="0.2">
      <c r="B1001" s="45" t="s">
        <v>435</v>
      </c>
      <c r="C1001" s="17" t="s">
        <v>481</v>
      </c>
      <c r="D1001" s="46" t="s">
        <v>495</v>
      </c>
      <c r="E1001" s="19" t="s">
        <v>94</v>
      </c>
      <c r="F1001" s="20"/>
      <c r="G1001" s="20" t="str">
        <f t="shared" si="76"/>
        <v>AÉRALLUM66ES_ 200</v>
      </c>
      <c r="H1001" s="21"/>
      <c r="I1001" s="22"/>
      <c r="J1001" s="22"/>
    </row>
    <row r="1002" spans="2:11" x14ac:dyDescent="0.2">
      <c r="B1002" s="45" t="s">
        <v>435</v>
      </c>
      <c r="C1002" s="17" t="s">
        <v>481</v>
      </c>
      <c r="D1002" s="46" t="s">
        <v>495</v>
      </c>
      <c r="E1002" s="19" t="s">
        <v>95</v>
      </c>
      <c r="F1002" s="20"/>
      <c r="G1002" s="20" t="str">
        <f t="shared" si="76"/>
        <v>AÉRALLUM66ES_ 250</v>
      </c>
      <c r="H1002" s="21"/>
      <c r="I1002" s="22"/>
      <c r="J1002" s="22"/>
    </row>
    <row r="1003" spans="2:11" x14ac:dyDescent="0.2">
      <c r="B1003" s="45" t="s">
        <v>435</v>
      </c>
      <c r="C1003" s="17" t="s">
        <v>481</v>
      </c>
      <c r="D1003" s="46" t="s">
        <v>495</v>
      </c>
      <c r="E1003" s="19" t="s">
        <v>106</v>
      </c>
      <c r="F1003" s="20"/>
      <c r="G1003" s="20" t="str">
        <f t="shared" si="76"/>
        <v>AÉRALLUM66ES_ 315</v>
      </c>
      <c r="H1003" s="21"/>
      <c r="I1003" s="22"/>
      <c r="J1003" s="22"/>
    </row>
    <row r="1004" spans="2:11" x14ac:dyDescent="0.2">
      <c r="B1004" s="45" t="s">
        <v>435</v>
      </c>
      <c r="C1004" s="17" t="s">
        <v>481</v>
      </c>
      <c r="D1004" s="46" t="s">
        <v>495</v>
      </c>
      <c r="E1004" s="19" t="s">
        <v>484</v>
      </c>
      <c r="F1004" s="20"/>
      <c r="G1004" s="20" t="str">
        <f t="shared" si="76"/>
        <v>AÉRALLUM66ES_ 355</v>
      </c>
      <c r="H1004" s="21"/>
      <c r="I1004" s="22"/>
      <c r="J1004" s="22"/>
    </row>
    <row r="1005" spans="2:11" x14ac:dyDescent="0.2">
      <c r="B1005" s="45" t="s">
        <v>435</v>
      </c>
      <c r="C1005" s="17" t="s">
        <v>481</v>
      </c>
      <c r="D1005" s="46" t="s">
        <v>495</v>
      </c>
      <c r="E1005" s="19" t="s">
        <v>211</v>
      </c>
      <c r="F1005" s="20"/>
      <c r="G1005" s="20" t="str">
        <f t="shared" si="76"/>
        <v>AÉRALLUM66ES_ 400</v>
      </c>
      <c r="H1005" s="21"/>
      <c r="I1005" s="22"/>
      <c r="J1005" s="22"/>
    </row>
    <row r="1006" spans="2:11" x14ac:dyDescent="0.2">
      <c r="B1006" s="45" t="s">
        <v>435</v>
      </c>
      <c r="C1006" s="17" t="s">
        <v>481</v>
      </c>
      <c r="D1006" s="46" t="s">
        <v>495</v>
      </c>
      <c r="E1006" s="19" t="s">
        <v>485</v>
      </c>
      <c r="F1006" s="20"/>
      <c r="G1006" s="20" t="str">
        <f t="shared" si="76"/>
        <v>AÉRALLUM66ES_ 450</v>
      </c>
      <c r="H1006" s="21"/>
      <c r="I1006" s="22"/>
      <c r="J1006" s="22"/>
    </row>
    <row r="1007" spans="2:11" x14ac:dyDescent="0.2">
      <c r="B1007" s="45"/>
      <c r="C1007" s="17"/>
      <c r="D1007" s="46"/>
      <c r="E1007" s="19"/>
      <c r="F1007" s="20"/>
      <c r="G1007" s="20"/>
      <c r="H1007" s="21"/>
      <c r="I1007" s="22"/>
      <c r="J1007" s="22"/>
    </row>
    <row r="1008" spans="2:11" x14ac:dyDescent="0.2">
      <c r="B1008" s="45" t="s">
        <v>435</v>
      </c>
      <c r="C1008" s="17" t="s">
        <v>481</v>
      </c>
      <c r="D1008" s="46" t="s">
        <v>496</v>
      </c>
      <c r="E1008" s="19" t="s">
        <v>91</v>
      </c>
      <c r="F1008" s="20" t="str">
        <f>UPPER(MID(B1008,1,2)&amp;UPPER(MID(K1008,16,3)&amp;UPPER(MID(K1008,21,3)&amp;LEN(K1008)&amp;UPPER(RIGHT(K1008,2)))))</f>
        <v>AÉXIBNUE43EX</v>
      </c>
      <c r="G1008" s="20" t="str">
        <f t="shared" ref="G1008:G1017" si="77">$F$1008&amp;"_"&amp;UPPER(RIGHT(E1008,4))</f>
        <v>AÉXIBNUE43EX_ 100</v>
      </c>
      <c r="H1008" s="21"/>
      <c r="I1008" s="22"/>
      <c r="J1008" s="22"/>
      <c r="K1008" s="23" t="str">
        <f>SUBSTITUTE(A193," ","")</f>
        <v>GAINES_GaineflexiblenueAluminium-COMPRIFLEX</v>
      </c>
    </row>
    <row r="1009" spans="2:11" x14ac:dyDescent="0.2">
      <c r="B1009" s="45" t="s">
        <v>435</v>
      </c>
      <c r="C1009" s="17" t="s">
        <v>481</v>
      </c>
      <c r="D1009" s="46" t="s">
        <v>496</v>
      </c>
      <c r="E1009" s="19" t="s">
        <v>92</v>
      </c>
      <c r="F1009" s="20"/>
      <c r="G1009" s="20" t="str">
        <f t="shared" si="77"/>
        <v>AÉXIBNUE43EX_ 125</v>
      </c>
      <c r="H1009" s="21"/>
      <c r="I1009" s="22"/>
      <c r="J1009" s="22"/>
    </row>
    <row r="1010" spans="2:11" x14ac:dyDescent="0.2">
      <c r="B1010" s="45" t="s">
        <v>435</v>
      </c>
      <c r="C1010" s="17" t="s">
        <v>481</v>
      </c>
      <c r="D1010" s="46" t="s">
        <v>496</v>
      </c>
      <c r="E1010" s="19" t="s">
        <v>105</v>
      </c>
      <c r="F1010" s="20"/>
      <c r="G1010" s="20" t="str">
        <f t="shared" si="77"/>
        <v>AÉXIBNUE43EX_ 160</v>
      </c>
      <c r="H1010" s="21"/>
      <c r="I1010" s="22"/>
      <c r="J1010" s="22"/>
    </row>
    <row r="1011" spans="2:11" x14ac:dyDescent="0.2">
      <c r="B1011" s="45" t="s">
        <v>435</v>
      </c>
      <c r="C1011" s="17" t="s">
        <v>481</v>
      </c>
      <c r="D1011" s="46" t="s">
        <v>496</v>
      </c>
      <c r="E1011" s="19" t="s">
        <v>94</v>
      </c>
      <c r="F1011" s="20"/>
      <c r="G1011" s="20" t="str">
        <f t="shared" si="77"/>
        <v>AÉXIBNUE43EX_ 200</v>
      </c>
      <c r="H1011" s="21"/>
      <c r="I1011" s="22"/>
      <c r="J1011" s="22"/>
    </row>
    <row r="1012" spans="2:11" x14ac:dyDescent="0.2">
      <c r="B1012" s="45" t="s">
        <v>435</v>
      </c>
      <c r="C1012" s="17" t="s">
        <v>481</v>
      </c>
      <c r="D1012" s="46" t="s">
        <v>496</v>
      </c>
      <c r="E1012" s="19" t="s">
        <v>95</v>
      </c>
      <c r="F1012" s="20"/>
      <c r="G1012" s="20" t="str">
        <f t="shared" si="77"/>
        <v>AÉXIBNUE43EX_ 250</v>
      </c>
      <c r="H1012" s="21"/>
      <c r="I1012" s="22"/>
      <c r="J1012" s="22"/>
    </row>
    <row r="1013" spans="2:11" x14ac:dyDescent="0.2">
      <c r="B1013" s="45" t="s">
        <v>435</v>
      </c>
      <c r="C1013" s="17" t="s">
        <v>481</v>
      </c>
      <c r="D1013" s="46" t="s">
        <v>496</v>
      </c>
      <c r="E1013" s="19" t="s">
        <v>106</v>
      </c>
      <c r="F1013" s="20"/>
      <c r="G1013" s="20" t="str">
        <f t="shared" si="77"/>
        <v>AÉXIBNUE43EX_ 315</v>
      </c>
      <c r="H1013" s="21"/>
      <c r="I1013" s="22"/>
      <c r="J1013" s="22"/>
    </row>
    <row r="1014" spans="2:11" x14ac:dyDescent="0.2">
      <c r="B1014" s="45" t="s">
        <v>435</v>
      </c>
      <c r="C1014" s="17" t="s">
        <v>481</v>
      </c>
      <c r="D1014" s="46" t="s">
        <v>496</v>
      </c>
      <c r="E1014" s="19" t="s">
        <v>484</v>
      </c>
      <c r="F1014" s="20"/>
      <c r="G1014" s="20" t="str">
        <f t="shared" si="77"/>
        <v>AÉXIBNUE43EX_ 355</v>
      </c>
      <c r="H1014" s="21"/>
      <c r="I1014" s="22"/>
      <c r="J1014" s="22"/>
    </row>
    <row r="1015" spans="2:11" x14ac:dyDescent="0.2">
      <c r="B1015" s="45" t="s">
        <v>435</v>
      </c>
      <c r="C1015" s="17" t="s">
        <v>481</v>
      </c>
      <c r="D1015" s="46" t="s">
        <v>496</v>
      </c>
      <c r="E1015" s="19" t="s">
        <v>211</v>
      </c>
      <c r="F1015" s="20"/>
      <c r="G1015" s="20" t="str">
        <f t="shared" si="77"/>
        <v>AÉXIBNUE43EX_ 400</v>
      </c>
      <c r="H1015" s="21"/>
      <c r="I1015" s="22"/>
      <c r="J1015" s="22"/>
    </row>
    <row r="1016" spans="2:11" x14ac:dyDescent="0.2">
      <c r="B1016" s="45" t="s">
        <v>435</v>
      </c>
      <c r="C1016" s="17" t="s">
        <v>481</v>
      </c>
      <c r="D1016" s="46" t="s">
        <v>496</v>
      </c>
      <c r="E1016" s="19" t="s">
        <v>485</v>
      </c>
      <c r="F1016" s="20"/>
      <c r="G1016" s="20" t="str">
        <f t="shared" si="77"/>
        <v>AÉXIBNUE43EX_ 450</v>
      </c>
      <c r="H1016" s="21"/>
      <c r="I1016" s="22"/>
      <c r="J1016" s="22"/>
    </row>
    <row r="1017" spans="2:11" x14ac:dyDescent="0.2">
      <c r="B1017" s="45" t="s">
        <v>435</v>
      </c>
      <c r="C1017" s="17" t="s">
        <v>481</v>
      </c>
      <c r="D1017" s="46" t="s">
        <v>496</v>
      </c>
      <c r="E1017" s="19" t="s">
        <v>486</v>
      </c>
      <c r="F1017" s="20"/>
      <c r="G1017" s="20" t="str">
        <f t="shared" si="77"/>
        <v>AÉXIBNUE43EX_ 500</v>
      </c>
      <c r="H1017" s="21"/>
      <c r="I1017" s="22"/>
      <c r="J1017" s="22"/>
    </row>
    <row r="1018" spans="2:11" x14ac:dyDescent="0.2">
      <c r="B1018" s="45"/>
      <c r="C1018" s="17"/>
      <c r="D1018" s="46"/>
      <c r="E1018" s="19"/>
      <c r="F1018" s="20"/>
      <c r="G1018" s="20"/>
      <c r="H1018" s="21"/>
      <c r="I1018" s="22"/>
      <c r="J1018" s="22"/>
    </row>
    <row r="1019" spans="2:11" x14ac:dyDescent="0.2">
      <c r="B1019" s="45" t="s">
        <v>435</v>
      </c>
      <c r="C1019" s="17" t="s">
        <v>481</v>
      </c>
      <c r="D1019" s="46" t="s">
        <v>497</v>
      </c>
      <c r="E1019" s="19" t="s">
        <v>91</v>
      </c>
      <c r="F1019" s="20" t="str">
        <f>UPPER(MID(B1019,1,2)&amp;UPPER(MID(K1019,16,3)&amp;UPPER(MID(K1019,21,3)&amp;LEN(K1019)&amp;UPPER(RIGHT(K1019,2)))))</f>
        <v>AÉXIBISO43M0</v>
      </c>
      <c r="G1019" s="20" t="str">
        <f t="shared" ref="G1019:G1030" si="78">$F$1019&amp;"_"&amp;UPPER(RIGHT(E1019,4))</f>
        <v>AÉXIBISO43M0_ 100</v>
      </c>
      <c r="H1019" s="21"/>
      <c r="I1019" s="22"/>
      <c r="J1019" s="22"/>
      <c r="K1019" s="23" t="str">
        <f>SUBSTITUTE(A194," ","")</f>
        <v>GAINES_GaineflexibleIsophonique-PHONIFLEXM0</v>
      </c>
    </row>
    <row r="1020" spans="2:11" x14ac:dyDescent="0.2">
      <c r="B1020" s="45" t="s">
        <v>435</v>
      </c>
      <c r="C1020" s="17" t="s">
        <v>481</v>
      </c>
      <c r="D1020" s="46" t="s">
        <v>497</v>
      </c>
      <c r="E1020" s="19" t="s">
        <v>92</v>
      </c>
      <c r="F1020" s="20"/>
      <c r="G1020" s="20" t="str">
        <f t="shared" si="78"/>
        <v>AÉXIBISO43M0_ 125</v>
      </c>
      <c r="H1020" s="21"/>
      <c r="I1020" s="22"/>
      <c r="J1020" s="22"/>
    </row>
    <row r="1021" spans="2:11" x14ac:dyDescent="0.2">
      <c r="B1021" s="45" t="s">
        <v>435</v>
      </c>
      <c r="C1021" s="17" t="s">
        <v>481</v>
      </c>
      <c r="D1021" s="46" t="s">
        <v>497</v>
      </c>
      <c r="E1021" s="19" t="s">
        <v>105</v>
      </c>
      <c r="F1021" s="20"/>
      <c r="G1021" s="20" t="str">
        <f t="shared" si="78"/>
        <v>AÉXIBISO43M0_ 160</v>
      </c>
      <c r="H1021" s="21"/>
      <c r="I1021" s="22"/>
      <c r="J1021" s="22"/>
    </row>
    <row r="1022" spans="2:11" x14ac:dyDescent="0.2">
      <c r="B1022" s="45" t="s">
        <v>435</v>
      </c>
      <c r="C1022" s="17" t="s">
        <v>481</v>
      </c>
      <c r="D1022" s="46" t="s">
        <v>497</v>
      </c>
      <c r="E1022" s="19" t="s">
        <v>94</v>
      </c>
      <c r="F1022" s="20"/>
      <c r="G1022" s="20" t="str">
        <f t="shared" si="78"/>
        <v>AÉXIBISO43M0_ 200</v>
      </c>
      <c r="H1022" s="21"/>
      <c r="I1022" s="22"/>
      <c r="J1022" s="22"/>
    </row>
    <row r="1023" spans="2:11" x14ac:dyDescent="0.2">
      <c r="B1023" s="45" t="s">
        <v>435</v>
      </c>
      <c r="C1023" s="17" t="s">
        <v>481</v>
      </c>
      <c r="D1023" s="46" t="s">
        <v>497</v>
      </c>
      <c r="E1023" s="19" t="s">
        <v>95</v>
      </c>
      <c r="F1023" s="20"/>
      <c r="G1023" s="20" t="str">
        <f t="shared" si="78"/>
        <v>AÉXIBISO43M0_ 250</v>
      </c>
      <c r="H1023" s="21"/>
      <c r="I1023" s="22"/>
      <c r="J1023" s="22"/>
    </row>
    <row r="1024" spans="2:11" x14ac:dyDescent="0.2">
      <c r="B1024" s="45" t="s">
        <v>435</v>
      </c>
      <c r="C1024" s="17" t="s">
        <v>481</v>
      </c>
      <c r="D1024" s="46" t="s">
        <v>497</v>
      </c>
      <c r="E1024" s="19" t="s">
        <v>106</v>
      </c>
      <c r="F1024" s="20"/>
      <c r="G1024" s="20" t="str">
        <f t="shared" si="78"/>
        <v>AÉXIBISO43M0_ 315</v>
      </c>
      <c r="H1024" s="21"/>
      <c r="I1024" s="22"/>
      <c r="J1024" s="22"/>
    </row>
    <row r="1025" spans="2:11" x14ac:dyDescent="0.2">
      <c r="B1025" s="45" t="s">
        <v>435</v>
      </c>
      <c r="C1025" s="17" t="s">
        <v>481</v>
      </c>
      <c r="D1025" s="46" t="s">
        <v>497</v>
      </c>
      <c r="E1025" s="19" t="s">
        <v>484</v>
      </c>
      <c r="F1025" s="20"/>
      <c r="G1025" s="20" t="str">
        <f t="shared" si="78"/>
        <v>AÉXIBISO43M0_ 355</v>
      </c>
      <c r="H1025" s="21"/>
      <c r="I1025" s="22"/>
      <c r="J1025" s="22"/>
    </row>
    <row r="1026" spans="2:11" x14ac:dyDescent="0.2">
      <c r="B1026" s="45" t="s">
        <v>435</v>
      </c>
      <c r="C1026" s="17" t="s">
        <v>481</v>
      </c>
      <c r="D1026" s="46" t="s">
        <v>497</v>
      </c>
      <c r="E1026" s="19" t="s">
        <v>211</v>
      </c>
      <c r="F1026" s="20"/>
      <c r="G1026" s="20" t="str">
        <f t="shared" si="78"/>
        <v>AÉXIBISO43M0_ 400</v>
      </c>
      <c r="H1026" s="21"/>
      <c r="I1026" s="22"/>
      <c r="J1026" s="22"/>
    </row>
    <row r="1027" spans="2:11" x14ac:dyDescent="0.2">
      <c r="B1027" s="45" t="s">
        <v>435</v>
      </c>
      <c r="C1027" s="17" t="s">
        <v>481</v>
      </c>
      <c r="D1027" s="46" t="s">
        <v>497</v>
      </c>
      <c r="E1027" s="19" t="s">
        <v>485</v>
      </c>
      <c r="F1027" s="20"/>
      <c r="G1027" s="20" t="str">
        <f t="shared" si="78"/>
        <v>AÉXIBISO43M0_ 450</v>
      </c>
      <c r="H1027" s="21"/>
      <c r="I1027" s="22"/>
      <c r="J1027" s="22"/>
    </row>
    <row r="1028" spans="2:11" x14ac:dyDescent="0.2">
      <c r="B1028" s="45" t="s">
        <v>435</v>
      </c>
      <c r="C1028" s="17" t="s">
        <v>481</v>
      </c>
      <c r="D1028" s="46" t="s">
        <v>497</v>
      </c>
      <c r="E1028" s="19" t="s">
        <v>486</v>
      </c>
      <c r="F1028" s="20"/>
      <c r="G1028" s="20" t="str">
        <f t="shared" si="78"/>
        <v>AÉXIBISO43M0_ 500</v>
      </c>
      <c r="H1028" s="21"/>
      <c r="I1028" s="22"/>
      <c r="J1028" s="22"/>
    </row>
    <row r="1029" spans="2:11" x14ac:dyDescent="0.2">
      <c r="B1029" s="45" t="s">
        <v>435</v>
      </c>
      <c r="C1029" s="17" t="s">
        <v>481</v>
      </c>
      <c r="D1029" s="46" t="s">
        <v>497</v>
      </c>
      <c r="E1029" s="19" t="s">
        <v>487</v>
      </c>
      <c r="F1029" s="20"/>
      <c r="G1029" s="20" t="str">
        <f t="shared" si="78"/>
        <v>AÉXIBISO43M0_ 560</v>
      </c>
      <c r="H1029" s="21"/>
      <c r="I1029" s="22"/>
      <c r="J1029" s="22"/>
    </row>
    <row r="1030" spans="2:11" x14ac:dyDescent="0.2">
      <c r="B1030" s="45" t="s">
        <v>435</v>
      </c>
      <c r="C1030" s="17" t="s">
        <v>481</v>
      </c>
      <c r="D1030" s="46" t="s">
        <v>497</v>
      </c>
      <c r="E1030" s="19" t="s">
        <v>488</v>
      </c>
      <c r="F1030" s="20"/>
      <c r="G1030" s="20" t="str">
        <f t="shared" si="78"/>
        <v>AÉXIBISO43M0_ 630</v>
      </c>
      <c r="H1030" s="21"/>
      <c r="I1030" s="22"/>
      <c r="J1030" s="22"/>
    </row>
    <row r="1031" spans="2:11" x14ac:dyDescent="0.2">
      <c r="B1031" s="45"/>
      <c r="C1031" s="17"/>
      <c r="D1031" s="46"/>
      <c r="E1031" s="19"/>
      <c r="F1031" s="20"/>
      <c r="G1031" s="20"/>
      <c r="H1031" s="21"/>
      <c r="I1031" s="22"/>
      <c r="J1031" s="22"/>
    </row>
    <row r="1032" spans="2:11" x14ac:dyDescent="0.2">
      <c r="B1032" s="45" t="s">
        <v>435</v>
      </c>
      <c r="C1032" s="17" t="s">
        <v>481</v>
      </c>
      <c r="D1032" s="46" t="s">
        <v>498</v>
      </c>
      <c r="E1032" s="19" t="s">
        <v>195</v>
      </c>
      <c r="F1032" s="20" t="str">
        <f>UPPER(MID(B1032,1,2)&amp;UPPER(MID(K1032,16,3)&amp;UPPER(MID(K1032,21,3)&amp;LEN(K1032)&amp;UPPER(RIGHT(K1032,2)))))</f>
        <v>AÉERGVAN90ES</v>
      </c>
      <c r="G1032" s="20" t="str">
        <f>$F$1032&amp;"_"&amp;UPPER(RIGHT(E1032,4))</f>
        <v>AÉERGVAN90ES__A</v>
      </c>
      <c r="H1032" s="21"/>
      <c r="I1032" s="22"/>
      <c r="J1032" s="22"/>
      <c r="K1032" s="23" t="str">
        <f>SUBSTITUTE(A195," ","")</f>
        <v>GAINES_Gaineaciergalvanisérectangulaireendistributioncomprisraccords,supportsetaccessoires</v>
      </c>
    </row>
    <row r="1033" spans="2:11" x14ac:dyDescent="0.2">
      <c r="B1033" s="45"/>
      <c r="C1033" s="17"/>
      <c r="D1033" s="46"/>
      <c r="E1033" s="19"/>
      <c r="F1033" s="20"/>
      <c r="G1033" s="20"/>
      <c r="H1033" s="21"/>
      <c r="I1033" s="22"/>
      <c r="J1033" s="22"/>
    </row>
    <row r="1034" spans="2:11" x14ac:dyDescent="0.2">
      <c r="B1034" s="45" t="s">
        <v>435</v>
      </c>
      <c r="C1034" s="17" t="s">
        <v>481</v>
      </c>
      <c r="D1034" s="46" t="s">
        <v>499</v>
      </c>
      <c r="E1034" s="19" t="s">
        <v>222</v>
      </c>
      <c r="F1034" s="20" t="str">
        <f>UPPER(MID(B1034,1,2)&amp;UPPER(MID(K1034,16,3)&amp;UPPER(MID(K1034,21,3)&amp;LEN(K1034)&amp;UPPER(RIGHT(K1034,2)))))</f>
        <v>AÉERGVAN92ES</v>
      </c>
      <c r="G1034" s="20" t="str">
        <f>$F$1034&amp;"_"&amp;UPPER(RIGHT(E1034,4))</f>
        <v>AÉERGVAN92ES__B</v>
      </c>
      <c r="H1034" s="21"/>
      <c r="I1034" s="22"/>
      <c r="J1034" s="22"/>
      <c r="K1034" s="23" t="str">
        <f>SUBSTITUTE(A196," ","")</f>
        <v>GAINES_Gaineaciergalvanisérectangulaireenlocaltechniquecomprisraccords,supportsetaccessoires</v>
      </c>
    </row>
    <row r="1035" spans="2:11" x14ac:dyDescent="0.2">
      <c r="B1035" s="45"/>
      <c r="C1035" s="17"/>
      <c r="D1035" s="46"/>
      <c r="E1035" s="19"/>
      <c r="F1035" s="20"/>
      <c r="G1035" s="20"/>
      <c r="H1035" s="21"/>
      <c r="I1035" s="22"/>
      <c r="J1035" s="22"/>
    </row>
    <row r="1036" spans="2:11" x14ac:dyDescent="0.2">
      <c r="B1036" s="45" t="s">
        <v>435</v>
      </c>
      <c r="C1036" s="17" t="s">
        <v>481</v>
      </c>
      <c r="D1036" s="46" t="s">
        <v>500</v>
      </c>
      <c r="E1036" s="19" t="s">
        <v>252</v>
      </c>
      <c r="F1036" s="20" t="str">
        <f>UPPER(MID(B1036,1,2)&amp;UPPER(MID(K1036,16,3)&amp;UPPER(MID(K1036,21,3)&amp;LEN(K1036)&amp;UPPER(RIGHT(K1036,2)))))</f>
        <v>AÉMABTCF61RE</v>
      </c>
      <c r="G1036" s="20" t="str">
        <f>$F$1036&amp;"_"&amp;UPPER(RIGHT(E1036,4))</f>
        <v>AÉMABTCF61RE__C</v>
      </c>
      <c r="H1036" s="21"/>
      <c r="I1036" s="22"/>
      <c r="J1036" s="22"/>
      <c r="K1036" s="23" t="str">
        <f>SUBSTITUTE(A197," ","")</f>
        <v>GAINES_GainePROMABESTCF2hycompristousaccessoiresdemiseenœuvre</v>
      </c>
    </row>
    <row r="1037" spans="2:11" x14ac:dyDescent="0.2">
      <c r="B1037" s="45"/>
      <c r="C1037" s="17"/>
      <c r="D1037" s="46"/>
      <c r="E1037" s="19"/>
      <c r="F1037" s="20"/>
      <c r="G1037" s="20"/>
      <c r="H1037" s="21"/>
      <c r="I1037" s="22"/>
      <c r="J1037" s="22"/>
    </row>
    <row r="1038" spans="2:11" x14ac:dyDescent="0.2">
      <c r="B1038" s="45" t="s">
        <v>435</v>
      </c>
      <c r="C1038" s="17" t="s">
        <v>481</v>
      </c>
      <c r="D1038" s="46" t="s">
        <v>501</v>
      </c>
      <c r="E1038" s="19" t="s">
        <v>195</v>
      </c>
      <c r="F1038" s="20" t="str">
        <f>UPPER(MID(B1038,1,2)&amp;UPPER(MID(K1038,16,3)&amp;UPPER(MID(K1038,21,3)&amp;LEN(K1038)&amp;UPPER(RIGHT(K1038,2)))))</f>
        <v>AÉOUPEUP31NE</v>
      </c>
      <c r="G1038" s="20" t="str">
        <f>$F$1038&amp;"_"&amp;UPPER(RIGHT(E1038,4))</f>
        <v>AÉOUPEUP31NE__A</v>
      </c>
      <c r="H1038" s="21"/>
      <c r="I1038" s="22"/>
      <c r="J1038" s="22"/>
      <c r="K1038" s="23" t="str">
        <f>SUBSTITUTE(A198," ","")</f>
        <v>GAINES_Flocagecoupefeupourgaine</v>
      </c>
    </row>
    <row r="1039" spans="2:11" x14ac:dyDescent="0.2">
      <c r="B1039" s="45"/>
      <c r="C1039" s="17"/>
      <c r="D1039" s="46"/>
      <c r="E1039" s="19"/>
      <c r="F1039" s="20"/>
      <c r="G1039" s="20"/>
      <c r="H1039" s="21"/>
      <c r="I1039" s="22"/>
      <c r="J1039" s="22"/>
    </row>
    <row r="1040" spans="2:11" x14ac:dyDescent="0.2">
      <c r="B1040" s="45" t="s">
        <v>435</v>
      </c>
      <c r="C1040" s="17" t="s">
        <v>481</v>
      </c>
      <c r="D1040" s="46" t="s">
        <v>502</v>
      </c>
      <c r="E1040" s="19" t="s">
        <v>195</v>
      </c>
      <c r="F1040" s="20" t="str">
        <f>UPPER(MID(B1040,1,2)&amp;UPPER(MID(K1040,16,3)&amp;UPPER(MID(K1040,21,3)&amp;LEN(K1040)&amp;UPPER(RIGHT(K1040,2)))))</f>
        <v>AÉ-AICOM55RE</v>
      </c>
      <c r="G1040" s="20" t="str">
        <f>$F$1040&amp;"_"&amp;UPPER(RIGHT(E1040,4))</f>
        <v>AÉ-AICOM55RE__A</v>
      </c>
      <c r="H1040" s="21"/>
      <c r="I1040" s="22"/>
      <c r="J1040" s="22"/>
      <c r="K1040" s="23" t="str">
        <f>SUBSTITUTE(A199," ","")</f>
        <v>GAINES_GaineFib-airycompristousaccessoiresdemiseenœuvre</v>
      </c>
    </row>
    <row r="1041" spans="2:11" x14ac:dyDescent="0.2">
      <c r="B1041" s="45"/>
      <c r="C1041" s="17"/>
      <c r="D1041" s="46"/>
      <c r="E1041" s="19"/>
      <c r="F1041" s="20"/>
      <c r="G1041" s="20"/>
      <c r="H1041" s="21"/>
      <c r="I1041" s="22"/>
      <c r="J1041" s="22"/>
    </row>
    <row r="1042" spans="2:11" x14ac:dyDescent="0.2">
      <c r="B1042" s="45" t="s">
        <v>435</v>
      </c>
      <c r="C1042" s="17" t="s">
        <v>503</v>
      </c>
      <c r="D1042" s="46" t="s">
        <v>504</v>
      </c>
      <c r="E1042" s="19" t="s">
        <v>91</v>
      </c>
      <c r="F1042" s="20" t="str">
        <f>UPPER(MID(B1042,1,2)&amp;UPPER(MID(K1042,16,3)&amp;UPPER(MID(K1042,21,3)&amp;LEN(K1042)&amp;UPPER(RIGHT(K1042,2)))))</f>
        <v>AÉETSEGI68RG</v>
      </c>
      <c r="G1042" s="20" t="str">
        <f t="shared" ref="G1042:G1054" si="79">$F$1042&amp;"_"&amp;UPPER(RIGHT(E1042,4))</f>
        <v>AÉETSEGI68RG_ 100</v>
      </c>
      <c r="H1042" s="21"/>
      <c r="I1042" s="22"/>
      <c r="J1042" s="22"/>
      <c r="K1042" s="23" t="str">
        <f>SUBSTITUTE(A201," ","")</f>
        <v>REGISTRESETCLAPETS_RegistresimplederéglageFRANCEAIRousimilaireTypeRG</v>
      </c>
    </row>
    <row r="1043" spans="2:11" x14ac:dyDescent="0.2">
      <c r="B1043" s="45" t="s">
        <v>435</v>
      </c>
      <c r="C1043" s="17" t="s">
        <v>503</v>
      </c>
      <c r="D1043" s="46" t="s">
        <v>504</v>
      </c>
      <c r="E1043" s="19" t="s">
        <v>92</v>
      </c>
      <c r="F1043" s="20"/>
      <c r="G1043" s="20" t="str">
        <f t="shared" si="79"/>
        <v>AÉETSEGI68RG_ 125</v>
      </c>
      <c r="H1043" s="21"/>
      <c r="I1043" s="22"/>
      <c r="J1043" s="22"/>
    </row>
    <row r="1044" spans="2:11" x14ac:dyDescent="0.2">
      <c r="B1044" s="45" t="s">
        <v>435</v>
      </c>
      <c r="C1044" s="17" t="s">
        <v>503</v>
      </c>
      <c r="D1044" s="46" t="s">
        <v>504</v>
      </c>
      <c r="E1044" s="19" t="s">
        <v>105</v>
      </c>
      <c r="F1044" s="20"/>
      <c r="G1044" s="20" t="str">
        <f t="shared" si="79"/>
        <v>AÉETSEGI68RG_ 160</v>
      </c>
      <c r="H1044" s="21"/>
      <c r="I1044" s="22"/>
      <c r="J1044" s="22"/>
    </row>
    <row r="1045" spans="2:11" x14ac:dyDescent="0.2">
      <c r="B1045" s="45" t="s">
        <v>435</v>
      </c>
      <c r="C1045" s="17" t="s">
        <v>503</v>
      </c>
      <c r="D1045" s="46" t="s">
        <v>504</v>
      </c>
      <c r="E1045" s="19" t="s">
        <v>94</v>
      </c>
      <c r="F1045" s="20"/>
      <c r="G1045" s="20" t="str">
        <f t="shared" si="79"/>
        <v>AÉETSEGI68RG_ 200</v>
      </c>
      <c r="H1045" s="21"/>
      <c r="I1045" s="22"/>
      <c r="J1045" s="22"/>
    </row>
    <row r="1046" spans="2:11" x14ac:dyDescent="0.2">
      <c r="B1046" s="45" t="s">
        <v>435</v>
      </c>
      <c r="C1046" s="17" t="s">
        <v>503</v>
      </c>
      <c r="D1046" s="46" t="s">
        <v>504</v>
      </c>
      <c r="E1046" s="19" t="s">
        <v>95</v>
      </c>
      <c r="F1046" s="20"/>
      <c r="G1046" s="20" t="str">
        <f t="shared" si="79"/>
        <v>AÉETSEGI68RG_ 250</v>
      </c>
      <c r="H1046" s="21"/>
      <c r="I1046" s="22"/>
      <c r="J1046" s="22"/>
    </row>
    <row r="1047" spans="2:11" x14ac:dyDescent="0.2">
      <c r="B1047" s="45" t="s">
        <v>435</v>
      </c>
      <c r="C1047" s="17" t="s">
        <v>503</v>
      </c>
      <c r="D1047" s="46" t="s">
        <v>504</v>
      </c>
      <c r="E1047" s="19" t="s">
        <v>106</v>
      </c>
      <c r="F1047" s="20"/>
      <c r="G1047" s="20" t="str">
        <f t="shared" si="79"/>
        <v>AÉETSEGI68RG_ 315</v>
      </c>
      <c r="H1047" s="21"/>
      <c r="I1047" s="22"/>
      <c r="J1047" s="22"/>
    </row>
    <row r="1048" spans="2:11" x14ac:dyDescent="0.2">
      <c r="B1048" s="45" t="s">
        <v>435</v>
      </c>
      <c r="C1048" s="17" t="s">
        <v>503</v>
      </c>
      <c r="D1048" s="46" t="s">
        <v>504</v>
      </c>
      <c r="E1048" s="19" t="s">
        <v>484</v>
      </c>
      <c r="F1048" s="20"/>
      <c r="G1048" s="20" t="str">
        <f t="shared" si="79"/>
        <v>AÉETSEGI68RG_ 355</v>
      </c>
      <c r="H1048" s="21"/>
      <c r="I1048" s="22"/>
      <c r="J1048" s="22"/>
    </row>
    <row r="1049" spans="2:11" x14ac:dyDescent="0.2">
      <c r="B1049" s="45" t="s">
        <v>435</v>
      </c>
      <c r="C1049" s="17" t="s">
        <v>503</v>
      </c>
      <c r="D1049" s="46" t="s">
        <v>504</v>
      </c>
      <c r="E1049" s="19" t="s">
        <v>211</v>
      </c>
      <c r="F1049" s="20"/>
      <c r="G1049" s="20" t="str">
        <f t="shared" si="79"/>
        <v>AÉETSEGI68RG_ 400</v>
      </c>
      <c r="H1049" s="21"/>
      <c r="I1049" s="22"/>
      <c r="J1049" s="22"/>
    </row>
    <row r="1050" spans="2:11" x14ac:dyDescent="0.2">
      <c r="B1050" s="45" t="s">
        <v>435</v>
      </c>
      <c r="C1050" s="17" t="s">
        <v>503</v>
      </c>
      <c r="D1050" s="46" t="s">
        <v>504</v>
      </c>
      <c r="E1050" s="19" t="s">
        <v>485</v>
      </c>
      <c r="F1050" s="20"/>
      <c r="G1050" s="20" t="str">
        <f t="shared" si="79"/>
        <v>AÉETSEGI68RG_ 450</v>
      </c>
      <c r="H1050" s="21"/>
      <c r="I1050" s="22"/>
      <c r="J1050" s="22"/>
    </row>
    <row r="1051" spans="2:11" x14ac:dyDescent="0.2">
      <c r="B1051" s="45" t="s">
        <v>435</v>
      </c>
      <c r="C1051" s="17" t="s">
        <v>503</v>
      </c>
      <c r="D1051" s="46" t="s">
        <v>504</v>
      </c>
      <c r="E1051" s="19" t="s">
        <v>486</v>
      </c>
      <c r="F1051" s="20"/>
      <c r="G1051" s="20" t="str">
        <f t="shared" si="79"/>
        <v>AÉETSEGI68RG_ 500</v>
      </c>
      <c r="H1051" s="21"/>
      <c r="I1051" s="22"/>
      <c r="J1051" s="22"/>
    </row>
    <row r="1052" spans="2:11" x14ac:dyDescent="0.2">
      <c r="B1052" s="45" t="s">
        <v>435</v>
      </c>
      <c r="C1052" s="17" t="s">
        <v>503</v>
      </c>
      <c r="D1052" s="46" t="s">
        <v>504</v>
      </c>
      <c r="E1052" s="19" t="s">
        <v>487</v>
      </c>
      <c r="F1052" s="20"/>
      <c r="G1052" s="20" t="str">
        <f t="shared" si="79"/>
        <v>AÉETSEGI68RG_ 560</v>
      </c>
      <c r="H1052" s="21"/>
      <c r="I1052" s="22"/>
      <c r="J1052" s="22"/>
    </row>
    <row r="1053" spans="2:11" x14ac:dyDescent="0.2">
      <c r="B1053" s="45" t="s">
        <v>435</v>
      </c>
      <c r="C1053" s="17" t="s">
        <v>503</v>
      </c>
      <c r="D1053" s="46" t="s">
        <v>504</v>
      </c>
      <c r="E1053" s="19" t="s">
        <v>488</v>
      </c>
      <c r="F1053" s="20"/>
      <c r="G1053" s="20" t="str">
        <f t="shared" si="79"/>
        <v>AÉETSEGI68RG_ 630</v>
      </c>
      <c r="H1053" s="21"/>
      <c r="I1053" s="22"/>
      <c r="J1053" s="22"/>
    </row>
    <row r="1054" spans="2:11" x14ac:dyDescent="0.2">
      <c r="B1054" s="45" t="s">
        <v>435</v>
      </c>
      <c r="C1054" s="17" t="s">
        <v>503</v>
      </c>
      <c r="D1054" s="46" t="s">
        <v>504</v>
      </c>
      <c r="E1054" s="19" t="s">
        <v>489</v>
      </c>
      <c r="F1054" s="20"/>
      <c r="G1054" s="20" t="str">
        <f t="shared" si="79"/>
        <v>AÉETSEGI68RG_ 710</v>
      </c>
      <c r="H1054" s="21"/>
      <c r="I1054" s="22"/>
      <c r="J1054" s="22"/>
    </row>
    <row r="1055" spans="2:11" x14ac:dyDescent="0.2">
      <c r="B1055" s="45"/>
      <c r="C1055" s="17"/>
      <c r="D1055" s="46"/>
      <c r="E1055" s="19"/>
      <c r="F1055" s="20"/>
      <c r="G1055" s="20"/>
      <c r="H1055" s="21"/>
      <c r="I1055" s="22"/>
      <c r="J1055" s="22"/>
    </row>
    <row r="1056" spans="2:11" x14ac:dyDescent="0.2">
      <c r="B1056" s="45" t="s">
        <v>435</v>
      </c>
      <c r="C1056" s="17" t="s">
        <v>503</v>
      </c>
      <c r="D1056" s="46" t="s">
        <v>773</v>
      </c>
      <c r="E1056" s="19" t="s">
        <v>92</v>
      </c>
      <c r="F1056" s="20" t="str">
        <f>UPPER(MID(B1056,1,2)&amp;UPPER(MID(K1056,16,3)&amp;UPPER(MID(K1056,21,3)&amp;LEN(K1056)&amp;UPPER(RIGHT(K1056,2)))))</f>
        <v>AÉETSEGI59IR</v>
      </c>
      <c r="G1056" s="20" t="str">
        <f>$F$1056&amp;"_"&amp;UPPER(RIGHT(E1056,4))</f>
        <v>AÉETSEGI59IR_ 125</v>
      </c>
      <c r="H1056" s="21"/>
      <c r="I1056" s="22"/>
      <c r="J1056" s="22"/>
      <c r="K1056" s="23" t="str">
        <f>SUBSTITUTE(A202," ","")</f>
        <v>REGISTRESETCLAPETS_RegistreàIrisFRANCEAIRousimilaireTypeCIR</v>
      </c>
    </row>
    <row r="1057" spans="2:11" x14ac:dyDescent="0.2">
      <c r="B1057" s="45" t="s">
        <v>435</v>
      </c>
      <c r="C1057" s="17" t="s">
        <v>503</v>
      </c>
      <c r="D1057" s="46" t="s">
        <v>773</v>
      </c>
      <c r="E1057" s="19" t="s">
        <v>105</v>
      </c>
      <c r="F1057" s="20"/>
      <c r="G1057" s="20" t="str">
        <f t="shared" ref="G1057:G1063" si="80">$F$1056&amp;"_"&amp;UPPER(RIGHT(E1057,4))</f>
        <v>AÉETSEGI59IR_ 160</v>
      </c>
      <c r="H1057" s="21"/>
      <c r="I1057" s="22"/>
      <c r="J1057" s="22"/>
    </row>
    <row r="1058" spans="2:11" x14ac:dyDescent="0.2">
      <c r="B1058" s="45" t="s">
        <v>435</v>
      </c>
      <c r="C1058" s="17" t="s">
        <v>503</v>
      </c>
      <c r="D1058" s="46" t="s">
        <v>773</v>
      </c>
      <c r="E1058" s="19" t="s">
        <v>94</v>
      </c>
      <c r="F1058" s="20"/>
      <c r="G1058" s="20" t="str">
        <f t="shared" si="80"/>
        <v>AÉETSEGI59IR_ 200</v>
      </c>
      <c r="H1058" s="21"/>
      <c r="I1058" s="22"/>
      <c r="J1058" s="22"/>
    </row>
    <row r="1059" spans="2:11" x14ac:dyDescent="0.2">
      <c r="B1059" s="45" t="s">
        <v>435</v>
      </c>
      <c r="C1059" s="17" t="s">
        <v>503</v>
      </c>
      <c r="D1059" s="46" t="s">
        <v>773</v>
      </c>
      <c r="E1059" s="19" t="s">
        <v>95</v>
      </c>
      <c r="F1059" s="20"/>
      <c r="G1059" s="20" t="str">
        <f t="shared" si="80"/>
        <v>AÉETSEGI59IR_ 250</v>
      </c>
      <c r="H1059" s="21"/>
      <c r="I1059" s="22"/>
      <c r="J1059" s="22"/>
    </row>
    <row r="1060" spans="2:11" x14ac:dyDescent="0.2">
      <c r="B1060" s="45" t="s">
        <v>435</v>
      </c>
      <c r="C1060" s="17" t="s">
        <v>503</v>
      </c>
      <c r="D1060" s="46" t="s">
        <v>773</v>
      </c>
      <c r="E1060" s="19" t="s">
        <v>106</v>
      </c>
      <c r="F1060" s="20"/>
      <c r="G1060" s="20" t="str">
        <f t="shared" si="80"/>
        <v>AÉETSEGI59IR_ 315</v>
      </c>
      <c r="H1060" s="21"/>
      <c r="I1060" s="22"/>
      <c r="J1060" s="22"/>
    </row>
    <row r="1061" spans="2:11" x14ac:dyDescent="0.2">
      <c r="B1061" s="45" t="s">
        <v>435</v>
      </c>
      <c r="C1061" s="17" t="s">
        <v>503</v>
      </c>
      <c r="D1061" s="46" t="s">
        <v>773</v>
      </c>
      <c r="E1061" s="19" t="s">
        <v>211</v>
      </c>
      <c r="F1061" s="20"/>
      <c r="G1061" s="20" t="str">
        <f t="shared" si="80"/>
        <v>AÉETSEGI59IR_ 400</v>
      </c>
      <c r="H1061" s="21"/>
      <c r="I1061" s="22"/>
      <c r="J1061" s="22"/>
    </row>
    <row r="1062" spans="2:11" x14ac:dyDescent="0.2">
      <c r="B1062" s="45" t="s">
        <v>435</v>
      </c>
      <c r="C1062" s="17" t="s">
        <v>503</v>
      </c>
      <c r="D1062" s="46" t="s">
        <v>773</v>
      </c>
      <c r="E1062" s="19" t="s">
        <v>486</v>
      </c>
      <c r="F1062" s="20"/>
      <c r="G1062" s="20" t="str">
        <f t="shared" si="80"/>
        <v>AÉETSEGI59IR_ 500</v>
      </c>
      <c r="H1062" s="21"/>
      <c r="I1062" s="22"/>
      <c r="J1062" s="22"/>
    </row>
    <row r="1063" spans="2:11" x14ac:dyDescent="0.2">
      <c r="B1063" s="45" t="s">
        <v>435</v>
      </c>
      <c r="C1063" s="17" t="s">
        <v>503</v>
      </c>
      <c r="D1063" s="46" t="s">
        <v>773</v>
      </c>
      <c r="E1063" s="19" t="s">
        <v>488</v>
      </c>
      <c r="F1063" s="20"/>
      <c r="G1063" s="20" t="str">
        <f t="shared" si="80"/>
        <v>AÉETSEGI59IR_ 630</v>
      </c>
      <c r="H1063" s="21"/>
      <c r="I1063" s="22"/>
      <c r="J1063" s="22"/>
    </row>
    <row r="1064" spans="2:11" x14ac:dyDescent="0.2">
      <c r="B1064" s="45"/>
      <c r="C1064" s="17"/>
      <c r="D1064" s="46"/>
      <c r="E1064" s="19"/>
      <c r="F1064" s="20"/>
      <c r="G1064" s="20"/>
      <c r="H1064" s="21"/>
      <c r="I1064" s="22"/>
      <c r="J1064" s="22"/>
      <c r="K1064" s="23" t="str">
        <f t="shared" ref="K1064" si="81">SUBSTITUTE(A203," ","")</f>
        <v/>
      </c>
    </row>
    <row r="1065" spans="2:11" x14ac:dyDescent="0.2">
      <c r="B1065" s="45" t="s">
        <v>435</v>
      </c>
      <c r="C1065" s="17" t="s">
        <v>505</v>
      </c>
      <c r="D1065" s="46" t="s">
        <v>506</v>
      </c>
      <c r="E1065" s="19" t="s">
        <v>92</v>
      </c>
      <c r="F1065" s="20" t="str">
        <f>UPPER(MID(B1065,1,2)&amp;UPPER(MID(K1065,16,3)&amp;UPPER(MID(K1065,21,3)&amp;LEN(K1065)&amp;UPPER(RIGHT(K1065,2)))))</f>
        <v>AÉ_CLETC81RE</v>
      </c>
      <c r="G1065" s="20" t="str">
        <f t="shared" ref="G1065:G1079" si="82">$F$1065&amp;"_"&amp;UPPER(RIGHT(E1065,4))</f>
        <v>AÉ_CLETC81RE_ 125</v>
      </c>
      <c r="H1065" s="21"/>
      <c r="I1065" s="22"/>
      <c r="J1065" s="22"/>
      <c r="K1065" s="23" t="str">
        <f>SUBSTITUTE(A204," ","")</f>
        <v>CLAPETSCOUPEFEU_ClapetcoupefeucirculairecomprisfusiblesthermiquesALDESousimilaire</v>
      </c>
    </row>
    <row r="1066" spans="2:11" x14ac:dyDescent="0.2">
      <c r="B1066" s="45" t="s">
        <v>435</v>
      </c>
      <c r="C1066" s="17" t="s">
        <v>505</v>
      </c>
      <c r="D1066" s="46" t="s">
        <v>506</v>
      </c>
      <c r="E1066" s="19" t="s">
        <v>105</v>
      </c>
      <c r="F1066" s="20"/>
      <c r="G1066" s="20" t="str">
        <f t="shared" si="82"/>
        <v>AÉ_CLETC81RE_ 160</v>
      </c>
      <c r="H1066" s="21"/>
      <c r="I1066" s="22"/>
      <c r="J1066" s="22"/>
    </row>
    <row r="1067" spans="2:11" x14ac:dyDescent="0.2">
      <c r="B1067" s="45" t="s">
        <v>435</v>
      </c>
      <c r="C1067" s="17" t="s">
        <v>505</v>
      </c>
      <c r="D1067" s="46" t="s">
        <v>506</v>
      </c>
      <c r="E1067" s="19" t="s">
        <v>94</v>
      </c>
      <c r="F1067" s="20"/>
      <c r="G1067" s="20" t="str">
        <f t="shared" si="82"/>
        <v>AÉ_CLETC81RE_ 200</v>
      </c>
      <c r="H1067" s="21"/>
      <c r="I1067" s="22"/>
      <c r="J1067" s="22"/>
    </row>
    <row r="1068" spans="2:11" x14ac:dyDescent="0.2">
      <c r="B1068" s="45" t="s">
        <v>435</v>
      </c>
      <c r="C1068" s="17" t="s">
        <v>505</v>
      </c>
      <c r="D1068" s="46" t="s">
        <v>506</v>
      </c>
      <c r="E1068" s="19" t="s">
        <v>95</v>
      </c>
      <c r="F1068" s="20"/>
      <c r="G1068" s="20" t="str">
        <f t="shared" si="82"/>
        <v>AÉ_CLETC81RE_ 250</v>
      </c>
      <c r="H1068" s="21"/>
      <c r="I1068" s="22"/>
      <c r="J1068" s="22"/>
    </row>
    <row r="1069" spans="2:11" x14ac:dyDescent="0.2">
      <c r="B1069" s="45" t="s">
        <v>435</v>
      </c>
      <c r="C1069" s="17" t="s">
        <v>505</v>
      </c>
      <c r="D1069" s="46" t="s">
        <v>506</v>
      </c>
      <c r="E1069" s="19" t="s">
        <v>106</v>
      </c>
      <c r="F1069" s="20"/>
      <c r="G1069" s="20" t="str">
        <f t="shared" si="82"/>
        <v>AÉ_CLETC81RE_ 315</v>
      </c>
      <c r="H1069" s="21"/>
      <c r="I1069" s="22"/>
      <c r="J1069" s="22"/>
    </row>
    <row r="1070" spans="2:11" x14ac:dyDescent="0.2">
      <c r="B1070" s="45" t="s">
        <v>435</v>
      </c>
      <c r="C1070" s="17" t="s">
        <v>505</v>
      </c>
      <c r="D1070" s="46" t="s">
        <v>506</v>
      </c>
      <c r="E1070" s="19" t="s">
        <v>484</v>
      </c>
      <c r="F1070" s="20"/>
      <c r="G1070" s="20" t="str">
        <f t="shared" si="82"/>
        <v>AÉ_CLETC81RE_ 355</v>
      </c>
      <c r="H1070" s="21"/>
      <c r="I1070" s="22"/>
      <c r="J1070" s="22"/>
    </row>
    <row r="1071" spans="2:11" x14ac:dyDescent="0.2">
      <c r="B1071" s="45" t="s">
        <v>435</v>
      </c>
      <c r="C1071" s="17" t="s">
        <v>505</v>
      </c>
      <c r="D1071" s="46" t="s">
        <v>506</v>
      </c>
      <c r="E1071" s="19" t="s">
        <v>211</v>
      </c>
      <c r="F1071" s="20"/>
      <c r="G1071" s="20" t="str">
        <f t="shared" si="82"/>
        <v>AÉ_CLETC81RE_ 400</v>
      </c>
      <c r="H1071" s="21"/>
      <c r="I1071" s="22"/>
      <c r="J1071" s="22"/>
    </row>
    <row r="1072" spans="2:11" x14ac:dyDescent="0.2">
      <c r="B1072" s="45" t="s">
        <v>435</v>
      </c>
      <c r="C1072" s="17" t="s">
        <v>505</v>
      </c>
      <c r="D1072" s="46" t="s">
        <v>506</v>
      </c>
      <c r="E1072" s="19" t="s">
        <v>485</v>
      </c>
      <c r="F1072" s="20"/>
      <c r="G1072" s="20" t="str">
        <f t="shared" si="82"/>
        <v>AÉ_CLETC81RE_ 450</v>
      </c>
      <c r="H1072" s="21"/>
      <c r="I1072" s="22"/>
      <c r="J1072" s="22"/>
    </row>
    <row r="1073" spans="2:11" x14ac:dyDescent="0.2">
      <c r="B1073" s="45" t="s">
        <v>435</v>
      </c>
      <c r="C1073" s="17" t="s">
        <v>505</v>
      </c>
      <c r="D1073" s="46" t="s">
        <v>506</v>
      </c>
      <c r="E1073" s="19" t="s">
        <v>486</v>
      </c>
      <c r="F1073" s="20"/>
      <c r="G1073" s="20" t="str">
        <f t="shared" si="82"/>
        <v>AÉ_CLETC81RE_ 500</v>
      </c>
      <c r="H1073" s="21"/>
      <c r="I1073" s="22"/>
      <c r="J1073" s="22"/>
    </row>
    <row r="1074" spans="2:11" x14ac:dyDescent="0.2">
      <c r="B1074" s="45" t="s">
        <v>435</v>
      </c>
      <c r="C1074" s="17" t="s">
        <v>505</v>
      </c>
      <c r="D1074" s="46" t="s">
        <v>506</v>
      </c>
      <c r="E1074" s="19" t="s">
        <v>487</v>
      </c>
      <c r="F1074" s="20"/>
      <c r="G1074" s="20" t="str">
        <f t="shared" si="82"/>
        <v>AÉ_CLETC81RE_ 560</v>
      </c>
      <c r="H1074" s="21"/>
      <c r="I1074" s="22"/>
      <c r="J1074" s="22"/>
    </row>
    <row r="1075" spans="2:11" x14ac:dyDescent="0.2">
      <c r="B1075" s="45" t="s">
        <v>435</v>
      </c>
      <c r="C1075" s="17" t="s">
        <v>505</v>
      </c>
      <c r="D1075" s="46" t="s">
        <v>506</v>
      </c>
      <c r="E1075" s="19" t="s">
        <v>488</v>
      </c>
      <c r="F1075" s="20"/>
      <c r="G1075" s="20" t="str">
        <f t="shared" si="82"/>
        <v>AÉ_CLETC81RE_ 630</v>
      </c>
      <c r="H1075" s="21"/>
      <c r="I1075" s="22"/>
      <c r="J1075" s="22"/>
    </row>
    <row r="1076" spans="2:11" x14ac:dyDescent="0.2">
      <c r="B1076" s="45" t="s">
        <v>435</v>
      </c>
      <c r="C1076" s="17" t="s">
        <v>505</v>
      </c>
      <c r="D1076" s="46" t="s">
        <v>506</v>
      </c>
      <c r="E1076" s="19" t="s">
        <v>489</v>
      </c>
      <c r="F1076" s="20"/>
      <c r="G1076" s="20" t="str">
        <f t="shared" si="82"/>
        <v>AÉ_CLETC81RE_ 710</v>
      </c>
      <c r="H1076" s="21"/>
      <c r="I1076" s="22"/>
      <c r="J1076" s="22"/>
    </row>
    <row r="1077" spans="2:11" x14ac:dyDescent="0.2">
      <c r="B1077" s="45" t="s">
        <v>435</v>
      </c>
      <c r="C1077" s="17" t="s">
        <v>505</v>
      </c>
      <c r="D1077" s="46" t="s">
        <v>506</v>
      </c>
      <c r="E1077" s="19" t="s">
        <v>490</v>
      </c>
      <c r="F1077" s="20"/>
      <c r="G1077" s="20" t="str">
        <f t="shared" si="82"/>
        <v>AÉ_CLETC81RE_ 800</v>
      </c>
      <c r="H1077" s="21"/>
      <c r="I1077" s="22"/>
      <c r="J1077" s="22"/>
    </row>
    <row r="1078" spans="2:11" x14ac:dyDescent="0.2">
      <c r="B1078" s="45" t="s">
        <v>435</v>
      </c>
      <c r="C1078" s="17" t="s">
        <v>505</v>
      </c>
      <c r="D1078" s="46" t="s">
        <v>506</v>
      </c>
      <c r="E1078" s="19" t="s">
        <v>491</v>
      </c>
      <c r="F1078" s="20"/>
      <c r="G1078" s="20" t="str">
        <f t="shared" si="82"/>
        <v>AÉ_CLETC81RE_ 900</v>
      </c>
      <c r="H1078" s="21"/>
      <c r="I1078" s="22"/>
      <c r="J1078" s="22"/>
    </row>
    <row r="1079" spans="2:11" x14ac:dyDescent="0.2">
      <c r="B1079" s="45" t="s">
        <v>435</v>
      </c>
      <c r="C1079" s="17" t="s">
        <v>505</v>
      </c>
      <c r="D1079" s="46" t="s">
        <v>506</v>
      </c>
      <c r="E1079" s="19" t="s">
        <v>492</v>
      </c>
      <c r="F1079" s="20"/>
      <c r="G1079" s="20" t="str">
        <f t="shared" si="82"/>
        <v>AÉ_CLETC81RE_1000</v>
      </c>
      <c r="H1079" s="21"/>
      <c r="I1079" s="22"/>
      <c r="J1079" s="22"/>
    </row>
    <row r="1080" spans="2:11" x14ac:dyDescent="0.2">
      <c r="B1080" s="45"/>
      <c r="C1080" s="17"/>
      <c r="D1080" s="46"/>
      <c r="E1080" s="19"/>
      <c r="F1080" s="20"/>
      <c r="G1080" s="20"/>
      <c r="H1080" s="21"/>
      <c r="I1080" s="22"/>
      <c r="J1080" s="22"/>
    </row>
    <row r="1081" spans="2:11" x14ac:dyDescent="0.2">
      <c r="B1081" s="45" t="s">
        <v>435</v>
      </c>
      <c r="C1081" s="17" t="s">
        <v>505</v>
      </c>
      <c r="D1081" s="46" t="s">
        <v>507</v>
      </c>
      <c r="E1081" s="19" t="s">
        <v>508</v>
      </c>
      <c r="F1081" s="20" t="str">
        <f>UPPER(MID(B1081,1,2)&amp;UPPER(MID(K1081,16,3)&amp;UPPER(MID(K1081,21,3)&amp;LEN(K1081)&amp;UPPER(RIGHT(K1081,2)))))</f>
        <v>AÉ_CLETC82RE</v>
      </c>
      <c r="G1081" s="20" t="str">
        <f t="shared" ref="G1081:G1111" si="83">$F$1081&amp;"_"&amp;UPPER(RIGHT(E1081,4))</f>
        <v>AÉ_CLETC82RE_ 400</v>
      </c>
      <c r="H1081" s="21"/>
      <c r="I1081" s="22"/>
      <c r="J1081" s="22"/>
      <c r="K1081" s="23" t="str">
        <f>SUBSTITUTE(A205," ","")</f>
        <v>CLAPETSCOUPEFEU_ClapetcoupefeurectangulairecomprisfusiblethermiqueALDESousimilaire</v>
      </c>
    </row>
    <row r="1082" spans="2:11" x14ac:dyDescent="0.2">
      <c r="B1082" s="45" t="s">
        <v>435</v>
      </c>
      <c r="C1082" s="17" t="s">
        <v>505</v>
      </c>
      <c r="D1082" s="46" t="s">
        <v>507</v>
      </c>
      <c r="E1082" s="19" t="s">
        <v>509</v>
      </c>
      <c r="F1082" s="20"/>
      <c r="G1082" s="20" t="str">
        <f t="shared" si="83"/>
        <v>AÉ_CLETC82RE_ 500</v>
      </c>
      <c r="H1082" s="21"/>
      <c r="I1082" s="22"/>
      <c r="J1082" s="22"/>
    </row>
    <row r="1083" spans="2:11" x14ac:dyDescent="0.2">
      <c r="B1083" s="45" t="s">
        <v>435</v>
      </c>
      <c r="C1083" s="17" t="s">
        <v>505</v>
      </c>
      <c r="D1083" s="46" t="s">
        <v>507</v>
      </c>
      <c r="E1083" s="19" t="s">
        <v>510</v>
      </c>
      <c r="F1083" s="20"/>
      <c r="G1083" s="20" t="str">
        <f t="shared" si="83"/>
        <v>AÉ_CLETC82RE_ 600</v>
      </c>
      <c r="H1083" s="21"/>
      <c r="I1083" s="22"/>
      <c r="J1083" s="22"/>
    </row>
    <row r="1084" spans="2:11" x14ac:dyDescent="0.2">
      <c r="B1084" s="45" t="s">
        <v>435</v>
      </c>
      <c r="C1084" s="17" t="s">
        <v>505</v>
      </c>
      <c r="D1084" s="46" t="s">
        <v>507</v>
      </c>
      <c r="E1084" s="19" t="s">
        <v>511</v>
      </c>
      <c r="F1084" s="20"/>
      <c r="G1084" s="20" t="str">
        <f t="shared" si="83"/>
        <v>AÉ_CLETC82RE_ 650</v>
      </c>
      <c r="H1084" s="21"/>
      <c r="I1084" s="22"/>
      <c r="J1084" s="22"/>
    </row>
    <row r="1085" spans="2:11" x14ac:dyDescent="0.2">
      <c r="B1085" s="45" t="s">
        <v>435</v>
      </c>
      <c r="C1085" s="17" t="s">
        <v>505</v>
      </c>
      <c r="D1085" s="46" t="s">
        <v>507</v>
      </c>
      <c r="E1085" s="19" t="s">
        <v>512</v>
      </c>
      <c r="F1085" s="20"/>
      <c r="G1085" s="20" t="str">
        <f t="shared" si="83"/>
        <v>AÉ_CLETC82RE_ 700</v>
      </c>
      <c r="H1085" s="21"/>
      <c r="I1085" s="22"/>
      <c r="J1085" s="22"/>
    </row>
    <row r="1086" spans="2:11" x14ac:dyDescent="0.2">
      <c r="B1086" s="45" t="s">
        <v>435</v>
      </c>
      <c r="C1086" s="17" t="s">
        <v>505</v>
      </c>
      <c r="D1086" s="46" t="s">
        <v>507</v>
      </c>
      <c r="E1086" s="19" t="s">
        <v>513</v>
      </c>
      <c r="F1086" s="20"/>
      <c r="G1086" s="20" t="str">
        <f t="shared" si="83"/>
        <v>AÉ_CLETC82RE_ 750</v>
      </c>
      <c r="H1086" s="21"/>
      <c r="I1086" s="22"/>
      <c r="J1086" s="22"/>
    </row>
    <row r="1087" spans="2:11" x14ac:dyDescent="0.2">
      <c r="B1087" s="45" t="s">
        <v>435</v>
      </c>
      <c r="C1087" s="17" t="s">
        <v>505</v>
      </c>
      <c r="D1087" s="46" t="s">
        <v>507</v>
      </c>
      <c r="E1087" s="19" t="s">
        <v>514</v>
      </c>
      <c r="F1087" s="20"/>
      <c r="G1087" s="20" t="str">
        <f t="shared" si="83"/>
        <v>AÉ_CLETC82RE_ 800</v>
      </c>
      <c r="H1087" s="21"/>
      <c r="I1087" s="22"/>
      <c r="J1087" s="22"/>
    </row>
    <row r="1088" spans="2:11" x14ac:dyDescent="0.2">
      <c r="B1088" s="45" t="s">
        <v>435</v>
      </c>
      <c r="C1088" s="17" t="s">
        <v>505</v>
      </c>
      <c r="D1088" s="46" t="s">
        <v>507</v>
      </c>
      <c r="E1088" s="19" t="s">
        <v>515</v>
      </c>
      <c r="F1088" s="20"/>
      <c r="G1088" s="20" t="str">
        <f t="shared" si="83"/>
        <v>AÉ_CLETC82RE_ 850</v>
      </c>
      <c r="H1088" s="21"/>
      <c r="I1088" s="22"/>
      <c r="J1088" s="22"/>
    </row>
    <row r="1089" spans="2:10" x14ac:dyDescent="0.2">
      <c r="B1089" s="45" t="s">
        <v>435</v>
      </c>
      <c r="C1089" s="17" t="s">
        <v>505</v>
      </c>
      <c r="D1089" s="46" t="s">
        <v>507</v>
      </c>
      <c r="E1089" s="19" t="s">
        <v>516</v>
      </c>
      <c r="F1089" s="20"/>
      <c r="G1089" s="20" t="str">
        <f t="shared" si="83"/>
        <v>AÉ_CLETC82RE_ 900</v>
      </c>
      <c r="H1089" s="21"/>
      <c r="I1089" s="22"/>
      <c r="J1089" s="22"/>
    </row>
    <row r="1090" spans="2:10" x14ac:dyDescent="0.2">
      <c r="B1090" s="45" t="s">
        <v>435</v>
      </c>
      <c r="C1090" s="17" t="s">
        <v>505</v>
      </c>
      <c r="D1090" s="46" t="s">
        <v>507</v>
      </c>
      <c r="E1090" s="19" t="s">
        <v>517</v>
      </c>
      <c r="F1090" s="20"/>
      <c r="G1090" s="20" t="str">
        <f t="shared" si="83"/>
        <v>AÉ_CLETC82RE_ 950</v>
      </c>
      <c r="H1090" s="21"/>
      <c r="I1090" s="22"/>
      <c r="J1090" s="22"/>
    </row>
    <row r="1091" spans="2:10" x14ac:dyDescent="0.2">
      <c r="B1091" s="45" t="s">
        <v>435</v>
      </c>
      <c r="C1091" s="17" t="s">
        <v>505</v>
      </c>
      <c r="D1091" s="46" t="s">
        <v>507</v>
      </c>
      <c r="E1091" s="19" t="s">
        <v>518</v>
      </c>
      <c r="F1091" s="20"/>
      <c r="G1091" s="20" t="str">
        <f t="shared" si="83"/>
        <v>AÉ_CLETC82RE_1000</v>
      </c>
      <c r="H1091" s="21"/>
      <c r="I1091" s="22"/>
      <c r="J1091" s="22"/>
    </row>
    <row r="1092" spans="2:10" x14ac:dyDescent="0.2">
      <c r="B1092" s="45" t="s">
        <v>435</v>
      </c>
      <c r="C1092" s="17" t="s">
        <v>505</v>
      </c>
      <c r="D1092" s="46" t="s">
        <v>507</v>
      </c>
      <c r="E1092" s="19" t="s">
        <v>519</v>
      </c>
      <c r="F1092" s="20"/>
      <c r="G1092" s="20" t="str">
        <f t="shared" si="83"/>
        <v>AÉ_CLETC82RE_1050</v>
      </c>
      <c r="H1092" s="21"/>
      <c r="I1092" s="22"/>
      <c r="J1092" s="22"/>
    </row>
    <row r="1093" spans="2:10" x14ac:dyDescent="0.2">
      <c r="B1093" s="45" t="s">
        <v>435</v>
      </c>
      <c r="C1093" s="17" t="s">
        <v>505</v>
      </c>
      <c r="D1093" s="46" t="s">
        <v>507</v>
      </c>
      <c r="E1093" s="19" t="s">
        <v>520</v>
      </c>
      <c r="F1093" s="20"/>
      <c r="G1093" s="20" t="str">
        <f t="shared" si="83"/>
        <v>AÉ_CLETC82RE_1100</v>
      </c>
      <c r="H1093" s="21"/>
      <c r="I1093" s="22"/>
      <c r="J1093" s="22"/>
    </row>
    <row r="1094" spans="2:10" x14ac:dyDescent="0.2">
      <c r="B1094" s="45" t="s">
        <v>435</v>
      </c>
      <c r="C1094" s="17" t="s">
        <v>505</v>
      </c>
      <c r="D1094" s="46" t="s">
        <v>507</v>
      </c>
      <c r="E1094" s="19" t="s">
        <v>521</v>
      </c>
      <c r="F1094" s="20"/>
      <c r="G1094" s="20" t="str">
        <f t="shared" si="83"/>
        <v>AÉ_CLETC82RE_1150</v>
      </c>
      <c r="H1094" s="21"/>
      <c r="I1094" s="22"/>
      <c r="J1094" s="22"/>
    </row>
    <row r="1095" spans="2:10" x14ac:dyDescent="0.2">
      <c r="B1095" s="45" t="s">
        <v>435</v>
      </c>
      <c r="C1095" s="17" t="s">
        <v>505</v>
      </c>
      <c r="D1095" s="46" t="s">
        <v>507</v>
      </c>
      <c r="E1095" s="19" t="s">
        <v>522</v>
      </c>
      <c r="F1095" s="20"/>
      <c r="G1095" s="20" t="str">
        <f t="shared" si="83"/>
        <v>AÉ_CLETC82RE_1200</v>
      </c>
      <c r="H1095" s="21"/>
      <c r="I1095" s="22"/>
      <c r="J1095" s="22"/>
    </row>
    <row r="1096" spans="2:10" x14ac:dyDescent="0.2">
      <c r="B1096" s="45" t="s">
        <v>435</v>
      </c>
      <c r="C1096" s="17" t="s">
        <v>505</v>
      </c>
      <c r="D1096" s="46" t="s">
        <v>507</v>
      </c>
      <c r="E1096" s="19" t="s">
        <v>523</v>
      </c>
      <c r="F1096" s="20"/>
      <c r="G1096" s="20" t="str">
        <f t="shared" si="83"/>
        <v>AÉ_CLETC82RE_1250</v>
      </c>
      <c r="H1096" s="21"/>
      <c r="I1096" s="22"/>
      <c r="J1096" s="22"/>
    </row>
    <row r="1097" spans="2:10" x14ac:dyDescent="0.2">
      <c r="B1097" s="45" t="s">
        <v>435</v>
      </c>
      <c r="C1097" s="17" t="s">
        <v>505</v>
      </c>
      <c r="D1097" s="46" t="s">
        <v>507</v>
      </c>
      <c r="E1097" s="19" t="s">
        <v>524</v>
      </c>
      <c r="F1097" s="20"/>
      <c r="G1097" s="20" t="str">
        <f t="shared" si="83"/>
        <v>AÉ_CLETC82RE_1300</v>
      </c>
      <c r="H1097" s="21"/>
      <c r="I1097" s="22"/>
      <c r="J1097" s="22"/>
    </row>
    <row r="1098" spans="2:10" x14ac:dyDescent="0.2">
      <c r="B1098" s="45" t="s">
        <v>435</v>
      </c>
      <c r="C1098" s="17" t="s">
        <v>505</v>
      </c>
      <c r="D1098" s="46" t="s">
        <v>507</v>
      </c>
      <c r="E1098" s="19" t="s">
        <v>525</v>
      </c>
      <c r="F1098" s="20"/>
      <c r="G1098" s="20" t="str">
        <f t="shared" si="83"/>
        <v>AÉ_CLETC82RE_1350</v>
      </c>
      <c r="H1098" s="21"/>
      <c r="I1098" s="22"/>
      <c r="J1098" s="22"/>
    </row>
    <row r="1099" spans="2:10" x14ac:dyDescent="0.2">
      <c r="B1099" s="45" t="s">
        <v>435</v>
      </c>
      <c r="C1099" s="17" t="s">
        <v>505</v>
      </c>
      <c r="D1099" s="46" t="s">
        <v>507</v>
      </c>
      <c r="E1099" s="19" t="s">
        <v>526</v>
      </c>
      <c r="F1099" s="20"/>
      <c r="G1099" s="20" t="str">
        <f t="shared" si="83"/>
        <v>AÉ_CLETC82RE_1400</v>
      </c>
      <c r="H1099" s="21"/>
      <c r="I1099" s="22"/>
      <c r="J1099" s="22"/>
    </row>
    <row r="1100" spans="2:10" x14ac:dyDescent="0.2">
      <c r="B1100" s="45" t="s">
        <v>435</v>
      </c>
      <c r="C1100" s="17" t="s">
        <v>505</v>
      </c>
      <c r="D1100" s="46" t="s">
        <v>507</v>
      </c>
      <c r="E1100" s="19" t="s">
        <v>527</v>
      </c>
      <c r="F1100" s="20"/>
      <c r="G1100" s="20" t="str">
        <f t="shared" si="83"/>
        <v>AÉ_CLETC82RE_1450</v>
      </c>
      <c r="H1100" s="21"/>
      <c r="I1100" s="22"/>
      <c r="J1100" s="22"/>
    </row>
    <row r="1101" spans="2:10" x14ac:dyDescent="0.2">
      <c r="B1101" s="45" t="s">
        <v>435</v>
      </c>
      <c r="C1101" s="17" t="s">
        <v>505</v>
      </c>
      <c r="D1101" s="46" t="s">
        <v>507</v>
      </c>
      <c r="E1101" s="19" t="s">
        <v>528</v>
      </c>
      <c r="F1101" s="20"/>
      <c r="G1101" s="20" t="str">
        <f t="shared" si="83"/>
        <v>AÉ_CLETC82RE_1500</v>
      </c>
      <c r="H1101" s="21"/>
      <c r="I1101" s="22"/>
      <c r="J1101" s="22"/>
    </row>
    <row r="1102" spans="2:10" x14ac:dyDescent="0.2">
      <c r="B1102" s="45" t="s">
        <v>435</v>
      </c>
      <c r="C1102" s="17" t="s">
        <v>505</v>
      </c>
      <c r="D1102" s="46" t="s">
        <v>507</v>
      </c>
      <c r="E1102" s="19" t="s">
        <v>529</v>
      </c>
      <c r="F1102" s="20"/>
      <c r="G1102" s="20" t="str">
        <f t="shared" si="83"/>
        <v>AÉ_CLETC82RE_1550</v>
      </c>
      <c r="H1102" s="21"/>
      <c r="I1102" s="22"/>
      <c r="J1102" s="22"/>
    </row>
    <row r="1103" spans="2:10" x14ac:dyDescent="0.2">
      <c r="B1103" s="45" t="s">
        <v>435</v>
      </c>
      <c r="C1103" s="17" t="s">
        <v>505</v>
      </c>
      <c r="D1103" s="46" t="s">
        <v>507</v>
      </c>
      <c r="E1103" s="19" t="s">
        <v>530</v>
      </c>
      <c r="F1103" s="20"/>
      <c r="G1103" s="20" t="str">
        <f t="shared" si="83"/>
        <v>AÉ_CLETC82RE_1600</v>
      </c>
      <c r="H1103" s="21"/>
      <c r="I1103" s="22"/>
      <c r="J1103" s="22"/>
    </row>
    <row r="1104" spans="2:10" x14ac:dyDescent="0.2">
      <c r="B1104" s="45" t="s">
        <v>435</v>
      </c>
      <c r="C1104" s="17" t="s">
        <v>505</v>
      </c>
      <c r="D1104" s="46" t="s">
        <v>507</v>
      </c>
      <c r="E1104" s="19" t="s">
        <v>531</v>
      </c>
      <c r="F1104" s="20"/>
      <c r="G1104" s="20" t="str">
        <f t="shared" si="83"/>
        <v>AÉ_CLETC82RE_1650</v>
      </c>
      <c r="H1104" s="21"/>
      <c r="I1104" s="22"/>
      <c r="J1104" s="22"/>
    </row>
    <row r="1105" spans="2:11" x14ac:dyDescent="0.2">
      <c r="B1105" s="45" t="s">
        <v>435</v>
      </c>
      <c r="C1105" s="17" t="s">
        <v>505</v>
      </c>
      <c r="D1105" s="46" t="s">
        <v>507</v>
      </c>
      <c r="E1105" s="19" t="s">
        <v>532</v>
      </c>
      <c r="F1105" s="20"/>
      <c r="G1105" s="20" t="str">
        <f t="shared" si="83"/>
        <v>AÉ_CLETC82RE_1700</v>
      </c>
      <c r="H1105" s="21"/>
      <c r="I1105" s="22"/>
      <c r="J1105" s="22"/>
    </row>
    <row r="1106" spans="2:11" x14ac:dyDescent="0.2">
      <c r="B1106" s="45" t="s">
        <v>435</v>
      </c>
      <c r="C1106" s="17" t="s">
        <v>505</v>
      </c>
      <c r="D1106" s="46" t="s">
        <v>507</v>
      </c>
      <c r="E1106" s="19" t="s">
        <v>533</v>
      </c>
      <c r="F1106" s="20"/>
      <c r="G1106" s="20" t="str">
        <f t="shared" si="83"/>
        <v>AÉ_CLETC82RE_1750</v>
      </c>
      <c r="H1106" s="21"/>
      <c r="I1106" s="22"/>
      <c r="J1106" s="22"/>
    </row>
    <row r="1107" spans="2:11" x14ac:dyDescent="0.2">
      <c r="B1107" s="45" t="s">
        <v>435</v>
      </c>
      <c r="C1107" s="17" t="s">
        <v>505</v>
      </c>
      <c r="D1107" s="46" t="s">
        <v>507</v>
      </c>
      <c r="E1107" s="19" t="s">
        <v>534</v>
      </c>
      <c r="F1107" s="20"/>
      <c r="G1107" s="20" t="str">
        <f t="shared" si="83"/>
        <v>AÉ_CLETC82RE_1800</v>
      </c>
      <c r="H1107" s="21"/>
      <c r="I1107" s="22"/>
      <c r="J1107" s="22"/>
    </row>
    <row r="1108" spans="2:11" x14ac:dyDescent="0.2">
      <c r="B1108" s="45" t="s">
        <v>435</v>
      </c>
      <c r="C1108" s="17" t="s">
        <v>505</v>
      </c>
      <c r="D1108" s="46" t="s">
        <v>507</v>
      </c>
      <c r="E1108" s="19" t="s">
        <v>535</v>
      </c>
      <c r="F1108" s="20"/>
      <c r="G1108" s="20" t="str">
        <f t="shared" si="83"/>
        <v>AÉ_CLETC82RE_1850</v>
      </c>
      <c r="H1108" s="21"/>
      <c r="I1108" s="22"/>
      <c r="J1108" s="22"/>
    </row>
    <row r="1109" spans="2:11" x14ac:dyDescent="0.2">
      <c r="B1109" s="45" t="s">
        <v>435</v>
      </c>
      <c r="C1109" s="17" t="s">
        <v>505</v>
      </c>
      <c r="D1109" s="46" t="s">
        <v>507</v>
      </c>
      <c r="E1109" s="19" t="s">
        <v>536</v>
      </c>
      <c r="F1109" s="20"/>
      <c r="G1109" s="20" t="str">
        <f t="shared" si="83"/>
        <v>AÉ_CLETC82RE_1900</v>
      </c>
      <c r="H1109" s="21"/>
      <c r="I1109" s="22"/>
      <c r="J1109" s="22"/>
    </row>
    <row r="1110" spans="2:11" x14ac:dyDescent="0.2">
      <c r="B1110" s="45" t="s">
        <v>435</v>
      </c>
      <c r="C1110" s="17" t="s">
        <v>505</v>
      </c>
      <c r="D1110" s="46" t="s">
        <v>507</v>
      </c>
      <c r="E1110" s="19" t="s">
        <v>537</v>
      </c>
      <c r="F1110" s="20"/>
      <c r="G1110" s="20" t="str">
        <f t="shared" si="83"/>
        <v>AÉ_CLETC82RE_1950</v>
      </c>
      <c r="H1110" s="21"/>
      <c r="I1110" s="22"/>
      <c r="J1110" s="22"/>
    </row>
    <row r="1111" spans="2:11" x14ac:dyDescent="0.2">
      <c r="B1111" s="45" t="s">
        <v>435</v>
      </c>
      <c r="C1111" s="17" t="s">
        <v>505</v>
      </c>
      <c r="D1111" s="46" t="s">
        <v>507</v>
      </c>
      <c r="E1111" s="19" t="s">
        <v>538</v>
      </c>
      <c r="F1111" s="20"/>
      <c r="G1111" s="20" t="str">
        <f t="shared" si="83"/>
        <v>AÉ_CLETC82RE_2000</v>
      </c>
      <c r="H1111" s="21"/>
      <c r="I1111" s="22"/>
      <c r="J1111" s="22"/>
    </row>
    <row r="1112" spans="2:11" x14ac:dyDescent="0.2">
      <c r="B1112" s="45"/>
      <c r="C1112" s="17"/>
      <c r="D1112" s="46"/>
      <c r="E1112" s="19"/>
      <c r="F1112" s="20"/>
      <c r="G1112" s="20"/>
      <c r="H1112" s="21"/>
      <c r="I1112" s="22"/>
      <c r="J1112" s="22"/>
    </row>
    <row r="1113" spans="2:11" x14ac:dyDescent="0.2">
      <c r="B1113" s="45" t="s">
        <v>435</v>
      </c>
      <c r="C1113" s="17" t="s">
        <v>505</v>
      </c>
      <c r="D1113" s="46" t="s">
        <v>539</v>
      </c>
      <c r="E1113" s="19" t="s">
        <v>195</v>
      </c>
      <c r="F1113" s="20" t="str">
        <f>UPPER(MID(B1113,1,2)&amp;UPPER(MID(K1113,16,3)&amp;UPPER(MID(K1113,21,3)&amp;LEN(K1113)&amp;UPPER(RIGHT(K1113,2)))))</f>
        <v>AÉ_COACT41SE</v>
      </c>
      <c r="G1113" s="20" t="str">
        <f>$F$1113&amp;"_"&amp;UPPER(RIGHT(E1113,4))</f>
        <v>AÉ_COACT41SE__A</v>
      </c>
      <c r="H1113" s="21"/>
      <c r="I1113" s="22"/>
      <c r="J1113" s="22"/>
      <c r="K1113" s="23" t="str">
        <f>SUBSTITUTE(A206," ","")</f>
        <v>CLAPETSCOUPEFEU_Contactdébutetfindecourse</v>
      </c>
    </row>
    <row r="1114" spans="2:11" x14ac:dyDescent="0.2">
      <c r="B1114" s="45"/>
      <c r="C1114" s="17"/>
      <c r="D1114" s="46"/>
      <c r="E1114" s="19"/>
      <c r="F1114" s="20"/>
      <c r="G1114" s="20"/>
      <c r="H1114" s="21"/>
      <c r="I1114" s="22"/>
      <c r="J1114" s="22"/>
    </row>
    <row r="1115" spans="2:11" x14ac:dyDescent="0.2">
      <c r="B1115" s="45" t="s">
        <v>435</v>
      </c>
      <c r="C1115" s="17" t="s">
        <v>505</v>
      </c>
      <c r="D1115" s="46" t="s">
        <v>540</v>
      </c>
      <c r="E1115" s="19" t="s">
        <v>195</v>
      </c>
      <c r="F1115" s="20" t="str">
        <f>UPPER(MID(B1115,1,2)&amp;UPPER(MID(K1115,16,3)&amp;UPPER(MID(K1115,21,3)&amp;LEN(K1115)&amp;UPPER(RIGHT(K1115,2)))))</f>
        <v>AÉ_RÉMEM101ES</v>
      </c>
      <c r="G1115" s="20" t="str">
        <f>$F$1115&amp;"_"&amp;UPPER(RIGHT(E1115,4))</f>
        <v>AÉ_RÉMEM101ES__A</v>
      </c>
      <c r="H1115" s="21"/>
      <c r="I1115" s="22"/>
      <c r="J1115" s="22"/>
      <c r="K1115" s="23" t="str">
        <f>SUBSTITUTE(A207," ","")</f>
        <v>CLAPETSCOUPEFEU_Réarmementparmoteurélectriquecomprisventouseélectromagnétique,avecdébutetfindecourses</v>
      </c>
    </row>
    <row r="1116" spans="2:11" x14ac:dyDescent="0.2">
      <c r="B1116" s="45"/>
      <c r="C1116" s="17"/>
      <c r="D1116" s="46"/>
      <c r="E1116" s="19"/>
      <c r="F1116" s="20"/>
      <c r="G1116" s="20"/>
      <c r="H1116" s="21"/>
      <c r="I1116" s="22"/>
      <c r="J1116" s="22"/>
    </row>
    <row r="1117" spans="2:11" x14ac:dyDescent="0.2">
      <c r="B1117" s="45" t="s">
        <v>435</v>
      </c>
      <c r="C1117" s="17" t="s">
        <v>505</v>
      </c>
      <c r="D1117" s="46" t="s">
        <v>541</v>
      </c>
      <c r="E1117" s="19" t="s">
        <v>195</v>
      </c>
      <c r="F1117" s="20" t="str">
        <f>UPPER(MID(B1117,1,2)&amp;UPPER(MID(K1117,16,3)&amp;UPPER(MID(K1117,21,3)&amp;LEN(K1117)&amp;UPPER(RIGHT(K1117,2)))))</f>
        <v>AÉ_VEOUS64ES</v>
      </c>
      <c r="G1117" s="20" t="str">
        <f>$F$1117&amp;"_"&amp;UPPER(RIGHT(E1117,4))</f>
        <v>AÉ_VEOUS64ES__A</v>
      </c>
      <c r="H1117" s="21"/>
      <c r="I1117" s="22"/>
      <c r="J1117" s="22"/>
      <c r="K1117" s="23" t="str">
        <f>SUBSTITUTE(A208," ","")</f>
        <v>CLAPETSCOUPEFEU_Ventouseélectromagnétiqueavecdébutetfindecourses</v>
      </c>
    </row>
    <row r="1118" spans="2:11" x14ac:dyDescent="0.2">
      <c r="B1118" s="45"/>
      <c r="C1118" s="17"/>
      <c r="D1118" s="46"/>
      <c r="E1118" s="19"/>
      <c r="F1118" s="20"/>
      <c r="G1118" s="20"/>
      <c r="H1118" s="21"/>
      <c r="I1118" s="22"/>
      <c r="J1118" s="22"/>
    </row>
    <row r="1119" spans="2:11" x14ac:dyDescent="0.2">
      <c r="B1119" s="45" t="s">
        <v>435</v>
      </c>
      <c r="C1119" s="17" t="s">
        <v>505</v>
      </c>
      <c r="D1119" s="46" t="s">
        <v>542</v>
      </c>
      <c r="E1119" s="19" t="s">
        <v>92</v>
      </c>
      <c r="F1119" s="20" t="str">
        <f>UPPER(MID(B1119,1,2)&amp;UPPER(MID(K1119,16,3)&amp;UPPER(MID(K1119,21,3)&amp;LEN(K1119)&amp;UPPER(RIGHT(K1119,2)))))</f>
        <v>AÉ_CAOUC431H</v>
      </c>
      <c r="G1119" s="20" t="str">
        <f>$F$1119&amp;"_"&amp;UPPER(RIGHT(E1119,4))</f>
        <v>AÉ_CAOUC431H_ 125</v>
      </c>
      <c r="H1119" s="21"/>
      <c r="I1119" s="22"/>
      <c r="J1119" s="22"/>
      <c r="K1119" s="23" t="str">
        <f>SUBSTITUTE(A209," ","")</f>
        <v>CLAPETSCOUPEFEU_CartouchePareflammesALDES1h</v>
      </c>
    </row>
    <row r="1120" spans="2:11" x14ac:dyDescent="0.2">
      <c r="B1120" s="45" t="s">
        <v>435</v>
      </c>
      <c r="C1120" s="17" t="s">
        <v>505</v>
      </c>
      <c r="D1120" s="46" t="s">
        <v>542</v>
      </c>
      <c r="E1120" s="19" t="s">
        <v>105</v>
      </c>
      <c r="F1120" s="20"/>
      <c r="G1120" s="20" t="str">
        <f>$F$1119&amp;"_"&amp;UPPER(RIGHT(E1120,4))</f>
        <v>AÉ_CAOUC431H_ 160</v>
      </c>
      <c r="H1120" s="21"/>
      <c r="I1120" s="22"/>
      <c r="J1120" s="22"/>
    </row>
    <row r="1121" spans="2:11" x14ac:dyDescent="0.2">
      <c r="B1121" s="45"/>
      <c r="C1121" s="17"/>
      <c r="D1121" s="46"/>
      <c r="E1121" s="19"/>
      <c r="F1121" s="20"/>
      <c r="G1121" s="20"/>
      <c r="H1121" s="21"/>
      <c r="I1121" s="22"/>
      <c r="J1121" s="22"/>
    </row>
    <row r="1122" spans="2:11" x14ac:dyDescent="0.2">
      <c r="B1122" s="45" t="s">
        <v>435</v>
      </c>
      <c r="C1122" s="17" t="s">
        <v>505</v>
      </c>
      <c r="D1122" s="46" t="s">
        <v>543</v>
      </c>
      <c r="E1122" s="19" t="s">
        <v>92</v>
      </c>
      <c r="F1122" s="20" t="str">
        <f>UPPER(MID(B1122,1,2)&amp;UPPER(MID(K1122,16,3)&amp;UPPER(MID(K1122,21,3)&amp;LEN(K1122)&amp;UPPER(RIGHT(K1122,2)))))</f>
        <v>AÉ_CAOUC432H</v>
      </c>
      <c r="G1122" s="20" t="str">
        <f>$F$1122&amp;"_"&amp;UPPER(RIGHT(E1122,4))</f>
        <v>AÉ_CAOUC432H_ 125</v>
      </c>
      <c r="H1122" s="21"/>
      <c r="I1122" s="22"/>
      <c r="J1122" s="22"/>
      <c r="K1122" s="23" t="str">
        <f>SUBSTITUTE(A210," ","")</f>
        <v>CLAPETSCOUPEFEU_CartouchePareflammesALDES2h</v>
      </c>
    </row>
    <row r="1123" spans="2:11" x14ac:dyDescent="0.2">
      <c r="B1123" s="45" t="s">
        <v>435</v>
      </c>
      <c r="C1123" s="17" t="s">
        <v>505</v>
      </c>
      <c r="D1123" s="46" t="s">
        <v>543</v>
      </c>
      <c r="E1123" s="19" t="s">
        <v>105</v>
      </c>
      <c r="F1123" s="20"/>
      <c r="G1123" s="20" t="str">
        <f>$F$1122&amp;"_"&amp;UPPER(RIGHT(E1123,4))</f>
        <v>AÉ_CAOUC432H_ 160</v>
      </c>
      <c r="H1123" s="21"/>
      <c r="I1123" s="22"/>
      <c r="J1123" s="22"/>
    </row>
    <row r="1124" spans="2:11" x14ac:dyDescent="0.2">
      <c r="B1124" s="45"/>
      <c r="C1124" s="17"/>
      <c r="D1124" s="46"/>
      <c r="E1124" s="19"/>
      <c r="F1124" s="20"/>
      <c r="G1124" s="20"/>
      <c r="H1124" s="21"/>
      <c r="I1124" s="22"/>
      <c r="J1124" s="22"/>
    </row>
    <row r="1125" spans="2:11" x14ac:dyDescent="0.2">
      <c r="B1125" s="45" t="s">
        <v>435</v>
      </c>
      <c r="C1125" s="17" t="s">
        <v>544</v>
      </c>
      <c r="D1125" s="46" t="s">
        <v>545</v>
      </c>
      <c r="E1125" s="19" t="s">
        <v>546</v>
      </c>
      <c r="F1125" s="20" t="str">
        <f>UPPER(MID(B1125,1,2)&amp;UPPER(MID(K1125,16,3)&amp;UPPER(MID(K1125,21,3)&amp;LEN(K1125)&amp;UPPER(RIGHT(K1125,2)))))</f>
        <v>AÉSE_ILL98RE</v>
      </c>
      <c r="G1125" s="20" t="str">
        <f t="shared" ref="G1125:G1137" si="84">$F$1125&amp;"_"&amp;UPPER(RIGHT(E1125,4))</f>
        <v xml:space="preserve">AÉSE_ILL98RE_600 </v>
      </c>
      <c r="H1125" s="21"/>
      <c r="I1125" s="22"/>
      <c r="J1125" s="22"/>
      <c r="K1125" s="23" t="str">
        <f>SUBSTITUTE(A212," ","")</f>
        <v>DIFFUSION/REPRISE_Grilleacierdoubledéflection.TypeGAC21comprisregistre&amp;c.cadreFRANCEAIRousimilaire</v>
      </c>
    </row>
    <row r="1126" spans="2:11" x14ac:dyDescent="0.2">
      <c r="B1126" s="45" t="s">
        <v>435</v>
      </c>
      <c r="C1126" s="17" t="s">
        <v>544</v>
      </c>
      <c r="D1126" s="46" t="s">
        <v>545</v>
      </c>
      <c r="E1126" s="19" t="s">
        <v>547</v>
      </c>
      <c r="F1126" s="20"/>
      <c r="G1126" s="20" t="str">
        <f t="shared" si="84"/>
        <v>AÉSE_ILL98RE_ 450</v>
      </c>
      <c r="H1126" s="21"/>
      <c r="I1126" s="22"/>
      <c r="J1126" s="22"/>
    </row>
    <row r="1127" spans="2:11" x14ac:dyDescent="0.2">
      <c r="B1127" s="45" t="s">
        <v>435</v>
      </c>
      <c r="C1127" s="17" t="s">
        <v>544</v>
      </c>
      <c r="D1127" s="46" t="s">
        <v>545</v>
      </c>
      <c r="E1127" s="19" t="s">
        <v>548</v>
      </c>
      <c r="F1127" s="20"/>
      <c r="G1127" s="20" t="str">
        <f t="shared" si="84"/>
        <v>AÉSE_ILL98RE_ 700</v>
      </c>
      <c r="H1127" s="21"/>
      <c r="I1127" s="22"/>
      <c r="J1127" s="22"/>
    </row>
    <row r="1128" spans="2:11" x14ac:dyDescent="0.2">
      <c r="B1128" s="45" t="s">
        <v>435</v>
      </c>
      <c r="C1128" s="17" t="s">
        <v>544</v>
      </c>
      <c r="D1128" s="46" t="s">
        <v>545</v>
      </c>
      <c r="E1128" s="19" t="s">
        <v>549</v>
      </c>
      <c r="F1128" s="20"/>
      <c r="G1128" s="20" t="str">
        <f t="shared" si="84"/>
        <v>AÉSE_ILL98RE_ 600</v>
      </c>
      <c r="H1128" s="21"/>
      <c r="I1128" s="22"/>
      <c r="J1128" s="22"/>
    </row>
    <row r="1129" spans="2:11" x14ac:dyDescent="0.2">
      <c r="B1129" s="45" t="s">
        <v>435</v>
      </c>
      <c r="C1129" s="17" t="s">
        <v>544</v>
      </c>
      <c r="D1129" s="46" t="s">
        <v>545</v>
      </c>
      <c r="E1129" s="19" t="s">
        <v>550</v>
      </c>
      <c r="F1129" s="20"/>
      <c r="G1129" s="20" t="str">
        <f t="shared" si="84"/>
        <v>AÉSE_ILL98RE_ 900</v>
      </c>
      <c r="H1129" s="21"/>
      <c r="I1129" s="22"/>
      <c r="J1129" s="22"/>
    </row>
    <row r="1130" spans="2:11" x14ac:dyDescent="0.2">
      <c r="B1130" s="45" t="s">
        <v>435</v>
      </c>
      <c r="C1130" s="17" t="s">
        <v>544</v>
      </c>
      <c r="D1130" s="46" t="s">
        <v>545</v>
      </c>
      <c r="E1130" s="19" t="s">
        <v>551</v>
      </c>
      <c r="F1130" s="20"/>
      <c r="G1130" s="20" t="str">
        <f t="shared" si="84"/>
        <v>AÉSE_ILL98RE_1250</v>
      </c>
      <c r="H1130" s="21"/>
      <c r="I1130" s="22"/>
      <c r="J1130" s="22"/>
    </row>
    <row r="1131" spans="2:11" x14ac:dyDescent="0.2">
      <c r="B1131" s="45" t="s">
        <v>435</v>
      </c>
      <c r="C1131" s="17" t="s">
        <v>544</v>
      </c>
      <c r="D1131" s="46" t="s">
        <v>545</v>
      </c>
      <c r="E1131" s="19" t="s">
        <v>552</v>
      </c>
      <c r="F1131" s="20"/>
      <c r="G1131" s="20" t="str">
        <f t="shared" si="84"/>
        <v>AÉSE_ILL98RE_1150</v>
      </c>
      <c r="H1131" s="21"/>
      <c r="I1131" s="22"/>
      <c r="J1131" s="22"/>
    </row>
    <row r="1132" spans="2:11" x14ac:dyDescent="0.2">
      <c r="B1132" s="45" t="s">
        <v>435</v>
      </c>
      <c r="C1132" s="17" t="s">
        <v>544</v>
      </c>
      <c r="D1132" s="46" t="s">
        <v>545</v>
      </c>
      <c r="E1132" s="19" t="s">
        <v>553</v>
      </c>
      <c r="F1132" s="20"/>
      <c r="G1132" s="20" t="str">
        <f t="shared" si="84"/>
        <v>AÉSE_ILL98RE_1550</v>
      </c>
      <c r="H1132" s="21"/>
      <c r="I1132" s="22"/>
      <c r="J1132" s="22"/>
    </row>
    <row r="1133" spans="2:11" x14ac:dyDescent="0.2">
      <c r="B1133" s="45" t="s">
        <v>435</v>
      </c>
      <c r="C1133" s="17" t="s">
        <v>544</v>
      </c>
      <c r="D1133" s="46" t="s">
        <v>545</v>
      </c>
      <c r="E1133" s="19" t="s">
        <v>554</v>
      </c>
      <c r="F1133" s="20"/>
      <c r="G1133" s="20" t="str">
        <f t="shared" si="84"/>
        <v>AÉSE_ILL98RE_1750</v>
      </c>
      <c r="H1133" s="21"/>
      <c r="I1133" s="22"/>
      <c r="J1133" s="22"/>
    </row>
    <row r="1134" spans="2:11" x14ac:dyDescent="0.2">
      <c r="B1134" s="45" t="s">
        <v>435</v>
      </c>
      <c r="C1134" s="17" t="s">
        <v>544</v>
      </c>
      <c r="D1134" s="46" t="s">
        <v>545</v>
      </c>
      <c r="E1134" s="19" t="s">
        <v>555</v>
      </c>
      <c r="F1134" s="20"/>
      <c r="G1134" s="20" t="str">
        <f t="shared" si="84"/>
        <v>AÉSE_ILL98RE_2500</v>
      </c>
      <c r="H1134" s="21"/>
      <c r="I1134" s="22"/>
      <c r="J1134" s="22"/>
    </row>
    <row r="1135" spans="2:11" x14ac:dyDescent="0.2">
      <c r="B1135" s="45" t="s">
        <v>435</v>
      </c>
      <c r="C1135" s="17" t="s">
        <v>544</v>
      </c>
      <c r="D1135" s="46" t="s">
        <v>545</v>
      </c>
      <c r="E1135" s="19" t="s">
        <v>556</v>
      </c>
      <c r="F1135" s="20"/>
      <c r="G1135" s="20" t="str">
        <f t="shared" si="84"/>
        <v>AÉSE_ILL98RE_2300</v>
      </c>
      <c r="H1135" s="21"/>
      <c r="I1135" s="22"/>
      <c r="J1135" s="22"/>
    </row>
    <row r="1136" spans="2:11" x14ac:dyDescent="0.2">
      <c r="B1136" s="45" t="s">
        <v>435</v>
      </c>
      <c r="C1136" s="17" t="s">
        <v>544</v>
      </c>
      <c r="D1136" s="46" t="s">
        <v>545</v>
      </c>
      <c r="E1136" s="19" t="s">
        <v>557</v>
      </c>
      <c r="F1136" s="20"/>
      <c r="G1136" s="20" t="str">
        <f t="shared" si="84"/>
        <v>AÉSE_ILL98RE_3200</v>
      </c>
      <c r="H1136" s="21"/>
      <c r="I1136" s="22"/>
      <c r="J1136" s="22"/>
    </row>
    <row r="1137" spans="2:11" x14ac:dyDescent="0.2">
      <c r="B1137" s="45" t="s">
        <v>435</v>
      </c>
      <c r="C1137" s="17" t="s">
        <v>544</v>
      </c>
      <c r="D1137" s="46" t="s">
        <v>545</v>
      </c>
      <c r="E1137" s="19" t="s">
        <v>558</v>
      </c>
      <c r="F1137" s="20"/>
      <c r="G1137" s="20" t="str">
        <f t="shared" si="84"/>
        <v>AÉSE_ILL98RE_4000</v>
      </c>
      <c r="H1137" s="21"/>
      <c r="I1137" s="22"/>
      <c r="J1137" s="22"/>
    </row>
    <row r="1138" spans="2:11" x14ac:dyDescent="0.2">
      <c r="B1138" s="45"/>
      <c r="C1138" s="17"/>
      <c r="D1138" s="46"/>
      <c r="E1138" s="19"/>
      <c r="F1138" s="20"/>
      <c r="G1138" s="20"/>
      <c r="H1138" s="21"/>
      <c r="I1138" s="22"/>
      <c r="J1138" s="22"/>
    </row>
    <row r="1139" spans="2:11" x14ac:dyDescent="0.2">
      <c r="B1139" s="45" t="s">
        <v>435</v>
      </c>
      <c r="C1139" s="17" t="s">
        <v>544</v>
      </c>
      <c r="D1139" s="46" t="s">
        <v>559</v>
      </c>
      <c r="E1139" s="19" t="s">
        <v>560</v>
      </c>
      <c r="F1139" s="20" t="str">
        <f>UPPER(MID(B1139,1,2)&amp;UPPER(MID(K1139,16,3)&amp;UPPER(MID(K1139,21,3)&amp;LEN(K1139)&amp;UPPER(RIGHT(K1139,2)))))</f>
        <v>AÉSE_ÉNU4110</v>
      </c>
      <c r="G1139" s="20" t="str">
        <f t="shared" ref="G1139:G1150" si="85">$F$1139&amp;"_"&amp;UPPER(RIGHT(E1139,4))</f>
        <v>AÉSE_ÉNU4110_ 100</v>
      </c>
      <c r="H1139" s="21"/>
      <c r="I1139" s="22"/>
      <c r="J1139" s="22"/>
      <c r="K1139" s="23" t="str">
        <f>SUBSTITUTE(A213," ","")</f>
        <v>DIFFUSION/REPRISE_PlénumisoléGAC21etGAC10</v>
      </c>
    </row>
    <row r="1140" spans="2:11" x14ac:dyDescent="0.2">
      <c r="B1140" s="45" t="s">
        <v>435</v>
      </c>
      <c r="C1140" s="17" t="s">
        <v>544</v>
      </c>
      <c r="D1140" s="46" t="s">
        <v>559</v>
      </c>
      <c r="E1140" s="19" t="s">
        <v>561</v>
      </c>
      <c r="F1140" s="20"/>
      <c r="G1140" s="20" t="str">
        <f t="shared" si="85"/>
        <v>AÉSE_ÉNU4110_ 150</v>
      </c>
      <c r="H1140" s="21"/>
      <c r="I1140" s="22"/>
      <c r="J1140" s="22"/>
    </row>
    <row r="1141" spans="2:11" x14ac:dyDescent="0.2">
      <c r="B1141" s="45" t="s">
        <v>435</v>
      </c>
      <c r="C1141" s="17" t="s">
        <v>544</v>
      </c>
      <c r="D1141" s="46" t="s">
        <v>559</v>
      </c>
      <c r="E1141" s="19" t="s">
        <v>562</v>
      </c>
      <c r="F1141" s="20"/>
      <c r="G1141" s="20" t="str">
        <f t="shared" si="85"/>
        <v>AÉSE_ÉNU4110_150_</v>
      </c>
      <c r="H1141" s="21"/>
      <c r="I1141" s="22"/>
      <c r="J1141" s="22"/>
    </row>
    <row r="1142" spans="2:11" x14ac:dyDescent="0.2">
      <c r="B1142" s="45" t="s">
        <v>435</v>
      </c>
      <c r="C1142" s="17" t="s">
        <v>544</v>
      </c>
      <c r="D1142" s="46" t="s">
        <v>559</v>
      </c>
      <c r="E1142" s="19" t="s">
        <v>563</v>
      </c>
      <c r="F1142" s="20"/>
      <c r="G1142" s="20" t="str">
        <f t="shared" si="85"/>
        <v>AÉSE_ÉNU4110_ 400</v>
      </c>
      <c r="H1142" s="21"/>
      <c r="I1142" s="22"/>
      <c r="J1142" s="22"/>
    </row>
    <row r="1143" spans="2:11" x14ac:dyDescent="0.2">
      <c r="B1143" s="45" t="s">
        <v>435</v>
      </c>
      <c r="C1143" s="17" t="s">
        <v>544</v>
      </c>
      <c r="D1143" s="46" t="s">
        <v>559</v>
      </c>
      <c r="E1143" s="19" t="s">
        <v>564</v>
      </c>
      <c r="F1143" s="20"/>
      <c r="G1143" s="20" t="str">
        <f t="shared" si="85"/>
        <v>AÉSE_ÉNU4110_ 200</v>
      </c>
      <c r="H1143" s="21"/>
      <c r="I1143" s="22"/>
      <c r="J1143" s="22"/>
    </row>
    <row r="1144" spans="2:11" x14ac:dyDescent="0.2">
      <c r="B1144" s="45" t="s">
        <v>435</v>
      </c>
      <c r="C1144" s="17" t="s">
        <v>544</v>
      </c>
      <c r="D1144" s="46" t="s">
        <v>559</v>
      </c>
      <c r="E1144" s="19" t="s">
        <v>565</v>
      </c>
      <c r="F1144" s="20"/>
      <c r="G1144" s="20" t="str">
        <f t="shared" si="85"/>
        <v>AÉSE_ÉNU4110_ 500</v>
      </c>
      <c r="H1144" s="21"/>
      <c r="I1144" s="22"/>
      <c r="J1144" s="22"/>
    </row>
    <row r="1145" spans="2:11" x14ac:dyDescent="0.2">
      <c r="B1145" s="45" t="s">
        <v>435</v>
      </c>
      <c r="C1145" s="17" t="s">
        <v>544</v>
      </c>
      <c r="D1145" s="46" t="s">
        <v>559</v>
      </c>
      <c r="E1145" s="19" t="s">
        <v>566</v>
      </c>
      <c r="F1145" s="20"/>
      <c r="G1145" s="20" t="str">
        <f t="shared" si="85"/>
        <v>AÉSE_ÉNU4110_200_</v>
      </c>
      <c r="H1145" s="21"/>
      <c r="I1145" s="22"/>
      <c r="J1145" s="22"/>
    </row>
    <row r="1146" spans="2:11" x14ac:dyDescent="0.2">
      <c r="B1146" s="45" t="s">
        <v>435</v>
      </c>
      <c r="C1146" s="17" t="s">
        <v>544</v>
      </c>
      <c r="D1146" s="46" t="s">
        <v>559</v>
      </c>
      <c r="E1146" s="19" t="s">
        <v>567</v>
      </c>
      <c r="F1146" s="20"/>
      <c r="G1146" s="20" t="str">
        <f t="shared" si="85"/>
        <v>AÉSE_ÉNU4110_ 600</v>
      </c>
      <c r="H1146" s="21"/>
      <c r="I1146" s="22"/>
      <c r="J1146" s="22"/>
    </row>
    <row r="1147" spans="2:11" x14ac:dyDescent="0.2">
      <c r="B1147" s="45" t="s">
        <v>435</v>
      </c>
      <c r="C1147" s="17" t="s">
        <v>544</v>
      </c>
      <c r="D1147" s="46" t="s">
        <v>559</v>
      </c>
      <c r="E1147" s="19" t="s">
        <v>568</v>
      </c>
      <c r="F1147" s="20"/>
      <c r="G1147" s="20" t="str">
        <f t="shared" si="85"/>
        <v>AÉSE_ÉNU4110_ 300</v>
      </c>
      <c r="H1147" s="21"/>
      <c r="I1147" s="22"/>
      <c r="J1147" s="22"/>
    </row>
    <row r="1148" spans="2:11" x14ac:dyDescent="0.2">
      <c r="B1148" s="45" t="s">
        <v>435</v>
      </c>
      <c r="C1148" s="17" t="s">
        <v>544</v>
      </c>
      <c r="D1148" s="46" t="s">
        <v>559</v>
      </c>
      <c r="E1148" s="19" t="s">
        <v>569</v>
      </c>
      <c r="F1148" s="20"/>
      <c r="G1148" s="20" t="str">
        <f t="shared" si="85"/>
        <v>AÉSE_ÉNU4110_ 800</v>
      </c>
      <c r="H1148" s="21"/>
      <c r="I1148" s="22"/>
      <c r="J1148" s="22"/>
    </row>
    <row r="1149" spans="2:11" x14ac:dyDescent="0.2">
      <c r="B1149" s="45" t="s">
        <v>435</v>
      </c>
      <c r="C1149" s="17" t="s">
        <v>544</v>
      </c>
      <c r="D1149" s="46" t="s">
        <v>559</v>
      </c>
      <c r="E1149" s="19" t="s">
        <v>570</v>
      </c>
      <c r="F1149" s="20"/>
      <c r="G1149" s="20" t="str">
        <f t="shared" si="85"/>
        <v>AÉSE_ÉNU4110_300_</v>
      </c>
      <c r="H1149" s="21"/>
      <c r="I1149" s="22"/>
      <c r="J1149" s="22"/>
    </row>
    <row r="1150" spans="2:11" x14ac:dyDescent="0.2">
      <c r="B1150" s="45" t="s">
        <v>435</v>
      </c>
      <c r="C1150" s="17" t="s">
        <v>544</v>
      </c>
      <c r="D1150" s="46" t="s">
        <v>559</v>
      </c>
      <c r="E1150" s="19" t="s">
        <v>571</v>
      </c>
      <c r="F1150" s="20"/>
      <c r="G1150" s="20" t="str">
        <f t="shared" si="85"/>
        <v>AÉSE_ÉNU4110_1000</v>
      </c>
      <c r="H1150" s="21"/>
      <c r="I1150" s="22"/>
      <c r="J1150" s="22"/>
    </row>
    <row r="1151" spans="2:11" x14ac:dyDescent="0.2">
      <c r="B1151" s="45"/>
      <c r="C1151" s="17"/>
      <c r="D1151" s="46"/>
      <c r="E1151" s="19"/>
      <c r="F1151" s="20"/>
      <c r="G1151" s="20"/>
      <c r="H1151" s="21"/>
      <c r="I1151" s="22"/>
      <c r="J1151" s="22"/>
    </row>
    <row r="1152" spans="2:11" x14ac:dyDescent="0.2">
      <c r="B1152" s="45" t="s">
        <v>435</v>
      </c>
      <c r="C1152" s="17" t="s">
        <v>544</v>
      </c>
      <c r="D1152" s="46" t="s">
        <v>572</v>
      </c>
      <c r="E1152" s="19" t="s">
        <v>573</v>
      </c>
      <c r="F1152" s="20" t="str">
        <f>UPPER(MID(B1152,1,2)&amp;UPPER(MID(K1152,16,3)&amp;UPPER(MID(K1152,21,3)&amp;LEN(K1152)&amp;UPPER(RIGHT(K1152,2)))))</f>
        <v>AÉSE_ILL94RE</v>
      </c>
      <c r="G1152" s="20" t="str">
        <f t="shared" ref="G1152:G1160" si="86">$F$1152&amp;"_"&amp;UPPER(RIGHT(E1152,4))</f>
        <v>AÉSE_ILL94RE_ 350</v>
      </c>
      <c r="H1152" s="21"/>
      <c r="I1152" s="22"/>
      <c r="J1152" s="22"/>
      <c r="K1152" s="23" t="str">
        <f>SUBSTITUTE(A214," ","")</f>
        <v>DIFFUSION/REPRISE_Grilleacierpourconduitcirculaire.TypeSFV11+registreRFS05FRANCEAIRousimilaire</v>
      </c>
    </row>
    <row r="1153" spans="2:11" x14ac:dyDescent="0.2">
      <c r="B1153" s="45" t="s">
        <v>435</v>
      </c>
      <c r="C1153" s="17" t="s">
        <v>544</v>
      </c>
      <c r="D1153" s="46" t="s">
        <v>572</v>
      </c>
      <c r="E1153" s="19" t="s">
        <v>574</v>
      </c>
      <c r="F1153" s="20"/>
      <c r="G1153" s="20" t="str">
        <f t="shared" si="86"/>
        <v>AÉSE_ILL94RE_ 480</v>
      </c>
      <c r="H1153" s="21"/>
      <c r="I1153" s="22"/>
      <c r="J1153" s="22"/>
    </row>
    <row r="1154" spans="2:11" x14ac:dyDescent="0.2">
      <c r="B1154" s="45" t="s">
        <v>435</v>
      </c>
      <c r="C1154" s="17" t="s">
        <v>544</v>
      </c>
      <c r="D1154" s="46" t="s">
        <v>572</v>
      </c>
      <c r="E1154" s="19" t="s">
        <v>575</v>
      </c>
      <c r="F1154" s="20"/>
      <c r="G1154" s="20" t="str">
        <f t="shared" si="86"/>
        <v>AÉSE_ILL94RE_ 550</v>
      </c>
      <c r="H1154" s="21"/>
      <c r="I1154" s="22"/>
      <c r="J1154" s="22"/>
    </row>
    <row r="1155" spans="2:11" x14ac:dyDescent="0.2">
      <c r="B1155" s="45" t="s">
        <v>435</v>
      </c>
      <c r="C1155" s="17" t="s">
        <v>544</v>
      </c>
      <c r="D1155" s="46" t="s">
        <v>572</v>
      </c>
      <c r="E1155" s="19" t="s">
        <v>576</v>
      </c>
      <c r="F1155" s="20"/>
      <c r="G1155" s="20" t="str">
        <f t="shared" si="86"/>
        <v>AÉSE_ILL94RE_ 800</v>
      </c>
      <c r="H1155" s="21"/>
      <c r="I1155" s="22"/>
      <c r="J1155" s="22"/>
    </row>
    <row r="1156" spans="2:11" x14ac:dyDescent="0.2">
      <c r="B1156" s="45" t="s">
        <v>435</v>
      </c>
      <c r="C1156" s="17" t="s">
        <v>544</v>
      </c>
      <c r="D1156" s="46" t="s">
        <v>572</v>
      </c>
      <c r="E1156" s="19" t="s">
        <v>577</v>
      </c>
      <c r="F1156" s="20"/>
      <c r="G1156" s="20" t="str">
        <f t="shared" si="86"/>
        <v>AÉSE_ILL94RE_1000</v>
      </c>
      <c r="H1156" s="21"/>
      <c r="I1156" s="22"/>
      <c r="J1156" s="22"/>
    </row>
    <row r="1157" spans="2:11" x14ac:dyDescent="0.2">
      <c r="B1157" s="45" t="s">
        <v>435</v>
      </c>
      <c r="C1157" s="17" t="s">
        <v>544</v>
      </c>
      <c r="D1157" s="46" t="s">
        <v>572</v>
      </c>
      <c r="E1157" s="19" t="s">
        <v>578</v>
      </c>
      <c r="F1157" s="20"/>
      <c r="G1157" s="20" t="str">
        <f t="shared" si="86"/>
        <v>AÉSE_ILL94RE_1100</v>
      </c>
      <c r="H1157" s="21"/>
      <c r="I1157" s="22"/>
      <c r="J1157" s="22"/>
    </row>
    <row r="1158" spans="2:11" x14ac:dyDescent="0.2">
      <c r="B1158" s="45" t="s">
        <v>435</v>
      </c>
      <c r="C1158" s="17" t="s">
        <v>544</v>
      </c>
      <c r="D1158" s="46" t="s">
        <v>572</v>
      </c>
      <c r="E1158" s="19" t="s">
        <v>579</v>
      </c>
      <c r="F1158" s="20"/>
      <c r="G1158" s="20" t="str">
        <f t="shared" si="86"/>
        <v>AÉSE_ILL94RE_2300</v>
      </c>
      <c r="H1158" s="21"/>
      <c r="I1158" s="22"/>
      <c r="J1158" s="22"/>
    </row>
    <row r="1159" spans="2:11" x14ac:dyDescent="0.2">
      <c r="B1159" s="45" t="s">
        <v>435</v>
      </c>
      <c r="C1159" s="17" t="s">
        <v>544</v>
      </c>
      <c r="D1159" s="46" t="s">
        <v>572</v>
      </c>
      <c r="E1159" s="19" t="s">
        <v>580</v>
      </c>
      <c r="F1159" s="20"/>
      <c r="G1159" s="20" t="str">
        <f t="shared" si="86"/>
        <v>AÉSE_ILL94RE_2900</v>
      </c>
      <c r="H1159" s="21"/>
      <c r="I1159" s="22"/>
      <c r="J1159" s="22"/>
    </row>
    <row r="1160" spans="2:11" x14ac:dyDescent="0.2">
      <c r="B1160" s="45" t="s">
        <v>435</v>
      </c>
      <c r="C1160" s="17" t="s">
        <v>544</v>
      </c>
      <c r="D1160" s="46" t="s">
        <v>572</v>
      </c>
      <c r="E1160" s="19" t="s">
        <v>581</v>
      </c>
      <c r="F1160" s="20"/>
      <c r="G1160" s="20" t="str">
        <f t="shared" si="86"/>
        <v>AÉSE_ILL94RE_3700</v>
      </c>
      <c r="H1160" s="21"/>
      <c r="I1160" s="22"/>
      <c r="J1160" s="22"/>
    </row>
    <row r="1161" spans="2:11" x14ac:dyDescent="0.2">
      <c r="B1161" s="45"/>
      <c r="C1161" s="17"/>
      <c r="D1161" s="46"/>
      <c r="E1161" s="19"/>
      <c r="F1161" s="20"/>
      <c r="G1161" s="20"/>
      <c r="H1161" s="21"/>
      <c r="I1161" s="22"/>
      <c r="J1161" s="22"/>
    </row>
    <row r="1162" spans="2:11" x14ac:dyDescent="0.2">
      <c r="B1162" s="45" t="s">
        <v>435</v>
      </c>
      <c r="C1162" s="17" t="s">
        <v>544</v>
      </c>
      <c r="D1162" s="46" t="s">
        <v>582</v>
      </c>
      <c r="E1162" s="19" t="s">
        <v>583</v>
      </c>
      <c r="F1162" s="20" t="str">
        <f>UPPER(MID(B1162,1,2)&amp;UPPER(MID(K1162,16,3)&amp;UPPER(MID(K1162,21,3)&amp;LEN(K1162)&amp;UPPER(RIGHT(K1162,2)))))</f>
        <v>AÉSE_ILL91RE</v>
      </c>
      <c r="G1162" s="20" t="str">
        <f t="shared" ref="G1162:G1177" si="87">$F$1162&amp;"_"&amp;UPPER(RIGHT(E1162,4))</f>
        <v>AÉSE_ILL91RE_ 300</v>
      </c>
      <c r="H1162" s="21"/>
      <c r="I1162" s="22"/>
      <c r="J1162" s="22"/>
      <c r="K1162" s="23" t="str">
        <f>SUBSTITUTE(A215," ","")</f>
        <v>DIFFUSION/REPRISE_GrilleALUsimpledéflection.TypeGAC10+registreetc.cadreFRANCEAIRousimilaire</v>
      </c>
    </row>
    <row r="1163" spans="2:11" x14ac:dyDescent="0.2">
      <c r="B1163" s="45" t="s">
        <v>435</v>
      </c>
      <c r="C1163" s="17" t="s">
        <v>544</v>
      </c>
      <c r="D1163" s="46" t="s">
        <v>582</v>
      </c>
      <c r="E1163" s="19" t="s">
        <v>546</v>
      </c>
      <c r="F1163" s="20"/>
      <c r="G1163" s="20" t="str">
        <f t="shared" si="87"/>
        <v xml:space="preserve">AÉSE_ILL91RE_600 </v>
      </c>
      <c r="H1163" s="21"/>
      <c r="I1163" s="22"/>
      <c r="J1163" s="22"/>
    </row>
    <row r="1164" spans="2:11" x14ac:dyDescent="0.2">
      <c r="B1164" s="45" t="s">
        <v>435</v>
      </c>
      <c r="C1164" s="17" t="s">
        <v>544</v>
      </c>
      <c r="D1164" s="46" t="s">
        <v>582</v>
      </c>
      <c r="E1164" s="19" t="s">
        <v>547</v>
      </c>
      <c r="F1164" s="20"/>
      <c r="G1164" s="20" t="str">
        <f t="shared" si="87"/>
        <v>AÉSE_ILL91RE_ 450</v>
      </c>
      <c r="H1164" s="21"/>
      <c r="I1164" s="22"/>
      <c r="J1164" s="22"/>
    </row>
    <row r="1165" spans="2:11" x14ac:dyDescent="0.2">
      <c r="B1165" s="45" t="s">
        <v>435</v>
      </c>
      <c r="C1165" s="17" t="s">
        <v>544</v>
      </c>
      <c r="D1165" s="46" t="s">
        <v>582</v>
      </c>
      <c r="E1165" s="19" t="s">
        <v>548</v>
      </c>
      <c r="F1165" s="20"/>
      <c r="G1165" s="20" t="str">
        <f t="shared" si="87"/>
        <v>AÉSE_ILL91RE_ 700</v>
      </c>
      <c r="H1165" s="21"/>
      <c r="I1165" s="22"/>
      <c r="J1165" s="22"/>
    </row>
    <row r="1166" spans="2:11" x14ac:dyDescent="0.2">
      <c r="B1166" s="45" t="s">
        <v>435</v>
      </c>
      <c r="C1166" s="17" t="s">
        <v>544</v>
      </c>
      <c r="D1166" s="46" t="s">
        <v>582</v>
      </c>
      <c r="E1166" s="19" t="s">
        <v>584</v>
      </c>
      <c r="F1166" s="20"/>
      <c r="G1166" s="20" t="str">
        <f t="shared" si="87"/>
        <v>AÉSE_ILL91RE_600_</v>
      </c>
      <c r="H1166" s="21"/>
      <c r="I1166" s="22"/>
      <c r="J1166" s="22"/>
    </row>
    <row r="1167" spans="2:11" x14ac:dyDescent="0.2">
      <c r="B1167" s="45" t="s">
        <v>435</v>
      </c>
      <c r="C1167" s="17" t="s">
        <v>544</v>
      </c>
      <c r="D1167" s="46" t="s">
        <v>582</v>
      </c>
      <c r="E1167" s="19" t="s">
        <v>550</v>
      </c>
      <c r="F1167" s="20"/>
      <c r="G1167" s="20" t="str">
        <f t="shared" si="87"/>
        <v>AÉSE_ILL91RE_ 900</v>
      </c>
      <c r="H1167" s="21"/>
      <c r="I1167" s="22"/>
      <c r="J1167" s="22"/>
    </row>
    <row r="1168" spans="2:11" x14ac:dyDescent="0.2">
      <c r="B1168" s="45" t="s">
        <v>435</v>
      </c>
      <c r="C1168" s="17" t="s">
        <v>544</v>
      </c>
      <c r="D1168" s="46" t="s">
        <v>582</v>
      </c>
      <c r="E1168" s="19" t="s">
        <v>551</v>
      </c>
      <c r="F1168" s="20"/>
      <c r="G1168" s="20" t="str">
        <f t="shared" si="87"/>
        <v>AÉSE_ILL91RE_1250</v>
      </c>
      <c r="H1168" s="21"/>
      <c r="I1168" s="22"/>
      <c r="J1168" s="22"/>
    </row>
    <row r="1169" spans="2:11" x14ac:dyDescent="0.2">
      <c r="B1169" s="45" t="s">
        <v>435</v>
      </c>
      <c r="C1169" s="17" t="s">
        <v>544</v>
      </c>
      <c r="D1169" s="46" t="s">
        <v>582</v>
      </c>
      <c r="E1169" s="19" t="s">
        <v>585</v>
      </c>
      <c r="F1169" s="20"/>
      <c r="G1169" s="20" t="str">
        <f t="shared" si="87"/>
        <v>AÉSE_ILL91RE_700_</v>
      </c>
      <c r="H1169" s="21"/>
      <c r="I1169" s="22"/>
      <c r="J1169" s="22"/>
    </row>
    <row r="1170" spans="2:11" x14ac:dyDescent="0.2">
      <c r="B1170" s="45" t="s">
        <v>435</v>
      </c>
      <c r="C1170" s="17" t="s">
        <v>544</v>
      </c>
      <c r="D1170" s="46" t="s">
        <v>582</v>
      </c>
      <c r="E1170" s="19" t="s">
        <v>552</v>
      </c>
      <c r="F1170" s="20"/>
      <c r="G1170" s="20" t="str">
        <f t="shared" si="87"/>
        <v>AÉSE_ILL91RE_1150</v>
      </c>
      <c r="H1170" s="21"/>
      <c r="I1170" s="22"/>
      <c r="J1170" s="22"/>
    </row>
    <row r="1171" spans="2:11" x14ac:dyDescent="0.2">
      <c r="B1171" s="45" t="s">
        <v>435</v>
      </c>
      <c r="C1171" s="17" t="s">
        <v>544</v>
      </c>
      <c r="D1171" s="46" t="s">
        <v>582</v>
      </c>
      <c r="E1171" s="19" t="s">
        <v>553</v>
      </c>
      <c r="F1171" s="20"/>
      <c r="G1171" s="20" t="str">
        <f t="shared" si="87"/>
        <v>AÉSE_ILL91RE_1550</v>
      </c>
      <c r="H1171" s="21"/>
      <c r="I1171" s="22"/>
      <c r="J1171" s="22"/>
    </row>
    <row r="1172" spans="2:11" x14ac:dyDescent="0.2">
      <c r="B1172" s="45" t="s">
        <v>435</v>
      </c>
      <c r="C1172" s="17" t="s">
        <v>544</v>
      </c>
      <c r="D1172" s="46" t="s">
        <v>582</v>
      </c>
      <c r="E1172" s="19" t="s">
        <v>586</v>
      </c>
      <c r="F1172" s="20"/>
      <c r="G1172" s="20" t="str">
        <f t="shared" si="87"/>
        <v>AÉSE_ILL91RE_250_</v>
      </c>
      <c r="H1172" s="21"/>
      <c r="I1172" s="22"/>
      <c r="J1172" s="22"/>
    </row>
    <row r="1173" spans="2:11" x14ac:dyDescent="0.2">
      <c r="B1173" s="45" t="s">
        <v>435</v>
      </c>
      <c r="C1173" s="17" t="s">
        <v>544</v>
      </c>
      <c r="D1173" s="46" t="s">
        <v>582</v>
      </c>
      <c r="E1173" s="19" t="s">
        <v>587</v>
      </c>
      <c r="F1173" s="20"/>
      <c r="G1173" s="20" t="str">
        <f t="shared" si="87"/>
        <v>AÉSE_ILL91RE_50__</v>
      </c>
      <c r="H1173" s="21"/>
      <c r="I1173" s="22"/>
      <c r="J1173" s="22"/>
    </row>
    <row r="1174" spans="2:11" x14ac:dyDescent="0.2">
      <c r="B1174" s="45" t="s">
        <v>435</v>
      </c>
      <c r="C1174" s="17" t="s">
        <v>544</v>
      </c>
      <c r="D1174" s="46" t="s">
        <v>582</v>
      </c>
      <c r="E1174" s="19" t="s">
        <v>555</v>
      </c>
      <c r="F1174" s="20"/>
      <c r="G1174" s="20" t="str">
        <f t="shared" si="87"/>
        <v>AÉSE_ILL91RE_2500</v>
      </c>
      <c r="H1174" s="21"/>
      <c r="I1174" s="22"/>
      <c r="J1174" s="22"/>
    </row>
    <row r="1175" spans="2:11" x14ac:dyDescent="0.2">
      <c r="B1175" s="45" t="s">
        <v>435</v>
      </c>
      <c r="C1175" s="17" t="s">
        <v>544</v>
      </c>
      <c r="D1175" s="46" t="s">
        <v>582</v>
      </c>
      <c r="E1175" s="19" t="s">
        <v>556</v>
      </c>
      <c r="F1175" s="20"/>
      <c r="G1175" s="20" t="str">
        <f t="shared" si="87"/>
        <v>AÉSE_ILL91RE_2300</v>
      </c>
      <c r="H1175" s="21"/>
      <c r="I1175" s="22"/>
      <c r="J1175" s="22"/>
    </row>
    <row r="1176" spans="2:11" x14ac:dyDescent="0.2">
      <c r="B1176" s="45" t="s">
        <v>435</v>
      </c>
      <c r="C1176" s="17" t="s">
        <v>544</v>
      </c>
      <c r="D1176" s="46" t="s">
        <v>582</v>
      </c>
      <c r="E1176" s="19" t="s">
        <v>557</v>
      </c>
      <c r="F1176" s="20"/>
      <c r="G1176" s="20" t="str">
        <f t="shared" si="87"/>
        <v>AÉSE_ILL91RE_3200</v>
      </c>
      <c r="H1176" s="21"/>
      <c r="I1176" s="22"/>
      <c r="J1176" s="22"/>
    </row>
    <row r="1177" spans="2:11" x14ac:dyDescent="0.2">
      <c r="B1177" s="45" t="s">
        <v>435</v>
      </c>
      <c r="C1177" s="17" t="s">
        <v>544</v>
      </c>
      <c r="D1177" s="46" t="s">
        <v>582</v>
      </c>
      <c r="E1177" s="19" t="s">
        <v>558</v>
      </c>
      <c r="F1177" s="20"/>
      <c r="G1177" s="20" t="str">
        <f t="shared" si="87"/>
        <v>AÉSE_ILL91RE_4000</v>
      </c>
      <c r="H1177" s="21"/>
      <c r="I1177" s="22"/>
      <c r="J1177" s="22"/>
    </row>
    <row r="1178" spans="2:11" x14ac:dyDescent="0.2">
      <c r="B1178" s="45"/>
      <c r="C1178" s="17"/>
      <c r="D1178" s="46"/>
      <c r="E1178" s="19"/>
      <c r="F1178" s="20"/>
      <c r="G1178" s="20"/>
      <c r="H1178" s="21"/>
      <c r="I1178" s="22"/>
      <c r="J1178" s="22"/>
    </row>
    <row r="1179" spans="2:11" x14ac:dyDescent="0.2">
      <c r="B1179" s="45" t="s">
        <v>435</v>
      </c>
      <c r="C1179" s="17" t="s">
        <v>544</v>
      </c>
      <c r="D1179" s="46" t="s">
        <v>588</v>
      </c>
      <c r="E1179" s="19" t="s">
        <v>589</v>
      </c>
      <c r="F1179" s="20" t="str">
        <f>UPPER(MID(B1179,1,2)&amp;UPPER(MID(K1179,16,3)&amp;UPPER(MID(K1179,21,3)&amp;LEN(K1179)&amp;UPPER(RIGHT(K1179,2)))))</f>
        <v>AÉSE_ILL97RE</v>
      </c>
      <c r="G1179" s="20" t="str">
        <f t="shared" ref="G1179:G1187" si="88">$F$1179&amp;"_"&amp;UPPER(RIGHT(E1179,4))</f>
        <v>AÉSE_ILL97RE_ 230</v>
      </c>
      <c r="H1179" s="21"/>
      <c r="I1179" s="22"/>
      <c r="J1179" s="22"/>
      <c r="K1179" s="23" t="str">
        <f>SUBSTITUTE(A216," ","")</f>
        <v>DIFFUSION/REPRISE_GrillederepriseALUcomprisplénum.TypeGAC88+registreetc.cadreFRANCEAIRousimilaire</v>
      </c>
    </row>
    <row r="1180" spans="2:11" x14ac:dyDescent="0.2">
      <c r="B1180" s="45" t="s">
        <v>435</v>
      </c>
      <c r="C1180" s="17" t="s">
        <v>544</v>
      </c>
      <c r="D1180" s="46" t="s">
        <v>588</v>
      </c>
      <c r="E1180" s="19" t="s">
        <v>590</v>
      </c>
      <c r="F1180" s="20"/>
      <c r="G1180" s="20" t="str">
        <f t="shared" si="88"/>
        <v>AÉSE_ILL97RE_ 530</v>
      </c>
      <c r="H1180" s="21"/>
      <c r="I1180" s="22"/>
      <c r="J1180" s="22"/>
    </row>
    <row r="1181" spans="2:11" x14ac:dyDescent="0.2">
      <c r="B1181" s="45" t="s">
        <v>435</v>
      </c>
      <c r="C1181" s="17" t="s">
        <v>544</v>
      </c>
      <c r="D1181" s="46" t="s">
        <v>588</v>
      </c>
      <c r="E1181" s="19" t="s">
        <v>591</v>
      </c>
      <c r="F1181" s="20"/>
      <c r="G1181" s="20" t="str">
        <f t="shared" si="88"/>
        <v>AÉSE_ILL97RE_1130</v>
      </c>
      <c r="H1181" s="21"/>
      <c r="I1181" s="22"/>
      <c r="J1181" s="22"/>
    </row>
    <row r="1182" spans="2:11" x14ac:dyDescent="0.2">
      <c r="B1182" s="45" t="s">
        <v>435</v>
      </c>
      <c r="C1182" s="17" t="s">
        <v>544</v>
      </c>
      <c r="D1182" s="46" t="s">
        <v>588</v>
      </c>
      <c r="E1182" s="19" t="s">
        <v>592</v>
      </c>
      <c r="F1182" s="20"/>
      <c r="G1182" s="20" t="str">
        <f t="shared" si="88"/>
        <v>AÉSE_ILL97RE_ 960</v>
      </c>
      <c r="H1182" s="21"/>
      <c r="I1182" s="22"/>
      <c r="J1182" s="22"/>
    </row>
    <row r="1183" spans="2:11" x14ac:dyDescent="0.2">
      <c r="B1183" s="45" t="s">
        <v>435</v>
      </c>
      <c r="C1183" s="17" t="s">
        <v>544</v>
      </c>
      <c r="D1183" s="46" t="s">
        <v>588</v>
      </c>
      <c r="E1183" s="19" t="s">
        <v>593</v>
      </c>
      <c r="F1183" s="20"/>
      <c r="G1183" s="20" t="str">
        <f t="shared" si="88"/>
        <v>AÉSE_ILL97RE_960_</v>
      </c>
      <c r="H1183" s="21"/>
      <c r="I1183" s="22"/>
      <c r="J1183" s="22"/>
    </row>
    <row r="1184" spans="2:11" x14ac:dyDescent="0.2">
      <c r="B1184" s="45" t="s">
        <v>435</v>
      </c>
      <c r="C1184" s="17" t="s">
        <v>544</v>
      </c>
      <c r="D1184" s="46" t="s">
        <v>588</v>
      </c>
      <c r="E1184" s="19" t="s">
        <v>594</v>
      </c>
      <c r="F1184" s="20"/>
      <c r="G1184" s="20" t="str">
        <f t="shared" si="88"/>
        <v>AÉSE_ILL97RE_2370</v>
      </c>
      <c r="H1184" s="21"/>
      <c r="I1184" s="22"/>
      <c r="J1184" s="22"/>
    </row>
    <row r="1185" spans="2:11" x14ac:dyDescent="0.2">
      <c r="B1185" s="45" t="s">
        <v>435</v>
      </c>
      <c r="C1185" s="17" t="s">
        <v>544</v>
      </c>
      <c r="D1185" s="46" t="s">
        <v>588</v>
      </c>
      <c r="E1185" s="19" t="s">
        <v>595</v>
      </c>
      <c r="F1185" s="20"/>
      <c r="G1185" s="20" t="str">
        <f t="shared" si="88"/>
        <v>AÉSE_ILL97RE_4200</v>
      </c>
      <c r="H1185" s="21"/>
      <c r="I1185" s="22"/>
      <c r="J1185" s="22"/>
    </row>
    <row r="1186" spans="2:11" x14ac:dyDescent="0.2">
      <c r="B1186" s="45" t="s">
        <v>435</v>
      </c>
      <c r="C1186" s="17" t="s">
        <v>544</v>
      </c>
      <c r="D1186" s="46" t="s">
        <v>588</v>
      </c>
      <c r="E1186" s="19" t="s">
        <v>596</v>
      </c>
      <c r="F1186" s="20"/>
      <c r="G1186" s="20" t="str">
        <f t="shared" si="88"/>
        <v>AÉSE_ILL97RE_200_</v>
      </c>
      <c r="H1186" s="21"/>
      <c r="I1186" s="22"/>
      <c r="J1186" s="22"/>
    </row>
    <row r="1187" spans="2:11" x14ac:dyDescent="0.2">
      <c r="B1187" s="45" t="s">
        <v>435</v>
      </c>
      <c r="C1187" s="17" t="s">
        <v>544</v>
      </c>
      <c r="D1187" s="46" t="s">
        <v>588</v>
      </c>
      <c r="E1187" s="19" t="s">
        <v>597</v>
      </c>
      <c r="F1187" s="20"/>
      <c r="G1187" s="20" t="str">
        <f t="shared" si="88"/>
        <v>AÉSE_ILL97RE_7100</v>
      </c>
      <c r="H1187" s="21"/>
      <c r="I1187" s="22"/>
      <c r="J1187" s="22"/>
    </row>
    <row r="1188" spans="2:11" x14ac:dyDescent="0.2">
      <c r="B1188" s="45"/>
      <c r="C1188" s="17"/>
      <c r="D1188" s="46"/>
      <c r="E1188" s="19"/>
      <c r="F1188" s="20"/>
      <c r="G1188" s="20"/>
      <c r="H1188" s="21"/>
      <c r="I1188" s="22"/>
      <c r="J1188" s="22"/>
    </row>
    <row r="1189" spans="2:11" x14ac:dyDescent="0.2">
      <c r="B1189" s="45" t="s">
        <v>435</v>
      </c>
      <c r="C1189" s="17" t="s">
        <v>544</v>
      </c>
      <c r="D1189" s="46" t="s">
        <v>598</v>
      </c>
      <c r="E1189" s="19" t="s">
        <v>599</v>
      </c>
      <c r="F1189" s="20" t="str">
        <f>UPPER(MID(B1189,1,2)&amp;UPPER(MID(K1189,16,3)&amp;UPPER(MID(K1189,21,3)&amp;LEN(K1189)&amp;UPPER(RIGHT(K1189,2)))))</f>
        <v>AÉSE_ILL67RE</v>
      </c>
      <c r="G1189" s="20" t="str">
        <f t="shared" ref="G1189:G1197" si="89">$F$1189&amp;"_"&amp;UPPER(RIGHT(E1189,4))</f>
        <v>AÉSE_ILL67RE_À 80</v>
      </c>
      <c r="H1189" s="21"/>
      <c r="I1189" s="22"/>
      <c r="J1189" s="22"/>
      <c r="K1189" s="23" t="str">
        <f>SUBSTITUTE(A217," ","")</f>
        <v>DIFFUSION/REPRISE_GrilledetransfertALUTypeGAV91FRANCEAIRousimilaire</v>
      </c>
    </row>
    <row r="1190" spans="2:11" x14ac:dyDescent="0.2">
      <c r="B1190" s="45" t="s">
        <v>435</v>
      </c>
      <c r="C1190" s="17" t="s">
        <v>544</v>
      </c>
      <c r="D1190" s="46" t="s">
        <v>598</v>
      </c>
      <c r="E1190" s="19" t="s">
        <v>600</v>
      </c>
      <c r="F1190" s="20"/>
      <c r="G1190" s="20" t="str">
        <f t="shared" si="89"/>
        <v>AÉSE_ILL67RE_ 200</v>
      </c>
      <c r="H1190" s="21"/>
      <c r="I1190" s="22"/>
      <c r="J1190" s="22"/>
    </row>
    <row r="1191" spans="2:11" x14ac:dyDescent="0.2">
      <c r="B1191" s="45" t="s">
        <v>435</v>
      </c>
      <c r="C1191" s="17" t="s">
        <v>544</v>
      </c>
      <c r="D1191" s="46" t="s">
        <v>598</v>
      </c>
      <c r="E1191" s="19" t="s">
        <v>601</v>
      </c>
      <c r="F1191" s="20"/>
      <c r="G1191" s="20" t="str">
        <f t="shared" si="89"/>
        <v>AÉSE_ILL67RE_ 500</v>
      </c>
      <c r="H1191" s="21"/>
      <c r="I1191" s="22"/>
      <c r="J1191" s="22"/>
    </row>
    <row r="1192" spans="2:11" x14ac:dyDescent="0.2">
      <c r="B1192" s="45" t="s">
        <v>435</v>
      </c>
      <c r="C1192" s="17" t="s">
        <v>544</v>
      </c>
      <c r="D1192" s="46" t="s">
        <v>598</v>
      </c>
      <c r="E1192" s="19" t="s">
        <v>602</v>
      </c>
      <c r="F1192" s="20"/>
      <c r="G1192" s="20" t="str">
        <f t="shared" si="89"/>
        <v>AÉSE_ILL67RE_ 370</v>
      </c>
      <c r="H1192" s="21"/>
      <c r="I1192" s="22"/>
      <c r="J1192" s="22"/>
    </row>
    <row r="1193" spans="2:11" x14ac:dyDescent="0.2">
      <c r="B1193" s="45" t="s">
        <v>435</v>
      </c>
      <c r="C1193" s="17" t="s">
        <v>544</v>
      </c>
      <c r="D1193" s="46" t="s">
        <v>598</v>
      </c>
      <c r="E1193" s="19" t="s">
        <v>603</v>
      </c>
      <c r="F1193" s="20"/>
      <c r="G1193" s="20" t="str">
        <f t="shared" si="89"/>
        <v>AÉSE_ILL67RE_ 600</v>
      </c>
      <c r="H1193" s="21"/>
      <c r="I1193" s="22"/>
      <c r="J1193" s="22"/>
    </row>
    <row r="1194" spans="2:11" x14ac:dyDescent="0.2">
      <c r="B1194" s="45" t="s">
        <v>435</v>
      </c>
      <c r="C1194" s="17" t="s">
        <v>544</v>
      </c>
      <c r="D1194" s="46" t="s">
        <v>598</v>
      </c>
      <c r="E1194" s="19" t="s">
        <v>604</v>
      </c>
      <c r="F1194" s="20"/>
      <c r="G1194" s="20" t="str">
        <f t="shared" si="89"/>
        <v>AÉSE_ILL67RE_ 720</v>
      </c>
      <c r="H1194" s="21"/>
      <c r="I1194" s="22"/>
      <c r="J1194" s="22"/>
    </row>
    <row r="1195" spans="2:11" x14ac:dyDescent="0.2">
      <c r="B1195" s="45" t="s">
        <v>435</v>
      </c>
      <c r="C1195" s="17" t="s">
        <v>544</v>
      </c>
      <c r="D1195" s="46" t="s">
        <v>598</v>
      </c>
      <c r="E1195" s="19" t="s">
        <v>605</v>
      </c>
      <c r="F1195" s="20"/>
      <c r="G1195" s="20" t="str">
        <f t="shared" si="89"/>
        <v>AÉSE_ILL67RE_600_</v>
      </c>
      <c r="H1195" s="21"/>
      <c r="I1195" s="22"/>
      <c r="J1195" s="22"/>
    </row>
    <row r="1196" spans="2:11" x14ac:dyDescent="0.2">
      <c r="B1196" s="45" t="s">
        <v>435</v>
      </c>
      <c r="C1196" s="17" t="s">
        <v>544</v>
      </c>
      <c r="D1196" s="46" t="s">
        <v>598</v>
      </c>
      <c r="E1196" s="19" t="s">
        <v>606</v>
      </c>
      <c r="F1196" s="20"/>
      <c r="G1196" s="20" t="str">
        <f t="shared" si="89"/>
        <v>AÉSE_ILL67RE_ 880</v>
      </c>
      <c r="H1196" s="21"/>
      <c r="I1196" s="22"/>
      <c r="J1196" s="22"/>
    </row>
    <row r="1197" spans="2:11" x14ac:dyDescent="0.2">
      <c r="B1197" s="45" t="s">
        <v>435</v>
      </c>
      <c r="C1197" s="17" t="s">
        <v>544</v>
      </c>
      <c r="D1197" s="46" t="s">
        <v>598</v>
      </c>
      <c r="E1197" s="19" t="s">
        <v>607</v>
      </c>
      <c r="F1197" s="20"/>
      <c r="G1197" s="20" t="str">
        <f t="shared" si="89"/>
        <v>AÉSE_ILL67RE_1200</v>
      </c>
      <c r="H1197" s="21"/>
      <c r="I1197" s="22"/>
      <c r="J1197" s="22"/>
    </row>
    <row r="1198" spans="2:11" x14ac:dyDescent="0.2">
      <c r="B1198" s="45"/>
      <c r="C1198" s="17"/>
      <c r="D1198" s="46"/>
      <c r="E1198" s="19"/>
      <c r="F1198" s="20"/>
      <c r="G1198" s="20"/>
      <c r="H1198" s="21"/>
      <c r="I1198" s="22"/>
      <c r="J1198" s="22"/>
    </row>
    <row r="1199" spans="2:11" x14ac:dyDescent="0.2">
      <c r="B1199" s="45" t="s">
        <v>435</v>
      </c>
      <c r="C1199" s="17" t="s">
        <v>544</v>
      </c>
      <c r="D1199" s="46" t="s">
        <v>608</v>
      </c>
      <c r="E1199" s="19" t="s">
        <v>609</v>
      </c>
      <c r="F1199" s="20" t="str">
        <f>UPPER(MID(B1199,1,2)&amp;UPPER(MID(K1199,16,3)&amp;UPPER(MID(K1199,21,3)&amp;LEN(K1199)&amp;UPPER(RIGHT(K1199,2)))))</f>
        <v>AÉSE_FFU92RE</v>
      </c>
      <c r="G1199" s="20" t="str">
        <f t="shared" ref="G1199:G1205" si="90">$F$1199&amp;"_"&amp;UPPER(RIGHT(E1199,4))</f>
        <v>AÉSE_FFU92RE_ 200</v>
      </c>
      <c r="H1199" s="21"/>
      <c r="I1199" s="22"/>
      <c r="J1199" s="22"/>
      <c r="K1199" s="23" t="str">
        <f>SUBSTITUTE(A218," ","")</f>
        <v>DIFFUSION/REPRISE_Diffuseurdirectionnel+registre&amp;plénumisolé.DFU40+PFU40FRANCEAIRousimilaire</v>
      </c>
    </row>
    <row r="1200" spans="2:11" x14ac:dyDescent="0.2">
      <c r="B1200" s="45" t="s">
        <v>435</v>
      </c>
      <c r="C1200" s="17" t="s">
        <v>544</v>
      </c>
      <c r="D1200" s="46" t="s">
        <v>608</v>
      </c>
      <c r="E1200" s="19" t="s">
        <v>610</v>
      </c>
      <c r="F1200" s="20"/>
      <c r="G1200" s="20" t="str">
        <f t="shared" si="90"/>
        <v>AÉSE_FFU92RE_ 400</v>
      </c>
      <c r="H1200" s="21"/>
      <c r="I1200" s="22"/>
      <c r="J1200" s="22"/>
    </row>
    <row r="1201" spans="2:11" x14ac:dyDescent="0.2">
      <c r="B1201" s="45" t="s">
        <v>435</v>
      </c>
      <c r="C1201" s="17" t="s">
        <v>544</v>
      </c>
      <c r="D1201" s="46" t="s">
        <v>608</v>
      </c>
      <c r="E1201" s="19" t="s">
        <v>611</v>
      </c>
      <c r="F1201" s="20"/>
      <c r="G1201" s="20" t="str">
        <f t="shared" si="90"/>
        <v>AÉSE_FFU92RE_ 500</v>
      </c>
      <c r="H1201" s="21"/>
      <c r="I1201" s="22"/>
      <c r="J1201" s="22"/>
    </row>
    <row r="1202" spans="2:11" x14ac:dyDescent="0.2">
      <c r="B1202" s="45" t="s">
        <v>435</v>
      </c>
      <c r="C1202" s="17" t="s">
        <v>544</v>
      </c>
      <c r="D1202" s="46" t="s">
        <v>608</v>
      </c>
      <c r="E1202" s="19" t="s">
        <v>612</v>
      </c>
      <c r="F1202" s="20"/>
      <c r="G1202" s="20" t="str">
        <f t="shared" si="90"/>
        <v>AÉSE_FFU92RE_ 600</v>
      </c>
      <c r="H1202" s="21"/>
      <c r="I1202" s="22"/>
      <c r="J1202" s="22"/>
    </row>
    <row r="1203" spans="2:11" x14ac:dyDescent="0.2">
      <c r="B1203" s="45" t="s">
        <v>435</v>
      </c>
      <c r="C1203" s="17" t="s">
        <v>544</v>
      </c>
      <c r="D1203" s="46" t="s">
        <v>608</v>
      </c>
      <c r="E1203" s="19" t="s">
        <v>613</v>
      </c>
      <c r="F1203" s="20"/>
      <c r="G1203" s="20" t="str">
        <f t="shared" si="90"/>
        <v>AÉSE_FFU92RE_1000</v>
      </c>
      <c r="H1203" s="21"/>
      <c r="I1203" s="22"/>
      <c r="J1203" s="22"/>
    </row>
    <row r="1204" spans="2:11" x14ac:dyDescent="0.2">
      <c r="B1204" s="45" t="s">
        <v>435</v>
      </c>
      <c r="C1204" s="17" t="s">
        <v>544</v>
      </c>
      <c r="D1204" s="46" t="s">
        <v>608</v>
      </c>
      <c r="E1204" s="19" t="s">
        <v>614</v>
      </c>
      <c r="F1204" s="20"/>
      <c r="G1204" s="20" t="str">
        <f t="shared" si="90"/>
        <v>AÉSE_FFU92RE_1500</v>
      </c>
      <c r="H1204" s="21"/>
      <c r="I1204" s="22"/>
      <c r="J1204" s="22"/>
    </row>
    <row r="1205" spans="2:11" x14ac:dyDescent="0.2">
      <c r="B1205" s="45" t="s">
        <v>435</v>
      </c>
      <c r="C1205" s="17" t="s">
        <v>544</v>
      </c>
      <c r="D1205" s="46" t="s">
        <v>608</v>
      </c>
      <c r="E1205" s="19" t="s">
        <v>615</v>
      </c>
      <c r="F1205" s="20"/>
      <c r="G1205" s="20" t="str">
        <f t="shared" si="90"/>
        <v>AÉSE_FFU92RE_2000</v>
      </c>
      <c r="H1205" s="21"/>
      <c r="I1205" s="22"/>
      <c r="J1205" s="22"/>
    </row>
    <row r="1206" spans="2:11" x14ac:dyDescent="0.2">
      <c r="B1206" s="45"/>
      <c r="C1206" s="17"/>
      <c r="D1206" s="46"/>
      <c r="E1206" s="19"/>
      <c r="F1206" s="20"/>
      <c r="G1206" s="20"/>
      <c r="H1206" s="21"/>
      <c r="I1206" s="22"/>
      <c r="J1206" s="22"/>
    </row>
    <row r="1207" spans="2:11" x14ac:dyDescent="0.2">
      <c r="B1207" s="45" t="s">
        <v>435</v>
      </c>
      <c r="C1207" s="17" t="s">
        <v>544</v>
      </c>
      <c r="D1207" s="46" t="s">
        <v>616</v>
      </c>
      <c r="E1207" s="19" t="s">
        <v>617</v>
      </c>
      <c r="F1207" s="20" t="str">
        <f>UPPER(MID(B1207,1,2)&amp;UPPER(MID(K1207,16,3)&amp;UPPER(MID(K1207,21,3)&amp;LEN(K1207)&amp;UPPER(RIGHT(K1207,2)))))</f>
        <v>AÉSE_ILL82RE</v>
      </c>
      <c r="G1207" s="20" t="str">
        <f t="shared" ref="G1207:G1218" si="91">$F$1207&amp;"_"&amp;UPPER(RIGHT(E1207,4))</f>
        <v>AÉSE_ILL82RE_ 240</v>
      </c>
      <c r="H1207" s="21"/>
      <c r="I1207" s="22"/>
      <c r="J1207" s="22"/>
      <c r="K1207" s="23" t="str">
        <f>SUBSTITUTE(A219," ","")</f>
        <v>DIFFUSION/REPRISE_Grilleslinéaires.TypeLAC40+registreetc.cadreFRANCEAIRousimilaire</v>
      </c>
    </row>
    <row r="1208" spans="2:11" x14ac:dyDescent="0.2">
      <c r="B1208" s="45" t="s">
        <v>435</v>
      </c>
      <c r="C1208" s="17" t="s">
        <v>544</v>
      </c>
      <c r="D1208" s="46" t="s">
        <v>616</v>
      </c>
      <c r="E1208" s="19" t="s">
        <v>618</v>
      </c>
      <c r="F1208" s="20"/>
      <c r="G1208" s="20" t="str">
        <f t="shared" si="91"/>
        <v>AÉSE_ILL82RE_ 500</v>
      </c>
      <c r="H1208" s="21"/>
      <c r="I1208" s="22"/>
      <c r="J1208" s="22"/>
    </row>
    <row r="1209" spans="2:11" x14ac:dyDescent="0.2">
      <c r="B1209" s="45" t="s">
        <v>435</v>
      </c>
      <c r="C1209" s="17" t="s">
        <v>544</v>
      </c>
      <c r="D1209" s="46" t="s">
        <v>616</v>
      </c>
      <c r="E1209" s="19" t="s">
        <v>619</v>
      </c>
      <c r="F1209" s="20"/>
      <c r="G1209" s="20" t="str">
        <f t="shared" si="91"/>
        <v>AÉSE_ILL82RE_ 410</v>
      </c>
      <c r="H1209" s="21"/>
      <c r="I1209" s="22"/>
      <c r="J1209" s="22"/>
    </row>
    <row r="1210" spans="2:11" x14ac:dyDescent="0.2">
      <c r="B1210" s="45" t="s">
        <v>435</v>
      </c>
      <c r="C1210" s="17" t="s">
        <v>544</v>
      </c>
      <c r="D1210" s="46" t="s">
        <v>616</v>
      </c>
      <c r="E1210" s="19" t="s">
        <v>620</v>
      </c>
      <c r="F1210" s="20"/>
      <c r="G1210" s="20" t="str">
        <f t="shared" si="91"/>
        <v>AÉSE_ILL82RE_ 670</v>
      </c>
      <c r="H1210" s="21"/>
      <c r="I1210" s="22"/>
      <c r="J1210" s="22"/>
    </row>
    <row r="1211" spans="2:11" x14ac:dyDescent="0.2">
      <c r="B1211" s="45" t="s">
        <v>435</v>
      </c>
      <c r="C1211" s="17" t="s">
        <v>544</v>
      </c>
      <c r="D1211" s="46" t="s">
        <v>616</v>
      </c>
      <c r="E1211" s="19" t="s">
        <v>621</v>
      </c>
      <c r="F1211" s="20"/>
      <c r="G1211" s="20" t="str">
        <f t="shared" si="91"/>
        <v>AÉSE_ILL82RE_500_</v>
      </c>
      <c r="H1211" s="21"/>
      <c r="I1211" s="22"/>
      <c r="J1211" s="22"/>
    </row>
    <row r="1212" spans="2:11" x14ac:dyDescent="0.2">
      <c r="B1212" s="45" t="s">
        <v>435</v>
      </c>
      <c r="C1212" s="17" t="s">
        <v>544</v>
      </c>
      <c r="D1212" s="46" t="s">
        <v>616</v>
      </c>
      <c r="E1212" s="19" t="s">
        <v>622</v>
      </c>
      <c r="F1212" s="20"/>
      <c r="G1212" s="20" t="str">
        <f t="shared" si="91"/>
        <v>AÉSE_ILL82RE_ 580</v>
      </c>
      <c r="H1212" s="21"/>
      <c r="I1212" s="22"/>
      <c r="J1212" s="22"/>
    </row>
    <row r="1213" spans="2:11" x14ac:dyDescent="0.2">
      <c r="B1213" s="45" t="s">
        <v>435</v>
      </c>
      <c r="C1213" s="17" t="s">
        <v>544</v>
      </c>
      <c r="D1213" s="46" t="s">
        <v>616</v>
      </c>
      <c r="E1213" s="19" t="s">
        <v>623</v>
      </c>
      <c r="F1213" s="20"/>
      <c r="G1213" s="20" t="str">
        <f t="shared" si="91"/>
        <v>AÉSE_ILL82RE_850_</v>
      </c>
      <c r="H1213" s="21"/>
      <c r="I1213" s="22"/>
      <c r="J1213" s="22"/>
    </row>
    <row r="1214" spans="2:11" x14ac:dyDescent="0.2">
      <c r="B1214" s="45" t="s">
        <v>435</v>
      </c>
      <c r="C1214" s="17" t="s">
        <v>544</v>
      </c>
      <c r="D1214" s="46" t="s">
        <v>616</v>
      </c>
      <c r="E1214" s="19" t="s">
        <v>624</v>
      </c>
      <c r="F1214" s="20"/>
      <c r="G1214" s="20" t="str">
        <f t="shared" si="91"/>
        <v>AÉSE_ILL82RE_ 820</v>
      </c>
      <c r="H1214" s="21"/>
      <c r="I1214" s="22"/>
      <c r="J1214" s="22"/>
    </row>
    <row r="1215" spans="2:11" x14ac:dyDescent="0.2">
      <c r="B1215" s="45" t="s">
        <v>435</v>
      </c>
      <c r="C1215" s="17" t="s">
        <v>544</v>
      </c>
      <c r="D1215" s="46" t="s">
        <v>616</v>
      </c>
      <c r="E1215" s="19" t="s">
        <v>625</v>
      </c>
      <c r="F1215" s="20"/>
      <c r="G1215" s="20" t="str">
        <f t="shared" si="91"/>
        <v>AÉSE_ILL82RE_1130</v>
      </c>
      <c r="H1215" s="21"/>
      <c r="I1215" s="22"/>
      <c r="J1215" s="22"/>
    </row>
    <row r="1216" spans="2:11" x14ac:dyDescent="0.2">
      <c r="B1216" s="45" t="s">
        <v>435</v>
      </c>
      <c r="C1216" s="17" t="s">
        <v>544</v>
      </c>
      <c r="D1216" s="46" t="s">
        <v>616</v>
      </c>
      <c r="E1216" s="19" t="s">
        <v>626</v>
      </c>
      <c r="F1216" s="20"/>
      <c r="G1216" s="20" t="str">
        <f t="shared" si="91"/>
        <v>AÉSE_ILL82RE_ 850</v>
      </c>
      <c r="H1216" s="21"/>
      <c r="I1216" s="22"/>
      <c r="J1216" s="22"/>
    </row>
    <row r="1217" spans="2:11" x14ac:dyDescent="0.2">
      <c r="B1217" s="45" t="s">
        <v>435</v>
      </c>
      <c r="C1217" s="17" t="s">
        <v>544</v>
      </c>
      <c r="D1217" s="46" t="s">
        <v>616</v>
      </c>
      <c r="E1217" s="19" t="s">
        <v>627</v>
      </c>
      <c r="F1217" s="20"/>
      <c r="G1217" s="20" t="str">
        <f t="shared" si="91"/>
        <v>AÉSE_ILL82RE_1400</v>
      </c>
      <c r="H1217" s="21"/>
      <c r="I1217" s="22"/>
      <c r="J1217" s="22"/>
    </row>
    <row r="1218" spans="2:11" x14ac:dyDescent="0.2">
      <c r="B1218" s="45" t="s">
        <v>435</v>
      </c>
      <c r="C1218" s="17" t="s">
        <v>544</v>
      </c>
      <c r="D1218" s="46" t="s">
        <v>616</v>
      </c>
      <c r="E1218" s="19" t="s">
        <v>628</v>
      </c>
      <c r="F1218" s="20"/>
      <c r="G1218" s="20" t="str">
        <f t="shared" si="91"/>
        <v>AÉSE_ILL82RE_1900</v>
      </c>
      <c r="H1218" s="21"/>
      <c r="I1218" s="22"/>
      <c r="J1218" s="22"/>
    </row>
    <row r="1219" spans="2:11" x14ac:dyDescent="0.2">
      <c r="B1219" s="45"/>
      <c r="C1219" s="17"/>
      <c r="D1219" s="46"/>
      <c r="E1219" s="19"/>
      <c r="F1219" s="20"/>
      <c r="G1219" s="20"/>
      <c r="H1219" s="21"/>
      <c r="I1219" s="22"/>
      <c r="J1219" s="22"/>
    </row>
    <row r="1220" spans="2:11" x14ac:dyDescent="0.2">
      <c r="B1220" s="45" t="s">
        <v>435</v>
      </c>
      <c r="C1220" s="17" t="s">
        <v>544</v>
      </c>
      <c r="D1220" s="46" t="s">
        <v>629</v>
      </c>
      <c r="E1220" s="19" t="s">
        <v>630</v>
      </c>
      <c r="F1220" s="20" t="str">
        <f>UPPER(MID(B1220,1,2)&amp;UPPER(MID(K1220,16,3)&amp;UPPER(MID(K1220,21,3)&amp;LEN(K1220)&amp;UPPER(RIGHT(K1220,2)))))</f>
        <v>AÉSE_ÉNU32EH</v>
      </c>
      <c r="G1220" s="20" t="str">
        <f>$F$1220&amp;"_"&amp;UPPER(RIGHT(E1220,4))</f>
        <v>AÉSE_ÉNU32EH_ 100</v>
      </c>
      <c r="H1220" s="21"/>
      <c r="I1220" s="22"/>
      <c r="J1220" s="22"/>
      <c r="K1220" s="23" t="str">
        <f>SUBSTITUTE(A220," ","")</f>
        <v>DIFFUSION/REPRISE_Plénulisolédeh</v>
      </c>
    </row>
    <row r="1221" spans="2:11" x14ac:dyDescent="0.2">
      <c r="B1221" s="45" t="s">
        <v>435</v>
      </c>
      <c r="C1221" s="17" t="s">
        <v>544</v>
      </c>
      <c r="D1221" s="46" t="s">
        <v>629</v>
      </c>
      <c r="E1221" s="19" t="s">
        <v>631</v>
      </c>
      <c r="F1221" s="20"/>
      <c r="G1221" s="20" t="str">
        <f>$F$1220&amp;"_"&amp;UPPER(RIGHT(E1221,4))</f>
        <v>AÉSE_ÉNU32EH_ 150</v>
      </c>
      <c r="H1221" s="21"/>
      <c r="I1221" s="22"/>
      <c r="J1221" s="22"/>
    </row>
    <row r="1222" spans="2:11" x14ac:dyDescent="0.2">
      <c r="B1222" s="45"/>
      <c r="C1222" s="17"/>
      <c r="D1222" s="46"/>
      <c r="E1222" s="19"/>
      <c r="F1222" s="20"/>
      <c r="G1222" s="20"/>
      <c r="H1222" s="21"/>
      <c r="I1222" s="22"/>
      <c r="J1222" s="22"/>
    </row>
    <row r="1223" spans="2:11" x14ac:dyDescent="0.2">
      <c r="B1223" s="45" t="s">
        <v>435</v>
      </c>
      <c r="C1223" s="17" t="s">
        <v>544</v>
      </c>
      <c r="D1223" s="46" t="s">
        <v>632</v>
      </c>
      <c r="E1223" s="19" t="s">
        <v>633</v>
      </c>
      <c r="F1223" s="20" t="str">
        <f>UPPER(MID(B1223,1,2)&amp;UPPER(MID(K1223,16,3)&amp;UPPER(MID(K1223,21,3)&amp;LEN(K1223)&amp;UPPER(RIGHT(K1223,2)))))</f>
        <v>AÉSE_ILL76RE</v>
      </c>
      <c r="G1223" s="20" t="str">
        <f t="shared" ref="G1223:G1233" si="92">$F$1223&amp;"_"&amp;UPPER(RIGHT(E1223,4))</f>
        <v>AÉSE_ILL76RE_ 250</v>
      </c>
      <c r="H1223" s="21"/>
      <c r="I1223" s="22"/>
      <c r="J1223" s="22"/>
      <c r="K1223" s="23" t="str">
        <f>SUBSTITUTE(A221," ","")</f>
        <v>DIFFUSION/REPRISE_GrilleextérieureALUTypeGLA+contrecadreFRANCEAIRousimilaire</v>
      </c>
    </row>
    <row r="1224" spans="2:11" x14ac:dyDescent="0.2">
      <c r="B1224" s="45" t="s">
        <v>435</v>
      </c>
      <c r="C1224" s="17" t="s">
        <v>544</v>
      </c>
      <c r="D1224" s="46" t="s">
        <v>632</v>
      </c>
      <c r="E1224" s="19" t="s">
        <v>634</v>
      </c>
      <c r="F1224" s="20"/>
      <c r="G1224" s="20" t="str">
        <f t="shared" si="92"/>
        <v>AÉSE_ILL76RE_ 600</v>
      </c>
      <c r="H1224" s="21"/>
      <c r="I1224" s="22"/>
      <c r="J1224" s="22"/>
    </row>
    <row r="1225" spans="2:11" x14ac:dyDescent="0.2">
      <c r="B1225" s="45" t="s">
        <v>435</v>
      </c>
      <c r="C1225" s="17" t="s">
        <v>544</v>
      </c>
      <c r="D1225" s="46" t="s">
        <v>632</v>
      </c>
      <c r="E1225" s="19" t="s">
        <v>635</v>
      </c>
      <c r="F1225" s="20"/>
      <c r="G1225" s="20" t="str">
        <f t="shared" si="92"/>
        <v>AÉSE_ILL76RE_ 900</v>
      </c>
      <c r="H1225" s="21"/>
      <c r="I1225" s="22"/>
      <c r="J1225" s="22"/>
    </row>
    <row r="1226" spans="2:11" x14ac:dyDescent="0.2">
      <c r="B1226" s="45" t="s">
        <v>435</v>
      </c>
      <c r="C1226" s="17" t="s">
        <v>544</v>
      </c>
      <c r="D1226" s="46" t="s">
        <v>632</v>
      </c>
      <c r="E1226" s="19" t="s">
        <v>636</v>
      </c>
      <c r="F1226" s="20"/>
      <c r="G1226" s="20" t="str">
        <f t="shared" si="92"/>
        <v>AÉSE_ILL76RE_1100</v>
      </c>
      <c r="H1226" s="21"/>
      <c r="I1226" s="22"/>
      <c r="J1226" s="22"/>
    </row>
    <row r="1227" spans="2:11" x14ac:dyDescent="0.2">
      <c r="B1227" s="45" t="s">
        <v>435</v>
      </c>
      <c r="C1227" s="17" t="s">
        <v>544</v>
      </c>
      <c r="D1227" s="46" t="s">
        <v>632</v>
      </c>
      <c r="E1227" s="19" t="s">
        <v>637</v>
      </c>
      <c r="F1227" s="20"/>
      <c r="G1227" s="20" t="str">
        <f t="shared" si="92"/>
        <v>AÉSE_ILL76RE_1300</v>
      </c>
      <c r="H1227" s="21"/>
      <c r="I1227" s="22"/>
      <c r="J1227" s="22"/>
    </row>
    <row r="1228" spans="2:11" x14ac:dyDescent="0.2">
      <c r="B1228" s="45" t="s">
        <v>435</v>
      </c>
      <c r="C1228" s="17" t="s">
        <v>544</v>
      </c>
      <c r="D1228" s="46" t="s">
        <v>632</v>
      </c>
      <c r="E1228" s="19" t="s">
        <v>638</v>
      </c>
      <c r="F1228" s="20"/>
      <c r="G1228" s="20" t="str">
        <f t="shared" si="92"/>
        <v>AÉSE_ILL76RE_1700</v>
      </c>
      <c r="H1228" s="21"/>
      <c r="I1228" s="22"/>
      <c r="J1228" s="22"/>
    </row>
    <row r="1229" spans="2:11" x14ac:dyDescent="0.2">
      <c r="B1229" s="45" t="s">
        <v>435</v>
      </c>
      <c r="C1229" s="17" t="s">
        <v>544</v>
      </c>
      <c r="D1229" s="46" t="s">
        <v>632</v>
      </c>
      <c r="E1229" s="19" t="s">
        <v>639</v>
      </c>
      <c r="F1229" s="20"/>
      <c r="G1229" s="20" t="str">
        <f t="shared" si="92"/>
        <v>AÉSE_ILL76RE_1800</v>
      </c>
      <c r="H1229" s="21"/>
      <c r="I1229" s="22"/>
      <c r="J1229" s="22"/>
    </row>
    <row r="1230" spans="2:11" x14ac:dyDescent="0.2">
      <c r="B1230" s="45" t="s">
        <v>435</v>
      </c>
      <c r="C1230" s="17" t="s">
        <v>544</v>
      </c>
      <c r="D1230" s="46" t="s">
        <v>632</v>
      </c>
      <c r="E1230" s="19" t="s">
        <v>640</v>
      </c>
      <c r="F1230" s="20"/>
      <c r="G1230" s="20" t="str">
        <f t="shared" si="92"/>
        <v>AÉSE_ILL76RE_2600</v>
      </c>
      <c r="H1230" s="21"/>
      <c r="I1230" s="22"/>
      <c r="J1230" s="22"/>
    </row>
    <row r="1231" spans="2:11" x14ac:dyDescent="0.2">
      <c r="B1231" s="45" t="s">
        <v>435</v>
      </c>
      <c r="C1231" s="17" t="s">
        <v>544</v>
      </c>
      <c r="D1231" s="46" t="s">
        <v>632</v>
      </c>
      <c r="E1231" s="19" t="s">
        <v>641</v>
      </c>
      <c r="F1231" s="20"/>
      <c r="G1231" s="20" t="str">
        <f t="shared" si="92"/>
        <v>AÉSE_ILL76RE_5000</v>
      </c>
      <c r="H1231" s="21"/>
      <c r="I1231" s="22"/>
      <c r="J1231" s="22"/>
    </row>
    <row r="1232" spans="2:11" x14ac:dyDescent="0.2">
      <c r="B1232" s="45" t="s">
        <v>435</v>
      </c>
      <c r="C1232" s="17" t="s">
        <v>544</v>
      </c>
      <c r="D1232" s="46" t="s">
        <v>632</v>
      </c>
      <c r="E1232" s="19" t="s">
        <v>642</v>
      </c>
      <c r="F1232" s="20"/>
      <c r="G1232" s="20" t="str">
        <f t="shared" si="92"/>
        <v>AÉSE_ILL76RE_8000</v>
      </c>
      <c r="H1232" s="21"/>
      <c r="I1232" s="22"/>
      <c r="J1232" s="22"/>
    </row>
    <row r="1233" spans="2:11" x14ac:dyDescent="0.2">
      <c r="B1233" s="45" t="s">
        <v>435</v>
      </c>
      <c r="C1233" s="17" t="s">
        <v>544</v>
      </c>
      <c r="D1233" s="46" t="s">
        <v>632</v>
      </c>
      <c r="E1233" s="19" t="s">
        <v>643</v>
      </c>
      <c r="F1233" s="20"/>
      <c r="G1233" s="20" t="str">
        <f t="shared" si="92"/>
        <v>AÉSE_ILL76RE_4000</v>
      </c>
      <c r="H1233" s="21"/>
      <c r="I1233" s="22"/>
      <c r="J1233" s="22"/>
    </row>
    <row r="1234" spans="2:11" x14ac:dyDescent="0.2">
      <c r="B1234" s="45"/>
      <c r="C1234" s="17"/>
      <c r="D1234" s="46"/>
      <c r="E1234" s="19"/>
      <c r="F1234" s="20"/>
      <c r="G1234" s="20"/>
      <c r="H1234" s="21"/>
      <c r="I1234" s="22"/>
      <c r="J1234" s="22"/>
    </row>
    <row r="1235" spans="2:11" x14ac:dyDescent="0.2">
      <c r="B1235" s="45" t="s">
        <v>435</v>
      </c>
      <c r="C1235" s="17" t="s">
        <v>544</v>
      </c>
      <c r="D1235" s="46" t="s">
        <v>644</v>
      </c>
      <c r="E1235" s="19" t="s">
        <v>645</v>
      </c>
      <c r="F1235" s="20" t="str">
        <f>UPPER(MID(B1235,1,2)&amp;UPPER(MID(K1235,16,3)&amp;UPPER(MID(K1235,21,3)&amp;LEN(K1235)&amp;UPPER(RIGHT(K1235,2)))))</f>
        <v>AÉSE_TRÉ58RE</v>
      </c>
      <c r="G1235" s="20" t="str">
        <f>$F$1235&amp;"_"&amp;UPPER(RIGHT(E1235,4))</f>
        <v>AÉSE_TRÉ58RE_A 30</v>
      </c>
      <c r="H1235" s="21"/>
      <c r="I1235" s="22"/>
      <c r="J1235" s="22"/>
      <c r="K1235" s="23" t="str">
        <f>SUBSTITUTE(A222," ","")</f>
        <v>DIFFUSION/REPRISE_Entréed'airauto-réglableALDESousimilaire</v>
      </c>
    </row>
    <row r="1236" spans="2:11" x14ac:dyDescent="0.2">
      <c r="B1236" s="45" t="s">
        <v>435</v>
      </c>
      <c r="C1236" s="17" t="s">
        <v>544</v>
      </c>
      <c r="D1236" s="46" t="s">
        <v>644</v>
      </c>
      <c r="E1236" s="19" t="s">
        <v>646</v>
      </c>
      <c r="F1236" s="20"/>
      <c r="G1236" s="20" t="str">
        <f>$F$1235&amp;"_"&amp;UPPER(RIGHT(E1236,4))</f>
        <v>AÉSE_TRÉ58RE_A 20</v>
      </c>
      <c r="H1236" s="21"/>
      <c r="I1236" s="22"/>
      <c r="J1236" s="22"/>
    </row>
    <row r="1237" spans="2:11" x14ac:dyDescent="0.2">
      <c r="B1237" s="45" t="s">
        <v>435</v>
      </c>
      <c r="C1237" s="17" t="s">
        <v>544</v>
      </c>
      <c r="D1237" s="46" t="s">
        <v>644</v>
      </c>
      <c r="E1237" s="19" t="s">
        <v>647</v>
      </c>
      <c r="F1237" s="20"/>
      <c r="G1237" s="20" t="str">
        <f>$F$1235&amp;"_"&amp;UPPER(RIGHT(E1237,4))</f>
        <v>AÉSE_TRÉ58RE_ 30_</v>
      </c>
      <c r="H1237" s="21"/>
      <c r="I1237" s="22"/>
      <c r="J1237" s="22"/>
    </row>
    <row r="1238" spans="2:11" x14ac:dyDescent="0.2">
      <c r="B1238" s="45"/>
      <c r="C1238" s="17"/>
      <c r="D1238" s="46"/>
      <c r="E1238" s="19"/>
      <c r="F1238" s="20"/>
      <c r="G1238" s="20"/>
      <c r="H1238" s="21"/>
      <c r="I1238" s="22"/>
      <c r="J1238" s="22"/>
    </row>
    <row r="1239" spans="2:11" x14ac:dyDescent="0.2">
      <c r="B1239" s="45" t="s">
        <v>435</v>
      </c>
      <c r="C1239" s="17" t="s">
        <v>544</v>
      </c>
      <c r="D1239" s="46" t="s">
        <v>648</v>
      </c>
      <c r="E1239" s="19" t="s">
        <v>649</v>
      </c>
      <c r="F1239" s="20" t="str">
        <f>UPPER(MID(B1239,1,2)&amp;UPPER(MID(K1239,16,3)&amp;UPPER(MID(K1239,21,3)&amp;LEN(K1239)&amp;UPPER(RIGHT(K1239,2)))))</f>
        <v>AÉSE_UCH82RE</v>
      </c>
      <c r="G1239" s="20" t="str">
        <f>$F$1239&amp;"_"&amp;UPPER(RIGHT(E1239,4))</f>
        <v>AÉSE_UCH82RE_À 60</v>
      </c>
      <c r="H1239" s="21"/>
      <c r="I1239" s="22"/>
      <c r="J1239" s="22"/>
      <c r="K1239" s="23" t="str">
        <f>SUBSTITUTE(A223," ","")</f>
        <v>DIFFUSION/REPRISE_Bouched'extractionauto-réglableycomprismanchetteALDESousimilaire</v>
      </c>
    </row>
    <row r="1240" spans="2:11" x14ac:dyDescent="0.2">
      <c r="B1240" s="45" t="s">
        <v>435</v>
      </c>
      <c r="C1240" s="17" t="s">
        <v>544</v>
      </c>
      <c r="D1240" s="46" t="s">
        <v>648</v>
      </c>
      <c r="E1240" s="19" t="s">
        <v>650</v>
      </c>
      <c r="F1240" s="20"/>
      <c r="G1240" s="20" t="str">
        <f>$F$1239&amp;"_"&amp;UPPER(RIGHT(E1240,4))</f>
        <v>AÉSE_UCH82RE_5/30</v>
      </c>
      <c r="H1240" s="21"/>
      <c r="I1240" s="22"/>
      <c r="J1240" s="22"/>
    </row>
    <row r="1241" spans="2:11" x14ac:dyDescent="0.2">
      <c r="B1241" s="45" t="s">
        <v>435</v>
      </c>
      <c r="C1241" s="17" t="s">
        <v>544</v>
      </c>
      <c r="D1241" s="46" t="s">
        <v>648</v>
      </c>
      <c r="E1241" s="19" t="s">
        <v>651</v>
      </c>
      <c r="F1241" s="20"/>
      <c r="G1241" s="20" t="str">
        <f>$F$1239&amp;"_"&amp;UPPER(RIGHT(E1241,4))</f>
        <v>AÉSE_UCH82RE_0/90</v>
      </c>
      <c r="H1241" s="21"/>
      <c r="I1241" s="22"/>
      <c r="J1241" s="22"/>
    </row>
    <row r="1242" spans="2:11" x14ac:dyDescent="0.2">
      <c r="B1242" s="45" t="s">
        <v>435</v>
      </c>
      <c r="C1242" s="17" t="s">
        <v>544</v>
      </c>
      <c r="D1242" s="46" t="s">
        <v>648</v>
      </c>
      <c r="E1242" s="19" t="s">
        <v>652</v>
      </c>
      <c r="F1242" s="20"/>
      <c r="G1242" s="20" t="str">
        <f>$F$1239&amp;"_"&amp;UPPER(RIGHT(E1242,4))</f>
        <v>AÉSE_UCH82RE_/120</v>
      </c>
      <c r="H1242" s="21"/>
      <c r="I1242" s="22"/>
      <c r="J1242" s="22"/>
    </row>
    <row r="1243" spans="2:11" x14ac:dyDescent="0.2">
      <c r="B1243" s="45"/>
      <c r="C1243" s="17"/>
      <c r="D1243" s="46"/>
      <c r="E1243" s="19"/>
      <c r="F1243" s="20"/>
      <c r="G1243" s="20"/>
      <c r="H1243" s="21"/>
      <c r="I1243" s="22"/>
      <c r="J1243" s="22"/>
    </row>
    <row r="1244" spans="2:11" x14ac:dyDescent="0.2">
      <c r="B1244" s="45" t="s">
        <v>435</v>
      </c>
      <c r="C1244" s="17" t="s">
        <v>544</v>
      </c>
      <c r="D1244" s="46" t="s">
        <v>653</v>
      </c>
      <c r="E1244" s="19" t="s">
        <v>92</v>
      </c>
      <c r="F1244" s="20" t="str">
        <f>UPPER(MID(B1244,1,2)&amp;UPPER(MID(K1244,16,3)&amp;UPPER(MID(K1244,21,3)&amp;LEN(K1244)&amp;UPPER(RIGHT(K1244,2)))))</f>
        <v>AÉSE_UCH85RE</v>
      </c>
      <c r="G1244" s="20" t="str">
        <f>$F$1244&amp;"_"&amp;UPPER(RIGHT(E1244,4))</f>
        <v>AÉSE_UCH85RE_ 125</v>
      </c>
      <c r="H1244" s="21"/>
      <c r="I1244" s="22"/>
      <c r="J1244" s="22"/>
      <c r="K1244" s="23" t="str">
        <f>SUBSTITUTE(A224," ","")</f>
        <v>DIFFUSION/REPRISE_Bouchessoufflage/extraction.TypeBIM300muraleblancheALDESousimilaire</v>
      </c>
    </row>
    <row r="1245" spans="2:11" x14ac:dyDescent="0.2">
      <c r="B1245" s="45" t="s">
        <v>435</v>
      </c>
      <c r="C1245" s="17" t="s">
        <v>544</v>
      </c>
      <c r="D1245" s="46" t="s">
        <v>653</v>
      </c>
      <c r="E1245" s="19" t="s">
        <v>105</v>
      </c>
      <c r="F1245" s="20"/>
      <c r="G1245" s="20" t="str">
        <f>$F$1244&amp;"_"&amp;UPPER(RIGHT(E1245,4))</f>
        <v>AÉSE_UCH85RE_ 160</v>
      </c>
      <c r="H1245" s="21"/>
      <c r="I1245" s="22"/>
      <c r="J1245" s="22"/>
    </row>
    <row r="1246" spans="2:11" x14ac:dyDescent="0.2">
      <c r="B1246" s="45"/>
      <c r="C1246" s="17"/>
      <c r="D1246" s="46"/>
      <c r="E1246" s="19"/>
      <c r="F1246" s="20"/>
      <c r="G1246" s="20"/>
      <c r="H1246" s="21"/>
      <c r="I1246" s="22"/>
      <c r="J1246" s="22"/>
    </row>
    <row r="1247" spans="2:11" x14ac:dyDescent="0.2">
      <c r="B1247" s="45" t="s">
        <v>435</v>
      </c>
      <c r="C1247" s="17" t="s">
        <v>544</v>
      </c>
      <c r="D1247" s="46" t="s">
        <v>654</v>
      </c>
      <c r="E1247" s="19" t="s">
        <v>92</v>
      </c>
      <c r="F1247" s="20" t="str">
        <f>UPPER(MID(B1247,1,2)&amp;UPPER(MID(K1247,16,3)&amp;UPPER(MID(K1247,21,3)&amp;LEN(K1247)&amp;UPPER(RIGHT(K1247,2)))))</f>
        <v>AÉSE_UCH86RE</v>
      </c>
      <c r="G1247" s="20" t="str">
        <f>$F$1247&amp;"_"&amp;UPPER(RIGHT(E1247,4))</f>
        <v>AÉSE_UCH86RE_ 125</v>
      </c>
      <c r="H1247" s="21"/>
      <c r="I1247" s="22"/>
      <c r="J1247" s="22"/>
      <c r="K1247" s="23" t="str">
        <f>SUBSTITUTE(A225," ","")</f>
        <v>DIFFUSION/REPRISE_Bouchessoufflage/extraction.TypeBIM320plafondblancheALDESousimilaire</v>
      </c>
    </row>
    <row r="1248" spans="2:11" x14ac:dyDescent="0.2">
      <c r="B1248" s="45" t="s">
        <v>435</v>
      </c>
      <c r="C1248" s="17" t="s">
        <v>544</v>
      </c>
      <c r="D1248" s="46" t="s">
        <v>654</v>
      </c>
      <c r="E1248" s="19" t="s">
        <v>105</v>
      </c>
      <c r="F1248" s="20"/>
      <c r="G1248" s="20" t="str">
        <f>$F$1247&amp;"_"&amp;UPPER(RIGHT(E1248,4))</f>
        <v>AÉSE_UCH86RE_ 160</v>
      </c>
      <c r="H1248" s="21"/>
      <c r="I1248" s="22"/>
      <c r="J1248" s="22"/>
    </row>
    <row r="1249" spans="2:11" x14ac:dyDescent="0.2">
      <c r="B1249" s="45"/>
      <c r="C1249" s="17"/>
      <c r="D1249" s="46"/>
      <c r="E1249" s="19"/>
      <c r="F1249" s="20"/>
      <c r="G1249" s="20"/>
      <c r="H1249" s="21"/>
      <c r="I1249" s="22"/>
      <c r="J1249" s="22"/>
    </row>
    <row r="1250" spans="2:11" x14ac:dyDescent="0.2">
      <c r="B1250" s="45" t="s">
        <v>435</v>
      </c>
      <c r="C1250" s="17" t="s">
        <v>544</v>
      </c>
      <c r="D1250" s="46" t="s">
        <v>655</v>
      </c>
      <c r="E1250" s="19" t="s">
        <v>92</v>
      </c>
      <c r="F1250" s="20" t="str">
        <f>UPPER(MID(B1250,1,2)&amp;UPPER(MID(K1250,16,3)&amp;UPPER(MID(K1250,21,3)&amp;LEN(K1250)&amp;UPPER(RIGHT(K1250,2)))))</f>
        <v>AÉSE_UCH79RE</v>
      </c>
      <c r="G1250" s="20" t="str">
        <f>$F$1250&amp;"_"&amp;UPPER(RIGHT(E1250,4))</f>
        <v>AÉSE_UCH79RE_ 125</v>
      </c>
      <c r="H1250" s="21"/>
      <c r="I1250" s="22"/>
      <c r="J1250" s="22"/>
      <c r="K1250" s="23" t="str">
        <f>SUBSTITUTE(A226," ","")</f>
        <v>DIFFUSION/REPRISE_Bouchessoufflage/extraction.TypeBIM400blancheALDESousimilaire</v>
      </c>
    </row>
    <row r="1251" spans="2:11" x14ac:dyDescent="0.2">
      <c r="B1251" s="45" t="s">
        <v>435</v>
      </c>
      <c r="C1251" s="17" t="s">
        <v>544</v>
      </c>
      <c r="D1251" s="46" t="s">
        <v>655</v>
      </c>
      <c r="E1251" s="19" t="s">
        <v>105</v>
      </c>
      <c r="F1251" s="20"/>
      <c r="G1251" s="20" t="str">
        <f>$F$1250&amp;"_"&amp;UPPER(RIGHT(E1251,4))</f>
        <v>AÉSE_UCH79RE_ 160</v>
      </c>
      <c r="H1251" s="21"/>
      <c r="I1251" s="22"/>
      <c r="J1251" s="22"/>
    </row>
    <row r="1252" spans="2:11" x14ac:dyDescent="0.2">
      <c r="B1252" s="45"/>
      <c r="C1252" s="17"/>
      <c r="D1252" s="46"/>
      <c r="E1252" s="19"/>
      <c r="F1252" s="20"/>
      <c r="G1252" s="20"/>
      <c r="H1252" s="21"/>
      <c r="I1252" s="22"/>
      <c r="J1252" s="22"/>
    </row>
    <row r="1253" spans="2:11" x14ac:dyDescent="0.2">
      <c r="B1253" s="45" t="s">
        <v>435</v>
      </c>
      <c r="C1253" s="17" t="s">
        <v>656</v>
      </c>
      <c r="D1253" s="46" t="s">
        <v>657</v>
      </c>
      <c r="E1253" s="19" t="s">
        <v>92</v>
      </c>
      <c r="F1253" s="20" t="str">
        <f>UPPER(MID(B1253,1,2)&amp;UPPER(MID(K1253,16,3)&amp;UPPER(MID(K1253,21,3)&amp;LEN(K1253)&amp;UPPER(RIGHT(K1253,2)))))</f>
        <v>AÉITCSTA47IR</v>
      </c>
      <c r="G1253" s="20" t="str">
        <f>$F$1253&amp;"_"&amp;UPPER(RIGHT(E1253,4))</f>
        <v>AÉITCSTA47IR_ 125</v>
      </c>
      <c r="H1253" s="21"/>
      <c r="I1253" s="22"/>
      <c r="J1253" s="22"/>
      <c r="K1253" s="23" t="str">
        <f>SUBSTITUTE(A228," ","")</f>
        <v>REGULATEURSàDÉBITCONSTANT_RADregul'airFRANCEAIR</v>
      </c>
    </row>
    <row r="1254" spans="2:11" x14ac:dyDescent="0.2">
      <c r="B1254" s="45" t="s">
        <v>435</v>
      </c>
      <c r="C1254" s="17" t="s">
        <v>656</v>
      </c>
      <c r="D1254" s="46" t="s">
        <v>657</v>
      </c>
      <c r="E1254" s="19" t="s">
        <v>105</v>
      </c>
      <c r="F1254" s="20"/>
      <c r="G1254" s="20" t="str">
        <f>$F$1253&amp;"_"&amp;UPPER(RIGHT(E1254,4))</f>
        <v>AÉITCSTA47IR_ 160</v>
      </c>
      <c r="H1254" s="21"/>
      <c r="I1254" s="22"/>
      <c r="J1254" s="22"/>
    </row>
    <row r="1255" spans="2:11" x14ac:dyDescent="0.2">
      <c r="B1255" s="45" t="s">
        <v>435</v>
      </c>
      <c r="C1255" s="17" t="s">
        <v>656</v>
      </c>
      <c r="D1255" s="46" t="s">
        <v>657</v>
      </c>
      <c r="E1255" s="19" t="s">
        <v>94</v>
      </c>
      <c r="F1255" s="20"/>
      <c r="G1255" s="20" t="str">
        <f>$F$1253&amp;"_"&amp;UPPER(RIGHT(E1255,4))</f>
        <v>AÉITCSTA47IR_ 200</v>
      </c>
      <c r="H1255" s="21"/>
      <c r="I1255" s="22"/>
      <c r="J1255" s="22"/>
    </row>
    <row r="1256" spans="2:11" x14ac:dyDescent="0.2">
      <c r="B1256" s="45" t="s">
        <v>435</v>
      </c>
      <c r="C1256" s="17" t="s">
        <v>656</v>
      </c>
      <c r="D1256" s="46" t="s">
        <v>657</v>
      </c>
      <c r="E1256" s="19" t="s">
        <v>95</v>
      </c>
      <c r="F1256" s="20"/>
      <c r="G1256" s="20" t="str">
        <f>$F$1253&amp;"_"&amp;UPPER(RIGHT(E1256,4))</f>
        <v>AÉITCSTA47IR_ 250</v>
      </c>
      <c r="H1256" s="21"/>
      <c r="I1256" s="22"/>
      <c r="J1256" s="22"/>
    </row>
    <row r="1257" spans="2:11" x14ac:dyDescent="0.2">
      <c r="B1257" s="45"/>
      <c r="C1257" s="17"/>
      <c r="D1257" s="46"/>
      <c r="E1257" s="19"/>
      <c r="F1257" s="20"/>
      <c r="G1257" s="20"/>
      <c r="H1257" s="21"/>
      <c r="I1257" s="22"/>
      <c r="J1257" s="22"/>
    </row>
    <row r="1258" spans="2:11" x14ac:dyDescent="0.2">
      <c r="B1258" s="45" t="s">
        <v>435</v>
      </c>
      <c r="C1258" s="17" t="s">
        <v>656</v>
      </c>
      <c r="D1258" s="46" t="s">
        <v>658</v>
      </c>
      <c r="E1258" s="19" t="s">
        <v>92</v>
      </c>
      <c r="F1258" s="20" t="str">
        <f>UPPER(MID(B1258,1,2)&amp;UPPER(MID(K1258,16,3)&amp;UPPER(MID(K1258,21,3)&amp;LEN(K1258)&amp;UPPER(RIGHT(K1258,2)))))</f>
        <v>AÉITCSTA71NT</v>
      </c>
      <c r="G1258" s="20" t="str">
        <f>$F$1258&amp;"_"&amp;UPPER(RIGHT(E1258,4))</f>
        <v>AÉITCSTA71NT_ 125</v>
      </c>
      <c r="H1258" s="21"/>
      <c r="I1258" s="22"/>
      <c r="J1258" s="22"/>
      <c r="K1258" s="23" t="str">
        <f>SUBSTITUTE(A229," ","")</f>
        <v>REGULATEURSàDÉBITCONSTANT_Manchonsàfenêtrepourrégulateursàdébitconstant</v>
      </c>
    </row>
    <row r="1259" spans="2:11" x14ac:dyDescent="0.2">
      <c r="B1259" s="45" t="s">
        <v>435</v>
      </c>
      <c r="C1259" s="17" t="s">
        <v>656</v>
      </c>
      <c r="D1259" s="46" t="s">
        <v>658</v>
      </c>
      <c r="E1259" s="19" t="s">
        <v>105</v>
      </c>
      <c r="F1259" s="20"/>
      <c r="G1259" s="20" t="str">
        <f>$F$1258&amp;"_"&amp;UPPER(RIGHT(E1259,4))</f>
        <v>AÉITCSTA71NT_ 160</v>
      </c>
      <c r="H1259" s="21"/>
      <c r="I1259" s="22"/>
      <c r="J1259" s="22"/>
    </row>
    <row r="1260" spans="2:11" x14ac:dyDescent="0.2">
      <c r="B1260" s="45"/>
      <c r="C1260" s="17"/>
      <c r="D1260" s="46"/>
      <c r="E1260" s="19"/>
      <c r="F1260" s="20"/>
      <c r="G1260" s="20"/>
      <c r="H1260" s="21"/>
      <c r="I1260" s="22"/>
      <c r="J1260" s="22"/>
    </row>
    <row r="1261" spans="2:11" x14ac:dyDescent="0.2">
      <c r="B1261" s="45" t="s">
        <v>435</v>
      </c>
      <c r="C1261" s="17" t="s">
        <v>659</v>
      </c>
      <c r="D1261" s="46" t="s">
        <v>660</v>
      </c>
      <c r="E1261" s="19" t="s">
        <v>92</v>
      </c>
      <c r="F1261" s="20" t="str">
        <f>UPPER(MID(B1261,1,2)&amp;UPPER(MID(K1261,16,3)&amp;UPPER(MID(K1261,21,3)&amp;LEN(K1261)&amp;UPPER(RIGHT(K1261,2)))))</f>
        <v>AÉDRIES_75IR</v>
      </c>
      <c r="G1261" s="20" t="str">
        <f t="shared" ref="G1261:G1268" si="93">$F$1261&amp;"_"&amp;UPPER(RIGHT(E1261,4))</f>
        <v>AÉDRIES_75IR_ 125</v>
      </c>
      <c r="H1261" s="21"/>
      <c r="I1261" s="22"/>
      <c r="J1261" s="22"/>
      <c r="K1261" s="23" t="str">
        <f>SUBSTITUTE(A231," ","")</f>
        <v>SILENCIEUXCYLINDRIQUES_SilencieuxcylindriquemodèleSCVMCousimilaireFRANCEAIR</v>
      </c>
    </row>
    <row r="1262" spans="2:11" x14ac:dyDescent="0.2">
      <c r="B1262" s="45" t="s">
        <v>435</v>
      </c>
      <c r="C1262" s="17" t="s">
        <v>659</v>
      </c>
      <c r="D1262" s="46" t="s">
        <v>660</v>
      </c>
      <c r="E1262" s="19" t="s">
        <v>105</v>
      </c>
      <c r="F1262" s="20"/>
      <c r="G1262" s="20" t="str">
        <f t="shared" si="93"/>
        <v>AÉDRIES_75IR_ 160</v>
      </c>
      <c r="H1262" s="21"/>
      <c r="I1262" s="22"/>
      <c r="J1262" s="22"/>
    </row>
    <row r="1263" spans="2:11" x14ac:dyDescent="0.2">
      <c r="B1263" s="45" t="s">
        <v>435</v>
      </c>
      <c r="C1263" s="17" t="s">
        <v>659</v>
      </c>
      <c r="D1263" s="46" t="s">
        <v>660</v>
      </c>
      <c r="E1263" s="19" t="s">
        <v>94</v>
      </c>
      <c r="F1263" s="20"/>
      <c r="G1263" s="20" t="str">
        <f t="shared" si="93"/>
        <v>AÉDRIES_75IR_ 200</v>
      </c>
      <c r="H1263" s="21"/>
      <c r="I1263" s="22"/>
      <c r="J1263" s="22"/>
    </row>
    <row r="1264" spans="2:11" x14ac:dyDescent="0.2">
      <c r="B1264" s="45" t="s">
        <v>435</v>
      </c>
      <c r="C1264" s="17" t="s">
        <v>659</v>
      </c>
      <c r="D1264" s="46" t="s">
        <v>660</v>
      </c>
      <c r="E1264" s="19" t="s">
        <v>95</v>
      </c>
      <c r="F1264" s="20"/>
      <c r="G1264" s="20" t="str">
        <f t="shared" si="93"/>
        <v>AÉDRIES_75IR_ 250</v>
      </c>
      <c r="H1264" s="21"/>
      <c r="I1264" s="22"/>
      <c r="J1264" s="22"/>
    </row>
    <row r="1265" spans="2:11" x14ac:dyDescent="0.2">
      <c r="B1265" s="45" t="s">
        <v>435</v>
      </c>
      <c r="C1265" s="17" t="s">
        <v>659</v>
      </c>
      <c r="D1265" s="46" t="s">
        <v>660</v>
      </c>
      <c r="E1265" s="19" t="s">
        <v>106</v>
      </c>
      <c r="F1265" s="20"/>
      <c r="G1265" s="20" t="str">
        <f t="shared" si="93"/>
        <v>AÉDRIES_75IR_ 315</v>
      </c>
      <c r="H1265" s="21"/>
      <c r="I1265" s="22"/>
      <c r="J1265" s="22"/>
    </row>
    <row r="1266" spans="2:11" x14ac:dyDescent="0.2">
      <c r="B1266" s="45" t="s">
        <v>435</v>
      </c>
      <c r="C1266" s="17" t="s">
        <v>659</v>
      </c>
      <c r="D1266" s="46" t="s">
        <v>660</v>
      </c>
      <c r="E1266" s="19" t="s">
        <v>484</v>
      </c>
      <c r="F1266" s="20"/>
      <c r="G1266" s="20" t="str">
        <f t="shared" si="93"/>
        <v>AÉDRIES_75IR_ 355</v>
      </c>
      <c r="H1266" s="21"/>
      <c r="I1266" s="22"/>
      <c r="J1266" s="22"/>
    </row>
    <row r="1267" spans="2:11" x14ac:dyDescent="0.2">
      <c r="B1267" s="45" t="s">
        <v>435</v>
      </c>
      <c r="C1267" s="17" t="s">
        <v>659</v>
      </c>
      <c r="D1267" s="46" t="s">
        <v>660</v>
      </c>
      <c r="E1267" s="19" t="s">
        <v>211</v>
      </c>
      <c r="F1267" s="20"/>
      <c r="G1267" s="20" t="str">
        <f t="shared" si="93"/>
        <v>AÉDRIES_75IR_ 400</v>
      </c>
      <c r="H1267" s="21"/>
      <c r="I1267" s="22"/>
      <c r="J1267" s="22"/>
    </row>
    <row r="1268" spans="2:11" x14ac:dyDescent="0.2">
      <c r="B1268" s="45" t="s">
        <v>435</v>
      </c>
      <c r="C1268" s="17" t="s">
        <v>659</v>
      </c>
      <c r="D1268" s="46" t="s">
        <v>660</v>
      </c>
      <c r="E1268" s="19" t="s">
        <v>485</v>
      </c>
      <c r="F1268" s="20"/>
      <c r="G1268" s="20" t="str">
        <f t="shared" si="93"/>
        <v>AÉDRIES_75IR_ 450</v>
      </c>
      <c r="H1268" s="21"/>
      <c r="I1268" s="22"/>
      <c r="J1268" s="22"/>
    </row>
    <row r="1269" spans="2:11" x14ac:dyDescent="0.2">
      <c r="B1269" s="45"/>
      <c r="C1269" s="17"/>
      <c r="D1269" s="46"/>
      <c r="E1269" s="19"/>
      <c r="F1269" s="20"/>
      <c r="G1269" s="20"/>
      <c r="H1269" s="21"/>
      <c r="I1269" s="22"/>
      <c r="J1269" s="22"/>
    </row>
    <row r="1270" spans="2:11" ht="14.25" x14ac:dyDescent="0.2">
      <c r="B1270" s="47" t="s">
        <v>661</v>
      </c>
      <c r="C1270" s="17" t="s">
        <v>662</v>
      </c>
      <c r="D1270" s="48" t="s">
        <v>663</v>
      </c>
      <c r="E1270" s="19" t="s">
        <v>664</v>
      </c>
      <c r="F1270" s="20" t="str">
        <f>UPPER(MID(B1270,1,2)&amp;UPPER(MID(K1270,16,3)&amp;UPPER(MID(K1270,21,3)&amp;LEN(K1270)&amp;UPPER(RIGHT(K1270,2)))))</f>
        <v>INCTECO223O2</v>
      </c>
      <c r="G1270" s="20" t="str">
        <f>$F$1270&amp;"_"&amp;UPPER(RIGHT(E1270,4))</f>
        <v>INCTECO223O2_2 KG</v>
      </c>
      <c r="H1270" s="21"/>
      <c r="I1270" s="22"/>
      <c r="J1270" s="22"/>
      <c r="K1270" s="23" t="str">
        <f>SUBSTITUTE(A233," ","")</f>
        <v>INCENDIES_ExtincteurCO2</v>
      </c>
    </row>
    <row r="1271" spans="2:11" ht="14.25" x14ac:dyDescent="0.2">
      <c r="B1271" s="47" t="s">
        <v>661</v>
      </c>
      <c r="C1271" s="17" t="s">
        <v>662</v>
      </c>
      <c r="D1271" s="48" t="s">
        <v>663</v>
      </c>
      <c r="E1271" s="19" t="s">
        <v>665</v>
      </c>
      <c r="F1271" s="20"/>
      <c r="G1271" s="20" t="str">
        <f>$F$1270&amp;"_"&amp;UPPER(RIGHT(E1271,4))</f>
        <v>INCTECO223O2_5 KG</v>
      </c>
      <c r="H1271" s="21"/>
      <c r="I1271" s="22"/>
      <c r="J1271" s="22"/>
    </row>
    <row r="1272" spans="2:11" x14ac:dyDescent="0.2">
      <c r="B1272" s="47"/>
      <c r="C1272" s="17"/>
      <c r="D1272" s="48"/>
      <c r="E1272" s="19"/>
      <c r="F1272" s="20"/>
      <c r="G1272" s="20"/>
      <c r="H1272" s="21"/>
      <c r="I1272" s="22"/>
      <c r="J1272" s="22"/>
    </row>
    <row r="1273" spans="2:11" x14ac:dyDescent="0.2">
      <c r="B1273" s="47" t="s">
        <v>661</v>
      </c>
      <c r="C1273" s="17" t="s">
        <v>662</v>
      </c>
      <c r="D1273" s="48" t="s">
        <v>666</v>
      </c>
      <c r="E1273" s="19" t="s">
        <v>195</v>
      </c>
      <c r="F1273" s="20" t="str">
        <f>UPPER(MID(B1273,1,2)&amp;UPPER(MID(K1273,16,3)&amp;UPPER(MID(K1273,21,3)&amp;LEN(K1273)&amp;UPPER(RIGHT(K1273,2)))))</f>
        <v>INCTEEAU40ES</v>
      </c>
      <c r="G1273" s="20" t="str">
        <f>$F$1273&amp;"_"&amp;UPPER(RIGHT(E1273,4))</f>
        <v>INCTEEAU40ES__A</v>
      </c>
      <c r="H1273" s="21"/>
      <c r="I1273" s="22"/>
      <c r="J1273" s="22"/>
      <c r="K1273" s="23" t="str">
        <f>SUBSTITUTE(A234," ","")</f>
        <v>INCENDIES_Extincteureaupulvérisée6litres</v>
      </c>
    </row>
    <row r="1274" spans="2:11" x14ac:dyDescent="0.2">
      <c r="B1274" s="47"/>
      <c r="C1274" s="17"/>
      <c r="D1274" s="48"/>
      <c r="E1274" s="19"/>
      <c r="F1274" s="20"/>
      <c r="G1274" s="20"/>
      <c r="H1274" s="21"/>
      <c r="I1274" s="22"/>
      <c r="J1274" s="22"/>
    </row>
    <row r="1275" spans="2:11" x14ac:dyDescent="0.2">
      <c r="B1275" s="47" t="s">
        <v>661</v>
      </c>
      <c r="C1275" s="17" t="s">
        <v>662</v>
      </c>
      <c r="D1275" s="48" t="s">
        <v>667</v>
      </c>
      <c r="E1275" s="19" t="s">
        <v>668</v>
      </c>
      <c r="F1275" s="20" t="str">
        <f>UPPER(MID(B1275,1,2)&amp;UPPER(MID(K1275,16,3)&amp;UPPER(MID(K1275,21,3)&amp;LEN(K1275)&amp;UPPER(RIGHT(K1275,2)))))</f>
        <v>INCTEPOU26RE</v>
      </c>
      <c r="G1275" s="20" t="str">
        <f>$F$1275&amp;"_"&amp;UPPER(RIGHT(E1275,4))</f>
        <v>INCTEPOU26RE_6 KG</v>
      </c>
      <c r="H1275" s="21"/>
      <c r="I1275" s="22"/>
      <c r="J1275" s="22"/>
      <c r="K1275" s="23" t="str">
        <f>SUBSTITUTE(A235," ","")</f>
        <v>INCENDIES_Extincteurpoudre</v>
      </c>
    </row>
    <row r="1276" spans="2:11" x14ac:dyDescent="0.2">
      <c r="B1276" s="47" t="s">
        <v>661</v>
      </c>
      <c r="C1276" s="17" t="s">
        <v>662</v>
      </c>
      <c r="D1276" s="48" t="s">
        <v>667</v>
      </c>
      <c r="E1276" s="19" t="s">
        <v>669</v>
      </c>
      <c r="F1276" s="20"/>
      <c r="G1276" s="20" t="str">
        <f>$F$1275&amp;"_"&amp;UPPER(RIGHT(E1276,4))</f>
        <v>INCTEPOU26RE_9 KG</v>
      </c>
      <c r="H1276" s="21"/>
      <c r="I1276" s="22"/>
      <c r="J1276" s="22"/>
    </row>
    <row r="1277" spans="2:11" x14ac:dyDescent="0.2">
      <c r="B1277" s="47"/>
      <c r="C1277" s="17"/>
      <c r="D1277" s="48"/>
      <c r="E1277" s="19"/>
      <c r="F1277" s="20"/>
      <c r="G1277" s="20"/>
      <c r="H1277" s="21"/>
      <c r="I1277" s="22"/>
      <c r="J1277" s="22"/>
    </row>
    <row r="1278" spans="2:11" x14ac:dyDescent="0.2">
      <c r="B1278" s="47" t="s">
        <v>661</v>
      </c>
      <c r="C1278" s="17" t="s">
        <v>662</v>
      </c>
      <c r="D1278" s="48" t="s">
        <v>670</v>
      </c>
      <c r="E1278" s="19" t="s">
        <v>195</v>
      </c>
      <c r="F1278" s="20" t="str">
        <f>UPPER(MID(B1278,1,2)&amp;UPPER(MID(K1278,16,3)&amp;UPPER(MID(K1278,21,3)&amp;LEN(K1278)&amp;UPPER(RIGHT(K1278,2)))))</f>
        <v>INAUCSSE28EU</v>
      </c>
      <c r="G1278" s="20" t="str">
        <f>$F$1278&amp;"_"&amp;UPPER(RIGHT(E1278,4))</f>
        <v>INAUCSSE28EU__A</v>
      </c>
      <c r="H1278" s="21"/>
      <c r="I1278" s="22"/>
      <c r="J1278" s="22"/>
      <c r="K1278" s="23" t="str">
        <f>SUBSTITUTE(A236," ","")</f>
        <v>INCENDIES_Panneauclassedefeu</v>
      </c>
    </row>
    <row r="1279" spans="2:11" x14ac:dyDescent="0.2">
      <c r="B1279" s="47"/>
      <c r="C1279" s="17"/>
      <c r="D1279" s="48"/>
      <c r="E1279" s="19"/>
      <c r="F1279" s="20"/>
      <c r="G1279" s="20"/>
      <c r="H1279" s="21"/>
      <c r="I1279" s="22"/>
      <c r="J1279" s="22"/>
    </row>
    <row r="1280" spans="2:11" x14ac:dyDescent="0.2">
      <c r="B1280" s="47" t="s">
        <v>661</v>
      </c>
      <c r="C1280" s="17" t="s">
        <v>662</v>
      </c>
      <c r="D1280" s="48" t="s">
        <v>671</v>
      </c>
      <c r="E1280" s="19" t="s">
        <v>195</v>
      </c>
      <c r="F1280" s="20" t="str">
        <f>UPPER(MID(B1280,1,2)&amp;UPPER(MID(K1280,16,3)&amp;UPPER(MID(K1280,21,3)&amp;LEN(K1280)&amp;UPPER(RIGHT(K1280,2)))))</f>
        <v>INABLCOM50E.</v>
      </c>
      <c r="G1280" s="20" t="str">
        <f>$F$1280&amp;"_"&amp;UPPER(RIGHT(E1280,4))</f>
        <v>INABLCOM50E.__A</v>
      </c>
      <c r="H1280" s="21"/>
      <c r="I1280" s="22"/>
      <c r="J1280" s="22"/>
      <c r="K1280" s="23" t="str">
        <f>SUBSTITUTE(A237," ","")</f>
        <v>INCENDIES_Bacàsable,comprispelle,couvercleetsable.</v>
      </c>
    </row>
    <row r="1281" spans="2:11" x14ac:dyDescent="0.2">
      <c r="B1281" s="47"/>
      <c r="C1281" s="17"/>
      <c r="D1281" s="48"/>
      <c r="E1281" s="19"/>
      <c r="F1281" s="20"/>
      <c r="G1281" s="20"/>
      <c r="H1281" s="21"/>
      <c r="I1281" s="22"/>
      <c r="J1281" s="22"/>
    </row>
    <row r="1282" spans="2:11" x14ac:dyDescent="0.2">
      <c r="B1282" s="47" t="s">
        <v>661</v>
      </c>
      <c r="C1282" s="17" t="s">
        <v>662</v>
      </c>
      <c r="D1282" s="48" t="s">
        <v>672</v>
      </c>
      <c r="E1282" s="19" t="s">
        <v>195</v>
      </c>
      <c r="F1282" s="20" t="str">
        <f>UPPER(MID(B1282,1,2)&amp;UPPER(MID(K1282,16,3)&amp;UPPER(MID(K1282,21,3)&amp;LEN(K1282)&amp;UPPER(RIGHT(K1282,2)))))</f>
        <v>INVACTIO32A3</v>
      </c>
      <c r="G1282" s="20" t="str">
        <f>$F$1282&amp;"_"&amp;UPPER(RIGHT(E1282,4))</f>
        <v>INVACTIO32A3__A</v>
      </c>
      <c r="H1282" s="21"/>
      <c r="I1282" s="22"/>
      <c r="J1282" s="22"/>
      <c r="K1282" s="23" t="str">
        <f>SUBSTITUTE(A238," ","")</f>
        <v>INCENDIES_PlanÉvacuationformatA3</v>
      </c>
    </row>
    <row r="1283" spans="2:11" x14ac:dyDescent="0.2">
      <c r="B1283" s="47"/>
      <c r="C1283" s="17"/>
      <c r="D1283" s="48"/>
      <c r="E1283" s="19"/>
      <c r="F1283" s="20"/>
      <c r="G1283" s="20"/>
      <c r="H1283" s="21"/>
      <c r="I1283" s="22"/>
      <c r="J1283" s="22"/>
    </row>
    <row r="1284" spans="2:11" x14ac:dyDescent="0.2">
      <c r="B1284" s="47" t="s">
        <v>661</v>
      </c>
      <c r="C1284" s="17" t="s">
        <v>662</v>
      </c>
      <c r="D1284" s="48" t="s">
        <v>673</v>
      </c>
      <c r="E1284" s="19" t="s">
        <v>222</v>
      </c>
      <c r="F1284" s="20" t="str">
        <f>UPPER(MID(B1284,1,2)&amp;UPPER(MID(K1284,16,3)&amp;UPPER(MID(K1284,21,3)&amp;LEN(K1284)&amp;UPPER(RIGHT(K1284,2)))))</f>
        <v>INNTEENT42A2</v>
      </c>
      <c r="G1284" s="20" t="str">
        <f>$F$1284&amp;"_"&amp;UPPER(RIGHT(E1284,4))</f>
        <v>INNTEENT42A2__B</v>
      </c>
      <c r="H1284" s="21"/>
      <c r="I1284" s="22"/>
      <c r="J1284" s="22"/>
      <c r="K1284" s="23" t="str">
        <f>SUBSTITUTE(A239," ","")</f>
        <v>INCENDIES_PlaninterventionpompiersformatA2</v>
      </c>
    </row>
    <row r="1285" spans="2:11" x14ac:dyDescent="0.2">
      <c r="B1285" s="47"/>
      <c r="C1285" s="17"/>
      <c r="D1285" s="48"/>
      <c r="E1285" s="19"/>
      <c r="F1285" s="20"/>
      <c r="G1285" s="20"/>
      <c r="H1285" s="21"/>
      <c r="I1285" s="22"/>
      <c r="J1285" s="22"/>
    </row>
    <row r="1286" spans="2:11" x14ac:dyDescent="0.2">
      <c r="B1286" s="47" t="s">
        <v>661</v>
      </c>
      <c r="C1286" s="17" t="s">
        <v>662</v>
      </c>
      <c r="D1286" s="48" t="s">
        <v>674</v>
      </c>
      <c r="E1286" s="19" t="s">
        <v>195</v>
      </c>
      <c r="F1286" s="20" t="str">
        <f>UPPER(MID(B1286,1,2)&amp;UPPER(MID(K1286,16,3)&amp;UPPER(MID(K1286,21,3)&amp;LEN(K1286)&amp;UPPER(RIGHT(K1286,2)))))</f>
        <v>INGNEESÉ49ES</v>
      </c>
      <c r="G1286" s="20" t="str">
        <f>$F$1286&amp;"_"&amp;UPPER(RIGHT(E1286,4))</f>
        <v>INGNEESÉ49ES__A</v>
      </c>
      <c r="H1286" s="21"/>
      <c r="I1286" s="22"/>
      <c r="J1286" s="22"/>
      <c r="K1286" s="23" t="str">
        <f>SUBSTITUTE(A240," ","")</f>
        <v>INCENDIES_Consignesdesécuritédanslocal&lt;5personnes</v>
      </c>
    </row>
    <row r="1287" spans="2:11" x14ac:dyDescent="0.2">
      <c r="B1287" s="47"/>
      <c r="C1287" s="17"/>
      <c r="D1287" s="48"/>
      <c r="E1287" s="19"/>
      <c r="F1287" s="20"/>
      <c r="G1287" s="20"/>
      <c r="H1287" s="21"/>
      <c r="I1287" s="22"/>
      <c r="J1287" s="22"/>
    </row>
    <row r="1288" spans="2:11" x14ac:dyDescent="0.2">
      <c r="B1288" s="16" t="s">
        <v>675</v>
      </c>
      <c r="C1288" s="17" t="s">
        <v>676</v>
      </c>
      <c r="D1288" s="18" t="s">
        <v>677</v>
      </c>
      <c r="E1288" s="19" t="s">
        <v>195</v>
      </c>
      <c r="F1288" s="20" t="str">
        <f>UPPER(MID(B1288,1,2)&amp;UPPER(MID(K1288,16,3)&amp;UPPER(MID(K1288,21,3)&amp;LEN(K1288)&amp;UPPER(RIGHT(K1288,2)))))</f>
        <v>ENÉCHS_V80T.</v>
      </c>
      <c r="G1288" s="20" t="str">
        <f>$F$1288&amp;"_"&amp;UPPER(RIGHT(E1288,4))</f>
        <v>ENÉCHS_V80T.__A</v>
      </c>
      <c r="H1288" s="21"/>
      <c r="I1288" s="22"/>
      <c r="J1288" s="22"/>
      <c r="K1288" s="23" t="str">
        <f>SUBSTITUTE(A242," ","")</f>
        <v>TRAITEMENTSDESDÉCHETS_Ventilo-convecteurcomprislocationbennesetcoûtdutraitement.</v>
      </c>
    </row>
    <row r="1289" spans="2:11" x14ac:dyDescent="0.2">
      <c r="B1289" s="16"/>
      <c r="C1289" s="17"/>
      <c r="D1289" s="18"/>
      <c r="E1289" s="19"/>
      <c r="F1289" s="20"/>
      <c r="G1289" s="20"/>
      <c r="H1289" s="21"/>
      <c r="I1289" s="22"/>
      <c r="J1289" s="22"/>
    </row>
    <row r="1290" spans="2:11" x14ac:dyDescent="0.2">
      <c r="B1290" s="16" t="s">
        <v>675</v>
      </c>
      <c r="C1290" s="17" t="s">
        <v>676</v>
      </c>
      <c r="D1290" s="18" t="s">
        <v>678</v>
      </c>
      <c r="E1290" s="19" t="s">
        <v>195</v>
      </c>
      <c r="F1290" s="20" t="str">
        <f>UPPER(MID(B1290,1,2)&amp;UPPER(MID(K1290,16,3)&amp;UPPER(MID(K1290,21,3)&amp;LEN(K1290)&amp;UPPER(RIGHT(K1290,2)))))</f>
        <v>ENÉCHS_G28OL</v>
      </c>
      <c r="G1290" s="20" t="str">
        <f>$F$1290&amp;"_"&amp;UPPER(RIGHT(E1290,4))</f>
        <v>ENÉCHS_G28OL__A</v>
      </c>
      <c r="H1290" s="21"/>
      <c r="I1290" s="22"/>
      <c r="J1290" s="22"/>
      <c r="K1290" s="23" t="str">
        <f>SUBSTITUTE(A243," ","")</f>
        <v>TRAITEMENTSDESDÉCHETS_Glycol</v>
      </c>
    </row>
    <row r="1291" spans="2:11" x14ac:dyDescent="0.2">
      <c r="B1291" s="16"/>
      <c r="C1291" s="17"/>
      <c r="D1291" s="18"/>
      <c r="E1291" s="19"/>
      <c r="F1291" s="20"/>
      <c r="G1291" s="20"/>
      <c r="H1291" s="21"/>
      <c r="I1291" s="22"/>
      <c r="J1291" s="22"/>
    </row>
    <row r="1292" spans="2:11" x14ac:dyDescent="0.2">
      <c r="B1292" s="49" t="s">
        <v>679</v>
      </c>
      <c r="C1292" s="17" t="s">
        <v>680</v>
      </c>
      <c r="D1292" s="50" t="s">
        <v>681</v>
      </c>
      <c r="E1292" s="19" t="s">
        <v>195</v>
      </c>
      <c r="F1292" s="20" t="str">
        <f>UPPER(MID(B1292,1,2)&amp;UPPER(MID(K1292,16,3)&amp;UPPER(MID(K1292,21,3)&amp;LEN(K1292)&amp;UPPER(RIGHT(K1292,2)))))</f>
        <v>SAIREPOS45IR</v>
      </c>
      <c r="G1292" s="20" t="str">
        <f>$F$1292&amp;"_"&amp;UPPER(RIGHT(E1292,4))</f>
        <v>SAIREPOS45IR__A</v>
      </c>
      <c r="H1292" s="21"/>
      <c r="I1292" s="22"/>
      <c r="J1292" s="22"/>
      <c r="K1292" s="23" t="str">
        <f>SUBSTITUTE(A245," ","")</f>
        <v>APPAREILSSANITAIRES/POSE_WCausolavecréservoir</v>
      </c>
    </row>
    <row r="1293" spans="2:11" x14ac:dyDescent="0.2">
      <c r="B1293" s="49"/>
      <c r="C1293" s="17"/>
      <c r="D1293" s="50"/>
      <c r="E1293" s="19"/>
      <c r="F1293" s="20"/>
      <c r="G1293" s="20"/>
      <c r="H1293" s="21"/>
      <c r="I1293" s="22"/>
      <c r="J1293" s="22"/>
    </row>
    <row r="1294" spans="2:11" x14ac:dyDescent="0.2">
      <c r="B1294" s="49" t="s">
        <v>679</v>
      </c>
      <c r="C1294" s="17" t="s">
        <v>680</v>
      </c>
      <c r="D1294" s="50" t="s">
        <v>682</v>
      </c>
      <c r="E1294" s="19" t="s">
        <v>195</v>
      </c>
      <c r="F1294" s="20" t="str">
        <f>UPPER(MID(B1294,1,2)&amp;UPPER(MID(K1294,16,3)&amp;UPPER(MID(K1294,21,3)&amp;LEN(K1294)&amp;UPPER(RIGHT(K1294,2)))))</f>
        <v>SAIREPOS48IR</v>
      </c>
      <c r="G1294" s="20" t="str">
        <f>$F$1294&amp;"_"&amp;UPPER(RIGHT(E1294,4))</f>
        <v>SAIREPOS48IR__A</v>
      </c>
      <c r="H1294" s="21"/>
      <c r="I1294" s="22"/>
      <c r="J1294" s="22"/>
      <c r="K1294" s="23" t="str">
        <f>SUBSTITUTE(A246," ","")</f>
        <v>APPAREILSSANITAIRES/POSE_WCPMRausolavecréservoir</v>
      </c>
    </row>
    <row r="1295" spans="2:11" x14ac:dyDescent="0.2">
      <c r="B1295" s="49"/>
      <c r="C1295" s="17"/>
      <c r="D1295" s="50"/>
      <c r="E1295" s="19"/>
      <c r="F1295" s="20"/>
      <c r="G1295" s="20"/>
      <c r="H1295" s="21"/>
      <c r="I1295" s="22"/>
      <c r="J1295" s="22"/>
    </row>
    <row r="1296" spans="2:11" x14ac:dyDescent="0.2">
      <c r="B1296" s="49" t="s">
        <v>679</v>
      </c>
      <c r="C1296" s="17" t="s">
        <v>680</v>
      </c>
      <c r="D1296" s="50" t="s">
        <v>683</v>
      </c>
      <c r="E1296" s="19" t="s">
        <v>195</v>
      </c>
      <c r="F1296" s="20" t="str">
        <f>UPPER(MID(B1296,1,2)&amp;UPPER(MID(K1296,16,3)&amp;UPPER(MID(K1296,21,3)&amp;LEN(K1296)&amp;UPPER(RIGHT(K1296,2)))))</f>
        <v>SAIREPOS42RT</v>
      </c>
      <c r="G1296" s="20" t="str">
        <f>$F$1296&amp;"_"&amp;UPPER(RIGHT(E1296,4))</f>
        <v>SAIREPOS42RT__A</v>
      </c>
      <c r="H1296" s="21"/>
      <c r="I1296" s="22"/>
      <c r="J1296" s="22"/>
      <c r="K1296" s="23" t="str">
        <f>SUBSTITUTE(A247," ","")</f>
        <v>APPAREILSSANITAIRES/POSE_WCsurbâti-support</v>
      </c>
    </row>
    <row r="1297" spans="2:11" x14ac:dyDescent="0.2">
      <c r="B1297" s="49"/>
      <c r="C1297" s="17"/>
      <c r="D1297" s="50"/>
      <c r="E1297" s="19"/>
      <c r="F1297" s="20"/>
      <c r="G1297" s="20"/>
      <c r="H1297" s="21"/>
      <c r="I1297" s="22"/>
      <c r="J1297" s="22"/>
    </row>
    <row r="1298" spans="2:11" x14ac:dyDescent="0.2">
      <c r="B1298" s="49" t="s">
        <v>679</v>
      </c>
      <c r="C1298" s="17" t="s">
        <v>680</v>
      </c>
      <c r="D1298" s="50" t="s">
        <v>684</v>
      </c>
      <c r="E1298" s="19" t="s">
        <v>222</v>
      </c>
      <c r="F1298" s="20" t="str">
        <f>UPPER(MID(B1298,1,2)&amp;UPPER(MID(K1298,16,3)&amp;UPPER(MID(K1298,21,3)&amp;LEN(K1298)&amp;UPPER(RIGHT(K1298,2)))))</f>
        <v>SAIREPOS45RT</v>
      </c>
      <c r="G1298" s="20" t="str">
        <f>$F$1298&amp;"_"&amp;UPPER(RIGHT(E1298,4))</f>
        <v>SAIREPOS45RT__B</v>
      </c>
      <c r="H1298" s="21"/>
      <c r="I1298" s="22"/>
      <c r="J1298" s="22"/>
      <c r="K1298" s="23" t="str">
        <f>SUBSTITUTE(A248," ","")</f>
        <v>APPAREILSSANITAIRES/POSE_WCPMRsurbâti-support</v>
      </c>
    </row>
    <row r="1299" spans="2:11" x14ac:dyDescent="0.2">
      <c r="B1299" s="49"/>
      <c r="C1299" s="17"/>
      <c r="D1299" s="50"/>
      <c r="E1299" s="19"/>
      <c r="F1299" s="20"/>
      <c r="G1299" s="20"/>
      <c r="H1299" s="21"/>
      <c r="I1299" s="22"/>
      <c r="J1299" s="22"/>
    </row>
    <row r="1300" spans="2:11" x14ac:dyDescent="0.2">
      <c r="B1300" s="49" t="s">
        <v>679</v>
      </c>
      <c r="C1300" s="17" t="s">
        <v>680</v>
      </c>
      <c r="D1300" s="50" t="s">
        <v>685</v>
      </c>
      <c r="E1300" s="19" t="s">
        <v>195</v>
      </c>
      <c r="F1300" s="20" t="str">
        <f>UPPER(MID(B1300,1,2)&amp;UPPER(MID(K1300,16,3)&amp;UPPER(MID(K1300,21,3)&amp;LEN(K1300)&amp;UPPER(RIGHT(K1300,2)))))</f>
        <v>SAIREPOS31BO</v>
      </c>
      <c r="G1300" s="20" t="str">
        <f>$F$1300&amp;"_"&amp;UPPER(RIGHT(E1300,4))</f>
        <v>SAIREPOS31BO__A</v>
      </c>
      <c r="H1300" s="21"/>
      <c r="I1300" s="22"/>
      <c r="J1300" s="22"/>
      <c r="K1300" s="23" t="str">
        <f>SUBSTITUTE(A249," ","")</f>
        <v>APPAREILSSANITAIRES/POSE_Lavabo</v>
      </c>
    </row>
    <row r="1301" spans="2:11" x14ac:dyDescent="0.2">
      <c r="B1301" s="49"/>
      <c r="C1301" s="17"/>
      <c r="D1301" s="50"/>
      <c r="E1301" s="19"/>
      <c r="F1301" s="20"/>
      <c r="G1301" s="20"/>
      <c r="H1301" s="21"/>
      <c r="I1301" s="22"/>
      <c r="J1301" s="22"/>
    </row>
    <row r="1302" spans="2:11" x14ac:dyDescent="0.2">
      <c r="B1302" s="49" t="s">
        <v>679</v>
      </c>
      <c r="C1302" s="17" t="s">
        <v>680</v>
      </c>
      <c r="D1302" s="50" t="s">
        <v>686</v>
      </c>
      <c r="E1302" s="19" t="s">
        <v>222</v>
      </c>
      <c r="F1302" s="20" t="str">
        <f>UPPER(MID(B1302,1,2)&amp;UPPER(MID(K1302,16,3)&amp;UPPER(MID(K1302,21,3)&amp;LEN(K1302)&amp;UPPER(RIGHT(K1302,2)))))</f>
        <v>SAIREPOS45TS</v>
      </c>
      <c r="G1302" s="20" t="str">
        <f>$F$1302&amp;"_"&amp;UPPER(RIGHT(E1302,4))</f>
        <v>SAIREPOS45TS__B</v>
      </c>
      <c r="H1302" s="21"/>
      <c r="I1302" s="22"/>
      <c r="J1302" s="22"/>
      <c r="K1302" s="23" t="str">
        <f>SUBSTITUTE(A250," ","")</f>
        <v>APPAREILSSANITAIRES/POSE_Lavaboauge-2robinets</v>
      </c>
    </row>
    <row r="1303" spans="2:11" x14ac:dyDescent="0.2">
      <c r="B1303" s="49"/>
      <c r="C1303" s="17"/>
      <c r="D1303" s="50"/>
      <c r="E1303" s="19"/>
      <c r="F1303" s="20"/>
      <c r="G1303" s="20"/>
      <c r="H1303" s="21"/>
      <c r="I1303" s="22"/>
      <c r="J1303" s="22"/>
    </row>
    <row r="1304" spans="2:11" x14ac:dyDescent="0.2">
      <c r="B1304" s="49" t="s">
        <v>679</v>
      </c>
      <c r="C1304" s="17" t="s">
        <v>680</v>
      </c>
      <c r="D1304" s="50" t="s">
        <v>687</v>
      </c>
      <c r="E1304" s="19" t="s">
        <v>252</v>
      </c>
      <c r="F1304" s="20" t="str">
        <f>UPPER(MID(B1304,1,2)&amp;UPPER(MID(K1304,16,3)&amp;UPPER(MID(K1304,21,3)&amp;LEN(K1304)&amp;UPPER(RIGHT(K1304,2)))))</f>
        <v>SAIREPOS35NS</v>
      </c>
      <c r="G1304" s="20" t="str">
        <f>$F$1304&amp;"_"&amp;UPPER(RIGHT(E1304,4))</f>
        <v>SAIREPOS35NS__C</v>
      </c>
      <c r="H1304" s="21"/>
      <c r="I1304" s="22"/>
      <c r="J1304" s="22"/>
      <c r="K1304" s="23" t="str">
        <f>SUBSTITUTE(A251," ","")</f>
        <v>APPAREILSSANITAIRES/POSE_Lave-mains</v>
      </c>
    </row>
    <row r="1305" spans="2:11" x14ac:dyDescent="0.2">
      <c r="B1305" s="49"/>
      <c r="C1305" s="17"/>
      <c r="D1305" s="50"/>
      <c r="E1305" s="19"/>
      <c r="F1305" s="20"/>
      <c r="G1305" s="20"/>
      <c r="H1305" s="21"/>
      <c r="I1305" s="22"/>
      <c r="J1305" s="22"/>
    </row>
    <row r="1306" spans="2:11" x14ac:dyDescent="0.2">
      <c r="B1306" s="49" t="s">
        <v>679</v>
      </c>
      <c r="C1306" s="17" t="s">
        <v>680</v>
      </c>
      <c r="D1306" s="50" t="s">
        <v>688</v>
      </c>
      <c r="E1306" s="19" t="s">
        <v>689</v>
      </c>
      <c r="F1306" s="20" t="str">
        <f>UPPER(MID(B1306,1,2)&amp;UPPER(MID(K1306,16,3)&amp;UPPER(MID(K1306,21,3)&amp;LEN(K1306)&amp;UPPER(RIGHT(K1306,2)))))</f>
        <v>SAIREPOS42LE</v>
      </c>
      <c r="G1306" s="20" t="str">
        <f>$F$1306&amp;"_"&amp;UPPER(RIGHT(E1306,4))</f>
        <v>SAIREPOS42LE__D</v>
      </c>
      <c r="H1306" s="21"/>
      <c r="I1306" s="22"/>
      <c r="J1306" s="22"/>
      <c r="K1306" s="23" t="str">
        <f>SUBSTITUTE(A252," ","")</f>
        <v>APPAREILSSANITAIRES/POSE_Lave-mainsd'angle</v>
      </c>
    </row>
    <row r="1307" spans="2:11" x14ac:dyDescent="0.2">
      <c r="B1307" s="49"/>
      <c r="C1307" s="17"/>
      <c r="D1307" s="50"/>
      <c r="E1307" s="19"/>
      <c r="F1307" s="20"/>
      <c r="G1307" s="20"/>
      <c r="H1307" s="21"/>
      <c r="I1307" s="22"/>
      <c r="J1307" s="22"/>
    </row>
    <row r="1308" spans="2:11" x14ac:dyDescent="0.2">
      <c r="B1308" s="49" t="s">
        <v>679</v>
      </c>
      <c r="C1308" s="17" t="s">
        <v>680</v>
      </c>
      <c r="D1308" s="50" t="s">
        <v>690</v>
      </c>
      <c r="E1308" s="19" t="s">
        <v>195</v>
      </c>
      <c r="F1308" s="20" t="str">
        <f>UPPER(MID(B1308,1,2)&amp;UPPER(MID(K1308,16,3)&amp;UPPER(MID(K1308,21,3)&amp;LEN(K1308)&amp;UPPER(RIGHT(K1308,2)))))</f>
        <v>SAIREPOS53IS</v>
      </c>
      <c r="G1308" s="20" t="str">
        <f>$F$1308&amp;"_"&amp;UPPER(RIGHT(E1308,4))</f>
        <v>SAIREPOS53IS__A</v>
      </c>
      <c r="H1308" s="21"/>
      <c r="I1308" s="22"/>
      <c r="J1308" s="22"/>
      <c r="K1308" s="23" t="str">
        <f>SUBSTITUTE(A253," ","")</f>
        <v>APPAREILSSANITAIRES/POSE_Vasquesurplan-plannoncompris</v>
      </c>
    </row>
    <row r="1309" spans="2:11" x14ac:dyDescent="0.2">
      <c r="B1309" s="49"/>
      <c r="C1309" s="17"/>
      <c r="D1309" s="50"/>
      <c r="E1309" s="19"/>
      <c r="F1309" s="20"/>
      <c r="G1309" s="20"/>
      <c r="H1309" s="21"/>
      <c r="I1309" s="22"/>
      <c r="J1309" s="22"/>
    </row>
    <row r="1310" spans="2:11" x14ac:dyDescent="0.2">
      <c r="B1310" s="49" t="s">
        <v>679</v>
      </c>
      <c r="C1310" s="17" t="s">
        <v>680</v>
      </c>
      <c r="D1310" s="50" t="s">
        <v>691</v>
      </c>
      <c r="E1310" s="19" t="s">
        <v>195</v>
      </c>
      <c r="F1310" s="20" t="str">
        <f>UPPER(MID(B1310,1,2)&amp;UPPER(MID(K1310,16,3)&amp;UPPER(MID(K1310,21,3)&amp;LEN(K1310)&amp;UPPER(RIGHT(K1310,2)))))</f>
        <v>SAIREPOS35UE</v>
      </c>
      <c r="G1310" s="20" t="str">
        <f>$F$1310&amp;"_"&amp;UPPER(RIGHT(E1310,4))</f>
        <v>SAIREPOS35UE__A</v>
      </c>
      <c r="H1310" s="21"/>
      <c r="I1310" s="22"/>
      <c r="J1310" s="22"/>
      <c r="K1310" s="23" t="str">
        <f>SUBSTITUTE(A254," ","")</f>
        <v>APPAREILSSANITAIRES/POSE_Planvasque</v>
      </c>
    </row>
    <row r="1311" spans="2:11" x14ac:dyDescent="0.2">
      <c r="B1311" s="49"/>
      <c r="C1311" s="17"/>
      <c r="D1311" s="50"/>
      <c r="E1311" s="19"/>
      <c r="F1311" s="20"/>
      <c r="G1311" s="20"/>
      <c r="H1311" s="21"/>
      <c r="I1311" s="22"/>
      <c r="J1311" s="22"/>
    </row>
    <row r="1312" spans="2:11" x14ac:dyDescent="0.2">
      <c r="B1312" s="49" t="s">
        <v>679</v>
      </c>
      <c r="C1312" s="17" t="s">
        <v>680</v>
      </c>
      <c r="D1312" s="50" t="s">
        <v>692</v>
      </c>
      <c r="E1312" s="19" t="s">
        <v>195</v>
      </c>
      <c r="F1312" s="20" t="str">
        <f>UPPER(MID(B1312,1,2)&amp;UPPER(MID(K1312,16,3)&amp;UPPER(MID(K1312,21,3)&amp;LEN(K1312)&amp;UPPER(RIGHT(K1312,2)))))</f>
        <v>SAIREPOS32IR</v>
      </c>
      <c r="G1312" s="20" t="str">
        <f>$F$1312&amp;"_"&amp;UPPER(RIGHT(E1312,4))</f>
        <v>SAIREPOS32IR__A</v>
      </c>
      <c r="H1312" s="21"/>
      <c r="I1312" s="22"/>
      <c r="J1312" s="22"/>
      <c r="K1312" s="23" t="str">
        <f>SUBSTITUTE(A255," ","")</f>
        <v>APPAREILSSANITAIRES/POSE_Urinoir</v>
      </c>
    </row>
    <row r="1313" spans="2:11" x14ac:dyDescent="0.2">
      <c r="B1313" s="49"/>
      <c r="C1313" s="17"/>
      <c r="D1313" s="50"/>
      <c r="E1313" s="19"/>
      <c r="F1313" s="20"/>
      <c r="G1313" s="20"/>
      <c r="H1313" s="21"/>
      <c r="I1313" s="22"/>
      <c r="J1313" s="22"/>
    </row>
    <row r="1314" spans="2:11" x14ac:dyDescent="0.2">
      <c r="B1314" s="49" t="s">
        <v>679</v>
      </c>
      <c r="C1314" s="17" t="s">
        <v>680</v>
      </c>
      <c r="D1314" s="50" t="s">
        <v>693</v>
      </c>
      <c r="E1314" s="19" t="s">
        <v>195</v>
      </c>
      <c r="F1314" s="20" t="str">
        <f>UPPER(MID(B1314,1,2)&amp;UPPER(MID(K1314,16,3)&amp;UPPER(MID(K1314,21,3)&amp;LEN(K1314)&amp;UPPER(RIGHT(K1314,2)))))</f>
        <v>SAIREPOS31IR</v>
      </c>
      <c r="G1314" s="20" t="str">
        <f>$F$1314&amp;"_"&amp;UPPER(RIGHT(E1314,4))</f>
        <v>SAIREPOS31IR__A</v>
      </c>
      <c r="H1314" s="21"/>
      <c r="I1314" s="22"/>
      <c r="J1314" s="22"/>
      <c r="K1314" s="23" t="str">
        <f>SUBSTITUTE(A256," ","")</f>
        <v>APPAREILSSANITAIRES/POSE_Vidoir</v>
      </c>
    </row>
    <row r="1315" spans="2:11" x14ac:dyDescent="0.2">
      <c r="B1315" s="49"/>
      <c r="C1315" s="17"/>
      <c r="D1315" s="50"/>
      <c r="E1315" s="19"/>
      <c r="F1315" s="20"/>
      <c r="G1315" s="20"/>
      <c r="H1315" s="21"/>
      <c r="I1315" s="22"/>
      <c r="J1315" s="22"/>
    </row>
    <row r="1316" spans="2:11" x14ac:dyDescent="0.2">
      <c r="B1316" s="49" t="s">
        <v>679</v>
      </c>
      <c r="C1316" s="17" t="s">
        <v>680</v>
      </c>
      <c r="D1316" s="50" t="s">
        <v>694</v>
      </c>
      <c r="E1316" s="19" t="s">
        <v>195</v>
      </c>
      <c r="F1316" s="20" t="str">
        <f>UPPER(MID(B1316,1,2)&amp;UPPER(MID(K1316,16,3)&amp;UPPER(MID(K1316,21,3)&amp;LEN(K1316)&amp;UPPER(RIGHT(K1316,2)))))</f>
        <v>SAIREPOS31HE</v>
      </c>
      <c r="G1316" s="20" t="str">
        <f>$F$1316&amp;"_"&amp;UPPER(RIGHT(E1316,4))</f>
        <v>SAIREPOS31HE__A</v>
      </c>
      <c r="H1316" s="21"/>
      <c r="I1316" s="22"/>
      <c r="J1316" s="22"/>
      <c r="K1316" s="23" t="str">
        <f>SUBSTITUTE(A257," ","")</f>
        <v>APPAREILSSANITAIRES/POSE_Douche</v>
      </c>
    </row>
    <row r="1317" spans="2:11" x14ac:dyDescent="0.2">
      <c r="B1317" s="49"/>
      <c r="C1317" s="17"/>
      <c r="D1317" s="50"/>
      <c r="E1317" s="19"/>
      <c r="F1317" s="20"/>
      <c r="G1317" s="20"/>
      <c r="H1317" s="21"/>
      <c r="I1317" s="22"/>
      <c r="J1317" s="22"/>
    </row>
    <row r="1318" spans="2:11" x14ac:dyDescent="0.2">
      <c r="B1318" s="49" t="s">
        <v>679</v>
      </c>
      <c r="C1318" s="17" t="s">
        <v>680</v>
      </c>
      <c r="D1318" s="50" t="s">
        <v>695</v>
      </c>
      <c r="E1318" s="19" t="s">
        <v>195</v>
      </c>
      <c r="F1318" s="20" t="str">
        <f>UPPER(MID(B1318,1,2)&amp;UPPER(MID(K1318,16,3)&amp;UPPER(MID(K1318,21,3)&amp;LEN(K1318)&amp;UPPER(RIGHT(K1318,2)))))</f>
        <v>SAIREPOS44UL</v>
      </c>
      <c r="G1318" s="20" t="str">
        <f>$F$1318&amp;"_"&amp;UPPER(RIGHT(E1318,4))</f>
        <v>SAIREPOS44UL__A</v>
      </c>
      <c r="H1318" s="21"/>
      <c r="I1318" s="22"/>
      <c r="J1318" s="22"/>
      <c r="K1318" s="23" t="str">
        <f>SUBSTITUTE(A258," ","")</f>
        <v>APPAREILSSANITAIRES/POSE_Robinetdedoucheseul</v>
      </c>
    </row>
    <row r="1319" spans="2:11" x14ac:dyDescent="0.2">
      <c r="B1319" s="49"/>
      <c r="C1319" s="17"/>
      <c r="D1319" s="50"/>
      <c r="E1319" s="19"/>
      <c r="F1319" s="20"/>
      <c r="G1319" s="20"/>
      <c r="H1319" s="21"/>
      <c r="I1319" s="22"/>
      <c r="J1319" s="22"/>
    </row>
    <row r="1320" spans="2:11" x14ac:dyDescent="0.2">
      <c r="B1320" s="49" t="s">
        <v>679</v>
      </c>
      <c r="C1320" s="17" t="s">
        <v>680</v>
      </c>
      <c r="D1320" s="50" t="s">
        <v>696</v>
      </c>
      <c r="E1320" s="19" t="s">
        <v>195</v>
      </c>
      <c r="F1320" s="20" t="str">
        <f>UPPER(MID(B1320,1,2)&amp;UPPER(MID(K1320,16,3)&amp;UPPER(MID(K1320,21,3)&amp;LEN(K1320)&amp;UPPER(RIGHT(K1320,2)))))</f>
        <v>SAIREPOS49ER</v>
      </c>
      <c r="G1320" s="20" t="str">
        <f>$F$1320&amp;"_"&amp;UPPER(RIGHT(E1320,4))</f>
        <v>SAIREPOS49ER__A</v>
      </c>
      <c r="H1320" s="21"/>
      <c r="I1320" s="22"/>
      <c r="J1320" s="22"/>
      <c r="K1320" s="23" t="str">
        <f>SUBSTITUTE(A259," ","")</f>
        <v>APPAREILSSANITAIRES/POSE_Baignoireacrylique/acier</v>
      </c>
    </row>
    <row r="1321" spans="2:11" x14ac:dyDescent="0.2">
      <c r="B1321" s="49"/>
      <c r="C1321" s="17"/>
      <c r="D1321" s="50"/>
      <c r="E1321" s="19"/>
      <c r="F1321" s="20"/>
      <c r="G1321" s="20"/>
      <c r="H1321" s="21"/>
      <c r="I1321" s="22"/>
      <c r="J1321" s="22"/>
    </row>
    <row r="1322" spans="2:11" x14ac:dyDescent="0.2">
      <c r="B1322" s="49" t="s">
        <v>679</v>
      </c>
      <c r="C1322" s="17" t="s">
        <v>680</v>
      </c>
      <c r="D1322" s="50" t="s">
        <v>697</v>
      </c>
      <c r="E1322" s="19" t="s">
        <v>195</v>
      </c>
      <c r="F1322" s="20" t="str">
        <f>UPPER(MID(B1322,1,2)&amp;UPPER(MID(K1322,16,3)&amp;UPPER(MID(K1322,21,3)&amp;LEN(K1322)&amp;UPPER(RIGHT(K1322,2)))))</f>
        <v>SAIREPOS40RE</v>
      </c>
      <c r="G1322" s="20" t="str">
        <f>$F$1322&amp;"_"&amp;UPPER(RIGHT(E1322,4))</f>
        <v>SAIREPOS40RE__A</v>
      </c>
      <c r="H1322" s="21"/>
      <c r="I1322" s="22"/>
      <c r="J1322" s="22"/>
      <c r="K1322" s="23" t="str">
        <f>SUBSTITUTE(A260," ","")</f>
        <v>APPAREILSSANITAIRES/POSE_Cuvelaboratoire</v>
      </c>
    </row>
    <row r="1323" spans="2:11" x14ac:dyDescent="0.2">
      <c r="B1323" s="49"/>
      <c r="C1323" s="17"/>
      <c r="D1323" s="50"/>
      <c r="E1323" s="19"/>
      <c r="F1323" s="20"/>
      <c r="G1323" s="20"/>
      <c r="H1323" s="21"/>
      <c r="I1323" s="22"/>
      <c r="J1323" s="22"/>
    </row>
    <row r="1324" spans="2:11" x14ac:dyDescent="0.2">
      <c r="B1324" s="49" t="s">
        <v>679</v>
      </c>
      <c r="C1324" s="17" t="s">
        <v>680</v>
      </c>
      <c r="D1324" s="50" t="s">
        <v>698</v>
      </c>
      <c r="E1324" s="19" t="s">
        <v>195</v>
      </c>
      <c r="F1324" s="20" t="str">
        <f>UPPER(MID(B1324,1,2)&amp;UPPER(MID(K1324,16,3)&amp;UPPER(MID(K1324,21,3)&amp;LEN(K1324)&amp;UPPER(RIGHT(K1324,2)))))</f>
        <v>SAIREPOS30ER</v>
      </c>
      <c r="G1324" s="20" t="str">
        <f>$F$1324&amp;"_"&amp;UPPER(RIGHT(E1324,4))</f>
        <v>SAIREPOS30ER__A</v>
      </c>
      <c r="H1324" s="21"/>
      <c r="I1324" s="22"/>
      <c r="J1324" s="22"/>
      <c r="K1324" s="23" t="str">
        <f>SUBSTITUTE(A261," ","")</f>
        <v>APPAREILSSANITAIRES/POSE_Évier</v>
      </c>
    </row>
    <row r="1325" spans="2:11" x14ac:dyDescent="0.2">
      <c r="B1325" s="49"/>
      <c r="C1325" s="17"/>
      <c r="D1325" s="50"/>
      <c r="E1325" s="19"/>
      <c r="F1325" s="20"/>
      <c r="G1325" s="20"/>
      <c r="H1325" s="21"/>
      <c r="I1325" s="22"/>
      <c r="J1325" s="22"/>
    </row>
    <row r="1326" spans="2:11" x14ac:dyDescent="0.2">
      <c r="B1326" s="49" t="s">
        <v>679</v>
      </c>
      <c r="C1326" s="17" t="s">
        <v>699</v>
      </c>
      <c r="D1326" s="50" t="s">
        <v>700</v>
      </c>
      <c r="E1326" s="19" t="s">
        <v>195</v>
      </c>
      <c r="F1326" s="20" t="str">
        <f>UPPER(MID(B1326,1,2)&amp;UPPER(MID(K1326,16,3)&amp;UPPER(MID(K1326,21,3)&amp;LEN(K1326)&amp;UPPER(RIGHT(K1326,2)))))</f>
        <v>SATAIS_D44WC</v>
      </c>
      <c r="G1326" s="20" t="str">
        <f>$F$1326&amp;"_"&amp;UPPER(RIGHT(E1326,4))</f>
        <v>SATAIS_D44WC__A</v>
      </c>
      <c r="H1326" s="21"/>
      <c r="I1326" s="22"/>
      <c r="J1326" s="22"/>
      <c r="K1326" s="23" t="str">
        <f>SUBSTITUTE(A262," ","")</f>
        <v>ACCESSOIRESSANITAIRES_DistributeurdepapierWC</v>
      </c>
    </row>
    <row r="1327" spans="2:11" x14ac:dyDescent="0.2">
      <c r="B1327" s="49"/>
      <c r="C1327" s="17"/>
      <c r="D1327" s="50"/>
      <c r="E1327" s="19"/>
      <c r="F1327" s="20"/>
      <c r="G1327" s="20"/>
      <c r="H1327" s="21"/>
      <c r="I1327" s="22"/>
      <c r="J1327" s="22"/>
    </row>
    <row r="1328" spans="2:11" x14ac:dyDescent="0.2">
      <c r="B1328" s="49" t="s">
        <v>679</v>
      </c>
      <c r="C1328" s="17" t="s">
        <v>699</v>
      </c>
      <c r="D1328" s="50" t="s">
        <v>701</v>
      </c>
      <c r="E1328" s="19" t="s">
        <v>222</v>
      </c>
      <c r="F1328" s="20" t="str">
        <f>UPPER(MID(B1328,1,2)&amp;UPPER(MID(K1328,16,3)&amp;UPPER(MID(K1328,21,3)&amp;LEN(K1328)&amp;UPPER(RIGHT(K1328,2)))))</f>
        <v>SATAIS_D48NS</v>
      </c>
      <c r="G1328" s="20" t="str">
        <f>$F$1328&amp;"_"&amp;UPPER(RIGHT(E1328,4))</f>
        <v>SATAIS_D48NS__B</v>
      </c>
      <c r="H1328" s="21"/>
      <c r="I1328" s="22"/>
      <c r="J1328" s="22"/>
      <c r="K1328" s="23" t="str">
        <f>SUBSTITUTE(A263," ","")</f>
        <v>ACCESSOIRESSANITAIRES_Distributeurd'essuie-mains</v>
      </c>
    </row>
    <row r="1329" spans="2:11" x14ac:dyDescent="0.2">
      <c r="B1329" s="49"/>
      <c r="C1329" s="17"/>
      <c r="D1329" s="50"/>
      <c r="E1329" s="19"/>
      <c r="F1329" s="20"/>
      <c r="G1329" s="20"/>
      <c r="H1329" s="21"/>
      <c r="I1329" s="22"/>
      <c r="J1329" s="22"/>
    </row>
    <row r="1330" spans="2:11" x14ac:dyDescent="0.2">
      <c r="B1330" s="49" t="s">
        <v>679</v>
      </c>
      <c r="C1330" s="17" t="s">
        <v>699</v>
      </c>
      <c r="D1330" s="50" t="s">
        <v>702</v>
      </c>
      <c r="E1330" s="19" t="s">
        <v>252</v>
      </c>
      <c r="F1330" s="20" t="str">
        <f>UPPER(MID(B1330,1,2)&amp;UPPER(MID(K1330,16,3)&amp;UPPER(MID(K1330,21,3)&amp;LEN(K1330)&amp;UPPER(RIGHT(K1330,2)))))</f>
        <v>SATAIS_D41ON</v>
      </c>
      <c r="G1330" s="20" t="str">
        <f>$F$1330&amp;"_"&amp;UPPER(RIGHT(E1330,4))</f>
        <v>SATAIS_D41ON__C</v>
      </c>
      <c r="H1330" s="21"/>
      <c r="I1330" s="22"/>
      <c r="J1330" s="22"/>
      <c r="K1330" s="23" t="str">
        <f>SUBSTITUTE(A264," ","")</f>
        <v>ACCESSOIRESSANITAIRES_Distributeurdesavon</v>
      </c>
    </row>
    <row r="1331" spans="2:11" x14ac:dyDescent="0.2">
      <c r="B1331" s="49"/>
      <c r="C1331" s="17"/>
      <c r="D1331" s="50"/>
      <c r="E1331" s="19"/>
      <c r="F1331" s="20"/>
      <c r="G1331" s="20"/>
      <c r="H1331" s="21"/>
      <c r="I1331" s="22"/>
      <c r="J1331" s="22"/>
    </row>
    <row r="1332" spans="2:11" x14ac:dyDescent="0.2">
      <c r="B1332" s="49" t="s">
        <v>679</v>
      </c>
      <c r="C1332" s="17" t="s">
        <v>699</v>
      </c>
      <c r="D1332" s="50" t="s">
        <v>703</v>
      </c>
      <c r="E1332" s="19" t="s">
        <v>195</v>
      </c>
      <c r="F1332" s="20" t="str">
        <f>UPPER(MID(B1332,1,2)&amp;UPPER(MID(K1332,16,3)&amp;UPPER(MID(K1332,21,3)&amp;LEN(K1332)&amp;UPPER(RIGHT(K1332,2)))))</f>
        <v>SATAIS_P28RE</v>
      </c>
      <c r="G1332" s="20" t="str">
        <f>$F$1332&amp;"_"&amp;UPPER(RIGHT(E1332,4))</f>
        <v>SATAIS_P28RE__A</v>
      </c>
      <c r="H1332" s="21"/>
      <c r="I1332" s="22"/>
      <c r="J1332" s="22"/>
      <c r="K1332" s="23" t="str">
        <f>SUBSTITUTE(A265," ","")</f>
        <v>ACCESSOIRESSANITAIRES_Patère</v>
      </c>
    </row>
    <row r="1333" spans="2:11" x14ac:dyDescent="0.2">
      <c r="B1333" s="49"/>
      <c r="C1333" s="17"/>
      <c r="D1333" s="50"/>
      <c r="E1333" s="19"/>
      <c r="F1333" s="20"/>
      <c r="G1333" s="20"/>
      <c r="H1333" s="21"/>
      <c r="I1333" s="22"/>
      <c r="J1333" s="22"/>
    </row>
    <row r="1334" spans="2:11" x14ac:dyDescent="0.2">
      <c r="B1334" s="49" t="s">
        <v>679</v>
      </c>
      <c r="C1334" s="17" t="s">
        <v>699</v>
      </c>
      <c r="D1334" s="50" t="s">
        <v>704</v>
      </c>
      <c r="E1334" s="19" t="s">
        <v>195</v>
      </c>
      <c r="F1334" s="20" t="str">
        <f>UPPER(MID(B1334,1,2)&amp;UPPER(MID(K1334,16,3)&amp;UPPER(MID(K1334,21,3)&amp;LEN(K1334)&amp;UPPER(RIGHT(K1334,2)))))</f>
        <v>SATAIS_É36IR</v>
      </c>
      <c r="G1334" s="20" t="str">
        <f>$F$1334&amp;"_"&amp;UPPER(RIGHT(E1334,4))</f>
        <v>SATAIS_É36IR__A</v>
      </c>
      <c r="H1334" s="21"/>
      <c r="I1334" s="22"/>
      <c r="J1334" s="22"/>
      <c r="K1334" s="23" t="str">
        <f>SUBSTITUTE(A266," ","")</f>
        <v>ACCESSOIRESSANITAIRES_Écrand'urinoir</v>
      </c>
    </row>
    <row r="1335" spans="2:11" x14ac:dyDescent="0.2">
      <c r="B1335" s="49"/>
      <c r="C1335" s="17"/>
      <c r="D1335" s="50"/>
      <c r="E1335" s="19"/>
      <c r="F1335" s="20"/>
      <c r="G1335" s="20"/>
      <c r="H1335" s="21"/>
      <c r="I1335" s="22"/>
      <c r="J1335" s="22"/>
    </row>
    <row r="1336" spans="2:11" x14ac:dyDescent="0.2">
      <c r="B1336" s="49" t="s">
        <v>679</v>
      </c>
      <c r="C1336" s="17" t="s">
        <v>699</v>
      </c>
      <c r="D1336" s="50" t="s">
        <v>705</v>
      </c>
      <c r="E1336" s="19" t="s">
        <v>195</v>
      </c>
      <c r="F1336" s="20" t="str">
        <f>UPPER(MID(B1336,1,2)&amp;UPPER(MID(K1336,16,3)&amp;UPPER(MID(K1336,21,3)&amp;LEN(K1336)&amp;UPPER(RIGHT(K1336,2)))))</f>
        <v>SATAIS_P44XE</v>
      </c>
      <c r="G1336" s="20" t="str">
        <f>$F$1336&amp;"_"&amp;UPPER(RIGHT(E1336,4))</f>
        <v>SATAIS_P44XE__A</v>
      </c>
      <c r="H1336" s="21"/>
      <c r="I1336" s="22"/>
      <c r="J1336" s="22"/>
      <c r="K1336" s="23" t="str">
        <f>SUBSTITUTE(A267," ","")</f>
        <v>ACCESSOIRESSANITAIRES_Poignéedereléementfixe</v>
      </c>
    </row>
    <row r="1337" spans="2:11" x14ac:dyDescent="0.2">
      <c r="B1337" s="49"/>
      <c r="C1337" s="17"/>
      <c r="D1337" s="50"/>
      <c r="E1337" s="19"/>
      <c r="F1337" s="20"/>
      <c r="G1337" s="20"/>
      <c r="H1337" s="21"/>
      <c r="I1337" s="22"/>
      <c r="J1337" s="22"/>
    </row>
    <row r="1338" spans="2:11" x14ac:dyDescent="0.2">
      <c r="B1338" s="49" t="s">
        <v>679</v>
      </c>
      <c r="C1338" s="17" t="s">
        <v>699</v>
      </c>
      <c r="D1338" s="50" t="s">
        <v>706</v>
      </c>
      <c r="E1338" s="19" t="s">
        <v>222</v>
      </c>
      <c r="F1338" s="20" t="str">
        <f>UPPER(MID(B1338,1,2)&amp;UPPER(MID(K1338,16,3)&amp;UPPER(MID(K1338,21,3)&amp;LEN(K1338)&amp;UPPER(RIGHT(K1338,2)))))</f>
        <v>SATAIS_P47LE</v>
      </c>
      <c r="G1338" s="20" t="str">
        <f>$F$1338&amp;"_"&amp;UPPER(RIGHT(E1338,4))</f>
        <v>SATAIS_P47LE__B</v>
      </c>
      <c r="H1338" s="21"/>
      <c r="I1338" s="22"/>
      <c r="J1338" s="22"/>
      <c r="K1338" s="23" t="str">
        <f>SUBSTITUTE(A268," ","")</f>
        <v>ACCESSOIRESSANITAIRES_Poignéederelèvementmobile</v>
      </c>
    </row>
    <row r="1339" spans="2:11" x14ac:dyDescent="0.2">
      <c r="B1339" s="49"/>
      <c r="C1339" s="17"/>
      <c r="D1339" s="50"/>
      <c r="E1339" s="19"/>
      <c r="F1339" s="20"/>
      <c r="G1339" s="20"/>
      <c r="H1339" s="21"/>
      <c r="I1339" s="22"/>
      <c r="J1339" s="22"/>
    </row>
    <row r="1340" spans="2:11" x14ac:dyDescent="0.2">
      <c r="B1340" s="49" t="s">
        <v>679</v>
      </c>
      <c r="C1340" s="17" t="s">
        <v>699</v>
      </c>
      <c r="D1340" s="50" t="s">
        <v>707</v>
      </c>
      <c r="E1340" s="19" t="s">
        <v>195</v>
      </c>
      <c r="F1340" s="20" t="str">
        <f>UPPER(MID(B1340,1,2)&amp;UPPER(MID(K1340,16,3)&amp;UPPER(MID(K1340,21,3)&amp;LEN(K1340)&amp;UPPER(RIGHT(K1340,2)))))</f>
        <v>SATAIS_S35HE</v>
      </c>
      <c r="G1340" s="20" t="str">
        <f>$F$1340&amp;"_"&amp;UPPER(RIGHT(E1340,4))</f>
        <v>SATAIS_S35HE__A</v>
      </c>
      <c r="H1340" s="21"/>
      <c r="I1340" s="22"/>
      <c r="J1340" s="22"/>
      <c r="K1340" s="23" t="str">
        <f>SUBSTITUTE(A269," ","")</f>
        <v>ACCESSOIRESSANITAIRES_Siègededouche</v>
      </c>
    </row>
    <row r="1341" spans="2:11" x14ac:dyDescent="0.2">
      <c r="B1341" s="49"/>
      <c r="C1341" s="17"/>
      <c r="D1341" s="50"/>
      <c r="E1341" s="19"/>
      <c r="F1341" s="20"/>
      <c r="G1341" s="20"/>
      <c r="H1341" s="21"/>
      <c r="I1341" s="22"/>
      <c r="J1341" s="22"/>
    </row>
    <row r="1342" spans="2:11" x14ac:dyDescent="0.2">
      <c r="B1342" s="51" t="s">
        <v>708</v>
      </c>
      <c r="C1342" s="17" t="s">
        <v>709</v>
      </c>
      <c r="D1342" s="52" t="s">
        <v>710</v>
      </c>
      <c r="E1342" s="19" t="s">
        <v>711</v>
      </c>
      <c r="F1342" s="20" t="str">
        <f>UPPER(MID(B1342,1,2)&amp;UPPER(MID(K1342,16,3)&amp;UPPER(MID(K1342,21,3)&amp;LEN(K1342)&amp;UPPER(RIGHT(K1342,2)))))</f>
        <v>CAFUGTÔL6630</v>
      </c>
      <c r="G1342" s="20" t="str">
        <f t="shared" ref="G1342:G1353" si="94">$F$1342&amp;"_"&amp;UPPER(RIGHT(E1342,4))</f>
        <v>CAFUGTÔL6630_Ø 21</v>
      </c>
      <c r="H1342" s="21"/>
      <c r="I1342" s="22"/>
      <c r="K1342" s="23" t="str">
        <f>SUBSTITUTE(A271," ","")</f>
        <v>TRAVAUXDECALORIFUGE_TôleIsoxaleSTYROPLEX(réseaufroid)-Épaisseur30</v>
      </c>
    </row>
    <row r="1343" spans="2:11" x14ac:dyDescent="0.2">
      <c r="B1343" s="51" t="s">
        <v>708</v>
      </c>
      <c r="C1343" s="17" t="s">
        <v>709</v>
      </c>
      <c r="D1343" s="52" t="s">
        <v>710</v>
      </c>
      <c r="E1343" s="19" t="s">
        <v>712</v>
      </c>
      <c r="F1343" s="20"/>
      <c r="G1343" s="20" t="str">
        <f t="shared" si="94"/>
        <v>CAFUGTÔL6630_Ø 27</v>
      </c>
      <c r="H1343" s="21"/>
      <c r="I1343" s="22"/>
    </row>
    <row r="1344" spans="2:11" x14ac:dyDescent="0.2">
      <c r="B1344" s="51" t="s">
        <v>708</v>
      </c>
      <c r="C1344" s="17" t="s">
        <v>709</v>
      </c>
      <c r="D1344" s="52" t="s">
        <v>710</v>
      </c>
      <c r="E1344" s="19" t="s">
        <v>713</v>
      </c>
      <c r="F1344" s="20"/>
      <c r="G1344" s="20" t="str">
        <f t="shared" si="94"/>
        <v>CAFUGTÔL6630_Ø 34</v>
      </c>
      <c r="H1344" s="21"/>
      <c r="I1344" s="22"/>
    </row>
    <row r="1345" spans="2:11" x14ac:dyDescent="0.2">
      <c r="B1345" s="51" t="s">
        <v>708</v>
      </c>
      <c r="C1345" s="17" t="s">
        <v>709</v>
      </c>
      <c r="D1345" s="52" t="s">
        <v>710</v>
      </c>
      <c r="E1345" s="19" t="s">
        <v>714</v>
      </c>
      <c r="F1345" s="20"/>
      <c r="G1345" s="20" t="str">
        <f t="shared" si="94"/>
        <v>CAFUGTÔL6630_Ø 42</v>
      </c>
      <c r="H1345" s="21"/>
      <c r="I1345" s="22"/>
    </row>
    <row r="1346" spans="2:11" x14ac:dyDescent="0.2">
      <c r="B1346" s="51" t="s">
        <v>708</v>
      </c>
      <c r="C1346" s="17" t="s">
        <v>709</v>
      </c>
      <c r="D1346" s="52" t="s">
        <v>710</v>
      </c>
      <c r="E1346" s="19" t="s">
        <v>715</v>
      </c>
      <c r="F1346" s="20"/>
      <c r="G1346" s="20" t="str">
        <f t="shared" si="94"/>
        <v>CAFUGTÔL6630_Ø 49</v>
      </c>
      <c r="H1346" s="21"/>
      <c r="I1346" s="22"/>
    </row>
    <row r="1347" spans="2:11" x14ac:dyDescent="0.2">
      <c r="B1347" s="51" t="s">
        <v>708</v>
      </c>
      <c r="C1347" s="17" t="s">
        <v>709</v>
      </c>
      <c r="D1347" s="52" t="s">
        <v>710</v>
      </c>
      <c r="E1347" s="19" t="s">
        <v>716</v>
      </c>
      <c r="F1347" s="20"/>
      <c r="G1347" s="20" t="str">
        <f t="shared" si="94"/>
        <v>CAFUGTÔL6630_Ø 60</v>
      </c>
      <c r="H1347" s="21"/>
      <c r="I1347" s="22"/>
    </row>
    <row r="1348" spans="2:11" x14ac:dyDescent="0.2">
      <c r="B1348" s="51" t="s">
        <v>708</v>
      </c>
      <c r="C1348" s="17" t="s">
        <v>709</v>
      </c>
      <c r="D1348" s="52" t="s">
        <v>710</v>
      </c>
      <c r="E1348" s="19" t="s">
        <v>717</v>
      </c>
      <c r="F1348" s="20"/>
      <c r="G1348" s="20" t="str">
        <f t="shared" si="94"/>
        <v>CAFUGTÔL6630_Ø 76</v>
      </c>
      <c r="H1348" s="21"/>
      <c r="I1348" s="22"/>
    </row>
    <row r="1349" spans="2:11" x14ac:dyDescent="0.2">
      <c r="B1349" s="51" t="s">
        <v>708</v>
      </c>
      <c r="C1349" s="17" t="s">
        <v>709</v>
      </c>
      <c r="D1349" s="52" t="s">
        <v>710</v>
      </c>
      <c r="E1349" s="19" t="s">
        <v>718</v>
      </c>
      <c r="F1349" s="20"/>
      <c r="G1349" s="20" t="str">
        <f t="shared" si="94"/>
        <v>CAFUGTÔL6630_Ø 89</v>
      </c>
      <c r="H1349" s="21"/>
      <c r="I1349" s="22"/>
    </row>
    <row r="1350" spans="2:11" x14ac:dyDescent="0.2">
      <c r="B1350" s="51" t="s">
        <v>708</v>
      </c>
      <c r="C1350" s="17" t="s">
        <v>709</v>
      </c>
      <c r="D1350" s="52" t="s">
        <v>710</v>
      </c>
      <c r="E1350" s="19" t="s">
        <v>719</v>
      </c>
      <c r="F1350" s="20"/>
      <c r="G1350" s="20" t="str">
        <f t="shared" si="94"/>
        <v>CAFUGTÔL6630_ 114</v>
      </c>
      <c r="H1350" s="21"/>
      <c r="I1350" s="22"/>
    </row>
    <row r="1351" spans="2:11" x14ac:dyDescent="0.2">
      <c r="B1351" s="51" t="s">
        <v>708</v>
      </c>
      <c r="C1351" s="17" t="s">
        <v>709</v>
      </c>
      <c r="D1351" s="52" t="s">
        <v>710</v>
      </c>
      <c r="E1351" s="19" t="s">
        <v>720</v>
      </c>
      <c r="F1351" s="20"/>
      <c r="G1351" s="20" t="str">
        <f t="shared" si="94"/>
        <v>CAFUGTÔL6630_ 140</v>
      </c>
      <c r="H1351" s="21"/>
      <c r="I1351" s="22"/>
    </row>
    <row r="1352" spans="2:11" x14ac:dyDescent="0.2">
      <c r="B1352" s="51" t="s">
        <v>708</v>
      </c>
      <c r="C1352" s="17" t="s">
        <v>709</v>
      </c>
      <c r="D1352" s="52" t="s">
        <v>710</v>
      </c>
      <c r="E1352" s="19" t="s">
        <v>721</v>
      </c>
      <c r="F1352" s="20"/>
      <c r="G1352" s="20" t="str">
        <f t="shared" si="94"/>
        <v>CAFUGTÔL6630_ 168</v>
      </c>
      <c r="H1352" s="21"/>
      <c r="I1352" s="22"/>
    </row>
    <row r="1353" spans="2:11" x14ac:dyDescent="0.2">
      <c r="B1353" s="51" t="s">
        <v>708</v>
      </c>
      <c r="C1353" s="17" t="s">
        <v>709</v>
      </c>
      <c r="D1353" s="52" t="s">
        <v>710</v>
      </c>
      <c r="E1353" s="19" t="s">
        <v>722</v>
      </c>
      <c r="F1353" s="20"/>
      <c r="G1353" s="20" t="str">
        <f t="shared" si="94"/>
        <v>CAFUGTÔL6630_ 219</v>
      </c>
      <c r="H1353" s="21"/>
      <c r="I1353" s="22"/>
    </row>
    <row r="1354" spans="2:11" x14ac:dyDescent="0.2">
      <c r="B1354" s="51"/>
      <c r="C1354" s="17"/>
      <c r="D1354" s="52"/>
      <c r="E1354" s="19"/>
      <c r="F1354" s="20"/>
      <c r="G1354" s="20"/>
      <c r="H1354" s="21"/>
      <c r="I1354" s="22"/>
    </row>
    <row r="1355" spans="2:11" x14ac:dyDescent="0.2">
      <c r="B1355" s="51" t="s">
        <v>708</v>
      </c>
      <c r="C1355" s="17" t="s">
        <v>709</v>
      </c>
      <c r="D1355" s="52" t="s">
        <v>723</v>
      </c>
      <c r="E1355" s="19" t="s">
        <v>711</v>
      </c>
      <c r="F1355" s="20" t="str">
        <f>UPPER(MID(B1355,1,2)&amp;UPPER(MID(K1355,16,3)&amp;UPPER(MID(K1355,21,3)&amp;LEN(K1355)&amp;UPPER(RIGHT(K1355,2)))))</f>
        <v>CAFUGTÔL6540</v>
      </c>
      <c r="G1355" s="20" t="str">
        <f t="shared" ref="G1355:G1366" si="95">$F$1355&amp;"_"&amp;UPPER(RIGHT(E1355,4))</f>
        <v>CAFUGTÔL6540_Ø 21</v>
      </c>
      <c r="H1355" s="21"/>
      <c r="I1355" s="22"/>
      <c r="K1355" s="23" t="str">
        <f>SUBSTITUTE(A272," ","")</f>
        <v>TRAVAUXDECALORIFUGE_TôleIsoxaleSTYROPLEX(réseaufroid)-Épaisseur40</v>
      </c>
    </row>
    <row r="1356" spans="2:11" x14ac:dyDescent="0.2">
      <c r="B1356" s="51" t="s">
        <v>708</v>
      </c>
      <c r="C1356" s="17" t="s">
        <v>709</v>
      </c>
      <c r="D1356" s="52" t="s">
        <v>723</v>
      </c>
      <c r="E1356" s="19" t="s">
        <v>712</v>
      </c>
      <c r="F1356" s="20"/>
      <c r="G1356" s="20" t="str">
        <f t="shared" si="95"/>
        <v>CAFUGTÔL6540_Ø 27</v>
      </c>
      <c r="H1356" s="21"/>
      <c r="I1356" s="22"/>
    </row>
    <row r="1357" spans="2:11" x14ac:dyDescent="0.2">
      <c r="B1357" s="51" t="s">
        <v>708</v>
      </c>
      <c r="C1357" s="17" t="s">
        <v>709</v>
      </c>
      <c r="D1357" s="52" t="s">
        <v>723</v>
      </c>
      <c r="E1357" s="19" t="s">
        <v>713</v>
      </c>
      <c r="F1357" s="20"/>
      <c r="G1357" s="20" t="str">
        <f t="shared" si="95"/>
        <v>CAFUGTÔL6540_Ø 34</v>
      </c>
      <c r="H1357" s="21"/>
      <c r="I1357" s="22"/>
    </row>
    <row r="1358" spans="2:11" x14ac:dyDescent="0.2">
      <c r="B1358" s="51" t="s">
        <v>708</v>
      </c>
      <c r="C1358" s="17" t="s">
        <v>709</v>
      </c>
      <c r="D1358" s="52" t="s">
        <v>723</v>
      </c>
      <c r="E1358" s="19" t="s">
        <v>714</v>
      </c>
      <c r="F1358" s="20"/>
      <c r="G1358" s="20" t="str">
        <f t="shared" si="95"/>
        <v>CAFUGTÔL6540_Ø 42</v>
      </c>
      <c r="H1358" s="21"/>
      <c r="I1358" s="22"/>
    </row>
    <row r="1359" spans="2:11" x14ac:dyDescent="0.2">
      <c r="B1359" s="51" t="s">
        <v>708</v>
      </c>
      <c r="C1359" s="17" t="s">
        <v>709</v>
      </c>
      <c r="D1359" s="52" t="s">
        <v>723</v>
      </c>
      <c r="E1359" s="19" t="s">
        <v>715</v>
      </c>
      <c r="F1359" s="20"/>
      <c r="G1359" s="20" t="str">
        <f t="shared" si="95"/>
        <v>CAFUGTÔL6540_Ø 49</v>
      </c>
      <c r="H1359" s="21"/>
      <c r="I1359" s="22"/>
    </row>
    <row r="1360" spans="2:11" x14ac:dyDescent="0.2">
      <c r="B1360" s="51" t="s">
        <v>708</v>
      </c>
      <c r="C1360" s="17" t="s">
        <v>709</v>
      </c>
      <c r="D1360" s="52" t="s">
        <v>723</v>
      </c>
      <c r="E1360" s="19" t="s">
        <v>716</v>
      </c>
      <c r="F1360" s="20"/>
      <c r="G1360" s="20" t="str">
        <f t="shared" si="95"/>
        <v>CAFUGTÔL6540_Ø 60</v>
      </c>
      <c r="H1360" s="21"/>
      <c r="I1360" s="22"/>
    </row>
    <row r="1361" spans="2:11" x14ac:dyDescent="0.2">
      <c r="B1361" s="51" t="s">
        <v>708</v>
      </c>
      <c r="C1361" s="17" t="s">
        <v>709</v>
      </c>
      <c r="D1361" s="52" t="s">
        <v>723</v>
      </c>
      <c r="E1361" s="19" t="s">
        <v>717</v>
      </c>
      <c r="F1361" s="20"/>
      <c r="G1361" s="20" t="str">
        <f t="shared" si="95"/>
        <v>CAFUGTÔL6540_Ø 76</v>
      </c>
      <c r="H1361" s="21"/>
      <c r="I1361" s="22"/>
    </row>
    <row r="1362" spans="2:11" x14ac:dyDescent="0.2">
      <c r="B1362" s="51" t="s">
        <v>708</v>
      </c>
      <c r="C1362" s="17" t="s">
        <v>709</v>
      </c>
      <c r="D1362" s="52" t="s">
        <v>723</v>
      </c>
      <c r="E1362" s="19" t="s">
        <v>718</v>
      </c>
      <c r="F1362" s="20"/>
      <c r="G1362" s="20" t="str">
        <f t="shared" si="95"/>
        <v>CAFUGTÔL6540_Ø 89</v>
      </c>
      <c r="H1362" s="21"/>
      <c r="I1362" s="22"/>
    </row>
    <row r="1363" spans="2:11" x14ac:dyDescent="0.2">
      <c r="B1363" s="51" t="s">
        <v>708</v>
      </c>
      <c r="C1363" s="17" t="s">
        <v>709</v>
      </c>
      <c r="D1363" s="52" t="s">
        <v>723</v>
      </c>
      <c r="E1363" s="19" t="s">
        <v>719</v>
      </c>
      <c r="F1363" s="20"/>
      <c r="G1363" s="20" t="str">
        <f t="shared" si="95"/>
        <v>CAFUGTÔL6540_ 114</v>
      </c>
      <c r="H1363" s="21"/>
      <c r="I1363" s="22"/>
    </row>
    <row r="1364" spans="2:11" x14ac:dyDescent="0.2">
      <c r="B1364" s="51" t="s">
        <v>708</v>
      </c>
      <c r="C1364" s="17" t="s">
        <v>709</v>
      </c>
      <c r="D1364" s="52" t="s">
        <v>723</v>
      </c>
      <c r="E1364" s="19" t="s">
        <v>720</v>
      </c>
      <c r="F1364" s="20"/>
      <c r="G1364" s="20" t="str">
        <f t="shared" si="95"/>
        <v>CAFUGTÔL6540_ 140</v>
      </c>
      <c r="H1364" s="21"/>
      <c r="I1364" s="22"/>
    </row>
    <row r="1365" spans="2:11" x14ac:dyDescent="0.2">
      <c r="B1365" s="51" t="s">
        <v>708</v>
      </c>
      <c r="C1365" s="17" t="s">
        <v>709</v>
      </c>
      <c r="D1365" s="52" t="s">
        <v>723</v>
      </c>
      <c r="E1365" s="19" t="s">
        <v>721</v>
      </c>
      <c r="F1365" s="20"/>
      <c r="G1365" s="20" t="str">
        <f t="shared" si="95"/>
        <v>CAFUGTÔL6540_ 168</v>
      </c>
      <c r="H1365" s="21"/>
      <c r="I1365" s="22"/>
    </row>
    <row r="1366" spans="2:11" x14ac:dyDescent="0.2">
      <c r="B1366" s="51" t="s">
        <v>708</v>
      </c>
      <c r="C1366" s="17" t="s">
        <v>709</v>
      </c>
      <c r="D1366" s="52" t="s">
        <v>723</v>
      </c>
      <c r="E1366" s="19" t="s">
        <v>722</v>
      </c>
      <c r="F1366" s="20"/>
      <c r="G1366" s="20" t="str">
        <f t="shared" si="95"/>
        <v>CAFUGTÔL6540_ 219</v>
      </c>
      <c r="H1366" s="21"/>
      <c r="I1366" s="22"/>
    </row>
    <row r="1367" spans="2:11" x14ac:dyDescent="0.2">
      <c r="B1367" s="51"/>
      <c r="C1367" s="17"/>
      <c r="D1367" s="52"/>
      <c r="E1367" s="19"/>
      <c r="F1367" s="20"/>
      <c r="G1367" s="20"/>
      <c r="H1367" s="21"/>
      <c r="I1367" s="22"/>
    </row>
    <row r="1368" spans="2:11" x14ac:dyDescent="0.2">
      <c r="B1368" s="51" t="s">
        <v>708</v>
      </c>
      <c r="C1368" s="17" t="s">
        <v>709</v>
      </c>
      <c r="D1368" s="52" t="s">
        <v>724</v>
      </c>
      <c r="E1368" s="19" t="s">
        <v>711</v>
      </c>
      <c r="F1368" s="20" t="str">
        <f>UPPER(MID(B1368,1,2)&amp;UPPER(MID(K1368,16,3)&amp;UPPER(MID(K1368,21,3)&amp;LEN(K1368)&amp;UPPER(RIGHT(K1368,2)))))</f>
        <v>CAFUGLAI6830</v>
      </c>
      <c r="G1368" s="20" t="str">
        <f t="shared" ref="G1368:G1379" si="96">$F$1368&amp;"_"&amp;UPPER(RIGHT(E1368,4))</f>
        <v>CAFUGLAI6830_Ø 21</v>
      </c>
      <c r="H1368" s="21"/>
      <c r="I1368" s="22"/>
      <c r="K1368" s="23" t="str">
        <f>SUBSTITUTE(A273," ","")</f>
        <v>TRAVAUXDECALORIFUGE_Lainederoche(réseauchaud)TôleIsoxale-Épaisseur30</v>
      </c>
    </row>
    <row r="1369" spans="2:11" x14ac:dyDescent="0.2">
      <c r="B1369" s="51" t="s">
        <v>708</v>
      </c>
      <c r="C1369" s="17" t="s">
        <v>709</v>
      </c>
      <c r="D1369" s="52" t="s">
        <v>724</v>
      </c>
      <c r="E1369" s="19" t="s">
        <v>712</v>
      </c>
      <c r="F1369" s="20"/>
      <c r="G1369" s="20" t="str">
        <f t="shared" si="96"/>
        <v>CAFUGLAI6830_Ø 27</v>
      </c>
      <c r="H1369" s="21"/>
      <c r="I1369" s="22"/>
    </row>
    <row r="1370" spans="2:11" x14ac:dyDescent="0.2">
      <c r="B1370" s="51" t="s">
        <v>708</v>
      </c>
      <c r="C1370" s="17" t="s">
        <v>709</v>
      </c>
      <c r="D1370" s="52" t="s">
        <v>724</v>
      </c>
      <c r="E1370" s="19" t="s">
        <v>713</v>
      </c>
      <c r="F1370" s="20"/>
      <c r="G1370" s="20" t="str">
        <f t="shared" si="96"/>
        <v>CAFUGLAI6830_Ø 34</v>
      </c>
      <c r="H1370" s="21"/>
      <c r="I1370" s="22"/>
    </row>
    <row r="1371" spans="2:11" x14ac:dyDescent="0.2">
      <c r="B1371" s="51" t="s">
        <v>708</v>
      </c>
      <c r="C1371" s="17" t="s">
        <v>709</v>
      </c>
      <c r="D1371" s="52" t="s">
        <v>724</v>
      </c>
      <c r="E1371" s="19" t="s">
        <v>714</v>
      </c>
      <c r="F1371" s="20"/>
      <c r="G1371" s="20" t="str">
        <f t="shared" si="96"/>
        <v>CAFUGLAI6830_Ø 42</v>
      </c>
      <c r="H1371" s="21"/>
      <c r="I1371" s="22"/>
    </row>
    <row r="1372" spans="2:11" x14ac:dyDescent="0.2">
      <c r="B1372" s="51" t="s">
        <v>708</v>
      </c>
      <c r="C1372" s="17" t="s">
        <v>709</v>
      </c>
      <c r="D1372" s="52" t="s">
        <v>724</v>
      </c>
      <c r="E1372" s="19" t="s">
        <v>715</v>
      </c>
      <c r="F1372" s="20"/>
      <c r="G1372" s="20" t="str">
        <f t="shared" si="96"/>
        <v>CAFUGLAI6830_Ø 49</v>
      </c>
      <c r="H1372" s="21"/>
      <c r="I1372" s="22"/>
    </row>
    <row r="1373" spans="2:11" x14ac:dyDescent="0.2">
      <c r="B1373" s="51" t="s">
        <v>708</v>
      </c>
      <c r="C1373" s="17" t="s">
        <v>709</v>
      </c>
      <c r="D1373" s="52" t="s">
        <v>724</v>
      </c>
      <c r="E1373" s="19" t="s">
        <v>716</v>
      </c>
      <c r="F1373" s="20"/>
      <c r="G1373" s="20" t="str">
        <f t="shared" si="96"/>
        <v>CAFUGLAI6830_Ø 60</v>
      </c>
      <c r="H1373" s="21"/>
      <c r="I1373" s="22"/>
    </row>
    <row r="1374" spans="2:11" x14ac:dyDescent="0.2">
      <c r="B1374" s="51" t="s">
        <v>708</v>
      </c>
      <c r="C1374" s="17" t="s">
        <v>709</v>
      </c>
      <c r="D1374" s="52" t="s">
        <v>724</v>
      </c>
      <c r="E1374" s="19" t="s">
        <v>717</v>
      </c>
      <c r="F1374" s="20"/>
      <c r="G1374" s="20" t="str">
        <f t="shared" si="96"/>
        <v>CAFUGLAI6830_Ø 76</v>
      </c>
      <c r="H1374" s="21"/>
      <c r="I1374" s="22"/>
    </row>
    <row r="1375" spans="2:11" x14ac:dyDescent="0.2">
      <c r="B1375" s="51" t="s">
        <v>708</v>
      </c>
      <c r="C1375" s="17" t="s">
        <v>709</v>
      </c>
      <c r="D1375" s="52" t="s">
        <v>724</v>
      </c>
      <c r="E1375" s="19" t="s">
        <v>718</v>
      </c>
      <c r="F1375" s="20"/>
      <c r="G1375" s="20" t="str">
        <f t="shared" si="96"/>
        <v>CAFUGLAI6830_Ø 89</v>
      </c>
      <c r="H1375" s="21"/>
      <c r="I1375" s="22"/>
    </row>
    <row r="1376" spans="2:11" x14ac:dyDescent="0.2">
      <c r="B1376" s="51" t="s">
        <v>708</v>
      </c>
      <c r="C1376" s="17" t="s">
        <v>709</v>
      </c>
      <c r="D1376" s="52" t="s">
        <v>724</v>
      </c>
      <c r="E1376" s="19" t="s">
        <v>719</v>
      </c>
      <c r="F1376" s="20"/>
      <c r="G1376" s="20" t="str">
        <f t="shared" si="96"/>
        <v>CAFUGLAI6830_ 114</v>
      </c>
      <c r="H1376" s="21"/>
      <c r="I1376" s="22"/>
    </row>
    <row r="1377" spans="2:11" x14ac:dyDescent="0.2">
      <c r="B1377" s="51" t="s">
        <v>708</v>
      </c>
      <c r="C1377" s="17" t="s">
        <v>709</v>
      </c>
      <c r="D1377" s="52" t="s">
        <v>724</v>
      </c>
      <c r="E1377" s="19" t="s">
        <v>720</v>
      </c>
      <c r="F1377" s="20"/>
      <c r="G1377" s="20" t="str">
        <f t="shared" si="96"/>
        <v>CAFUGLAI6830_ 140</v>
      </c>
      <c r="H1377" s="21"/>
      <c r="I1377" s="22"/>
    </row>
    <row r="1378" spans="2:11" x14ac:dyDescent="0.2">
      <c r="B1378" s="51" t="s">
        <v>708</v>
      </c>
      <c r="C1378" s="17" t="s">
        <v>709</v>
      </c>
      <c r="D1378" s="52" t="s">
        <v>724</v>
      </c>
      <c r="E1378" s="19" t="s">
        <v>721</v>
      </c>
      <c r="F1378" s="20"/>
      <c r="G1378" s="20" t="str">
        <f t="shared" si="96"/>
        <v>CAFUGLAI6830_ 168</v>
      </c>
      <c r="H1378" s="21"/>
      <c r="I1378" s="22"/>
    </row>
    <row r="1379" spans="2:11" x14ac:dyDescent="0.2">
      <c r="B1379" s="51" t="s">
        <v>708</v>
      </c>
      <c r="C1379" s="17" t="s">
        <v>709</v>
      </c>
      <c r="D1379" s="52" t="s">
        <v>724</v>
      </c>
      <c r="E1379" s="19" t="s">
        <v>722</v>
      </c>
      <c r="F1379" s="20"/>
      <c r="G1379" s="20" t="str">
        <f t="shared" si="96"/>
        <v>CAFUGLAI6830_ 219</v>
      </c>
      <c r="H1379" s="21"/>
      <c r="I1379" s="22"/>
    </row>
    <row r="1380" spans="2:11" x14ac:dyDescent="0.2">
      <c r="B1380" s="51"/>
      <c r="C1380" s="17"/>
      <c r="D1380" s="52"/>
      <c r="E1380" s="19"/>
      <c r="F1380" s="20"/>
      <c r="G1380" s="20"/>
      <c r="H1380" s="21"/>
      <c r="I1380" s="22"/>
    </row>
    <row r="1381" spans="2:11" x14ac:dyDescent="0.2">
      <c r="B1381" s="51" t="s">
        <v>708</v>
      </c>
      <c r="C1381" s="17" t="s">
        <v>709</v>
      </c>
      <c r="D1381" s="52" t="s">
        <v>725</v>
      </c>
      <c r="E1381" s="19" t="s">
        <v>711</v>
      </c>
      <c r="F1381" s="20" t="str">
        <f>UPPER(MID(B1381,1,2)&amp;UPPER(MID(K1381,16,3)&amp;UPPER(MID(K1381,21,3)&amp;LEN(K1381)&amp;UPPER(RIGHT(K1381,2)))))</f>
        <v>CAFUGLAI6840</v>
      </c>
      <c r="G1381" s="20" t="str">
        <f t="shared" ref="G1381:G1392" si="97">$F$1381&amp;"_"&amp;UPPER(RIGHT(E1381,4))</f>
        <v>CAFUGLAI6840_Ø 21</v>
      </c>
      <c r="H1381" s="21"/>
      <c r="I1381" s="22"/>
      <c r="K1381" s="23" t="str">
        <f>SUBSTITUTE(A274," ","")</f>
        <v>TRAVAUXDECALORIFUGE_Lainederoche(réseauchaud)TôleIsoxale-Épaisseur40</v>
      </c>
    </row>
    <row r="1382" spans="2:11" x14ac:dyDescent="0.2">
      <c r="B1382" s="51" t="s">
        <v>708</v>
      </c>
      <c r="C1382" s="17" t="s">
        <v>709</v>
      </c>
      <c r="D1382" s="52" t="s">
        <v>725</v>
      </c>
      <c r="E1382" s="19" t="s">
        <v>712</v>
      </c>
      <c r="F1382" s="20"/>
      <c r="G1382" s="20" t="str">
        <f t="shared" si="97"/>
        <v>CAFUGLAI6840_Ø 27</v>
      </c>
      <c r="H1382" s="21"/>
      <c r="I1382" s="22"/>
    </row>
    <row r="1383" spans="2:11" x14ac:dyDescent="0.2">
      <c r="B1383" s="51" t="s">
        <v>708</v>
      </c>
      <c r="C1383" s="17" t="s">
        <v>709</v>
      </c>
      <c r="D1383" s="52" t="s">
        <v>725</v>
      </c>
      <c r="E1383" s="19" t="s">
        <v>713</v>
      </c>
      <c r="F1383" s="20"/>
      <c r="G1383" s="20" t="str">
        <f t="shared" si="97"/>
        <v>CAFUGLAI6840_Ø 34</v>
      </c>
      <c r="H1383" s="21"/>
      <c r="I1383" s="22"/>
    </row>
    <row r="1384" spans="2:11" x14ac:dyDescent="0.2">
      <c r="B1384" s="51" t="s">
        <v>708</v>
      </c>
      <c r="C1384" s="17" t="s">
        <v>709</v>
      </c>
      <c r="D1384" s="52" t="s">
        <v>725</v>
      </c>
      <c r="E1384" s="19" t="s">
        <v>714</v>
      </c>
      <c r="F1384" s="20"/>
      <c r="G1384" s="20" t="str">
        <f t="shared" si="97"/>
        <v>CAFUGLAI6840_Ø 42</v>
      </c>
      <c r="H1384" s="21"/>
      <c r="I1384" s="22"/>
    </row>
    <row r="1385" spans="2:11" x14ac:dyDescent="0.2">
      <c r="B1385" s="51" t="s">
        <v>708</v>
      </c>
      <c r="C1385" s="17" t="s">
        <v>709</v>
      </c>
      <c r="D1385" s="52" t="s">
        <v>725</v>
      </c>
      <c r="E1385" s="19" t="s">
        <v>715</v>
      </c>
      <c r="F1385" s="20"/>
      <c r="G1385" s="20" t="str">
        <f t="shared" si="97"/>
        <v>CAFUGLAI6840_Ø 49</v>
      </c>
      <c r="H1385" s="21"/>
      <c r="I1385" s="22"/>
    </row>
    <row r="1386" spans="2:11" x14ac:dyDescent="0.2">
      <c r="B1386" s="51" t="s">
        <v>708</v>
      </c>
      <c r="C1386" s="17" t="s">
        <v>709</v>
      </c>
      <c r="D1386" s="52" t="s">
        <v>725</v>
      </c>
      <c r="E1386" s="19" t="s">
        <v>716</v>
      </c>
      <c r="F1386" s="20"/>
      <c r="G1386" s="20" t="str">
        <f t="shared" si="97"/>
        <v>CAFUGLAI6840_Ø 60</v>
      </c>
      <c r="H1386" s="21"/>
      <c r="I1386" s="22"/>
    </row>
    <row r="1387" spans="2:11" x14ac:dyDescent="0.2">
      <c r="B1387" s="51" t="s">
        <v>708</v>
      </c>
      <c r="C1387" s="17" t="s">
        <v>709</v>
      </c>
      <c r="D1387" s="52" t="s">
        <v>725</v>
      </c>
      <c r="E1387" s="19" t="s">
        <v>717</v>
      </c>
      <c r="F1387" s="20"/>
      <c r="G1387" s="20" t="str">
        <f t="shared" si="97"/>
        <v>CAFUGLAI6840_Ø 76</v>
      </c>
      <c r="H1387" s="21"/>
      <c r="I1387" s="22"/>
    </row>
    <row r="1388" spans="2:11" x14ac:dyDescent="0.2">
      <c r="B1388" s="51" t="s">
        <v>708</v>
      </c>
      <c r="C1388" s="17" t="s">
        <v>709</v>
      </c>
      <c r="D1388" s="52" t="s">
        <v>725</v>
      </c>
      <c r="E1388" s="19" t="s">
        <v>718</v>
      </c>
      <c r="F1388" s="20"/>
      <c r="G1388" s="20" t="str">
        <f t="shared" si="97"/>
        <v>CAFUGLAI6840_Ø 89</v>
      </c>
      <c r="H1388" s="21"/>
      <c r="I1388" s="22"/>
    </row>
    <row r="1389" spans="2:11" x14ac:dyDescent="0.2">
      <c r="B1389" s="51" t="s">
        <v>708</v>
      </c>
      <c r="C1389" s="17" t="s">
        <v>709</v>
      </c>
      <c r="D1389" s="52" t="s">
        <v>725</v>
      </c>
      <c r="E1389" s="19" t="s">
        <v>719</v>
      </c>
      <c r="F1389" s="20"/>
      <c r="G1389" s="20" t="str">
        <f t="shared" si="97"/>
        <v>CAFUGLAI6840_ 114</v>
      </c>
      <c r="H1389" s="21"/>
      <c r="I1389" s="22"/>
    </row>
    <row r="1390" spans="2:11" x14ac:dyDescent="0.2">
      <c r="B1390" s="51" t="s">
        <v>708</v>
      </c>
      <c r="C1390" s="17" t="s">
        <v>709</v>
      </c>
      <c r="D1390" s="52" t="s">
        <v>725</v>
      </c>
      <c r="E1390" s="19" t="s">
        <v>720</v>
      </c>
      <c r="F1390" s="20"/>
      <c r="G1390" s="20" t="str">
        <f t="shared" si="97"/>
        <v>CAFUGLAI6840_ 140</v>
      </c>
      <c r="H1390" s="21"/>
      <c r="I1390" s="22"/>
    </row>
    <row r="1391" spans="2:11" x14ac:dyDescent="0.2">
      <c r="B1391" s="51" t="s">
        <v>708</v>
      </c>
      <c r="C1391" s="17" t="s">
        <v>709</v>
      </c>
      <c r="D1391" s="52" t="s">
        <v>725</v>
      </c>
      <c r="E1391" s="19" t="s">
        <v>721</v>
      </c>
      <c r="F1391" s="20"/>
      <c r="G1391" s="20" t="str">
        <f t="shared" si="97"/>
        <v>CAFUGLAI6840_ 168</v>
      </c>
      <c r="H1391" s="21"/>
      <c r="I1391" s="22"/>
    </row>
    <row r="1392" spans="2:11" x14ac:dyDescent="0.2">
      <c r="B1392" s="51" t="s">
        <v>708</v>
      </c>
      <c r="C1392" s="17" t="s">
        <v>709</v>
      </c>
      <c r="D1392" s="52" t="s">
        <v>725</v>
      </c>
      <c r="E1392" s="19" t="s">
        <v>722</v>
      </c>
      <c r="F1392" s="20"/>
      <c r="G1392" s="20" t="str">
        <f t="shared" si="97"/>
        <v>CAFUGLAI6840_ 219</v>
      </c>
      <c r="H1392" s="21"/>
      <c r="I1392" s="22"/>
    </row>
    <row r="1393" spans="2:11" x14ac:dyDescent="0.2">
      <c r="B1393" s="51"/>
      <c r="C1393" s="17"/>
      <c r="D1393" s="52"/>
      <c r="E1393" s="19"/>
      <c r="F1393" s="20"/>
      <c r="G1393" s="20"/>
      <c r="H1393" s="21"/>
      <c r="I1393" s="22"/>
    </row>
    <row r="1394" spans="2:11" x14ac:dyDescent="0.2">
      <c r="B1394" s="51" t="s">
        <v>708</v>
      </c>
      <c r="C1394" s="17" t="s">
        <v>709</v>
      </c>
      <c r="D1394" s="52" t="s">
        <v>726</v>
      </c>
      <c r="E1394" s="19" t="s">
        <v>711</v>
      </c>
      <c r="F1394" s="20" t="str">
        <f>UPPER(MID(B1394,1,2)&amp;UPPER(MID(K1394,16,3)&amp;UPPER(MID(K1394,21,3)&amp;LEN(K1394)&amp;UPPER(RIGHT(K1394,2)))))</f>
        <v>CAFUGLAI6850</v>
      </c>
      <c r="G1394" s="20" t="str">
        <f t="shared" ref="G1394:G1405" si="98">$F$1394&amp;"_"&amp;UPPER(RIGHT(E1394,4))</f>
        <v>CAFUGLAI6850_Ø 21</v>
      </c>
      <c r="H1394" s="21"/>
      <c r="I1394" s="22"/>
      <c r="K1394" s="23" t="str">
        <f>SUBSTITUTE(A275," ","")</f>
        <v>TRAVAUXDECALORIFUGE_Lainederoche(réseauchaud)TôleIsoxale-Épaisseur50</v>
      </c>
    </row>
    <row r="1395" spans="2:11" x14ac:dyDescent="0.2">
      <c r="B1395" s="51" t="s">
        <v>708</v>
      </c>
      <c r="C1395" s="17" t="s">
        <v>709</v>
      </c>
      <c r="D1395" s="52" t="s">
        <v>726</v>
      </c>
      <c r="E1395" s="19" t="s">
        <v>712</v>
      </c>
      <c r="F1395" s="20"/>
      <c r="G1395" s="20" t="str">
        <f t="shared" si="98"/>
        <v>CAFUGLAI6850_Ø 27</v>
      </c>
      <c r="H1395" s="21"/>
      <c r="I1395" s="22"/>
    </row>
    <row r="1396" spans="2:11" x14ac:dyDescent="0.2">
      <c r="B1396" s="51" t="s">
        <v>708</v>
      </c>
      <c r="C1396" s="17" t="s">
        <v>709</v>
      </c>
      <c r="D1396" s="52" t="s">
        <v>726</v>
      </c>
      <c r="E1396" s="19" t="s">
        <v>713</v>
      </c>
      <c r="F1396" s="20"/>
      <c r="G1396" s="20" t="str">
        <f t="shared" si="98"/>
        <v>CAFUGLAI6850_Ø 34</v>
      </c>
      <c r="H1396" s="21"/>
      <c r="I1396" s="22"/>
    </row>
    <row r="1397" spans="2:11" x14ac:dyDescent="0.2">
      <c r="B1397" s="51" t="s">
        <v>708</v>
      </c>
      <c r="C1397" s="17" t="s">
        <v>709</v>
      </c>
      <c r="D1397" s="52" t="s">
        <v>726</v>
      </c>
      <c r="E1397" s="19" t="s">
        <v>714</v>
      </c>
      <c r="F1397" s="20"/>
      <c r="G1397" s="20" t="str">
        <f t="shared" si="98"/>
        <v>CAFUGLAI6850_Ø 42</v>
      </c>
      <c r="H1397" s="21"/>
      <c r="I1397" s="22"/>
    </row>
    <row r="1398" spans="2:11" x14ac:dyDescent="0.2">
      <c r="B1398" s="51" t="s">
        <v>708</v>
      </c>
      <c r="C1398" s="17" t="s">
        <v>709</v>
      </c>
      <c r="D1398" s="52" t="s">
        <v>726</v>
      </c>
      <c r="E1398" s="19" t="s">
        <v>715</v>
      </c>
      <c r="F1398" s="20"/>
      <c r="G1398" s="20" t="str">
        <f t="shared" si="98"/>
        <v>CAFUGLAI6850_Ø 49</v>
      </c>
      <c r="H1398" s="21"/>
      <c r="I1398" s="22"/>
    </row>
    <row r="1399" spans="2:11" x14ac:dyDescent="0.2">
      <c r="B1399" s="51" t="s">
        <v>708</v>
      </c>
      <c r="C1399" s="17" t="s">
        <v>709</v>
      </c>
      <c r="D1399" s="52" t="s">
        <v>726</v>
      </c>
      <c r="E1399" s="19" t="s">
        <v>716</v>
      </c>
      <c r="F1399" s="20"/>
      <c r="G1399" s="20" t="str">
        <f t="shared" si="98"/>
        <v>CAFUGLAI6850_Ø 60</v>
      </c>
      <c r="H1399" s="21"/>
      <c r="I1399" s="22"/>
    </row>
    <row r="1400" spans="2:11" x14ac:dyDescent="0.2">
      <c r="B1400" s="51" t="s">
        <v>708</v>
      </c>
      <c r="C1400" s="17" t="s">
        <v>709</v>
      </c>
      <c r="D1400" s="52" t="s">
        <v>726</v>
      </c>
      <c r="E1400" s="19" t="s">
        <v>717</v>
      </c>
      <c r="F1400" s="20"/>
      <c r="G1400" s="20" t="str">
        <f t="shared" si="98"/>
        <v>CAFUGLAI6850_Ø 76</v>
      </c>
      <c r="H1400" s="21"/>
      <c r="I1400" s="22"/>
    </row>
    <row r="1401" spans="2:11" x14ac:dyDescent="0.2">
      <c r="B1401" s="51" t="s">
        <v>708</v>
      </c>
      <c r="C1401" s="17" t="s">
        <v>709</v>
      </c>
      <c r="D1401" s="52" t="s">
        <v>726</v>
      </c>
      <c r="E1401" s="19" t="s">
        <v>718</v>
      </c>
      <c r="F1401" s="20"/>
      <c r="G1401" s="20" t="str">
        <f t="shared" si="98"/>
        <v>CAFUGLAI6850_Ø 89</v>
      </c>
      <c r="H1401" s="21"/>
      <c r="I1401" s="22"/>
    </row>
    <row r="1402" spans="2:11" x14ac:dyDescent="0.2">
      <c r="B1402" s="51" t="s">
        <v>708</v>
      </c>
      <c r="C1402" s="17" t="s">
        <v>709</v>
      </c>
      <c r="D1402" s="52" t="s">
        <v>726</v>
      </c>
      <c r="E1402" s="19" t="s">
        <v>719</v>
      </c>
      <c r="F1402" s="20"/>
      <c r="G1402" s="20" t="str">
        <f t="shared" si="98"/>
        <v>CAFUGLAI6850_ 114</v>
      </c>
      <c r="H1402" s="21"/>
      <c r="I1402" s="22"/>
    </row>
    <row r="1403" spans="2:11" x14ac:dyDescent="0.2">
      <c r="B1403" s="51" t="s">
        <v>708</v>
      </c>
      <c r="C1403" s="17" t="s">
        <v>709</v>
      </c>
      <c r="D1403" s="52" t="s">
        <v>726</v>
      </c>
      <c r="E1403" s="19" t="s">
        <v>720</v>
      </c>
      <c r="F1403" s="20"/>
      <c r="G1403" s="20" t="str">
        <f t="shared" si="98"/>
        <v>CAFUGLAI6850_ 140</v>
      </c>
      <c r="H1403" s="21"/>
      <c r="I1403" s="22"/>
    </row>
    <row r="1404" spans="2:11" x14ac:dyDescent="0.2">
      <c r="B1404" s="51" t="s">
        <v>708</v>
      </c>
      <c r="C1404" s="17" t="s">
        <v>709</v>
      </c>
      <c r="D1404" s="52" t="s">
        <v>726</v>
      </c>
      <c r="E1404" s="19" t="s">
        <v>721</v>
      </c>
      <c r="F1404" s="20"/>
      <c r="G1404" s="20" t="str">
        <f t="shared" si="98"/>
        <v>CAFUGLAI6850_ 168</v>
      </c>
      <c r="H1404" s="21"/>
      <c r="I1404" s="22"/>
    </row>
    <row r="1405" spans="2:11" x14ac:dyDescent="0.2">
      <c r="B1405" s="51" t="s">
        <v>708</v>
      </c>
      <c r="C1405" s="17" t="s">
        <v>709</v>
      </c>
      <c r="D1405" s="52" t="s">
        <v>726</v>
      </c>
      <c r="E1405" s="19" t="s">
        <v>722</v>
      </c>
      <c r="F1405" s="20"/>
      <c r="G1405" s="20" t="str">
        <f t="shared" si="98"/>
        <v>CAFUGLAI6850_ 219</v>
      </c>
      <c r="H1405" s="21"/>
      <c r="I1405" s="22"/>
    </row>
    <row r="1406" spans="2:11" x14ac:dyDescent="0.2">
      <c r="B1406" s="51"/>
      <c r="C1406" s="17"/>
      <c r="D1406" s="52"/>
      <c r="E1406" s="19"/>
      <c r="F1406" s="20"/>
      <c r="G1406" s="20"/>
      <c r="H1406" s="21"/>
      <c r="I1406" s="22"/>
    </row>
    <row r="1407" spans="2:11" x14ac:dyDescent="0.2">
      <c r="B1407" s="51" t="s">
        <v>708</v>
      </c>
      <c r="C1407" s="17" t="s">
        <v>709</v>
      </c>
      <c r="D1407" s="52" t="s">
        <v>727</v>
      </c>
      <c r="E1407" s="19" t="s">
        <v>711</v>
      </c>
      <c r="F1407" s="20" t="str">
        <f>UPPER(MID(B1407,1,2)&amp;UPPER(MID(K1407,16,3)&amp;UPPER(MID(K1407,21,3)&amp;LEN(K1407)&amp;UPPER(RIGHT(K1407,2)))))</f>
        <v>CAFUGTÔL6130</v>
      </c>
      <c r="G1407" s="20" t="str">
        <f t="shared" ref="G1407:G1418" si="99">$F$1407&amp;"_"&amp;UPPER(RIGHT(E1407,4))</f>
        <v>CAFUGTÔL6130_Ø 21</v>
      </c>
      <c r="H1407" s="21"/>
      <c r="I1407" s="22"/>
      <c r="K1407" s="23" t="str">
        <f>SUBSTITUTE(A277," ","")</f>
        <v>TRAVAUXDECALORIFUGE_TôleInoxSTYROPLEX(réseaufroid)Épaisseur30</v>
      </c>
    </row>
    <row r="1408" spans="2:11" x14ac:dyDescent="0.2">
      <c r="B1408" s="51" t="s">
        <v>708</v>
      </c>
      <c r="C1408" s="17" t="s">
        <v>709</v>
      </c>
      <c r="D1408" s="52" t="s">
        <v>727</v>
      </c>
      <c r="E1408" s="19" t="s">
        <v>712</v>
      </c>
      <c r="F1408" s="20"/>
      <c r="G1408" s="20" t="str">
        <f t="shared" si="99"/>
        <v>CAFUGTÔL6130_Ø 27</v>
      </c>
      <c r="H1408" s="21"/>
      <c r="I1408" s="22"/>
    </row>
    <row r="1409" spans="2:11" x14ac:dyDescent="0.2">
      <c r="B1409" s="51" t="s">
        <v>708</v>
      </c>
      <c r="C1409" s="17" t="s">
        <v>709</v>
      </c>
      <c r="D1409" s="52" t="s">
        <v>727</v>
      </c>
      <c r="E1409" s="19" t="s">
        <v>713</v>
      </c>
      <c r="F1409" s="20"/>
      <c r="G1409" s="20" t="str">
        <f t="shared" si="99"/>
        <v>CAFUGTÔL6130_Ø 34</v>
      </c>
      <c r="H1409" s="21"/>
      <c r="I1409" s="22"/>
    </row>
    <row r="1410" spans="2:11" x14ac:dyDescent="0.2">
      <c r="B1410" s="51" t="s">
        <v>708</v>
      </c>
      <c r="C1410" s="17" t="s">
        <v>709</v>
      </c>
      <c r="D1410" s="52" t="s">
        <v>727</v>
      </c>
      <c r="E1410" s="19" t="s">
        <v>714</v>
      </c>
      <c r="F1410" s="20"/>
      <c r="G1410" s="20" t="str">
        <f t="shared" si="99"/>
        <v>CAFUGTÔL6130_Ø 42</v>
      </c>
      <c r="H1410" s="21"/>
      <c r="I1410" s="22"/>
    </row>
    <row r="1411" spans="2:11" x14ac:dyDescent="0.2">
      <c r="B1411" s="51" t="s">
        <v>708</v>
      </c>
      <c r="C1411" s="17" t="s">
        <v>709</v>
      </c>
      <c r="D1411" s="52" t="s">
        <v>727</v>
      </c>
      <c r="E1411" s="19" t="s">
        <v>715</v>
      </c>
      <c r="F1411" s="20"/>
      <c r="G1411" s="20" t="str">
        <f t="shared" si="99"/>
        <v>CAFUGTÔL6130_Ø 49</v>
      </c>
      <c r="H1411" s="21"/>
      <c r="I1411" s="22"/>
    </row>
    <row r="1412" spans="2:11" x14ac:dyDescent="0.2">
      <c r="B1412" s="51" t="s">
        <v>708</v>
      </c>
      <c r="C1412" s="17" t="s">
        <v>709</v>
      </c>
      <c r="D1412" s="52" t="s">
        <v>727</v>
      </c>
      <c r="E1412" s="19" t="s">
        <v>716</v>
      </c>
      <c r="F1412" s="20"/>
      <c r="G1412" s="20" t="str">
        <f t="shared" si="99"/>
        <v>CAFUGTÔL6130_Ø 60</v>
      </c>
      <c r="H1412" s="21"/>
      <c r="I1412" s="22"/>
    </row>
    <row r="1413" spans="2:11" x14ac:dyDescent="0.2">
      <c r="B1413" s="51" t="s">
        <v>708</v>
      </c>
      <c r="C1413" s="17" t="s">
        <v>709</v>
      </c>
      <c r="D1413" s="52" t="s">
        <v>727</v>
      </c>
      <c r="E1413" s="19" t="s">
        <v>717</v>
      </c>
      <c r="F1413" s="20"/>
      <c r="G1413" s="20" t="str">
        <f t="shared" si="99"/>
        <v>CAFUGTÔL6130_Ø 76</v>
      </c>
      <c r="H1413" s="21"/>
      <c r="I1413" s="22"/>
    </row>
    <row r="1414" spans="2:11" x14ac:dyDescent="0.2">
      <c r="B1414" s="51" t="s">
        <v>708</v>
      </c>
      <c r="C1414" s="17" t="s">
        <v>709</v>
      </c>
      <c r="D1414" s="52" t="s">
        <v>727</v>
      </c>
      <c r="E1414" s="19" t="s">
        <v>718</v>
      </c>
      <c r="F1414" s="20"/>
      <c r="G1414" s="20" t="str">
        <f t="shared" si="99"/>
        <v>CAFUGTÔL6130_Ø 89</v>
      </c>
      <c r="H1414" s="21"/>
      <c r="I1414" s="22"/>
    </row>
    <row r="1415" spans="2:11" x14ac:dyDescent="0.2">
      <c r="B1415" s="51" t="s">
        <v>708</v>
      </c>
      <c r="C1415" s="17" t="s">
        <v>709</v>
      </c>
      <c r="D1415" s="52" t="s">
        <v>727</v>
      </c>
      <c r="E1415" s="19" t="s">
        <v>719</v>
      </c>
      <c r="F1415" s="20"/>
      <c r="G1415" s="20" t="str">
        <f t="shared" si="99"/>
        <v>CAFUGTÔL6130_ 114</v>
      </c>
      <c r="H1415" s="21"/>
      <c r="I1415" s="22"/>
    </row>
    <row r="1416" spans="2:11" x14ac:dyDescent="0.2">
      <c r="B1416" s="51" t="s">
        <v>708</v>
      </c>
      <c r="C1416" s="17" t="s">
        <v>709</v>
      </c>
      <c r="D1416" s="52" t="s">
        <v>727</v>
      </c>
      <c r="E1416" s="19" t="s">
        <v>720</v>
      </c>
      <c r="F1416" s="20"/>
      <c r="G1416" s="20" t="str">
        <f t="shared" si="99"/>
        <v>CAFUGTÔL6130_ 140</v>
      </c>
      <c r="H1416" s="21"/>
      <c r="I1416" s="22"/>
    </row>
    <row r="1417" spans="2:11" x14ac:dyDescent="0.2">
      <c r="B1417" s="51" t="s">
        <v>708</v>
      </c>
      <c r="C1417" s="17" t="s">
        <v>709</v>
      </c>
      <c r="D1417" s="52" t="s">
        <v>727</v>
      </c>
      <c r="E1417" s="19" t="s">
        <v>721</v>
      </c>
      <c r="F1417" s="20"/>
      <c r="G1417" s="20" t="str">
        <f t="shared" si="99"/>
        <v>CAFUGTÔL6130_ 168</v>
      </c>
      <c r="H1417" s="21"/>
      <c r="I1417" s="22"/>
    </row>
    <row r="1418" spans="2:11" x14ac:dyDescent="0.2">
      <c r="B1418" s="51" t="s">
        <v>708</v>
      </c>
      <c r="C1418" s="17" t="s">
        <v>709</v>
      </c>
      <c r="D1418" s="52" t="s">
        <v>727</v>
      </c>
      <c r="E1418" s="19" t="s">
        <v>722</v>
      </c>
      <c r="F1418" s="20"/>
      <c r="G1418" s="20" t="str">
        <f t="shared" si="99"/>
        <v>CAFUGTÔL6130_ 219</v>
      </c>
      <c r="H1418" s="21"/>
      <c r="I1418" s="22"/>
    </row>
    <row r="1419" spans="2:11" x14ac:dyDescent="0.2">
      <c r="B1419" s="51"/>
      <c r="C1419" s="17"/>
      <c r="D1419" s="52"/>
      <c r="E1419" s="19"/>
      <c r="F1419" s="20"/>
      <c r="G1419" s="20"/>
      <c r="H1419" s="21"/>
      <c r="I1419" s="22"/>
    </row>
    <row r="1420" spans="2:11" x14ac:dyDescent="0.2">
      <c r="B1420" s="51" t="s">
        <v>708</v>
      </c>
      <c r="C1420" s="17" t="s">
        <v>709</v>
      </c>
      <c r="D1420" s="52" t="s">
        <v>728</v>
      </c>
      <c r="E1420" s="19" t="s">
        <v>711</v>
      </c>
      <c r="F1420" s="20" t="str">
        <f>UPPER(MID(B1420,1,2)&amp;UPPER(MID(K1420,16,3)&amp;UPPER(MID(K1420,21,3)&amp;LEN(K1420)&amp;UPPER(RIGHT(K1420,2)))))</f>
        <v>CAFUGTÔL6140</v>
      </c>
      <c r="G1420" s="20" t="str">
        <f t="shared" ref="G1420:G1431" si="100">$F$1420&amp;"_"&amp;UPPER(RIGHT(E1420,4))</f>
        <v>CAFUGTÔL6140_Ø 21</v>
      </c>
      <c r="H1420" s="21"/>
      <c r="I1420" s="22"/>
      <c r="K1420" s="23" t="str">
        <f>SUBSTITUTE(A278," ","")</f>
        <v>TRAVAUXDECALORIFUGE_TôleInoxSTYROPLEX(réseaufroid)Épaisseur40</v>
      </c>
    </row>
    <row r="1421" spans="2:11" x14ac:dyDescent="0.2">
      <c r="B1421" s="51" t="s">
        <v>708</v>
      </c>
      <c r="C1421" s="17" t="s">
        <v>709</v>
      </c>
      <c r="D1421" s="52" t="s">
        <v>728</v>
      </c>
      <c r="E1421" s="19" t="s">
        <v>712</v>
      </c>
      <c r="F1421" s="20"/>
      <c r="G1421" s="20" t="str">
        <f t="shared" si="100"/>
        <v>CAFUGTÔL6140_Ø 27</v>
      </c>
      <c r="H1421" s="21"/>
      <c r="I1421" s="22"/>
    </row>
    <row r="1422" spans="2:11" x14ac:dyDescent="0.2">
      <c r="B1422" s="51" t="s">
        <v>708</v>
      </c>
      <c r="C1422" s="17" t="s">
        <v>709</v>
      </c>
      <c r="D1422" s="52" t="s">
        <v>728</v>
      </c>
      <c r="E1422" s="19" t="s">
        <v>713</v>
      </c>
      <c r="F1422" s="20"/>
      <c r="G1422" s="20" t="str">
        <f t="shared" si="100"/>
        <v>CAFUGTÔL6140_Ø 34</v>
      </c>
      <c r="H1422" s="21"/>
      <c r="I1422" s="22"/>
    </row>
    <row r="1423" spans="2:11" x14ac:dyDescent="0.2">
      <c r="B1423" s="51" t="s">
        <v>708</v>
      </c>
      <c r="C1423" s="17" t="s">
        <v>709</v>
      </c>
      <c r="D1423" s="52" t="s">
        <v>728</v>
      </c>
      <c r="E1423" s="19" t="s">
        <v>714</v>
      </c>
      <c r="F1423" s="20"/>
      <c r="G1423" s="20" t="str">
        <f t="shared" si="100"/>
        <v>CAFUGTÔL6140_Ø 42</v>
      </c>
      <c r="H1423" s="21"/>
      <c r="I1423" s="22"/>
    </row>
    <row r="1424" spans="2:11" x14ac:dyDescent="0.2">
      <c r="B1424" s="51" t="s">
        <v>708</v>
      </c>
      <c r="C1424" s="17" t="s">
        <v>709</v>
      </c>
      <c r="D1424" s="52" t="s">
        <v>728</v>
      </c>
      <c r="E1424" s="19" t="s">
        <v>715</v>
      </c>
      <c r="F1424" s="20"/>
      <c r="G1424" s="20" t="str">
        <f t="shared" si="100"/>
        <v>CAFUGTÔL6140_Ø 49</v>
      </c>
      <c r="H1424" s="21"/>
      <c r="I1424" s="22"/>
    </row>
    <row r="1425" spans="2:11" x14ac:dyDescent="0.2">
      <c r="B1425" s="51" t="s">
        <v>708</v>
      </c>
      <c r="C1425" s="17" t="s">
        <v>709</v>
      </c>
      <c r="D1425" s="52" t="s">
        <v>728</v>
      </c>
      <c r="E1425" s="19" t="s">
        <v>716</v>
      </c>
      <c r="F1425" s="20"/>
      <c r="G1425" s="20" t="str">
        <f t="shared" si="100"/>
        <v>CAFUGTÔL6140_Ø 60</v>
      </c>
      <c r="H1425" s="21"/>
      <c r="I1425" s="22"/>
    </row>
    <row r="1426" spans="2:11" x14ac:dyDescent="0.2">
      <c r="B1426" s="51" t="s">
        <v>708</v>
      </c>
      <c r="C1426" s="17" t="s">
        <v>709</v>
      </c>
      <c r="D1426" s="52" t="s">
        <v>728</v>
      </c>
      <c r="E1426" s="19" t="s">
        <v>717</v>
      </c>
      <c r="F1426" s="20"/>
      <c r="G1426" s="20" t="str">
        <f t="shared" si="100"/>
        <v>CAFUGTÔL6140_Ø 76</v>
      </c>
      <c r="H1426" s="21"/>
      <c r="I1426" s="22"/>
    </row>
    <row r="1427" spans="2:11" x14ac:dyDescent="0.2">
      <c r="B1427" s="51" t="s">
        <v>708</v>
      </c>
      <c r="C1427" s="17" t="s">
        <v>709</v>
      </c>
      <c r="D1427" s="52" t="s">
        <v>728</v>
      </c>
      <c r="E1427" s="19" t="s">
        <v>718</v>
      </c>
      <c r="F1427" s="20"/>
      <c r="G1427" s="20" t="str">
        <f t="shared" si="100"/>
        <v>CAFUGTÔL6140_Ø 89</v>
      </c>
      <c r="H1427" s="21"/>
      <c r="I1427" s="22"/>
    </row>
    <row r="1428" spans="2:11" x14ac:dyDescent="0.2">
      <c r="B1428" s="51" t="s">
        <v>708</v>
      </c>
      <c r="C1428" s="17" t="s">
        <v>709</v>
      </c>
      <c r="D1428" s="52" t="s">
        <v>728</v>
      </c>
      <c r="E1428" s="19" t="s">
        <v>719</v>
      </c>
      <c r="F1428" s="20"/>
      <c r="G1428" s="20" t="str">
        <f t="shared" si="100"/>
        <v>CAFUGTÔL6140_ 114</v>
      </c>
      <c r="H1428" s="21"/>
      <c r="I1428" s="22"/>
    </row>
    <row r="1429" spans="2:11" x14ac:dyDescent="0.2">
      <c r="B1429" s="51" t="s">
        <v>708</v>
      </c>
      <c r="C1429" s="17" t="s">
        <v>709</v>
      </c>
      <c r="D1429" s="52" t="s">
        <v>728</v>
      </c>
      <c r="E1429" s="19" t="s">
        <v>720</v>
      </c>
      <c r="F1429" s="20"/>
      <c r="G1429" s="20" t="str">
        <f t="shared" si="100"/>
        <v>CAFUGTÔL6140_ 140</v>
      </c>
      <c r="H1429" s="21"/>
      <c r="I1429" s="22"/>
    </row>
    <row r="1430" spans="2:11" x14ac:dyDescent="0.2">
      <c r="B1430" s="51" t="s">
        <v>708</v>
      </c>
      <c r="C1430" s="17" t="s">
        <v>709</v>
      </c>
      <c r="D1430" s="52" t="s">
        <v>728</v>
      </c>
      <c r="E1430" s="19" t="s">
        <v>721</v>
      </c>
      <c r="F1430" s="20"/>
      <c r="G1430" s="20" t="str">
        <f t="shared" si="100"/>
        <v>CAFUGTÔL6140_ 168</v>
      </c>
      <c r="H1430" s="21"/>
      <c r="I1430" s="22"/>
    </row>
    <row r="1431" spans="2:11" x14ac:dyDescent="0.2">
      <c r="B1431" s="51" t="s">
        <v>708</v>
      </c>
      <c r="C1431" s="17" t="s">
        <v>709</v>
      </c>
      <c r="D1431" s="52" t="s">
        <v>728</v>
      </c>
      <c r="E1431" s="19" t="s">
        <v>722</v>
      </c>
      <c r="F1431" s="20"/>
      <c r="G1431" s="20" t="str">
        <f t="shared" si="100"/>
        <v>CAFUGTÔL6140_ 219</v>
      </c>
      <c r="H1431" s="21"/>
      <c r="I1431" s="22"/>
    </row>
    <row r="1432" spans="2:11" x14ac:dyDescent="0.2">
      <c r="B1432" s="51"/>
      <c r="C1432" s="17"/>
      <c r="D1432" s="52"/>
      <c r="E1432" s="19"/>
      <c r="F1432" s="20"/>
      <c r="G1432" s="20"/>
      <c r="H1432" s="21"/>
      <c r="I1432" s="22"/>
    </row>
    <row r="1433" spans="2:11" x14ac:dyDescent="0.2">
      <c r="B1433" s="51" t="s">
        <v>708</v>
      </c>
      <c r="C1433" s="17" t="s">
        <v>709</v>
      </c>
      <c r="D1433" s="52" t="s">
        <v>729</v>
      </c>
      <c r="E1433" s="19" t="s">
        <v>711</v>
      </c>
      <c r="F1433" s="20" t="str">
        <f>UPPER(MID(B1433,1,2)&amp;UPPER(MID(K1433,16,3)&amp;UPPER(MID(K1433,21,3)&amp;LEN(K1433)&amp;UPPER(RIGHT(K1433,2)))))</f>
        <v>CAFUGLAI6530</v>
      </c>
      <c r="G1433" s="20" t="str">
        <f t="shared" ref="G1433:G1444" si="101">$F$1433&amp;"_"&amp;UPPER(RIGHT(E1433,4))</f>
        <v>CAFUGLAI6530_Ø 21</v>
      </c>
      <c r="H1433" s="21"/>
      <c r="I1433" s="22"/>
      <c r="K1433" s="23" t="str">
        <f>SUBSTITUTE(A280," ","")</f>
        <v>TRAVAUXDECALORIFUGE_Lainederoche(réseauchaud)TôleInox-Épaisseur30</v>
      </c>
    </row>
    <row r="1434" spans="2:11" x14ac:dyDescent="0.2">
      <c r="B1434" s="51" t="s">
        <v>708</v>
      </c>
      <c r="C1434" s="17" t="s">
        <v>709</v>
      </c>
      <c r="D1434" s="52" t="s">
        <v>729</v>
      </c>
      <c r="E1434" s="19" t="s">
        <v>712</v>
      </c>
      <c r="F1434" s="20"/>
      <c r="G1434" s="20" t="str">
        <f t="shared" si="101"/>
        <v>CAFUGLAI6530_Ø 27</v>
      </c>
      <c r="H1434" s="21"/>
      <c r="I1434" s="22"/>
    </row>
    <row r="1435" spans="2:11" x14ac:dyDescent="0.2">
      <c r="B1435" s="51" t="s">
        <v>708</v>
      </c>
      <c r="C1435" s="17" t="s">
        <v>709</v>
      </c>
      <c r="D1435" s="52" t="s">
        <v>729</v>
      </c>
      <c r="E1435" s="19" t="s">
        <v>713</v>
      </c>
      <c r="F1435" s="20"/>
      <c r="G1435" s="20" t="str">
        <f t="shared" si="101"/>
        <v>CAFUGLAI6530_Ø 34</v>
      </c>
      <c r="H1435" s="21"/>
      <c r="I1435" s="22"/>
    </row>
    <row r="1436" spans="2:11" x14ac:dyDescent="0.2">
      <c r="B1436" s="51" t="s">
        <v>708</v>
      </c>
      <c r="C1436" s="17" t="s">
        <v>709</v>
      </c>
      <c r="D1436" s="52" t="s">
        <v>729</v>
      </c>
      <c r="E1436" s="19" t="s">
        <v>714</v>
      </c>
      <c r="F1436" s="20"/>
      <c r="G1436" s="20" t="str">
        <f t="shared" si="101"/>
        <v>CAFUGLAI6530_Ø 42</v>
      </c>
      <c r="H1436" s="21"/>
      <c r="I1436" s="22"/>
    </row>
    <row r="1437" spans="2:11" x14ac:dyDescent="0.2">
      <c r="B1437" s="51" t="s">
        <v>708</v>
      </c>
      <c r="C1437" s="17" t="s">
        <v>709</v>
      </c>
      <c r="D1437" s="52" t="s">
        <v>729</v>
      </c>
      <c r="E1437" s="19" t="s">
        <v>715</v>
      </c>
      <c r="F1437" s="20"/>
      <c r="G1437" s="20" t="str">
        <f t="shared" si="101"/>
        <v>CAFUGLAI6530_Ø 49</v>
      </c>
      <c r="H1437" s="21"/>
      <c r="I1437" s="22"/>
    </row>
    <row r="1438" spans="2:11" x14ac:dyDescent="0.2">
      <c r="B1438" s="51" t="s">
        <v>708</v>
      </c>
      <c r="C1438" s="17" t="s">
        <v>709</v>
      </c>
      <c r="D1438" s="52" t="s">
        <v>729</v>
      </c>
      <c r="E1438" s="19" t="s">
        <v>716</v>
      </c>
      <c r="F1438" s="20"/>
      <c r="G1438" s="20" t="str">
        <f t="shared" si="101"/>
        <v>CAFUGLAI6530_Ø 60</v>
      </c>
      <c r="H1438" s="21"/>
      <c r="I1438" s="22"/>
    </row>
    <row r="1439" spans="2:11" x14ac:dyDescent="0.2">
      <c r="B1439" s="51" t="s">
        <v>708</v>
      </c>
      <c r="C1439" s="17" t="s">
        <v>709</v>
      </c>
      <c r="D1439" s="52" t="s">
        <v>729</v>
      </c>
      <c r="E1439" s="19" t="s">
        <v>717</v>
      </c>
      <c r="F1439" s="20"/>
      <c r="G1439" s="20" t="str">
        <f t="shared" si="101"/>
        <v>CAFUGLAI6530_Ø 76</v>
      </c>
      <c r="H1439" s="21"/>
      <c r="I1439" s="22"/>
    </row>
    <row r="1440" spans="2:11" x14ac:dyDescent="0.2">
      <c r="B1440" s="51" t="s">
        <v>708</v>
      </c>
      <c r="C1440" s="17" t="s">
        <v>709</v>
      </c>
      <c r="D1440" s="52" t="s">
        <v>729</v>
      </c>
      <c r="E1440" s="19" t="s">
        <v>718</v>
      </c>
      <c r="F1440" s="20"/>
      <c r="G1440" s="20" t="str">
        <f t="shared" si="101"/>
        <v>CAFUGLAI6530_Ø 89</v>
      </c>
      <c r="H1440" s="21"/>
      <c r="I1440" s="22"/>
    </row>
    <row r="1441" spans="2:11" x14ac:dyDescent="0.2">
      <c r="B1441" s="51" t="s">
        <v>708</v>
      </c>
      <c r="C1441" s="17" t="s">
        <v>709</v>
      </c>
      <c r="D1441" s="52" t="s">
        <v>729</v>
      </c>
      <c r="E1441" s="19" t="s">
        <v>719</v>
      </c>
      <c r="F1441" s="20"/>
      <c r="G1441" s="20" t="str">
        <f t="shared" si="101"/>
        <v>CAFUGLAI6530_ 114</v>
      </c>
      <c r="H1441" s="21"/>
      <c r="I1441" s="22"/>
    </row>
    <row r="1442" spans="2:11" x14ac:dyDescent="0.2">
      <c r="B1442" s="51" t="s">
        <v>708</v>
      </c>
      <c r="C1442" s="17" t="s">
        <v>709</v>
      </c>
      <c r="D1442" s="52" t="s">
        <v>729</v>
      </c>
      <c r="E1442" s="19" t="s">
        <v>720</v>
      </c>
      <c r="F1442" s="20"/>
      <c r="G1442" s="20" t="str">
        <f t="shared" si="101"/>
        <v>CAFUGLAI6530_ 140</v>
      </c>
      <c r="H1442" s="21"/>
      <c r="I1442" s="22"/>
    </row>
    <row r="1443" spans="2:11" x14ac:dyDescent="0.2">
      <c r="B1443" s="51" t="s">
        <v>708</v>
      </c>
      <c r="C1443" s="17" t="s">
        <v>709</v>
      </c>
      <c r="D1443" s="52" t="s">
        <v>729</v>
      </c>
      <c r="E1443" s="19" t="s">
        <v>721</v>
      </c>
      <c r="F1443" s="20"/>
      <c r="G1443" s="20" t="str">
        <f t="shared" si="101"/>
        <v>CAFUGLAI6530_ 168</v>
      </c>
      <c r="H1443" s="21"/>
      <c r="I1443" s="22"/>
    </row>
    <row r="1444" spans="2:11" x14ac:dyDescent="0.2">
      <c r="B1444" s="51" t="s">
        <v>708</v>
      </c>
      <c r="C1444" s="17" t="s">
        <v>709</v>
      </c>
      <c r="D1444" s="52" t="s">
        <v>729</v>
      </c>
      <c r="E1444" s="19" t="s">
        <v>722</v>
      </c>
      <c r="F1444" s="20"/>
      <c r="G1444" s="20" t="str">
        <f t="shared" si="101"/>
        <v>CAFUGLAI6530_ 219</v>
      </c>
      <c r="H1444" s="21"/>
      <c r="I1444" s="22"/>
    </row>
    <row r="1445" spans="2:11" x14ac:dyDescent="0.2">
      <c r="B1445" s="51"/>
      <c r="C1445" s="17"/>
      <c r="D1445" s="52"/>
      <c r="E1445" s="19"/>
      <c r="F1445" s="20"/>
      <c r="G1445" s="20"/>
      <c r="H1445" s="21"/>
      <c r="I1445" s="22"/>
    </row>
    <row r="1446" spans="2:11" x14ac:dyDescent="0.2">
      <c r="B1446" s="51" t="s">
        <v>708</v>
      </c>
      <c r="C1446" s="17" t="s">
        <v>709</v>
      </c>
      <c r="D1446" s="52" t="s">
        <v>730</v>
      </c>
      <c r="E1446" s="19" t="s">
        <v>711</v>
      </c>
      <c r="F1446" s="20" t="str">
        <f>UPPER(MID(B1446,1,2)&amp;UPPER(MID(K1446,16,3)&amp;UPPER(MID(K1446,21,3)&amp;LEN(K1446)&amp;UPPER(RIGHT(K1446,2)))))</f>
        <v>CAFUGLAI6540</v>
      </c>
      <c r="G1446" s="20" t="str">
        <f t="shared" ref="G1446:G1457" si="102">$F$1446&amp;"_"&amp;UPPER(RIGHT(E1446,4))</f>
        <v>CAFUGLAI6540_Ø 21</v>
      </c>
      <c r="H1446" s="21"/>
      <c r="I1446" s="22"/>
      <c r="K1446" s="23" t="str">
        <f>SUBSTITUTE(A281," ","")</f>
        <v>TRAVAUXDECALORIFUGE_Lainederoche(réseauchaud)TôleInox-Épaisseur40</v>
      </c>
    </row>
    <row r="1447" spans="2:11" x14ac:dyDescent="0.2">
      <c r="B1447" s="51" t="s">
        <v>708</v>
      </c>
      <c r="C1447" s="17" t="s">
        <v>709</v>
      </c>
      <c r="D1447" s="52" t="s">
        <v>730</v>
      </c>
      <c r="E1447" s="19" t="s">
        <v>712</v>
      </c>
      <c r="F1447" s="20"/>
      <c r="G1447" s="20" t="str">
        <f t="shared" si="102"/>
        <v>CAFUGLAI6540_Ø 27</v>
      </c>
      <c r="H1447" s="21"/>
      <c r="I1447" s="22"/>
    </row>
    <row r="1448" spans="2:11" x14ac:dyDescent="0.2">
      <c r="B1448" s="51" t="s">
        <v>708</v>
      </c>
      <c r="C1448" s="17" t="s">
        <v>709</v>
      </c>
      <c r="D1448" s="52" t="s">
        <v>730</v>
      </c>
      <c r="E1448" s="19" t="s">
        <v>713</v>
      </c>
      <c r="F1448" s="20"/>
      <c r="G1448" s="20" t="str">
        <f t="shared" si="102"/>
        <v>CAFUGLAI6540_Ø 34</v>
      </c>
      <c r="H1448" s="21"/>
      <c r="I1448" s="22"/>
    </row>
    <row r="1449" spans="2:11" x14ac:dyDescent="0.2">
      <c r="B1449" s="51" t="s">
        <v>708</v>
      </c>
      <c r="C1449" s="17" t="s">
        <v>709</v>
      </c>
      <c r="D1449" s="52" t="s">
        <v>730</v>
      </c>
      <c r="E1449" s="19" t="s">
        <v>714</v>
      </c>
      <c r="F1449" s="20"/>
      <c r="G1449" s="20" t="str">
        <f t="shared" si="102"/>
        <v>CAFUGLAI6540_Ø 42</v>
      </c>
      <c r="H1449" s="21"/>
      <c r="I1449" s="22"/>
    </row>
    <row r="1450" spans="2:11" x14ac:dyDescent="0.2">
      <c r="B1450" s="51" t="s">
        <v>708</v>
      </c>
      <c r="C1450" s="17" t="s">
        <v>709</v>
      </c>
      <c r="D1450" s="52" t="s">
        <v>730</v>
      </c>
      <c r="E1450" s="19" t="s">
        <v>715</v>
      </c>
      <c r="F1450" s="20"/>
      <c r="G1450" s="20" t="str">
        <f t="shared" si="102"/>
        <v>CAFUGLAI6540_Ø 49</v>
      </c>
      <c r="H1450" s="21"/>
      <c r="I1450" s="22"/>
    </row>
    <row r="1451" spans="2:11" x14ac:dyDescent="0.2">
      <c r="B1451" s="51" t="s">
        <v>708</v>
      </c>
      <c r="C1451" s="17" t="s">
        <v>709</v>
      </c>
      <c r="D1451" s="52" t="s">
        <v>730</v>
      </c>
      <c r="E1451" s="19" t="s">
        <v>716</v>
      </c>
      <c r="F1451" s="20"/>
      <c r="G1451" s="20" t="str">
        <f t="shared" si="102"/>
        <v>CAFUGLAI6540_Ø 60</v>
      </c>
      <c r="H1451" s="21"/>
      <c r="I1451" s="22"/>
    </row>
    <row r="1452" spans="2:11" x14ac:dyDescent="0.2">
      <c r="B1452" s="51" t="s">
        <v>708</v>
      </c>
      <c r="C1452" s="17" t="s">
        <v>709</v>
      </c>
      <c r="D1452" s="52" t="s">
        <v>730</v>
      </c>
      <c r="E1452" s="19" t="s">
        <v>717</v>
      </c>
      <c r="F1452" s="20"/>
      <c r="G1452" s="20" t="str">
        <f t="shared" si="102"/>
        <v>CAFUGLAI6540_Ø 76</v>
      </c>
      <c r="H1452" s="21"/>
      <c r="I1452" s="22"/>
    </row>
    <row r="1453" spans="2:11" x14ac:dyDescent="0.2">
      <c r="B1453" s="51" t="s">
        <v>708</v>
      </c>
      <c r="C1453" s="17" t="s">
        <v>709</v>
      </c>
      <c r="D1453" s="52" t="s">
        <v>730</v>
      </c>
      <c r="E1453" s="19" t="s">
        <v>718</v>
      </c>
      <c r="F1453" s="20"/>
      <c r="G1453" s="20" t="str">
        <f t="shared" si="102"/>
        <v>CAFUGLAI6540_Ø 89</v>
      </c>
      <c r="H1453" s="21"/>
      <c r="I1453" s="22"/>
    </row>
    <row r="1454" spans="2:11" x14ac:dyDescent="0.2">
      <c r="B1454" s="51" t="s">
        <v>708</v>
      </c>
      <c r="C1454" s="17" t="s">
        <v>709</v>
      </c>
      <c r="D1454" s="52" t="s">
        <v>730</v>
      </c>
      <c r="E1454" s="19" t="s">
        <v>719</v>
      </c>
      <c r="F1454" s="20"/>
      <c r="G1454" s="20" t="str">
        <f t="shared" si="102"/>
        <v>CAFUGLAI6540_ 114</v>
      </c>
      <c r="H1454" s="21"/>
      <c r="I1454" s="22"/>
    </row>
    <row r="1455" spans="2:11" x14ac:dyDescent="0.2">
      <c r="B1455" s="51" t="s">
        <v>708</v>
      </c>
      <c r="C1455" s="17" t="s">
        <v>709</v>
      </c>
      <c r="D1455" s="52" t="s">
        <v>730</v>
      </c>
      <c r="E1455" s="19" t="s">
        <v>720</v>
      </c>
      <c r="F1455" s="20"/>
      <c r="G1455" s="20" t="str">
        <f t="shared" si="102"/>
        <v>CAFUGLAI6540_ 140</v>
      </c>
      <c r="H1455" s="21"/>
      <c r="I1455" s="22"/>
    </row>
    <row r="1456" spans="2:11" x14ac:dyDescent="0.2">
      <c r="B1456" s="51" t="s">
        <v>708</v>
      </c>
      <c r="C1456" s="17" t="s">
        <v>709</v>
      </c>
      <c r="D1456" s="52" t="s">
        <v>730</v>
      </c>
      <c r="E1456" s="19" t="s">
        <v>721</v>
      </c>
      <c r="F1456" s="20"/>
      <c r="G1456" s="20" t="str">
        <f t="shared" si="102"/>
        <v>CAFUGLAI6540_ 168</v>
      </c>
      <c r="H1456" s="21"/>
      <c r="I1456" s="22"/>
    </row>
    <row r="1457" spans="2:11" x14ac:dyDescent="0.2">
      <c r="B1457" s="51" t="s">
        <v>708</v>
      </c>
      <c r="C1457" s="17" t="s">
        <v>709</v>
      </c>
      <c r="D1457" s="52" t="s">
        <v>730</v>
      </c>
      <c r="E1457" s="19" t="s">
        <v>722</v>
      </c>
      <c r="F1457" s="20"/>
      <c r="G1457" s="20" t="str">
        <f t="shared" si="102"/>
        <v>CAFUGLAI6540_ 219</v>
      </c>
      <c r="H1457" s="21"/>
      <c r="I1457" s="22"/>
    </row>
    <row r="1458" spans="2:11" x14ac:dyDescent="0.2">
      <c r="B1458" s="51"/>
      <c r="C1458" s="17"/>
      <c r="D1458" s="52"/>
      <c r="E1458" s="19"/>
      <c r="F1458" s="20"/>
      <c r="G1458" s="20"/>
      <c r="H1458" s="21"/>
      <c r="I1458" s="22"/>
    </row>
    <row r="1459" spans="2:11" x14ac:dyDescent="0.2">
      <c r="B1459" s="51" t="s">
        <v>708</v>
      </c>
      <c r="C1459" s="17" t="s">
        <v>709</v>
      </c>
      <c r="D1459" s="52" t="s">
        <v>731</v>
      </c>
      <c r="E1459" s="19" t="s">
        <v>711</v>
      </c>
      <c r="F1459" s="20" t="str">
        <f>UPPER(MID(B1459,1,2)&amp;UPPER(MID(K1459,16,3)&amp;UPPER(MID(K1459,21,3)&amp;LEN(K1459)&amp;UPPER(RIGHT(K1459,2)))))</f>
        <v>CAFUGLAI6550</v>
      </c>
      <c r="G1459" s="20" t="str">
        <f t="shared" ref="G1459:G1470" si="103">$F$1459&amp;"_"&amp;UPPER(RIGHT(E1459,4))</f>
        <v>CAFUGLAI6550_Ø 21</v>
      </c>
      <c r="H1459" s="21"/>
      <c r="I1459" s="22"/>
      <c r="K1459" s="23" t="str">
        <f>SUBSTITUTE(A282," ","")</f>
        <v>TRAVAUXDECALORIFUGE_Lainederoche(réseauchaud)TôleInox-Épaisseur50</v>
      </c>
    </row>
    <row r="1460" spans="2:11" x14ac:dyDescent="0.2">
      <c r="B1460" s="51" t="s">
        <v>708</v>
      </c>
      <c r="C1460" s="17" t="s">
        <v>709</v>
      </c>
      <c r="D1460" s="52" t="s">
        <v>731</v>
      </c>
      <c r="E1460" s="19" t="s">
        <v>712</v>
      </c>
      <c r="F1460" s="20"/>
      <c r="G1460" s="20" t="str">
        <f t="shared" si="103"/>
        <v>CAFUGLAI6550_Ø 27</v>
      </c>
      <c r="H1460" s="21"/>
      <c r="I1460" s="22"/>
    </row>
    <row r="1461" spans="2:11" x14ac:dyDescent="0.2">
      <c r="B1461" s="51" t="s">
        <v>708</v>
      </c>
      <c r="C1461" s="17" t="s">
        <v>709</v>
      </c>
      <c r="D1461" s="52" t="s">
        <v>731</v>
      </c>
      <c r="E1461" s="19" t="s">
        <v>713</v>
      </c>
      <c r="F1461" s="20"/>
      <c r="G1461" s="20" t="str">
        <f t="shared" si="103"/>
        <v>CAFUGLAI6550_Ø 34</v>
      </c>
      <c r="H1461" s="21"/>
      <c r="I1461" s="22"/>
    </row>
    <row r="1462" spans="2:11" x14ac:dyDescent="0.2">
      <c r="B1462" s="51" t="s">
        <v>708</v>
      </c>
      <c r="C1462" s="17" t="s">
        <v>709</v>
      </c>
      <c r="D1462" s="52" t="s">
        <v>731</v>
      </c>
      <c r="E1462" s="19" t="s">
        <v>714</v>
      </c>
      <c r="F1462" s="20"/>
      <c r="G1462" s="20" t="str">
        <f t="shared" si="103"/>
        <v>CAFUGLAI6550_Ø 42</v>
      </c>
      <c r="H1462" s="21"/>
      <c r="I1462" s="22"/>
    </row>
    <row r="1463" spans="2:11" x14ac:dyDescent="0.2">
      <c r="B1463" s="51" t="s">
        <v>708</v>
      </c>
      <c r="C1463" s="17" t="s">
        <v>709</v>
      </c>
      <c r="D1463" s="52" t="s">
        <v>731</v>
      </c>
      <c r="E1463" s="19" t="s">
        <v>715</v>
      </c>
      <c r="F1463" s="20"/>
      <c r="G1463" s="20" t="str">
        <f t="shared" si="103"/>
        <v>CAFUGLAI6550_Ø 49</v>
      </c>
      <c r="H1463" s="21"/>
      <c r="I1463" s="22"/>
    </row>
    <row r="1464" spans="2:11" x14ac:dyDescent="0.2">
      <c r="B1464" s="51" t="s">
        <v>708</v>
      </c>
      <c r="C1464" s="17" t="s">
        <v>709</v>
      </c>
      <c r="D1464" s="52" t="s">
        <v>731</v>
      </c>
      <c r="E1464" s="19" t="s">
        <v>716</v>
      </c>
      <c r="F1464" s="20"/>
      <c r="G1464" s="20" t="str">
        <f t="shared" si="103"/>
        <v>CAFUGLAI6550_Ø 60</v>
      </c>
      <c r="H1464" s="21"/>
      <c r="I1464" s="22"/>
    </row>
    <row r="1465" spans="2:11" x14ac:dyDescent="0.2">
      <c r="B1465" s="51" t="s">
        <v>708</v>
      </c>
      <c r="C1465" s="17" t="s">
        <v>709</v>
      </c>
      <c r="D1465" s="52" t="s">
        <v>731</v>
      </c>
      <c r="E1465" s="19" t="s">
        <v>717</v>
      </c>
      <c r="F1465" s="20"/>
      <c r="G1465" s="20" t="str">
        <f t="shared" si="103"/>
        <v>CAFUGLAI6550_Ø 76</v>
      </c>
      <c r="H1465" s="21"/>
      <c r="I1465" s="22"/>
    </row>
    <row r="1466" spans="2:11" x14ac:dyDescent="0.2">
      <c r="B1466" s="51" t="s">
        <v>708</v>
      </c>
      <c r="C1466" s="17" t="s">
        <v>709</v>
      </c>
      <c r="D1466" s="52" t="s">
        <v>731</v>
      </c>
      <c r="E1466" s="19" t="s">
        <v>718</v>
      </c>
      <c r="F1466" s="20"/>
      <c r="G1466" s="20" t="str">
        <f t="shared" si="103"/>
        <v>CAFUGLAI6550_Ø 89</v>
      </c>
      <c r="H1466" s="21"/>
      <c r="I1466" s="22"/>
    </row>
    <row r="1467" spans="2:11" x14ac:dyDescent="0.2">
      <c r="B1467" s="51" t="s">
        <v>708</v>
      </c>
      <c r="C1467" s="17" t="s">
        <v>709</v>
      </c>
      <c r="D1467" s="52" t="s">
        <v>731</v>
      </c>
      <c r="E1467" s="19" t="s">
        <v>719</v>
      </c>
      <c r="F1467" s="20"/>
      <c r="G1467" s="20" t="str">
        <f t="shared" si="103"/>
        <v>CAFUGLAI6550_ 114</v>
      </c>
      <c r="H1467" s="21"/>
      <c r="I1467" s="22"/>
    </row>
    <row r="1468" spans="2:11" x14ac:dyDescent="0.2">
      <c r="B1468" s="51" t="s">
        <v>708</v>
      </c>
      <c r="C1468" s="17" t="s">
        <v>709</v>
      </c>
      <c r="D1468" s="52" t="s">
        <v>731</v>
      </c>
      <c r="E1468" s="19" t="s">
        <v>720</v>
      </c>
      <c r="F1468" s="20"/>
      <c r="G1468" s="20" t="str">
        <f t="shared" si="103"/>
        <v>CAFUGLAI6550_ 140</v>
      </c>
      <c r="H1468" s="21"/>
      <c r="I1468" s="22"/>
    </row>
    <row r="1469" spans="2:11" x14ac:dyDescent="0.2">
      <c r="B1469" s="51" t="s">
        <v>708</v>
      </c>
      <c r="C1469" s="17" t="s">
        <v>709</v>
      </c>
      <c r="D1469" s="52" t="s">
        <v>731</v>
      </c>
      <c r="E1469" s="19" t="s">
        <v>721</v>
      </c>
      <c r="F1469" s="20"/>
      <c r="G1469" s="20" t="str">
        <f t="shared" si="103"/>
        <v>CAFUGLAI6550_ 168</v>
      </c>
      <c r="H1469" s="21"/>
      <c r="I1469" s="22"/>
    </row>
    <row r="1470" spans="2:11" x14ac:dyDescent="0.2">
      <c r="B1470" s="51" t="s">
        <v>708</v>
      </c>
      <c r="C1470" s="17" t="s">
        <v>709</v>
      </c>
      <c r="D1470" s="52" t="s">
        <v>731</v>
      </c>
      <c r="E1470" s="19" t="s">
        <v>722</v>
      </c>
      <c r="F1470" s="20"/>
      <c r="G1470" s="20" t="str">
        <f t="shared" si="103"/>
        <v>CAFUGLAI6550_ 219</v>
      </c>
      <c r="H1470" s="21"/>
      <c r="I1470" s="22"/>
    </row>
    <row r="1471" spans="2:11" x14ac:dyDescent="0.2">
      <c r="C1471" s="17"/>
      <c r="F1471" s="20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369C1-F67E-4FBC-A33D-7BC722893C97}">
  <sheetPr codeName="Feuil4">
    <tabColor rgb="FFC00000"/>
  </sheetPr>
  <dimension ref="A1:A10"/>
  <sheetViews>
    <sheetView showGridLines="0" workbookViewId="0">
      <selection activeCell="B1" sqref="B1"/>
    </sheetView>
  </sheetViews>
  <sheetFormatPr baseColWidth="10" defaultRowHeight="12.75" x14ac:dyDescent="0.2"/>
  <cols>
    <col min="1" max="1" width="12.85546875" bestFit="1" customWidth="1"/>
  </cols>
  <sheetData>
    <row r="1" spans="1:1" x14ac:dyDescent="0.2">
      <c r="A1" s="55" t="s">
        <v>732</v>
      </c>
    </row>
    <row r="2" spans="1:1" x14ac:dyDescent="0.2">
      <c r="A2" s="56" t="s">
        <v>435</v>
      </c>
    </row>
    <row r="3" spans="1:1" x14ac:dyDescent="0.2">
      <c r="A3" s="57" t="s">
        <v>733</v>
      </c>
    </row>
    <row r="4" spans="1:1" x14ac:dyDescent="0.2">
      <c r="A4" s="58" t="s">
        <v>423</v>
      </c>
    </row>
    <row r="5" spans="1:1" x14ac:dyDescent="0.2">
      <c r="A5" s="59" t="s">
        <v>675</v>
      </c>
    </row>
    <row r="6" spans="1:1" x14ac:dyDescent="0.2">
      <c r="A6" s="60" t="s">
        <v>661</v>
      </c>
    </row>
    <row r="7" spans="1:1" x14ac:dyDescent="0.2">
      <c r="A7" s="61" t="s">
        <v>360</v>
      </c>
    </row>
    <row r="8" spans="1:1" x14ac:dyDescent="0.2">
      <c r="A8" s="62" t="s">
        <v>198</v>
      </c>
    </row>
    <row r="9" spans="1:1" x14ac:dyDescent="0.2">
      <c r="A9" s="63" t="s">
        <v>679</v>
      </c>
    </row>
    <row r="10" spans="1:1" x14ac:dyDescent="0.2">
      <c r="A10" s="59" t="s">
        <v>21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F2ABCB6-7A17-49EE-845D-6F8B0F3E0C4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245</vt:i4>
      </vt:variant>
    </vt:vector>
  </HeadingPairs>
  <TitlesOfParts>
    <vt:vector size="248" baseType="lpstr">
      <vt:lpstr>TAB</vt:lpstr>
      <vt:lpstr>Ref ARTICLES</vt:lpstr>
      <vt:lpstr>Listes</vt:lpstr>
      <vt:lpstr>AÉ_AICOM55RE</vt:lpstr>
      <vt:lpstr>AÉ_CAOUC431H</vt:lpstr>
      <vt:lpstr>AÉ_CAOUC432H</vt:lpstr>
      <vt:lpstr>AÉ_CLETC81RE</vt:lpstr>
      <vt:lpstr>AÉ_CLETC82RE</vt:lpstr>
      <vt:lpstr>AÉ_COACT41SE</vt:lpstr>
      <vt:lpstr>AÉ_RÉMEM101ES</vt:lpstr>
      <vt:lpstr>AÉ_VEOUS64ES</vt:lpstr>
      <vt:lpstr>AÉAINCOM31UR</vt:lpstr>
      <vt:lpstr>AÉAINVAR551A</vt:lpstr>
      <vt:lpstr>AÉAINVAR553A</vt:lpstr>
      <vt:lpstr>AÉAINVAR6315</vt:lpstr>
      <vt:lpstr>AÉAINVAR6850</vt:lpstr>
      <vt:lpstr>AÉAINVEN73RE</vt:lpstr>
      <vt:lpstr>AÉDRIES_75IR</vt:lpstr>
      <vt:lpstr>AÉENCUX_48IR</vt:lpstr>
      <vt:lpstr>AÉENCUX_49IR</vt:lpstr>
      <vt:lpstr>AÉENCUX_86IR</vt:lpstr>
      <vt:lpstr>AÉERGVAN90ES</vt:lpstr>
      <vt:lpstr>AÉERGVAN92ES</vt:lpstr>
      <vt:lpstr>AÉETSEGI59IR</vt:lpstr>
      <vt:lpstr>AÉETSEGI68RG</vt:lpstr>
      <vt:lpstr>AÉICOES_106RE</vt:lpstr>
      <vt:lpstr>AÉITCSTA47IR</vt:lpstr>
      <vt:lpstr>AÉITCSTA71NT</vt:lpstr>
      <vt:lpstr>AÉMABTCF61RE</vt:lpstr>
      <vt:lpstr>AÉOUPEUP31NE</vt:lpstr>
      <vt:lpstr>AÉRALLUM66ES</vt:lpstr>
      <vt:lpstr>AÉRALNAC73ES</vt:lpstr>
      <vt:lpstr>Aéraulique</vt:lpstr>
      <vt:lpstr>AÉSE_ÉNU32EH</vt:lpstr>
      <vt:lpstr>AÉSE_ÉNU4110</vt:lpstr>
      <vt:lpstr>AÉSE_FFU92RE</vt:lpstr>
      <vt:lpstr>AÉSE_ILL67RE</vt:lpstr>
      <vt:lpstr>AÉSE_ILL76RE</vt:lpstr>
      <vt:lpstr>AÉSE_ILL82RE</vt:lpstr>
      <vt:lpstr>AÉSE_ILL91RE</vt:lpstr>
      <vt:lpstr>AÉSE_ILL94RE</vt:lpstr>
      <vt:lpstr>AÉSE_ILL97RE</vt:lpstr>
      <vt:lpstr>AÉSE_ILL98RE</vt:lpstr>
      <vt:lpstr>AÉSE_TRÉ58RE</vt:lpstr>
      <vt:lpstr>AÉSE_UCH79RE</vt:lpstr>
      <vt:lpstr>AÉSE_UCH82RE</vt:lpstr>
      <vt:lpstr>AÉSE_UCH85RE</vt:lpstr>
      <vt:lpstr>AÉSE_UCH86RE</vt:lpstr>
      <vt:lpstr>AÉSECSO_31O2</vt:lpstr>
      <vt:lpstr>AÉSECSO_33RO</vt:lpstr>
      <vt:lpstr>AÉSECSO_38CE</vt:lpstr>
      <vt:lpstr>AÉSECSO_41OL</vt:lpstr>
      <vt:lpstr>AÉSECSO_68OL</vt:lpstr>
      <vt:lpstr>AÉSECSO_70OL</vt:lpstr>
      <vt:lpstr>AÉSECSO_71OL</vt:lpstr>
      <vt:lpstr>AÉSECSO_79IR</vt:lpstr>
      <vt:lpstr>AÉXIBISO43M0</vt:lpstr>
      <vt:lpstr>AÉXIBNUE43EX</vt:lpstr>
      <vt:lpstr>AÉXTRTIO40AT</vt:lpstr>
      <vt:lpstr>AÉXTRTIO56CE</vt:lpstr>
      <vt:lpstr>AÉXTRTIO58CE</vt:lpstr>
      <vt:lpstr>AÉXTRTIO59CE</vt:lpstr>
      <vt:lpstr>CAAUCUDE100VC</vt:lpstr>
      <vt:lpstr>CAAUCUDE118ES</vt:lpstr>
      <vt:lpstr>CAAUCUDE133ES</vt:lpstr>
      <vt:lpstr>CAAUCUDE85GE</vt:lpstr>
      <vt:lpstr>CAAUGCÉE106VC</vt:lpstr>
      <vt:lpstr>CAAUGCÉE124ES</vt:lpstr>
      <vt:lpstr>CAAUGCÉE139ES</vt:lpstr>
      <vt:lpstr>CAAUGCÉE91UR</vt:lpstr>
      <vt:lpstr>CAE_CORI39PE</vt:lpstr>
      <vt:lpstr>CAE_VTIL53EX</vt:lpstr>
      <vt:lpstr>CAEAUACÉ24ÉE</vt:lpstr>
      <vt:lpstr>CAFUGLAI6530</vt:lpstr>
      <vt:lpstr>CAFUGLAI6540</vt:lpstr>
      <vt:lpstr>CAFUGLAI6550</vt:lpstr>
      <vt:lpstr>CAFUGLAI6830</vt:lpstr>
      <vt:lpstr>CAFUGLAI6840</vt:lpstr>
      <vt:lpstr>CAFUGLAI6850</vt:lpstr>
      <vt:lpstr>CAFUGTÔL6130</vt:lpstr>
      <vt:lpstr>CAFUGTÔL6140</vt:lpstr>
      <vt:lpstr>CAFUGTÔL6540</vt:lpstr>
      <vt:lpstr>CAFUGTÔL6630</vt:lpstr>
      <vt:lpstr>Calorifuge</vt:lpstr>
      <vt:lpstr>Calorifuge_MO</vt:lpstr>
      <vt:lpstr>CANIUGAI56LU</vt:lpstr>
      <vt:lpstr>CAX_CORI8313</vt:lpstr>
      <vt:lpstr>CAX_CORI8319</vt:lpstr>
      <vt:lpstr>CAX_CORI8332</vt:lpstr>
      <vt:lpstr>CAXT.GAI41ER</vt:lpstr>
      <vt:lpstr>Convecteur</vt:lpstr>
      <vt:lpstr>COTRIES_68RE</vt:lpstr>
      <vt:lpstr>COTRIES_71RE</vt:lpstr>
      <vt:lpstr>Domaine</vt:lpstr>
      <vt:lpstr>ENÉCHS_G28OL</vt:lpstr>
      <vt:lpstr>ENÉCHS_V80T.</vt:lpstr>
      <vt:lpstr>Environnement</vt:lpstr>
      <vt:lpstr>INABLCOM50E.</vt:lpstr>
      <vt:lpstr>INAUCSSE28EU</vt:lpstr>
      <vt:lpstr>Incendie</vt:lpstr>
      <vt:lpstr>INCTECO223O2</vt:lpstr>
      <vt:lpstr>INCTEEAU40ES</vt:lpstr>
      <vt:lpstr>INCTEPOU26RE</vt:lpstr>
      <vt:lpstr>INGNEESÉ49ES</vt:lpstr>
      <vt:lpstr>INNTEENT42A2</vt:lpstr>
      <vt:lpstr>INVACTIO32A3</vt:lpstr>
      <vt:lpstr>POBLESAL38RE</vt:lpstr>
      <vt:lpstr>POBLESAL46XM</vt:lpstr>
      <vt:lpstr>POE_MÈLE26SB</vt:lpstr>
      <vt:lpstr>Pompes</vt:lpstr>
      <vt:lpstr>POPLESAL46CX</vt:lpstr>
      <vt:lpstr>POPLESAL46IL</vt:lpstr>
      <vt:lpstr>POPLETYP30US</vt:lpstr>
      <vt:lpstr>POUBMSIB41UX</vt:lpstr>
      <vt:lpstr>RO_BOEIL63GE</vt:lpstr>
      <vt:lpstr>RO_CORET35RE</vt:lpstr>
      <vt:lpstr>RO_COTEU36NE</vt:lpstr>
      <vt:lpstr>RO_ELTRO47EL</vt:lpstr>
      <vt:lpstr>RO_FIREG25AZ</vt:lpstr>
      <vt:lpstr>RO_GAANN47DS</vt:lpstr>
      <vt:lpstr>RO_GAANN65NT</vt:lpstr>
      <vt:lpstr>RO_INCAT94NS</vt:lpstr>
      <vt:lpstr>RO_INRRU89ES</vt:lpstr>
      <vt:lpstr>ROÀBOENL70NS</vt:lpstr>
      <vt:lpstr>ROATAON_49RE</vt:lpstr>
      <vt:lpstr>Robinetterie</vt:lpstr>
      <vt:lpstr>ROCOMEUR51RE</vt:lpstr>
      <vt:lpstr>ROCOUDER29GE</vt:lpstr>
      <vt:lpstr>ROEMEEUR36NS</vt:lpstr>
      <vt:lpstr>ROFLEBLE43MM</vt:lpstr>
      <vt:lpstr>ROGIEOMP105US</vt:lpstr>
      <vt:lpstr>ROINJTIO67ÊT</vt:lpstr>
      <vt:lpstr>ROLATION41ON</vt:lpstr>
      <vt:lpstr>ROLONBAL76AC</vt:lpstr>
      <vt:lpstr>ROLONBAL78ID</vt:lpstr>
      <vt:lpstr>ROLONBAL87M1</vt:lpstr>
      <vt:lpstr>ROLONVAS59RE</vt:lpstr>
      <vt:lpstr>ROMATUE22UE</vt:lpstr>
      <vt:lpstr>RONTILLU37EA</vt:lpstr>
      <vt:lpstr>RONTITOU24UR</vt:lpstr>
      <vt:lpstr>RONTITOU33CH</vt:lpstr>
      <vt:lpstr>ROOBITDE28GE</vt:lpstr>
      <vt:lpstr>ROOBITDE30GE</vt:lpstr>
      <vt:lpstr>ROOTEION41TÉ</vt:lpstr>
      <vt:lpstr>ROOTEION53ON</vt:lpstr>
      <vt:lpstr>ROOTEION58ES</vt:lpstr>
      <vt:lpstr>ROOTEION59LE</vt:lpstr>
      <vt:lpstr>ROOTEION62LE</vt:lpstr>
      <vt:lpstr>ROPLIAGE29OL</vt:lpstr>
      <vt:lpstr>ROPURURÀ27EF</vt:lpstr>
      <vt:lpstr>ROR_AGRA40NT</vt:lpstr>
      <vt:lpstr>ROR_FXAI33ER</vt:lpstr>
      <vt:lpstr>RORESANN38UR</vt:lpstr>
      <vt:lpstr>RORESITS56OL</vt:lpstr>
      <vt:lpstr>RORESMCV42ON</vt:lpstr>
      <vt:lpstr>RORESOBI34PE</vt:lpstr>
      <vt:lpstr>RORESRES33UE</vt:lpstr>
      <vt:lpstr>RORESRRÊ32ON</vt:lpstr>
      <vt:lpstr>RORESTAD54OL</vt:lpstr>
      <vt:lpstr>RORESTAF54OL</vt:lpstr>
      <vt:lpstr>ROROBETA44UE</vt:lpstr>
      <vt:lpstr>ROROBETD31GE</vt:lpstr>
      <vt:lpstr>ROSOR19RT</vt:lpstr>
      <vt:lpstr>ROSTAQUE63IX</vt:lpstr>
      <vt:lpstr>ROSURCON37IT</vt:lpstr>
      <vt:lpstr>ROSURDOI31NT</vt:lpstr>
      <vt:lpstr>ROSURMAN29RE</vt:lpstr>
      <vt:lpstr>ROSURMAN32AZ</vt:lpstr>
      <vt:lpstr>ROSURMAN41EL</vt:lpstr>
      <vt:lpstr>ROSURPRE41AU</vt:lpstr>
      <vt:lpstr>ROSURTHE31RE</vt:lpstr>
      <vt:lpstr>ROSURTHE36DÉ</vt:lpstr>
      <vt:lpstr>ROSURTHE38NE</vt:lpstr>
      <vt:lpstr>ROTAM20IS</vt:lpstr>
      <vt:lpstr>ROTÉDÉGL26GE</vt:lpstr>
      <vt:lpstr>ROTÉRLAG34US</vt:lpstr>
      <vt:lpstr>ROURGRFL29NT</vt:lpstr>
      <vt:lpstr>ROURGRGR39NT</vt:lpstr>
      <vt:lpstr>SAIREPOS30ER</vt:lpstr>
      <vt:lpstr>SAIREPOS31BO</vt:lpstr>
      <vt:lpstr>SAIREPOS31HE</vt:lpstr>
      <vt:lpstr>SAIREPOS31IR</vt:lpstr>
      <vt:lpstr>SAIREPOS32IR</vt:lpstr>
      <vt:lpstr>SAIREPOS35NS</vt:lpstr>
      <vt:lpstr>SAIREPOS35UE</vt:lpstr>
      <vt:lpstr>SAIREPOS40RE</vt:lpstr>
      <vt:lpstr>SAIREPOS42LE</vt:lpstr>
      <vt:lpstr>SAIREPOS42RT</vt:lpstr>
      <vt:lpstr>SAIREPOS44UL</vt:lpstr>
      <vt:lpstr>SAIREPOS45IR</vt:lpstr>
      <vt:lpstr>SAIREPOS45RT</vt:lpstr>
      <vt:lpstr>SAIREPOS45TS</vt:lpstr>
      <vt:lpstr>SAIREPOS48IR</vt:lpstr>
      <vt:lpstr>SAIREPOS49ER</vt:lpstr>
      <vt:lpstr>SAIREPOS53IS</vt:lpstr>
      <vt:lpstr>Sanitaire</vt:lpstr>
      <vt:lpstr>SATAIS_D41ON</vt:lpstr>
      <vt:lpstr>SATAIS_D44WC</vt:lpstr>
      <vt:lpstr>SATAIS_D48NS</vt:lpstr>
      <vt:lpstr>SATAIS_É36IR</vt:lpstr>
      <vt:lpstr>SATAIS_P28RE</vt:lpstr>
      <vt:lpstr>SATAIS_P44XE</vt:lpstr>
      <vt:lpstr>SATAIS_P47LE</vt:lpstr>
      <vt:lpstr>SATAIS_S35HE</vt:lpstr>
      <vt:lpstr>TUER_C_C75ES</vt:lpstr>
      <vt:lpstr>TUER_CEA77ES</vt:lpstr>
      <vt:lpstr>TUER_CÉV78ES</vt:lpstr>
      <vt:lpstr>TUER_CPR92ES</vt:lpstr>
      <vt:lpstr>TUER_E.877ES</vt:lpstr>
      <vt:lpstr>TUER_E.878ES</vt:lpstr>
      <vt:lpstr>TUER_E.883ES</vt:lpstr>
      <vt:lpstr>TUER_E.885ES</vt:lpstr>
      <vt:lpstr>TUER_LTI68ES</vt:lpstr>
      <vt:lpstr>TUER_RGA64ES</vt:lpstr>
      <vt:lpstr>TUER_YOC64ES</vt:lpstr>
      <vt:lpstr>TUFIQS_B40ON</vt:lpstr>
      <vt:lpstr>TUFIQS_T56UI</vt:lpstr>
      <vt:lpstr>TUFIQS_T67ES</vt:lpstr>
      <vt:lpstr>TUISTBUT69ES</vt:lpstr>
      <vt:lpstr>TUISTBUT70ES</vt:lpstr>
      <vt:lpstr>TULE_CAL79ES</vt:lpstr>
      <vt:lpstr>TULE_STR73ES</vt:lpstr>
      <vt:lpstr>TUMUFTEY60ES</vt:lpstr>
      <vt:lpstr>TUMUPSHB61ES</vt:lpstr>
      <vt:lpstr>TUNIST0164ES</vt:lpstr>
      <vt:lpstr>TUNIST0173ES</vt:lpstr>
      <vt:lpstr>TUNIST0364ES</vt:lpstr>
      <vt:lpstr>TUNIST0373ES</vt:lpstr>
      <vt:lpstr>TUOCAECH66ES</vt:lpstr>
      <vt:lpstr>TUOCAECH71ES</vt:lpstr>
      <vt:lpstr>TUORIQUE69ES</vt:lpstr>
      <vt:lpstr>TUORIQUE78ES</vt:lpstr>
      <vt:lpstr>TUORIQUE84ES</vt:lpstr>
      <vt:lpstr>TUOUIOMP56ES</vt:lpstr>
      <vt:lpstr>TUR16ER</vt:lpstr>
      <vt:lpstr>TURE17RE</vt:lpstr>
      <vt:lpstr>TUT01STR68E</vt:lpstr>
      <vt:lpstr>TUT01STR68ES</vt:lpstr>
      <vt:lpstr>TUT01TYC59ES</vt:lpstr>
      <vt:lpstr>TUT03STR68ES</vt:lpstr>
      <vt:lpstr>TUT03TYC59ES</vt:lpstr>
      <vt:lpstr>TUT10STR68ES</vt:lpstr>
      <vt:lpstr>TUT10TYC59ES</vt:lpstr>
      <vt:lpstr>TUT19STR68ES</vt:lpstr>
      <vt:lpstr>TUT19TYC59ES</vt:lpstr>
      <vt:lpstr>TUUITINÉ70CU</vt:lpstr>
      <vt:lpstr>TUUITOMP56ES</vt:lpstr>
      <vt:lpstr>Tuyauterie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</dc:creator>
  <cp:lastModifiedBy>Aurélie</cp:lastModifiedBy>
  <cp:lastPrinted>2017-12-15T11:31:41Z</cp:lastPrinted>
  <dcterms:created xsi:type="dcterms:W3CDTF">2017-12-11T08:47:39Z</dcterms:created>
  <dcterms:modified xsi:type="dcterms:W3CDTF">2017-12-16T22:44:03Z</dcterms:modified>
</cp:coreProperties>
</file>