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-120" yWindow="-120" windowWidth="20730" windowHeight="11760" tabRatio="748" activeTab="1"/>
  </bookViews>
  <sheets>
    <sheet name="Congé" sheetId="52" r:id="rId1"/>
    <sheet name="Avril" sheetId="87" r:id="rId2"/>
    <sheet name="Feuil1" sheetId="96" r:id="rId3"/>
    <sheet name="Mai" sheetId="88" r:id="rId4"/>
    <sheet name="Juin" sheetId="89" r:id="rId5"/>
    <sheet name="Juillet" sheetId="90" r:id="rId6"/>
    <sheet name="Août" sheetId="91" r:id="rId7"/>
    <sheet name="Septembre" sheetId="92" r:id="rId8"/>
    <sheet name="Octobre" sheetId="93" r:id="rId9"/>
    <sheet name="Novembre" sheetId="94" r:id="rId10"/>
    <sheet name="Décembre" sheetId="95" r:id="rId11"/>
  </sheets>
  <definedNames>
    <definedName name="img">"Groupe 4"</definedName>
    <definedName name="plage" localSheetId="6">Août!$C$9:$M$52</definedName>
    <definedName name="plage" localSheetId="1">Avril!$C$9:$M$52</definedName>
    <definedName name="plage" localSheetId="10">Décembre!$C$9:$M$52</definedName>
    <definedName name="plage" localSheetId="5">Juillet!$C$9:$M$52</definedName>
    <definedName name="plage" localSheetId="4">Juin!$C$9:$M$52</definedName>
    <definedName name="plage" localSheetId="3">Mai!$C$9:$M$52</definedName>
    <definedName name="plage" localSheetId="9">Novembre!$C$9:$M$52</definedName>
    <definedName name="plage" localSheetId="8">Octobre!$C$9:$M$52</definedName>
    <definedName name="plage" localSheetId="7">Septembre!$C$9:$M$52</definedName>
    <definedName name="PlageINC1" localSheetId="1">Avril!$C$22:$M$38</definedName>
    <definedName name="PlageINC2" localSheetId="1">Avril!$C$9:$M$18</definedName>
    <definedName name="PlageSOG" localSheetId="1">Avril!$C$9:$M$12</definedName>
    <definedName name="rngTEST">Feuil1!$C$6:$G$12</definedName>
    <definedName name="_xlnm.Print_Area" localSheetId="0">Congé!$F$1:$G$41</definedName>
  </definedNames>
  <calcPr calcId="152511"/>
</workbook>
</file>

<file path=xl/calcChain.xml><?xml version="1.0" encoding="utf-8"?>
<calcChain xmlns="http://schemas.openxmlformats.org/spreadsheetml/2006/main">
  <c r="AD10" i="90" l="1"/>
  <c r="AC10" i="90"/>
  <c r="AB10" i="90"/>
  <c r="AD9" i="90"/>
  <c r="AC9" i="90"/>
  <c r="AB9" i="90"/>
  <c r="AD8" i="90"/>
  <c r="AC8" i="90"/>
  <c r="AB8" i="90"/>
  <c r="AC6" i="90"/>
  <c r="AC5" i="90"/>
  <c r="AD4" i="90"/>
  <c r="AC4" i="90"/>
  <c r="AD3" i="90"/>
  <c r="AC3" i="90"/>
  <c r="AD2" i="90"/>
  <c r="AC2" i="90"/>
  <c r="AD10" i="91"/>
  <c r="AC10" i="91"/>
  <c r="AB10" i="91"/>
  <c r="AD9" i="91"/>
  <c r="AC9" i="91"/>
  <c r="AB9" i="91"/>
  <c r="AD8" i="91"/>
  <c r="AC8" i="91"/>
  <c r="AB8" i="91"/>
  <c r="AC6" i="91"/>
  <c r="AC5" i="91"/>
  <c r="AD4" i="91"/>
  <c r="AC4" i="91"/>
  <c r="AD3" i="91"/>
  <c r="AC3" i="91"/>
  <c r="AD2" i="91"/>
  <c r="AC2" i="91"/>
  <c r="AD10" i="92"/>
  <c r="AC10" i="92"/>
  <c r="AB10" i="92"/>
  <c r="AD9" i="92"/>
  <c r="AC9" i="92"/>
  <c r="AB9" i="92"/>
  <c r="AD8" i="92"/>
  <c r="AC8" i="92"/>
  <c r="AB8" i="92"/>
  <c r="AC6" i="92"/>
  <c r="AC5" i="92"/>
  <c r="AD4" i="92"/>
  <c r="AC4" i="92"/>
  <c r="AD3" i="92"/>
  <c r="AC3" i="92"/>
  <c r="AD2" i="92"/>
  <c r="AC2" i="92"/>
  <c r="AD10" i="93"/>
  <c r="AC10" i="93"/>
  <c r="AB10" i="93"/>
  <c r="AD9" i="93"/>
  <c r="AC9" i="93"/>
  <c r="AB9" i="93"/>
  <c r="AD8" i="93"/>
  <c r="AC8" i="93"/>
  <c r="AB8" i="93"/>
  <c r="AC6" i="93"/>
  <c r="AC5" i="93"/>
  <c r="AD4" i="93"/>
  <c r="AC4" i="93"/>
  <c r="AD3" i="93"/>
  <c r="AC3" i="93"/>
  <c r="AD2" i="93"/>
  <c r="AC2" i="93"/>
  <c r="AD10" i="94"/>
  <c r="AC10" i="94"/>
  <c r="AB10" i="94"/>
  <c r="AD9" i="94"/>
  <c r="AC9" i="94"/>
  <c r="AB9" i="94"/>
  <c r="AD8" i="94"/>
  <c r="AC8" i="94"/>
  <c r="AB8" i="94"/>
  <c r="AC6" i="94"/>
  <c r="AC5" i="94"/>
  <c r="AD4" i="94"/>
  <c r="AC4" i="94"/>
  <c r="AD3" i="94"/>
  <c r="AC3" i="94"/>
  <c r="AD2" i="94"/>
  <c r="AC2" i="94"/>
  <c r="AD10" i="95"/>
  <c r="AC10" i="95"/>
  <c r="AB10" i="95"/>
  <c r="AD9" i="95"/>
  <c r="AC9" i="95"/>
  <c r="AB9" i="95"/>
  <c r="AD8" i="95"/>
  <c r="AC8" i="95"/>
  <c r="AB8" i="95"/>
  <c r="AC6" i="95"/>
  <c r="AC5" i="95"/>
  <c r="AD4" i="95"/>
  <c r="AC4" i="95"/>
  <c r="AD3" i="95"/>
  <c r="AC3" i="95"/>
  <c r="AD2" i="95"/>
  <c r="AC2" i="95"/>
  <c r="AD10" i="89"/>
  <c r="AC10" i="89"/>
  <c r="AB10" i="89"/>
  <c r="AD9" i="89"/>
  <c r="AC9" i="89"/>
  <c r="AB9" i="89"/>
  <c r="AD8" i="89"/>
  <c r="AC8" i="89"/>
  <c r="AB8" i="89"/>
  <c r="AC6" i="89"/>
  <c r="AC5" i="89"/>
  <c r="AD4" i="89"/>
  <c r="AC4" i="89"/>
  <c r="AD3" i="89"/>
  <c r="AC3" i="89"/>
  <c r="AD2" i="89"/>
  <c r="AC2" i="89"/>
  <c r="AD10" i="88" l="1"/>
  <c r="AC10" i="88"/>
  <c r="AB10" i="88"/>
  <c r="AD9" i="88"/>
  <c r="AC9" i="88"/>
  <c r="AB9" i="88"/>
  <c r="AD8" i="88"/>
  <c r="AC8" i="88"/>
  <c r="AB8" i="88"/>
  <c r="AC6" i="88"/>
  <c r="AC5" i="88"/>
  <c r="AD4" i="88"/>
  <c r="AC4" i="88"/>
  <c r="AD3" i="88"/>
  <c r="AC3" i="88"/>
  <c r="AD2" i="88"/>
  <c r="AC2" i="88"/>
  <c r="A50" i="87" l="1"/>
  <c r="B50" i="87"/>
  <c r="A49" i="87"/>
  <c r="B49" i="87"/>
  <c r="A51" i="87"/>
  <c r="B51" i="87"/>
  <c r="C75" i="95" l="1"/>
  <c r="C74" i="95"/>
  <c r="C73" i="95"/>
  <c r="AC9" i="87"/>
  <c r="AC10" i="87"/>
  <c r="C74" i="88"/>
  <c r="C75" i="88"/>
  <c r="C74" i="89"/>
  <c r="C75" i="89"/>
  <c r="C74" i="90"/>
  <c r="C75" i="90"/>
  <c r="C74" i="91"/>
  <c r="C75" i="91"/>
  <c r="C74" i="92"/>
  <c r="C75" i="92"/>
  <c r="C74" i="93"/>
  <c r="C75" i="93"/>
  <c r="C74" i="94"/>
  <c r="C75" i="94"/>
  <c r="AC8" i="87"/>
  <c r="C73" i="88"/>
  <c r="C73" i="89"/>
  <c r="C73" i="90"/>
  <c r="C73" i="91"/>
  <c r="C73" i="92"/>
  <c r="C73" i="93"/>
  <c r="C73" i="94"/>
  <c r="M32" i="52"/>
  <c r="M30" i="52"/>
  <c r="M31" i="52" s="1"/>
  <c r="AC3" i="87"/>
  <c r="AD3" i="87"/>
  <c r="AC4" i="87"/>
  <c r="AD4" i="87"/>
  <c r="AC5" i="87"/>
  <c r="AC6" i="87"/>
  <c r="C68" i="88"/>
  <c r="D68" i="88"/>
  <c r="C69" i="88"/>
  <c r="D69" i="88"/>
  <c r="C70" i="88"/>
  <c r="C71" i="88"/>
  <c r="C68" i="89"/>
  <c r="D68" i="89"/>
  <c r="C69" i="89"/>
  <c r="D69" i="89"/>
  <c r="C70" i="89"/>
  <c r="C71" i="89"/>
  <c r="C68" i="90"/>
  <c r="D68" i="90"/>
  <c r="C69" i="90"/>
  <c r="D69" i="90"/>
  <c r="C70" i="90"/>
  <c r="C71" i="90"/>
  <c r="C68" i="91"/>
  <c r="D68" i="91"/>
  <c r="C69" i="91"/>
  <c r="D69" i="91"/>
  <c r="C70" i="91"/>
  <c r="C71" i="91"/>
  <c r="C68" i="92"/>
  <c r="D68" i="92"/>
  <c r="C69" i="92"/>
  <c r="D69" i="92"/>
  <c r="C70" i="92"/>
  <c r="C71" i="92"/>
  <c r="C68" i="93"/>
  <c r="D68" i="93"/>
  <c r="C69" i="93"/>
  <c r="D69" i="93"/>
  <c r="C70" i="93"/>
  <c r="C71" i="93"/>
  <c r="C68" i="94"/>
  <c r="D68" i="94"/>
  <c r="C69" i="94"/>
  <c r="D69" i="94"/>
  <c r="C70" i="94"/>
  <c r="C71" i="94"/>
  <c r="C68" i="95"/>
  <c r="D68" i="95"/>
  <c r="C69" i="95"/>
  <c r="D69" i="95"/>
  <c r="C70" i="95"/>
  <c r="C71" i="95"/>
  <c r="AD2" i="87"/>
  <c r="D67" i="88"/>
  <c r="D67" i="89"/>
  <c r="D67" i="90"/>
  <c r="D67" i="91"/>
  <c r="D67" i="92"/>
  <c r="D67" i="93"/>
  <c r="D67" i="94"/>
  <c r="D67" i="95"/>
  <c r="AC2" i="87"/>
  <c r="C67" i="88"/>
  <c r="C67" i="89"/>
  <c r="C67" i="90"/>
  <c r="C67" i="91"/>
  <c r="C67" i="92"/>
  <c r="C67" i="93"/>
  <c r="C67" i="94"/>
  <c r="C67" i="95"/>
  <c r="B73" i="94" l="1"/>
  <c r="B73" i="90"/>
  <c r="B73" i="95"/>
  <c r="B75" i="95"/>
  <c r="O30" i="52"/>
  <c r="B73" i="93"/>
  <c r="B73" i="89"/>
  <c r="O32" i="52"/>
  <c r="B73" i="92"/>
  <c r="B73" i="88"/>
  <c r="B75" i="94"/>
  <c r="B75" i="93"/>
  <c r="B75" i="92"/>
  <c r="B75" i="91"/>
  <c r="B75" i="90"/>
  <c r="B75" i="89"/>
  <c r="B75" i="88"/>
  <c r="AB10" i="87"/>
  <c r="B73" i="91"/>
  <c r="AB8" i="87"/>
  <c r="B74" i="93"/>
  <c r="B74" i="91"/>
  <c r="B74" i="89"/>
  <c r="AB9" i="87"/>
  <c r="B74" i="95"/>
  <c r="O31" i="52"/>
  <c r="B74" i="94"/>
  <c r="B74" i="92"/>
  <c r="B74" i="90"/>
  <c r="B74" i="88"/>
  <c r="D75" i="95" l="1"/>
  <c r="AD10" i="87"/>
  <c r="D75" i="88"/>
  <c r="D75" i="89"/>
  <c r="D75" i="90"/>
  <c r="D75" i="91"/>
  <c r="D75" i="92"/>
  <c r="D75" i="93"/>
  <c r="D75" i="94"/>
  <c r="D73" i="95"/>
  <c r="AD8" i="87"/>
  <c r="D73" i="89"/>
  <c r="D73" i="91"/>
  <c r="D73" i="93"/>
  <c r="D73" i="88"/>
  <c r="D73" i="90"/>
  <c r="D73" i="92"/>
  <c r="D73" i="94"/>
  <c r="D74" i="95"/>
  <c r="AD9" i="87"/>
  <c r="D74" i="89"/>
  <c r="D74" i="91"/>
  <c r="D74" i="93"/>
  <c r="D74" i="88"/>
  <c r="D74" i="90"/>
  <c r="D74" i="92"/>
  <c r="D74" i="94"/>
  <c r="A19" i="88"/>
  <c r="D19" i="88" s="1"/>
  <c r="B19" i="88"/>
  <c r="A20" i="88"/>
  <c r="B20" i="88"/>
  <c r="A19" i="89"/>
  <c r="G19" i="89" s="1"/>
  <c r="B19" i="89"/>
  <c r="A20" i="89"/>
  <c r="I20" i="89" s="1"/>
  <c r="B20" i="89"/>
  <c r="A19" i="90"/>
  <c r="G19" i="90" s="1"/>
  <c r="B19" i="90"/>
  <c r="A20" i="90"/>
  <c r="B20" i="90"/>
  <c r="A19" i="91"/>
  <c r="E19" i="91" s="1"/>
  <c r="B19" i="91"/>
  <c r="A20" i="91"/>
  <c r="B20" i="91"/>
  <c r="A19" i="92"/>
  <c r="E19" i="92" s="1"/>
  <c r="B19" i="92"/>
  <c r="A20" i="92"/>
  <c r="B20" i="92"/>
  <c r="A19" i="93"/>
  <c r="G19" i="93" s="1"/>
  <c r="B19" i="93"/>
  <c r="A20" i="93"/>
  <c r="B20" i="93"/>
  <c r="A19" i="94"/>
  <c r="G19" i="94" s="1"/>
  <c r="B19" i="94"/>
  <c r="A20" i="94"/>
  <c r="B20" i="94"/>
  <c r="A19" i="95"/>
  <c r="E19" i="95" s="1"/>
  <c r="B19" i="95"/>
  <c r="A20" i="95"/>
  <c r="B20" i="95"/>
  <c r="A19" i="87"/>
  <c r="C19" i="87" s="1"/>
  <c r="B19" i="87"/>
  <c r="A20" i="87"/>
  <c r="B20" i="87"/>
  <c r="A12" i="88"/>
  <c r="B12" i="88"/>
  <c r="A12" i="89"/>
  <c r="H12" i="89" s="1"/>
  <c r="B12" i="89"/>
  <c r="A12" i="90"/>
  <c r="E12" i="90" s="1"/>
  <c r="B12" i="90"/>
  <c r="A12" i="91"/>
  <c r="F12" i="91" s="1"/>
  <c r="B12" i="91"/>
  <c r="A12" i="92"/>
  <c r="G12" i="92" s="1"/>
  <c r="B12" i="92"/>
  <c r="A12" i="93"/>
  <c r="J12" i="93" s="1"/>
  <c r="B12" i="93"/>
  <c r="A12" i="94"/>
  <c r="E12" i="94" s="1"/>
  <c r="B12" i="94"/>
  <c r="A12" i="95"/>
  <c r="C12" i="95" s="1"/>
  <c r="B12" i="95"/>
  <c r="A12" i="87"/>
  <c r="J12" i="87" s="1"/>
  <c r="B12" i="87"/>
  <c r="L19" i="87" l="1"/>
  <c r="H19" i="87"/>
  <c r="K19" i="87"/>
  <c r="G19" i="87"/>
  <c r="K12" i="87"/>
  <c r="J19" i="87"/>
  <c r="E19" i="87"/>
  <c r="M19" i="87"/>
  <c r="I19" i="87"/>
  <c r="D19" i="87"/>
  <c r="H12" i="93"/>
  <c r="C19" i="89"/>
  <c r="J19" i="89"/>
  <c r="F19" i="89"/>
  <c r="L12" i="90"/>
  <c r="H12" i="90"/>
  <c r="D12" i="90"/>
  <c r="J19" i="90"/>
  <c r="F19" i="90"/>
  <c r="M12" i="91"/>
  <c r="I12" i="91"/>
  <c r="E12" i="91"/>
  <c r="L19" i="91"/>
  <c r="H19" i="91"/>
  <c r="D19" i="91"/>
  <c r="J12" i="92"/>
  <c r="F12" i="92"/>
  <c r="L19" i="92"/>
  <c r="H19" i="92"/>
  <c r="D19" i="92"/>
  <c r="I12" i="93"/>
  <c r="J19" i="93"/>
  <c r="F19" i="93"/>
  <c r="L12" i="94"/>
  <c r="H12" i="94"/>
  <c r="D12" i="94"/>
  <c r="J19" i="94"/>
  <c r="F19" i="94"/>
  <c r="K12" i="95"/>
  <c r="G12" i="95"/>
  <c r="L19" i="95"/>
  <c r="H19" i="95"/>
  <c r="D19" i="95"/>
  <c r="G12" i="93"/>
  <c r="D12" i="93"/>
  <c r="L12" i="89"/>
  <c r="M19" i="89"/>
  <c r="I19" i="89"/>
  <c r="E19" i="89"/>
  <c r="K12" i="90"/>
  <c r="G12" i="90"/>
  <c r="C19" i="90"/>
  <c r="I19" i="90"/>
  <c r="E19" i="90"/>
  <c r="L12" i="91"/>
  <c r="H12" i="91"/>
  <c r="D12" i="91"/>
  <c r="K19" i="91"/>
  <c r="G19" i="91"/>
  <c r="C12" i="92"/>
  <c r="I12" i="92"/>
  <c r="E12" i="92"/>
  <c r="K19" i="92"/>
  <c r="G19" i="92"/>
  <c r="L12" i="93"/>
  <c r="C19" i="93"/>
  <c r="I19" i="93"/>
  <c r="E19" i="93"/>
  <c r="K12" i="94"/>
  <c r="G12" i="94"/>
  <c r="C19" i="94"/>
  <c r="I19" i="94"/>
  <c r="E19" i="94"/>
  <c r="J12" i="95"/>
  <c r="E12" i="95"/>
  <c r="K19" i="95"/>
  <c r="G19" i="95"/>
  <c r="F12" i="93"/>
  <c r="E12" i="93"/>
  <c r="C12" i="93"/>
  <c r="J12" i="89"/>
  <c r="L19" i="89"/>
  <c r="H19" i="89"/>
  <c r="D19" i="89"/>
  <c r="J12" i="90"/>
  <c r="F12" i="90"/>
  <c r="L19" i="90"/>
  <c r="H19" i="90"/>
  <c r="D19" i="90"/>
  <c r="K12" i="91"/>
  <c r="G12" i="91"/>
  <c r="C19" i="91"/>
  <c r="J19" i="91"/>
  <c r="F19" i="91"/>
  <c r="L12" i="92"/>
  <c r="H12" i="92"/>
  <c r="D12" i="92"/>
  <c r="J19" i="92"/>
  <c r="F19" i="92"/>
  <c r="K12" i="93"/>
  <c r="L19" i="93"/>
  <c r="H19" i="93"/>
  <c r="D19" i="93"/>
  <c r="J12" i="94"/>
  <c r="F12" i="94"/>
  <c r="L19" i="94"/>
  <c r="H19" i="94"/>
  <c r="D19" i="94"/>
  <c r="I12" i="95"/>
  <c r="D12" i="95"/>
  <c r="J19" i="95"/>
  <c r="F19" i="95"/>
  <c r="K19" i="89"/>
  <c r="C12" i="90"/>
  <c r="I12" i="90"/>
  <c r="K19" i="90"/>
  <c r="C12" i="91"/>
  <c r="J12" i="91"/>
  <c r="M19" i="91"/>
  <c r="I19" i="91"/>
  <c r="K12" i="92"/>
  <c r="C19" i="92"/>
  <c r="I19" i="92"/>
  <c r="K19" i="93"/>
  <c r="C12" i="94"/>
  <c r="I12" i="94"/>
  <c r="K19" i="94"/>
  <c r="L12" i="95"/>
  <c r="H12" i="95"/>
  <c r="C19" i="95"/>
  <c r="I19" i="95"/>
  <c r="E12" i="88"/>
  <c r="F12" i="88"/>
  <c r="J12" i="88"/>
  <c r="K19" i="88"/>
  <c r="G19" i="88"/>
  <c r="C19" i="88"/>
  <c r="J19" i="88"/>
  <c r="F19" i="88"/>
  <c r="M19" i="88"/>
  <c r="I19" i="88"/>
  <c r="E19" i="88"/>
  <c r="L19" i="88"/>
  <c r="H19" i="88"/>
  <c r="C20" i="87"/>
  <c r="D20" i="87"/>
  <c r="F20" i="87"/>
  <c r="H20" i="87"/>
  <c r="K20" i="87"/>
  <c r="M20" i="87"/>
  <c r="D20" i="95"/>
  <c r="F20" i="95"/>
  <c r="H20" i="95"/>
  <c r="J20" i="95"/>
  <c r="L20" i="95"/>
  <c r="C20" i="95"/>
  <c r="E20" i="95"/>
  <c r="G20" i="95"/>
  <c r="I20" i="95"/>
  <c r="K20" i="95"/>
  <c r="E20" i="94"/>
  <c r="G20" i="94"/>
  <c r="I20" i="94"/>
  <c r="K20" i="94"/>
  <c r="D20" i="94"/>
  <c r="F20" i="94"/>
  <c r="H20" i="94"/>
  <c r="J20" i="94"/>
  <c r="L20" i="94"/>
  <c r="C20" i="94"/>
  <c r="E20" i="93"/>
  <c r="G20" i="93"/>
  <c r="I20" i="93"/>
  <c r="K20" i="93"/>
  <c r="D20" i="93"/>
  <c r="F20" i="93"/>
  <c r="H20" i="93"/>
  <c r="J20" i="93"/>
  <c r="L20" i="93"/>
  <c r="C20" i="93"/>
  <c r="E20" i="92"/>
  <c r="G20" i="92"/>
  <c r="I20" i="92"/>
  <c r="K20" i="92"/>
  <c r="D20" i="92"/>
  <c r="F20" i="92"/>
  <c r="H20" i="92"/>
  <c r="J20" i="92"/>
  <c r="L20" i="92"/>
  <c r="C20" i="92"/>
  <c r="D20" i="91"/>
  <c r="F20" i="91"/>
  <c r="H20" i="91"/>
  <c r="J20" i="91"/>
  <c r="L20" i="91"/>
  <c r="E20" i="91"/>
  <c r="G20" i="91"/>
  <c r="I20" i="91"/>
  <c r="K20" i="91"/>
  <c r="M20" i="91"/>
  <c r="C20" i="91"/>
  <c r="D20" i="90"/>
  <c r="F20" i="90"/>
  <c r="H20" i="90"/>
  <c r="J20" i="90"/>
  <c r="L20" i="90"/>
  <c r="C20" i="90"/>
  <c r="E20" i="90"/>
  <c r="G20" i="90"/>
  <c r="I20" i="90"/>
  <c r="K20" i="90"/>
  <c r="E20" i="89"/>
  <c r="G20" i="89"/>
  <c r="K20" i="89"/>
  <c r="M20" i="89"/>
  <c r="C20" i="89"/>
  <c r="D20" i="89"/>
  <c r="F20" i="89"/>
  <c r="H20" i="89"/>
  <c r="J20" i="89"/>
  <c r="L20" i="89"/>
  <c r="D20" i="88"/>
  <c r="F20" i="88"/>
  <c r="H20" i="88"/>
  <c r="J20" i="88"/>
  <c r="L20" i="88"/>
  <c r="E20" i="88"/>
  <c r="G20" i="88"/>
  <c r="I20" i="88"/>
  <c r="J20" i="87"/>
  <c r="E20" i="87"/>
  <c r="K20" i="88"/>
  <c r="L20" i="87"/>
  <c r="G20" i="87"/>
  <c r="C20" i="88"/>
  <c r="M20" i="88"/>
  <c r="G2" i="87"/>
  <c r="G2" i="88"/>
  <c r="G2" i="89"/>
  <c r="G2" i="90"/>
  <c r="G2" i="91"/>
  <c r="G2" i="92"/>
  <c r="G2" i="93"/>
  <c r="G2" i="94"/>
  <c r="G2" i="95"/>
  <c r="A52" i="87"/>
  <c r="B52" i="87"/>
  <c r="A52" i="88"/>
  <c r="B52" i="88"/>
  <c r="A52" i="89"/>
  <c r="I52" i="89" s="1"/>
  <c r="B52" i="89"/>
  <c r="A52" i="90"/>
  <c r="J52" i="90" s="1"/>
  <c r="B52" i="90"/>
  <c r="A52" i="91"/>
  <c r="I52" i="91" s="1"/>
  <c r="B52" i="91"/>
  <c r="A52" i="92"/>
  <c r="J52" i="92" s="1"/>
  <c r="B52" i="92"/>
  <c r="A52" i="93"/>
  <c r="I52" i="93" s="1"/>
  <c r="B52" i="93"/>
  <c r="A52" i="94"/>
  <c r="J52" i="94" s="1"/>
  <c r="B52" i="94"/>
  <c r="A52" i="95"/>
  <c r="I52" i="95" s="1"/>
  <c r="B52" i="95"/>
  <c r="E57" i="52"/>
  <c r="E58" i="52"/>
  <c r="E59" i="52"/>
  <c r="E60" i="52"/>
  <c r="E61" i="52"/>
  <c r="E62" i="52"/>
  <c r="E63" i="52"/>
  <c r="E64" i="52"/>
  <c r="E65" i="52"/>
  <c r="E56" i="52"/>
  <c r="E53" i="52"/>
  <c r="A7" i="87"/>
  <c r="K7" i="87" s="1"/>
  <c r="B7" i="87"/>
  <c r="A9" i="87"/>
  <c r="M9" i="87" s="1"/>
  <c r="B9" i="87"/>
  <c r="A10" i="87"/>
  <c r="D10" i="87" s="1"/>
  <c r="B10" i="87"/>
  <c r="A11" i="87"/>
  <c r="B11" i="87"/>
  <c r="A14" i="87"/>
  <c r="J14" i="87" s="1"/>
  <c r="B14" i="87"/>
  <c r="A15" i="87"/>
  <c r="B15" i="87"/>
  <c r="A16" i="87"/>
  <c r="D16" i="87" s="1"/>
  <c r="B16" i="87"/>
  <c r="A17" i="87"/>
  <c r="B17" i="87"/>
  <c r="A18" i="87"/>
  <c r="M18" i="87" s="1"/>
  <c r="B18" i="87"/>
  <c r="A22" i="87"/>
  <c r="B22" i="87"/>
  <c r="A23" i="87"/>
  <c r="B23" i="87"/>
  <c r="A24" i="87"/>
  <c r="B24" i="87"/>
  <c r="A25" i="87"/>
  <c r="B25" i="87"/>
  <c r="A26" i="87"/>
  <c r="C26" i="87" s="1"/>
  <c r="B26" i="87"/>
  <c r="A27" i="87"/>
  <c r="B27" i="87"/>
  <c r="A28" i="87"/>
  <c r="B28" i="87"/>
  <c r="A29" i="87"/>
  <c r="H29" i="87" s="1"/>
  <c r="B29" i="87"/>
  <c r="A30" i="87"/>
  <c r="K30" i="87" s="1"/>
  <c r="B30" i="87"/>
  <c r="A31" i="87"/>
  <c r="C31" i="87" s="1"/>
  <c r="B31" i="87"/>
  <c r="A32" i="87"/>
  <c r="A33" i="87"/>
  <c r="E33" i="87" s="1"/>
  <c r="B33" i="87"/>
  <c r="A34" i="87"/>
  <c r="M34" i="87" s="1"/>
  <c r="B34" i="87"/>
  <c r="A35" i="87"/>
  <c r="M35" i="87" s="1"/>
  <c r="B35" i="87"/>
  <c r="A36" i="87"/>
  <c r="C36" i="87" s="1"/>
  <c r="B36" i="87"/>
  <c r="A37" i="87"/>
  <c r="B37" i="87"/>
  <c r="A38" i="87"/>
  <c r="M38" i="87" s="1"/>
  <c r="B38" i="87"/>
  <c r="A40" i="87"/>
  <c r="B40" i="87"/>
  <c r="A41" i="87"/>
  <c r="B41" i="87"/>
  <c r="A42" i="87"/>
  <c r="K42" i="87" s="1"/>
  <c r="B42" i="87"/>
  <c r="A43" i="87"/>
  <c r="B43" i="87"/>
  <c r="A44" i="87"/>
  <c r="B44" i="87"/>
  <c r="A45" i="87"/>
  <c r="C45" i="87" s="1"/>
  <c r="B45" i="87"/>
  <c r="A46" i="87"/>
  <c r="B46" i="87"/>
  <c r="A47" i="87"/>
  <c r="J47" i="87" s="1"/>
  <c r="B47" i="87"/>
  <c r="A48" i="87"/>
  <c r="M48" i="87" s="1"/>
  <c r="B48" i="87"/>
  <c r="C51" i="87"/>
  <c r="A7" i="88"/>
  <c r="K7" i="88" s="1"/>
  <c r="B7" i="88"/>
  <c r="A9" i="88"/>
  <c r="J9" i="88" s="1"/>
  <c r="B9" i="88"/>
  <c r="A10" i="88"/>
  <c r="B10" i="88"/>
  <c r="A11" i="88"/>
  <c r="B11" i="88"/>
  <c r="A14" i="88"/>
  <c r="G14" i="88" s="1"/>
  <c r="B14" i="88"/>
  <c r="A15" i="88"/>
  <c r="C15" i="88" s="1"/>
  <c r="B15" i="88"/>
  <c r="A16" i="88"/>
  <c r="K16" i="88" s="1"/>
  <c r="B16" i="88"/>
  <c r="A17" i="88"/>
  <c r="B17" i="88"/>
  <c r="A18" i="88"/>
  <c r="I18" i="88" s="1"/>
  <c r="B18" i="88"/>
  <c r="A22" i="88"/>
  <c r="G22" i="88" s="1"/>
  <c r="B22" i="88"/>
  <c r="A23" i="88"/>
  <c r="C23" i="88" s="1"/>
  <c r="B23" i="88"/>
  <c r="A24" i="88"/>
  <c r="G24" i="88" s="1"/>
  <c r="B24" i="88"/>
  <c r="A25" i="88"/>
  <c r="B25" i="88"/>
  <c r="A26" i="88"/>
  <c r="B26" i="88"/>
  <c r="A27" i="88"/>
  <c r="C27" i="88" s="1"/>
  <c r="B27" i="88"/>
  <c r="A28" i="88"/>
  <c r="K28" i="88" s="1"/>
  <c r="B28" i="88"/>
  <c r="A29" i="88"/>
  <c r="M29" i="88" s="1"/>
  <c r="B29" i="88"/>
  <c r="A30" i="88"/>
  <c r="H30" i="88" s="1"/>
  <c r="B30" i="88"/>
  <c r="A31" i="88"/>
  <c r="G31" i="88" s="1"/>
  <c r="B31" i="88"/>
  <c r="A32" i="88"/>
  <c r="B32" i="88"/>
  <c r="A33" i="88"/>
  <c r="G33" i="88" s="1"/>
  <c r="B33" i="88"/>
  <c r="A34" i="88"/>
  <c r="M34" i="88" s="1"/>
  <c r="B34" i="88"/>
  <c r="A35" i="88"/>
  <c r="E35" i="88" s="1"/>
  <c r="B35" i="88"/>
  <c r="A36" i="88"/>
  <c r="K36" i="88" s="1"/>
  <c r="B36" i="88"/>
  <c r="A37" i="88"/>
  <c r="L37" i="88" s="1"/>
  <c r="B37" i="88"/>
  <c r="A38" i="88"/>
  <c r="C38" i="88" s="1"/>
  <c r="B38" i="88"/>
  <c r="A40" i="88"/>
  <c r="K40" i="88" s="1"/>
  <c r="B40" i="88"/>
  <c r="A41" i="88"/>
  <c r="I41" i="88" s="1"/>
  <c r="B41" i="88"/>
  <c r="A42" i="88"/>
  <c r="F42" i="88" s="1"/>
  <c r="B42" i="88"/>
  <c r="A43" i="88"/>
  <c r="C43" i="88" s="1"/>
  <c r="B43" i="88"/>
  <c r="A44" i="88"/>
  <c r="B44" i="88"/>
  <c r="A45" i="88"/>
  <c r="B45" i="88"/>
  <c r="A46" i="88"/>
  <c r="C46" i="88" s="1"/>
  <c r="B46" i="88"/>
  <c r="A47" i="88"/>
  <c r="G47" i="88" s="1"/>
  <c r="B47" i="88"/>
  <c r="A48" i="88"/>
  <c r="E48" i="88" s="1"/>
  <c r="B48" i="88"/>
  <c r="A49" i="88"/>
  <c r="M49" i="88" s="1"/>
  <c r="B49" i="88"/>
  <c r="A50" i="88"/>
  <c r="K50" i="88" s="1"/>
  <c r="B50" i="88"/>
  <c r="A51" i="88"/>
  <c r="D51" i="88" s="1"/>
  <c r="B51" i="88"/>
  <c r="A7" i="89"/>
  <c r="E7" i="89" s="1"/>
  <c r="B7" i="89"/>
  <c r="A9" i="89"/>
  <c r="B9" i="89"/>
  <c r="A10" i="89"/>
  <c r="E10" i="89" s="1"/>
  <c r="B10" i="89"/>
  <c r="A11" i="89"/>
  <c r="B11" i="89"/>
  <c r="A14" i="89"/>
  <c r="B14" i="89"/>
  <c r="A15" i="89"/>
  <c r="D15" i="89" s="1"/>
  <c r="B15" i="89"/>
  <c r="A16" i="89"/>
  <c r="B16" i="89"/>
  <c r="A17" i="89"/>
  <c r="K17" i="89" s="1"/>
  <c r="B17" i="89"/>
  <c r="A18" i="89"/>
  <c r="B18" i="89"/>
  <c r="A22" i="89"/>
  <c r="K22" i="89" s="1"/>
  <c r="B22" i="89"/>
  <c r="A23" i="89"/>
  <c r="B23" i="89"/>
  <c r="A24" i="89"/>
  <c r="B24" i="89"/>
  <c r="A25" i="89"/>
  <c r="E25" i="89" s="1"/>
  <c r="B25" i="89"/>
  <c r="A26" i="89"/>
  <c r="B26" i="89"/>
  <c r="A27" i="89"/>
  <c r="E27" i="89" s="1"/>
  <c r="B27" i="89"/>
  <c r="A28" i="89"/>
  <c r="B28" i="89"/>
  <c r="A29" i="89"/>
  <c r="G29" i="89" s="1"/>
  <c r="B29" i="89"/>
  <c r="A30" i="89"/>
  <c r="B30" i="89"/>
  <c r="A31" i="89"/>
  <c r="D31" i="89" s="1"/>
  <c r="B31" i="89"/>
  <c r="A32" i="89"/>
  <c r="B32" i="89"/>
  <c r="A33" i="89"/>
  <c r="J33" i="89" s="1"/>
  <c r="B33" i="89"/>
  <c r="A34" i="89"/>
  <c r="B34" i="89"/>
  <c r="A35" i="89"/>
  <c r="F35" i="89" s="1"/>
  <c r="B35" i="89"/>
  <c r="A36" i="89"/>
  <c r="B36" i="89"/>
  <c r="A37" i="89"/>
  <c r="D37" i="89" s="1"/>
  <c r="B37" i="89"/>
  <c r="A38" i="89"/>
  <c r="K38" i="89" s="1"/>
  <c r="B38" i="89"/>
  <c r="A40" i="89"/>
  <c r="B40" i="89"/>
  <c r="A41" i="89"/>
  <c r="B41" i="89"/>
  <c r="A42" i="89"/>
  <c r="B42" i="89"/>
  <c r="A43" i="89"/>
  <c r="J43" i="89" s="1"/>
  <c r="B43" i="89"/>
  <c r="A44" i="89"/>
  <c r="B44" i="89"/>
  <c r="A45" i="89"/>
  <c r="F45" i="89" s="1"/>
  <c r="B45" i="89"/>
  <c r="A46" i="89"/>
  <c r="K46" i="89" s="1"/>
  <c r="B46" i="89"/>
  <c r="A47" i="89"/>
  <c r="J47" i="89" s="1"/>
  <c r="B47" i="89"/>
  <c r="A48" i="89"/>
  <c r="D48" i="89" s="1"/>
  <c r="B48" i="89"/>
  <c r="A49" i="89"/>
  <c r="C49" i="89" s="1"/>
  <c r="B49" i="89"/>
  <c r="A50" i="89"/>
  <c r="M50" i="89" s="1"/>
  <c r="B50" i="89"/>
  <c r="A51" i="89"/>
  <c r="G51" i="89" s="1"/>
  <c r="B51" i="89"/>
  <c r="A7" i="90"/>
  <c r="D7" i="90" s="1"/>
  <c r="B7" i="90"/>
  <c r="A9" i="90"/>
  <c r="I9" i="90" s="1"/>
  <c r="B9" i="90"/>
  <c r="G9" i="90"/>
  <c r="A10" i="90"/>
  <c r="B10" i="90"/>
  <c r="A11" i="90"/>
  <c r="M11" i="90" s="1"/>
  <c r="B11" i="90"/>
  <c r="A14" i="90"/>
  <c r="B14" i="90"/>
  <c r="A15" i="90"/>
  <c r="B15" i="90"/>
  <c r="A16" i="90"/>
  <c r="G16" i="90" s="1"/>
  <c r="B16" i="90"/>
  <c r="K16" i="90"/>
  <c r="A17" i="90"/>
  <c r="B17" i="90"/>
  <c r="A18" i="90"/>
  <c r="D18" i="90" s="1"/>
  <c r="B18" i="90"/>
  <c r="A22" i="90"/>
  <c r="E22" i="90" s="1"/>
  <c r="B22" i="90"/>
  <c r="A23" i="90"/>
  <c r="B23" i="90"/>
  <c r="A24" i="90"/>
  <c r="C24" i="90" s="1"/>
  <c r="B24" i="90"/>
  <c r="A25" i="90"/>
  <c r="B25" i="90"/>
  <c r="A26" i="90"/>
  <c r="B26" i="90"/>
  <c r="A27" i="90"/>
  <c r="B27" i="90"/>
  <c r="A28" i="90"/>
  <c r="I28" i="90" s="1"/>
  <c r="B28" i="90"/>
  <c r="A29" i="90"/>
  <c r="B29" i="90"/>
  <c r="A30" i="90"/>
  <c r="E30" i="90" s="1"/>
  <c r="B30" i="90"/>
  <c r="A31" i="90"/>
  <c r="G31" i="90" s="1"/>
  <c r="B31" i="90"/>
  <c r="A32" i="90"/>
  <c r="G32" i="90" s="1"/>
  <c r="B32" i="90"/>
  <c r="A33" i="90"/>
  <c r="B33" i="90"/>
  <c r="A34" i="90"/>
  <c r="B34" i="90"/>
  <c r="A35" i="90"/>
  <c r="D35" i="90" s="1"/>
  <c r="B35" i="90"/>
  <c r="A36" i="90"/>
  <c r="B36" i="90"/>
  <c r="A37" i="90"/>
  <c r="C37" i="90" s="1"/>
  <c r="B37" i="90"/>
  <c r="A38" i="90"/>
  <c r="G38" i="90" s="1"/>
  <c r="B38" i="90"/>
  <c r="A40" i="90"/>
  <c r="D40" i="90" s="1"/>
  <c r="B40" i="90"/>
  <c r="A41" i="90"/>
  <c r="B41" i="90"/>
  <c r="A42" i="90"/>
  <c r="B42" i="90"/>
  <c r="A43" i="90"/>
  <c r="B43" i="90"/>
  <c r="A44" i="90"/>
  <c r="B44" i="90"/>
  <c r="A45" i="90"/>
  <c r="C45" i="90" s="1"/>
  <c r="B45" i="90"/>
  <c r="A46" i="90"/>
  <c r="G46" i="90" s="1"/>
  <c r="B46" i="90"/>
  <c r="A47" i="90"/>
  <c r="C47" i="90" s="1"/>
  <c r="B47" i="90"/>
  <c r="A48" i="90"/>
  <c r="K48" i="90" s="1"/>
  <c r="B48" i="90"/>
  <c r="A49" i="90"/>
  <c r="B49" i="90"/>
  <c r="A50" i="90"/>
  <c r="J50" i="90" s="1"/>
  <c r="B50" i="90"/>
  <c r="A51" i="90"/>
  <c r="B51" i="90"/>
  <c r="A7" i="91"/>
  <c r="B7" i="91"/>
  <c r="A9" i="91"/>
  <c r="F9" i="91" s="1"/>
  <c r="B9" i="91"/>
  <c r="A10" i="91"/>
  <c r="B10" i="91"/>
  <c r="A11" i="91"/>
  <c r="B11" i="91"/>
  <c r="A14" i="91"/>
  <c r="B14" i="91"/>
  <c r="A15" i="91"/>
  <c r="B15" i="91"/>
  <c r="A16" i="91"/>
  <c r="F16" i="91" s="1"/>
  <c r="B16" i="91"/>
  <c r="A17" i="91"/>
  <c r="K17" i="91" s="1"/>
  <c r="B17" i="91"/>
  <c r="A18" i="91"/>
  <c r="B18" i="91"/>
  <c r="A22" i="91"/>
  <c r="B22" i="91"/>
  <c r="A23" i="91"/>
  <c r="B23" i="91"/>
  <c r="A24" i="91"/>
  <c r="I24" i="91" s="1"/>
  <c r="B24" i="91"/>
  <c r="A25" i="91"/>
  <c r="D25" i="91" s="1"/>
  <c r="B25" i="91"/>
  <c r="A26" i="91"/>
  <c r="B26" i="91"/>
  <c r="A27" i="91"/>
  <c r="D27" i="91" s="1"/>
  <c r="B27" i="91"/>
  <c r="A28" i="91"/>
  <c r="F28" i="91" s="1"/>
  <c r="B28" i="91"/>
  <c r="A29" i="91"/>
  <c r="B29" i="91"/>
  <c r="A30" i="91"/>
  <c r="B30" i="91"/>
  <c r="A31" i="91"/>
  <c r="I31" i="91" s="1"/>
  <c r="B31" i="91"/>
  <c r="A32" i="91"/>
  <c r="B32" i="91"/>
  <c r="I32" i="91"/>
  <c r="A33" i="91"/>
  <c r="B33" i="91"/>
  <c r="A34" i="91"/>
  <c r="B34" i="91"/>
  <c r="A35" i="91"/>
  <c r="B35" i="91"/>
  <c r="A36" i="91"/>
  <c r="G36" i="91" s="1"/>
  <c r="B36" i="91"/>
  <c r="A37" i="91"/>
  <c r="B37" i="91"/>
  <c r="A38" i="91"/>
  <c r="K38" i="91" s="1"/>
  <c r="B38" i="91"/>
  <c r="A40" i="91"/>
  <c r="B40" i="91"/>
  <c r="A41" i="91"/>
  <c r="B41" i="91"/>
  <c r="A42" i="91"/>
  <c r="B42" i="91"/>
  <c r="A43" i="91"/>
  <c r="F43" i="91" s="1"/>
  <c r="B43" i="91"/>
  <c r="A44" i="91"/>
  <c r="C44" i="91" s="1"/>
  <c r="B44" i="91"/>
  <c r="A45" i="91"/>
  <c r="H45" i="91" s="1"/>
  <c r="B45" i="91"/>
  <c r="A46" i="91"/>
  <c r="E46" i="91" s="1"/>
  <c r="B46" i="91"/>
  <c r="A47" i="91"/>
  <c r="B47" i="91"/>
  <c r="A48" i="91"/>
  <c r="B48" i="91"/>
  <c r="A49" i="91"/>
  <c r="H49" i="91" s="1"/>
  <c r="B49" i="91"/>
  <c r="A50" i="91"/>
  <c r="B50" i="91"/>
  <c r="A51" i="91"/>
  <c r="J51" i="91" s="1"/>
  <c r="B51" i="91"/>
  <c r="A7" i="92"/>
  <c r="F7" i="92" s="1"/>
  <c r="B7" i="92"/>
  <c r="A9" i="92"/>
  <c r="J9" i="92" s="1"/>
  <c r="B9" i="92"/>
  <c r="A10" i="92"/>
  <c r="B10" i="92"/>
  <c r="A11" i="92"/>
  <c r="M11" i="92" s="1"/>
  <c r="B11" i="92"/>
  <c r="A14" i="92"/>
  <c r="C14" i="92" s="1"/>
  <c r="B14" i="92"/>
  <c r="A15" i="92"/>
  <c r="B15" i="92"/>
  <c r="A16" i="92"/>
  <c r="B16" i="92"/>
  <c r="A17" i="92"/>
  <c r="B17" i="92"/>
  <c r="A18" i="92"/>
  <c r="B18" i="92"/>
  <c r="A22" i="92"/>
  <c r="E22" i="92" s="1"/>
  <c r="B22" i="92"/>
  <c r="A23" i="92"/>
  <c r="B23" i="92"/>
  <c r="A24" i="92"/>
  <c r="B24" i="92"/>
  <c r="A25" i="92"/>
  <c r="B25" i="92"/>
  <c r="A26" i="92"/>
  <c r="B26" i="92"/>
  <c r="A27" i="92"/>
  <c r="B27" i="92"/>
  <c r="A28" i="92"/>
  <c r="B28" i="92"/>
  <c r="A29" i="92"/>
  <c r="B29" i="92"/>
  <c r="A30" i="92"/>
  <c r="B30" i="92"/>
  <c r="A31" i="92"/>
  <c r="B31" i="92"/>
  <c r="A32" i="92"/>
  <c r="I32" i="92" s="1"/>
  <c r="B32" i="92"/>
  <c r="A33" i="92"/>
  <c r="B33" i="92"/>
  <c r="A34" i="92"/>
  <c r="B34" i="92"/>
  <c r="A35" i="92"/>
  <c r="B35" i="92"/>
  <c r="A36" i="92"/>
  <c r="B36" i="92"/>
  <c r="A37" i="92"/>
  <c r="B37" i="92"/>
  <c r="A38" i="92"/>
  <c r="J38" i="92" s="1"/>
  <c r="B38" i="92"/>
  <c r="A40" i="92"/>
  <c r="B40" i="92"/>
  <c r="A41" i="92"/>
  <c r="B41" i="92"/>
  <c r="A42" i="92"/>
  <c r="B42" i="92"/>
  <c r="A43" i="92"/>
  <c r="B43" i="92"/>
  <c r="A44" i="92"/>
  <c r="C44" i="92" s="1"/>
  <c r="B44" i="92"/>
  <c r="A45" i="92"/>
  <c r="B45" i="92"/>
  <c r="A46" i="92"/>
  <c r="B46" i="92"/>
  <c r="A47" i="92"/>
  <c r="B47" i="92"/>
  <c r="A48" i="92"/>
  <c r="D48" i="92" s="1"/>
  <c r="B48" i="92"/>
  <c r="A49" i="92"/>
  <c r="B49" i="92"/>
  <c r="A50" i="92"/>
  <c r="B50" i="92"/>
  <c r="A51" i="92"/>
  <c r="B51" i="92"/>
  <c r="A7" i="93"/>
  <c r="B7" i="93"/>
  <c r="A9" i="93"/>
  <c r="B9" i="93"/>
  <c r="A10" i="93"/>
  <c r="B10" i="93"/>
  <c r="A11" i="93"/>
  <c r="B11" i="93"/>
  <c r="A14" i="93"/>
  <c r="B14" i="93"/>
  <c r="A15" i="93"/>
  <c r="B15" i="93"/>
  <c r="A16" i="93"/>
  <c r="B16" i="93"/>
  <c r="A17" i="93"/>
  <c r="B17" i="93"/>
  <c r="A18" i="93"/>
  <c r="F18" i="93" s="1"/>
  <c r="B18" i="93"/>
  <c r="A22" i="93"/>
  <c r="B22" i="93"/>
  <c r="A23" i="93"/>
  <c r="B23" i="93"/>
  <c r="A24" i="93"/>
  <c r="F24" i="93" s="1"/>
  <c r="B24" i="93"/>
  <c r="A25" i="93"/>
  <c r="L25" i="93" s="1"/>
  <c r="B25" i="93"/>
  <c r="A26" i="93"/>
  <c r="K26" i="93" s="1"/>
  <c r="B26" i="93"/>
  <c r="A27" i="93"/>
  <c r="B27" i="93"/>
  <c r="A28" i="93"/>
  <c r="B28" i="93"/>
  <c r="A29" i="93"/>
  <c r="M29" i="93" s="1"/>
  <c r="B29" i="93"/>
  <c r="A30" i="93"/>
  <c r="B30" i="93"/>
  <c r="A31" i="93"/>
  <c r="B31" i="93"/>
  <c r="A32" i="93"/>
  <c r="E32" i="93" s="1"/>
  <c r="B32" i="93"/>
  <c r="A33" i="93"/>
  <c r="B33" i="93"/>
  <c r="A34" i="93"/>
  <c r="B34" i="93"/>
  <c r="A35" i="93"/>
  <c r="B35" i="93"/>
  <c r="A36" i="93"/>
  <c r="B36" i="93"/>
  <c r="A37" i="93"/>
  <c r="B37" i="93"/>
  <c r="A38" i="93"/>
  <c r="B38" i="93"/>
  <c r="A40" i="93"/>
  <c r="F40" i="93" s="1"/>
  <c r="B40" i="93"/>
  <c r="A41" i="93"/>
  <c r="B41" i="93"/>
  <c r="A42" i="93"/>
  <c r="H42" i="93" s="1"/>
  <c r="B42" i="93"/>
  <c r="A43" i="93"/>
  <c r="B43" i="93"/>
  <c r="A44" i="93"/>
  <c r="B44" i="93"/>
  <c r="A45" i="93"/>
  <c r="B45" i="93"/>
  <c r="A46" i="93"/>
  <c r="B46" i="93"/>
  <c r="A47" i="93"/>
  <c r="B47" i="93"/>
  <c r="A48" i="93"/>
  <c r="M48" i="93" s="1"/>
  <c r="B48" i="93"/>
  <c r="A49" i="93"/>
  <c r="D49" i="93" s="1"/>
  <c r="B49" i="93"/>
  <c r="A50" i="93"/>
  <c r="B50" i="93"/>
  <c r="A51" i="93"/>
  <c r="B51" i="93"/>
  <c r="A7" i="94"/>
  <c r="B7" i="94"/>
  <c r="A9" i="94"/>
  <c r="I9" i="94" s="1"/>
  <c r="B9" i="94"/>
  <c r="A10" i="94"/>
  <c r="B10" i="94"/>
  <c r="A11" i="94"/>
  <c r="M11" i="94" s="1"/>
  <c r="B11" i="94"/>
  <c r="A14" i="94"/>
  <c r="D14" i="94" s="1"/>
  <c r="B14" i="94"/>
  <c r="A15" i="94"/>
  <c r="B15" i="94"/>
  <c r="A16" i="94"/>
  <c r="D16" i="94" s="1"/>
  <c r="B16" i="94"/>
  <c r="A17" i="94"/>
  <c r="B17" i="94"/>
  <c r="A18" i="94"/>
  <c r="H18" i="94" s="1"/>
  <c r="B18" i="94"/>
  <c r="A22" i="94"/>
  <c r="H22" i="94" s="1"/>
  <c r="B22" i="94"/>
  <c r="A23" i="94"/>
  <c r="B23" i="94"/>
  <c r="A24" i="94"/>
  <c r="D24" i="94" s="1"/>
  <c r="B24" i="94"/>
  <c r="H24" i="94"/>
  <c r="A25" i="94"/>
  <c r="G25" i="94" s="1"/>
  <c r="B25" i="94"/>
  <c r="A26" i="94"/>
  <c r="H26" i="94" s="1"/>
  <c r="B26" i="94"/>
  <c r="A27" i="94"/>
  <c r="K27" i="94" s="1"/>
  <c r="B27" i="94"/>
  <c r="A28" i="94"/>
  <c r="H28" i="94" s="1"/>
  <c r="B28" i="94"/>
  <c r="A29" i="94"/>
  <c r="E29" i="94" s="1"/>
  <c r="B29" i="94"/>
  <c r="A30" i="94"/>
  <c r="E30" i="94" s="1"/>
  <c r="B30" i="94"/>
  <c r="A31" i="94"/>
  <c r="K31" i="94" s="1"/>
  <c r="B31" i="94"/>
  <c r="A32" i="94"/>
  <c r="D32" i="94" s="1"/>
  <c r="B32" i="94"/>
  <c r="A33" i="94"/>
  <c r="G33" i="94" s="1"/>
  <c r="B33" i="94"/>
  <c r="A34" i="94"/>
  <c r="B34" i="94"/>
  <c r="A35" i="94"/>
  <c r="G35" i="94" s="1"/>
  <c r="B35" i="94"/>
  <c r="A36" i="94"/>
  <c r="L36" i="94" s="1"/>
  <c r="B36" i="94"/>
  <c r="A37" i="94"/>
  <c r="E37" i="94" s="1"/>
  <c r="B37" i="94"/>
  <c r="A38" i="94"/>
  <c r="H38" i="94" s="1"/>
  <c r="B38" i="94"/>
  <c r="A40" i="94"/>
  <c r="B40" i="94"/>
  <c r="A41" i="94"/>
  <c r="G41" i="94" s="1"/>
  <c r="B41" i="94"/>
  <c r="A42" i="94"/>
  <c r="C42" i="94" s="1"/>
  <c r="B42" i="94"/>
  <c r="A43" i="94"/>
  <c r="K43" i="94" s="1"/>
  <c r="B43" i="94"/>
  <c r="A44" i="94"/>
  <c r="B44" i="94"/>
  <c r="A45" i="94"/>
  <c r="M45" i="94" s="1"/>
  <c r="B45" i="94"/>
  <c r="A46" i="94"/>
  <c r="B46" i="94"/>
  <c r="A47" i="94"/>
  <c r="G47" i="94" s="1"/>
  <c r="B47" i="94"/>
  <c r="A48" i="94"/>
  <c r="B48" i="94"/>
  <c r="A49" i="94"/>
  <c r="C49" i="94" s="1"/>
  <c r="B49" i="94"/>
  <c r="A50" i="94"/>
  <c r="F50" i="94" s="1"/>
  <c r="B50" i="94"/>
  <c r="A51" i="94"/>
  <c r="K51" i="94" s="1"/>
  <c r="B51" i="94"/>
  <c r="A7" i="95"/>
  <c r="H7" i="95" s="1"/>
  <c r="B7" i="95"/>
  <c r="A9" i="95"/>
  <c r="B9" i="95"/>
  <c r="A10" i="95"/>
  <c r="B10" i="95"/>
  <c r="A11" i="95"/>
  <c r="B11" i="95"/>
  <c r="A14" i="95"/>
  <c r="B14" i="95"/>
  <c r="A15" i="95"/>
  <c r="G15" i="95" s="1"/>
  <c r="B15" i="95"/>
  <c r="A16" i="95"/>
  <c r="B16" i="95"/>
  <c r="A17" i="95"/>
  <c r="G17" i="95" s="1"/>
  <c r="B17" i="95"/>
  <c r="A18" i="95"/>
  <c r="B18" i="95"/>
  <c r="A22" i="95"/>
  <c r="D22" i="95" s="1"/>
  <c r="B22" i="95"/>
  <c r="A23" i="95"/>
  <c r="B23" i="95"/>
  <c r="A24" i="95"/>
  <c r="E24" i="95" s="1"/>
  <c r="B24" i="95"/>
  <c r="A25" i="95"/>
  <c r="B25" i="95"/>
  <c r="A26" i="95"/>
  <c r="M26" i="95" s="1"/>
  <c r="B26" i="95"/>
  <c r="A27" i="95"/>
  <c r="B27" i="95"/>
  <c r="A28" i="95"/>
  <c r="I28" i="95" s="1"/>
  <c r="B28" i="95"/>
  <c r="A29" i="95"/>
  <c r="B29" i="95"/>
  <c r="A30" i="95"/>
  <c r="K30" i="95" s="1"/>
  <c r="B30" i="95"/>
  <c r="A31" i="95"/>
  <c r="B31" i="95"/>
  <c r="A32" i="95"/>
  <c r="D32" i="95" s="1"/>
  <c r="B32" i="95"/>
  <c r="A33" i="95"/>
  <c r="B33" i="95"/>
  <c r="A34" i="95"/>
  <c r="B34" i="95"/>
  <c r="A35" i="95"/>
  <c r="B35" i="95"/>
  <c r="A36" i="95"/>
  <c r="I36" i="95" s="1"/>
  <c r="B36" i="95"/>
  <c r="A37" i="95"/>
  <c r="M37" i="95" s="1"/>
  <c r="B37" i="95"/>
  <c r="A38" i="95"/>
  <c r="B38" i="95"/>
  <c r="A40" i="95"/>
  <c r="D40" i="95" s="1"/>
  <c r="B40" i="95"/>
  <c r="A41" i="95"/>
  <c r="L41" i="95" s="1"/>
  <c r="B41" i="95"/>
  <c r="A42" i="95"/>
  <c r="I42" i="95" s="1"/>
  <c r="B42" i="95"/>
  <c r="A43" i="95"/>
  <c r="I43" i="95" s="1"/>
  <c r="B43" i="95"/>
  <c r="A44" i="95"/>
  <c r="C44" i="95" s="1"/>
  <c r="B44" i="95"/>
  <c r="A45" i="95"/>
  <c r="I45" i="95" s="1"/>
  <c r="B45" i="95"/>
  <c r="A46" i="95"/>
  <c r="B46" i="95"/>
  <c r="A47" i="95"/>
  <c r="I47" i="95" s="1"/>
  <c r="B47" i="95"/>
  <c r="A48" i="95"/>
  <c r="E48" i="95" s="1"/>
  <c r="B48" i="95"/>
  <c r="A49" i="95"/>
  <c r="D49" i="95" s="1"/>
  <c r="B49" i="95"/>
  <c r="A50" i="95"/>
  <c r="I50" i="95" s="1"/>
  <c r="B50" i="95"/>
  <c r="A51" i="95"/>
  <c r="D51" i="95" s="1"/>
  <c r="B51" i="95"/>
  <c r="A6" i="87"/>
  <c r="B6" i="87"/>
  <c r="A6" i="88"/>
  <c r="F6" i="88" s="1"/>
  <c r="B6" i="88"/>
  <c r="A6" i="89"/>
  <c r="E6" i="89" s="1"/>
  <c r="B6" i="89"/>
  <c r="A6" i="90"/>
  <c r="D6" i="90" s="1"/>
  <c r="B6" i="90"/>
  <c r="A6" i="91"/>
  <c r="I6" i="91" s="1"/>
  <c r="B6" i="91"/>
  <c r="A6" i="92"/>
  <c r="B6" i="92"/>
  <c r="A6" i="93"/>
  <c r="E6" i="93" s="1"/>
  <c r="B6" i="93"/>
  <c r="A6" i="94"/>
  <c r="M6" i="94" s="1"/>
  <c r="B6" i="94"/>
  <c r="A6" i="95"/>
  <c r="D6" i="95" s="1"/>
  <c r="B6" i="95"/>
  <c r="G6" i="92"/>
  <c r="H6" i="91"/>
  <c r="L40" i="92"/>
  <c r="D50" i="91"/>
  <c r="H42" i="91"/>
  <c r="J30" i="91"/>
  <c r="L30" i="91"/>
  <c r="E27" i="91"/>
  <c r="I27" i="91"/>
  <c r="M27" i="91"/>
  <c r="F22" i="91"/>
  <c r="L22" i="91"/>
  <c r="H14" i="91"/>
  <c r="J14" i="91"/>
  <c r="L14" i="91"/>
  <c r="D7" i="91"/>
  <c r="F7" i="91"/>
  <c r="L7" i="91"/>
  <c r="E49" i="90"/>
  <c r="I49" i="90"/>
  <c r="M49" i="90"/>
  <c r="D44" i="90"/>
  <c r="F44" i="90"/>
  <c r="L44" i="90"/>
  <c r="E41" i="90"/>
  <c r="I41" i="90"/>
  <c r="M41" i="90"/>
  <c r="D32" i="90"/>
  <c r="F32" i="90"/>
  <c r="H32" i="90"/>
  <c r="J32" i="90"/>
  <c r="L32" i="90"/>
  <c r="M29" i="90"/>
  <c r="D24" i="90"/>
  <c r="F24" i="90"/>
  <c r="H24" i="90"/>
  <c r="J24" i="90"/>
  <c r="L24" i="90"/>
  <c r="E46" i="89"/>
  <c r="I46" i="89"/>
  <c r="M46" i="89"/>
  <c r="D41" i="89"/>
  <c r="F41" i="89"/>
  <c r="H41" i="89"/>
  <c r="J41" i="89"/>
  <c r="L41" i="89"/>
  <c r="E38" i="89"/>
  <c r="I38" i="89"/>
  <c r="M38" i="89"/>
  <c r="H33" i="89"/>
  <c r="L29" i="89"/>
  <c r="E22" i="89"/>
  <c r="I22" i="89"/>
  <c r="M22" i="89"/>
  <c r="M16" i="89"/>
  <c r="M44" i="88"/>
  <c r="I36" i="88"/>
  <c r="L10" i="88"/>
  <c r="M10" i="88"/>
  <c r="L46" i="95"/>
  <c r="L42" i="95"/>
  <c r="H42" i="95"/>
  <c r="M35" i="95"/>
  <c r="E35" i="95"/>
  <c r="K25" i="95"/>
  <c r="J14" i="95"/>
  <c r="F14" i="95"/>
  <c r="L40" i="94"/>
  <c r="J40" i="94"/>
  <c r="H40" i="94"/>
  <c r="F40" i="94"/>
  <c r="M33" i="94"/>
  <c r="I33" i="94"/>
  <c r="L28" i="94"/>
  <c r="F26" i="94"/>
  <c r="M25" i="94"/>
  <c r="I25" i="94"/>
  <c r="M10" i="94"/>
  <c r="L30" i="93"/>
  <c r="I27" i="93"/>
  <c r="J9" i="93"/>
  <c r="H36" i="92"/>
  <c r="F28" i="92"/>
  <c r="M25" i="92"/>
  <c r="M15" i="92"/>
  <c r="M42" i="91"/>
  <c r="M30" i="91"/>
  <c r="I30" i="91"/>
  <c r="E30" i="91"/>
  <c r="H28" i="91"/>
  <c r="J28" i="91"/>
  <c r="L28" i="91"/>
  <c r="G27" i="91"/>
  <c r="M22" i="91"/>
  <c r="I22" i="91"/>
  <c r="E22" i="91"/>
  <c r="H16" i="91"/>
  <c r="J16" i="91"/>
  <c r="L16" i="91"/>
  <c r="M14" i="91"/>
  <c r="I14" i="91"/>
  <c r="E14" i="91"/>
  <c r="M7" i="91"/>
  <c r="I7" i="91"/>
  <c r="D50" i="90"/>
  <c r="F50" i="90"/>
  <c r="H50" i="90"/>
  <c r="L50" i="90"/>
  <c r="G49" i="90"/>
  <c r="M44" i="90"/>
  <c r="E44" i="90"/>
  <c r="D42" i="90"/>
  <c r="F42" i="90"/>
  <c r="J42" i="90"/>
  <c r="L42" i="90"/>
  <c r="G41" i="90"/>
  <c r="F36" i="90"/>
  <c r="H36" i="90"/>
  <c r="J36" i="90"/>
  <c r="M32" i="90"/>
  <c r="I32" i="90"/>
  <c r="E32" i="90"/>
  <c r="D30" i="90"/>
  <c r="F30" i="90"/>
  <c r="H30" i="90"/>
  <c r="J30" i="90"/>
  <c r="L30" i="90"/>
  <c r="G29" i="90"/>
  <c r="M24" i="90"/>
  <c r="I24" i="90"/>
  <c r="E24" i="90"/>
  <c r="D22" i="90"/>
  <c r="F22" i="90"/>
  <c r="H22" i="90"/>
  <c r="J22" i="90"/>
  <c r="L22" i="90"/>
  <c r="K17" i="90"/>
  <c r="M10" i="90"/>
  <c r="F47" i="89"/>
  <c r="M41" i="89"/>
  <c r="I41" i="89"/>
  <c r="E41" i="89"/>
  <c r="M33" i="89"/>
  <c r="I29" i="89"/>
  <c r="J27" i="89"/>
  <c r="J23" i="89"/>
  <c r="L23" i="89"/>
  <c r="G22" i="89"/>
  <c r="D17" i="89"/>
  <c r="F17" i="89"/>
  <c r="H17" i="89"/>
  <c r="J17" i="89"/>
  <c r="L17" i="89"/>
  <c r="G16" i="89"/>
  <c r="D10" i="89"/>
  <c r="F10" i="89"/>
  <c r="H10" i="89"/>
  <c r="J10" i="89"/>
  <c r="L10" i="89"/>
  <c r="G44" i="88"/>
  <c r="G40" i="88"/>
  <c r="G36" i="88"/>
  <c r="D15" i="88"/>
  <c r="I28" i="88"/>
  <c r="M22" i="87"/>
  <c r="J15" i="87"/>
  <c r="M32" i="88"/>
  <c r="F25" i="95"/>
  <c r="H15" i="95"/>
  <c r="L10" i="95"/>
  <c r="D51" i="94"/>
  <c r="L51" i="94"/>
  <c r="J47" i="94"/>
  <c r="H43" i="94"/>
  <c r="D35" i="94"/>
  <c r="F35" i="94"/>
  <c r="H35" i="94"/>
  <c r="J35" i="94"/>
  <c r="L35" i="94"/>
  <c r="D31" i="94"/>
  <c r="F31" i="94"/>
  <c r="H31" i="94"/>
  <c r="J31" i="94"/>
  <c r="L31" i="94"/>
  <c r="D27" i="94"/>
  <c r="F27" i="94"/>
  <c r="H27" i="94"/>
  <c r="J27" i="94"/>
  <c r="L27" i="94"/>
  <c r="H17" i="94"/>
  <c r="J45" i="93"/>
  <c r="D25" i="93"/>
  <c r="F51" i="92"/>
  <c r="L47" i="92"/>
  <c r="J35" i="92"/>
  <c r="F27" i="92"/>
  <c r="D17" i="92"/>
  <c r="L17" i="92"/>
  <c r="L45" i="91"/>
  <c r="H37" i="91"/>
  <c r="F29" i="91"/>
  <c r="H29" i="91"/>
  <c r="J29" i="91"/>
  <c r="L29" i="91"/>
  <c r="F25" i="91"/>
  <c r="H25" i="91"/>
  <c r="J25" i="91"/>
  <c r="L25" i="91"/>
  <c r="H15" i="91"/>
  <c r="L15" i="91"/>
  <c r="D10" i="91"/>
  <c r="H10" i="91"/>
  <c r="J10" i="91"/>
  <c r="L10" i="91"/>
  <c r="D51" i="90"/>
  <c r="F51" i="90"/>
  <c r="H51" i="90"/>
  <c r="J51" i="90"/>
  <c r="L51" i="90"/>
  <c r="D47" i="90"/>
  <c r="F47" i="90"/>
  <c r="H47" i="90"/>
  <c r="J47" i="90"/>
  <c r="L47" i="90"/>
  <c r="D43" i="90"/>
  <c r="F43" i="90"/>
  <c r="H43" i="90"/>
  <c r="J43" i="90"/>
  <c r="L43" i="90"/>
  <c r="H35" i="90"/>
  <c r="J35" i="90"/>
  <c r="D31" i="90"/>
  <c r="F31" i="90"/>
  <c r="H31" i="90"/>
  <c r="J31" i="90"/>
  <c r="L31" i="90"/>
  <c r="D27" i="90"/>
  <c r="F27" i="90"/>
  <c r="H27" i="90"/>
  <c r="J27" i="90"/>
  <c r="L27" i="90"/>
  <c r="D23" i="90"/>
  <c r="F23" i="90"/>
  <c r="H23" i="90"/>
  <c r="J23" i="90"/>
  <c r="L23" i="90"/>
  <c r="D17" i="90"/>
  <c r="H17" i="90"/>
  <c r="J17" i="90"/>
  <c r="L17" i="90"/>
  <c r="D49" i="89"/>
  <c r="F49" i="89"/>
  <c r="J49" i="89"/>
  <c r="L49" i="89"/>
  <c r="F48" i="89"/>
  <c r="H48" i="89"/>
  <c r="E48" i="89"/>
  <c r="I48" i="89"/>
  <c r="M48" i="89"/>
  <c r="F40" i="89"/>
  <c r="H40" i="89"/>
  <c r="E40" i="89"/>
  <c r="I40" i="89"/>
  <c r="F32" i="89"/>
  <c r="H32" i="89"/>
  <c r="E32" i="89"/>
  <c r="I32" i="89"/>
  <c r="F24" i="89"/>
  <c r="H24" i="89"/>
  <c r="E24" i="89"/>
  <c r="I24" i="89"/>
  <c r="F14" i="89"/>
  <c r="H14" i="89"/>
  <c r="E14" i="89"/>
  <c r="I14" i="89"/>
  <c r="D50" i="88"/>
  <c r="D42" i="88"/>
  <c r="J26" i="88"/>
  <c r="M26" i="88"/>
  <c r="J16" i="88"/>
  <c r="F7" i="88"/>
  <c r="J7" i="88"/>
  <c r="J28" i="87"/>
  <c r="L28" i="87"/>
  <c r="M28" i="87"/>
  <c r="F51" i="95"/>
  <c r="F49" i="95"/>
  <c r="F47" i="95"/>
  <c r="F45" i="95"/>
  <c r="F43" i="95"/>
  <c r="F41" i="95"/>
  <c r="L37" i="95"/>
  <c r="J37" i="95"/>
  <c r="H37" i="95"/>
  <c r="F37" i="95"/>
  <c r="L35" i="95"/>
  <c r="F35" i="95"/>
  <c r="L33" i="95"/>
  <c r="F33" i="95"/>
  <c r="J31" i="95"/>
  <c r="L29" i="95"/>
  <c r="J29" i="95"/>
  <c r="L27" i="95"/>
  <c r="J27" i="95"/>
  <c r="L25" i="95"/>
  <c r="J25" i="95"/>
  <c r="D23" i="95"/>
  <c r="F23" i="95"/>
  <c r="L23" i="95"/>
  <c r="F17" i="95"/>
  <c r="H17" i="95"/>
  <c r="M15" i="95"/>
  <c r="I15" i="95"/>
  <c r="M10" i="95"/>
  <c r="M51" i="94"/>
  <c r="I51" i="94"/>
  <c r="F49" i="94"/>
  <c r="H49" i="94"/>
  <c r="M47" i="94"/>
  <c r="I47" i="94"/>
  <c r="F45" i="94"/>
  <c r="H45" i="94"/>
  <c r="M43" i="94"/>
  <c r="I43" i="94"/>
  <c r="F41" i="94"/>
  <c r="H41" i="94"/>
  <c r="D37" i="94"/>
  <c r="F37" i="94"/>
  <c r="H37" i="94"/>
  <c r="J37" i="94"/>
  <c r="L37" i="94"/>
  <c r="M35" i="94"/>
  <c r="I35" i="94"/>
  <c r="E35" i="94"/>
  <c r="D33" i="94"/>
  <c r="F33" i="94"/>
  <c r="H33" i="94"/>
  <c r="J33" i="94"/>
  <c r="L33" i="94"/>
  <c r="M31" i="94"/>
  <c r="I31" i="94"/>
  <c r="E31" i="94"/>
  <c r="D29" i="94"/>
  <c r="F29" i="94"/>
  <c r="H29" i="94"/>
  <c r="J29" i="94"/>
  <c r="L29" i="94"/>
  <c r="M27" i="94"/>
  <c r="I27" i="94"/>
  <c r="E27" i="94"/>
  <c r="D25" i="94"/>
  <c r="F25" i="94"/>
  <c r="H25" i="94"/>
  <c r="J25" i="94"/>
  <c r="L25" i="94"/>
  <c r="E17" i="94"/>
  <c r="J15" i="94"/>
  <c r="H10" i="94"/>
  <c r="J51" i="93"/>
  <c r="F47" i="93"/>
  <c r="M45" i="93"/>
  <c r="F43" i="93"/>
  <c r="M41" i="93"/>
  <c r="L35" i="93"/>
  <c r="L27" i="93"/>
  <c r="F17" i="93"/>
  <c r="M15" i="93"/>
  <c r="I51" i="92"/>
  <c r="H49" i="92"/>
  <c r="I47" i="92"/>
  <c r="H45" i="92"/>
  <c r="I43" i="92"/>
  <c r="H41" i="92"/>
  <c r="F37" i="92"/>
  <c r="M35" i="92"/>
  <c r="F33" i="92"/>
  <c r="M31" i="92"/>
  <c r="F29" i="92"/>
  <c r="M27" i="92"/>
  <c r="F25" i="92"/>
  <c r="M23" i="92"/>
  <c r="I17" i="92"/>
  <c r="H15" i="92"/>
  <c r="F10" i="92"/>
  <c r="D51" i="91"/>
  <c r="F47" i="91"/>
  <c r="H43" i="91"/>
  <c r="I37" i="91"/>
  <c r="L35" i="91"/>
  <c r="F31" i="91"/>
  <c r="H31" i="91"/>
  <c r="J31" i="91"/>
  <c r="L31" i="91"/>
  <c r="M29" i="91"/>
  <c r="I29" i="91"/>
  <c r="E29" i="91"/>
  <c r="F27" i="91"/>
  <c r="H27" i="91"/>
  <c r="J27" i="91"/>
  <c r="L27" i="91"/>
  <c r="M25" i="91"/>
  <c r="I25" i="91"/>
  <c r="E25" i="91"/>
  <c r="F23" i="91"/>
  <c r="H23" i="91"/>
  <c r="J23" i="91"/>
  <c r="L23" i="91"/>
  <c r="H17" i="91"/>
  <c r="J17" i="91"/>
  <c r="L17" i="91"/>
  <c r="M15" i="91"/>
  <c r="I15" i="91"/>
  <c r="E15" i="91"/>
  <c r="M10" i="91"/>
  <c r="I10" i="91"/>
  <c r="E10" i="91"/>
  <c r="M51" i="90"/>
  <c r="I51" i="90"/>
  <c r="E51" i="90"/>
  <c r="D49" i="90"/>
  <c r="F49" i="90"/>
  <c r="H49" i="90"/>
  <c r="J49" i="90"/>
  <c r="L49" i="90"/>
  <c r="M47" i="90"/>
  <c r="I47" i="90"/>
  <c r="E47" i="90"/>
  <c r="D45" i="90"/>
  <c r="F45" i="90"/>
  <c r="H45" i="90"/>
  <c r="J45" i="90"/>
  <c r="L45" i="90"/>
  <c r="M43" i="90"/>
  <c r="I43" i="90"/>
  <c r="E43" i="90"/>
  <c r="D41" i="90"/>
  <c r="F41" i="90"/>
  <c r="H41" i="90"/>
  <c r="J41" i="90"/>
  <c r="L41" i="90"/>
  <c r="D37" i="90"/>
  <c r="F37" i="90"/>
  <c r="H37" i="90"/>
  <c r="J37" i="90"/>
  <c r="L37" i="90"/>
  <c r="M35" i="90"/>
  <c r="I35" i="90"/>
  <c r="E35" i="90"/>
  <c r="D33" i="90"/>
  <c r="F33" i="90"/>
  <c r="H33" i="90"/>
  <c r="J33" i="90"/>
  <c r="L33" i="90"/>
  <c r="M31" i="90"/>
  <c r="I31" i="90"/>
  <c r="E31" i="90"/>
  <c r="D29" i="90"/>
  <c r="F29" i="90"/>
  <c r="H29" i="90"/>
  <c r="J29" i="90"/>
  <c r="L29" i="90"/>
  <c r="M27" i="90"/>
  <c r="I27" i="90"/>
  <c r="E27" i="90"/>
  <c r="D25" i="90"/>
  <c r="F25" i="90"/>
  <c r="H25" i="90"/>
  <c r="J25" i="90"/>
  <c r="L25" i="90"/>
  <c r="M23" i="90"/>
  <c r="I23" i="90"/>
  <c r="E23" i="90"/>
  <c r="M17" i="90"/>
  <c r="I17" i="90"/>
  <c r="E17" i="90"/>
  <c r="H15" i="90"/>
  <c r="H10" i="90"/>
  <c r="D51" i="89"/>
  <c r="F51" i="89"/>
  <c r="H51" i="89"/>
  <c r="J51" i="89"/>
  <c r="L51" i="89"/>
  <c r="M49" i="89"/>
  <c r="I49" i="89"/>
  <c r="E49" i="89"/>
  <c r="G48" i="89"/>
  <c r="D44" i="89"/>
  <c r="J44" i="89"/>
  <c r="L44" i="89"/>
  <c r="M44" i="89"/>
  <c r="G40" i="89"/>
  <c r="J36" i="89"/>
  <c r="L36" i="89"/>
  <c r="G32" i="89"/>
  <c r="D28" i="89"/>
  <c r="J28" i="89"/>
  <c r="L28" i="89"/>
  <c r="M28" i="89"/>
  <c r="G24" i="89"/>
  <c r="H18" i="89"/>
  <c r="J18" i="89"/>
  <c r="I18" i="89"/>
  <c r="M18" i="89"/>
  <c r="D9" i="89"/>
  <c r="F9" i="89"/>
  <c r="H9" i="89"/>
  <c r="J9" i="89"/>
  <c r="L9" i="89"/>
  <c r="E9" i="89"/>
  <c r="I9" i="89"/>
  <c r="M9" i="89"/>
  <c r="D46" i="88"/>
  <c r="L46" i="88"/>
  <c r="E46" i="88"/>
  <c r="I46" i="88"/>
  <c r="M46" i="88"/>
  <c r="G42" i="88"/>
  <c r="F38" i="88"/>
  <c r="L38" i="88"/>
  <c r="M38" i="88"/>
  <c r="E30" i="88"/>
  <c r="H22" i="88"/>
  <c r="M22" i="88"/>
  <c r="G16" i="88"/>
  <c r="M11" i="88"/>
  <c r="G7" i="88"/>
  <c r="J24" i="87"/>
  <c r="L24" i="87"/>
  <c r="M24" i="87"/>
  <c r="D46" i="89"/>
  <c r="J46" i="89"/>
  <c r="L46" i="89"/>
  <c r="H42" i="89"/>
  <c r="D38" i="89"/>
  <c r="H38" i="89"/>
  <c r="J38" i="89"/>
  <c r="L38" i="89"/>
  <c r="D30" i="89"/>
  <c r="J30" i="89"/>
  <c r="L30" i="89"/>
  <c r="L26" i="89"/>
  <c r="D22" i="89"/>
  <c r="F22" i="89"/>
  <c r="H22" i="89"/>
  <c r="J22" i="89"/>
  <c r="L22" i="89"/>
  <c r="J16" i="89"/>
  <c r="L16" i="89"/>
  <c r="D7" i="89"/>
  <c r="F7" i="89"/>
  <c r="H7" i="89"/>
  <c r="J7" i="89"/>
  <c r="L7" i="89"/>
  <c r="F48" i="88"/>
  <c r="D44" i="88"/>
  <c r="F44" i="88"/>
  <c r="H44" i="88"/>
  <c r="L44" i="88"/>
  <c r="D40" i="88"/>
  <c r="H40" i="88"/>
  <c r="L36" i="88"/>
  <c r="D28" i="88"/>
  <c r="H28" i="88"/>
  <c r="J28" i="88"/>
  <c r="L28" i="88"/>
  <c r="F24" i="88"/>
  <c r="J24" i="88"/>
  <c r="F18" i="88"/>
  <c r="J18" i="88"/>
  <c r="D14" i="88"/>
  <c r="L14" i="88"/>
  <c r="L42" i="87"/>
  <c r="H30" i="87"/>
  <c r="L30" i="87"/>
  <c r="L26" i="87"/>
  <c r="L22" i="87"/>
  <c r="J7" i="87"/>
  <c r="M7" i="87"/>
  <c r="C6" i="92"/>
  <c r="K6" i="92"/>
  <c r="M6" i="92"/>
  <c r="F6" i="92"/>
  <c r="L6" i="92"/>
  <c r="H6" i="92"/>
  <c r="F6" i="91"/>
  <c r="D6" i="91"/>
  <c r="J6" i="91"/>
  <c r="G6" i="91"/>
  <c r="I6" i="90"/>
  <c r="M6" i="90"/>
  <c r="L6" i="90"/>
  <c r="J6" i="90"/>
  <c r="I6" i="87"/>
  <c r="M6" i="87"/>
  <c r="L6" i="87"/>
  <c r="L6" i="89"/>
  <c r="C6" i="94"/>
  <c r="G6" i="94"/>
  <c r="D6" i="94"/>
  <c r="I6" i="94"/>
  <c r="E6" i="94"/>
  <c r="K6" i="94"/>
  <c r="L6" i="94"/>
  <c r="H6" i="94"/>
  <c r="J6" i="94"/>
  <c r="J6" i="88"/>
  <c r="D6" i="88"/>
  <c r="J6" i="93"/>
  <c r="F6" i="93"/>
  <c r="K6" i="89"/>
  <c r="D6" i="89"/>
  <c r="G6" i="89"/>
  <c r="H6" i="89"/>
  <c r="G6" i="93"/>
  <c r="M6" i="93"/>
  <c r="I6" i="89"/>
  <c r="J6" i="89"/>
  <c r="D6" i="93"/>
  <c r="H6" i="93"/>
  <c r="C6" i="89"/>
  <c r="C6" i="93"/>
  <c r="D50" i="95"/>
  <c r="G50" i="95"/>
  <c r="D46" i="95"/>
  <c r="C46" i="95"/>
  <c r="G46" i="95"/>
  <c r="K46" i="95"/>
  <c r="D42" i="95"/>
  <c r="C42" i="95"/>
  <c r="G42" i="95"/>
  <c r="K42" i="95"/>
  <c r="M42" i="95"/>
  <c r="D38" i="95"/>
  <c r="F38" i="95"/>
  <c r="H38" i="95"/>
  <c r="J38" i="95"/>
  <c r="L38" i="95"/>
  <c r="D36" i="95"/>
  <c r="C36" i="95"/>
  <c r="G36" i="95"/>
  <c r="K36" i="95"/>
  <c r="D30" i="95"/>
  <c r="F30" i="95"/>
  <c r="H30" i="95"/>
  <c r="J30" i="95"/>
  <c r="L30" i="95"/>
  <c r="D28" i="95"/>
  <c r="C28" i="95"/>
  <c r="G28" i="95"/>
  <c r="K28" i="95"/>
  <c r="D24" i="95"/>
  <c r="F24" i="95"/>
  <c r="H24" i="95"/>
  <c r="J24" i="95"/>
  <c r="L24" i="95"/>
  <c r="F18" i="95"/>
  <c r="H18" i="95"/>
  <c r="J18" i="95"/>
  <c r="M11" i="95"/>
  <c r="D9" i="95"/>
  <c r="H9" i="95"/>
  <c r="J9" i="95"/>
  <c r="L9" i="95"/>
  <c r="G51" i="94"/>
  <c r="C51" i="94"/>
  <c r="G48" i="94"/>
  <c r="K48" i="94"/>
  <c r="D46" i="94"/>
  <c r="G46" i="94"/>
  <c r="K46" i="94"/>
  <c r="E33" i="94"/>
  <c r="C33" i="94"/>
  <c r="K33" i="94"/>
  <c r="G31" i="94"/>
  <c r="C31" i="94"/>
  <c r="D28" i="94"/>
  <c r="C28" i="94"/>
  <c r="G28" i="94"/>
  <c r="K28" i="94"/>
  <c r="D26" i="94"/>
  <c r="C26" i="94"/>
  <c r="G26" i="94"/>
  <c r="K26" i="94"/>
  <c r="E15" i="94"/>
  <c r="F7" i="94"/>
  <c r="I46" i="93"/>
  <c r="L44" i="93"/>
  <c r="H36" i="93"/>
  <c r="D45" i="95"/>
  <c r="C45" i="95"/>
  <c r="K45" i="95"/>
  <c r="D43" i="95"/>
  <c r="C43" i="95"/>
  <c r="G43" i="95"/>
  <c r="K43" i="95"/>
  <c r="D35" i="95"/>
  <c r="C35" i="95"/>
  <c r="K35" i="95"/>
  <c r="D33" i="95"/>
  <c r="C33" i="95"/>
  <c r="G33" i="95"/>
  <c r="K33" i="95"/>
  <c r="D27" i="95"/>
  <c r="C27" i="95"/>
  <c r="K27" i="95"/>
  <c r="E23" i="95"/>
  <c r="I23" i="95"/>
  <c r="M23" i="95"/>
  <c r="E17" i="95"/>
  <c r="I17" i="95"/>
  <c r="M17" i="95"/>
  <c r="E45" i="94"/>
  <c r="C45" i="94"/>
  <c r="K45" i="94"/>
  <c r="G43" i="94"/>
  <c r="C43" i="94"/>
  <c r="D40" i="94"/>
  <c r="C40" i="94"/>
  <c r="G40" i="94"/>
  <c r="K40" i="94"/>
  <c r="D36" i="94"/>
  <c r="C36" i="94"/>
  <c r="G36" i="94"/>
  <c r="K36" i="94"/>
  <c r="E25" i="94"/>
  <c r="C25" i="94"/>
  <c r="K25" i="94"/>
  <c r="E10" i="94"/>
  <c r="I51" i="93"/>
  <c r="H46" i="93"/>
  <c r="I43" i="93"/>
  <c r="J38" i="93"/>
  <c r="G33" i="93"/>
  <c r="C30" i="93"/>
  <c r="K27" i="93"/>
  <c r="G22" i="93"/>
  <c r="H16" i="93"/>
  <c r="H14" i="93"/>
  <c r="H7" i="93"/>
  <c r="M49" i="92"/>
  <c r="C43" i="92"/>
  <c r="F30" i="92"/>
  <c r="I28" i="92"/>
  <c r="F24" i="92"/>
  <c r="H9" i="92"/>
  <c r="L46" i="91"/>
  <c r="H46" i="91"/>
  <c r="L44" i="91"/>
  <c r="H44" i="91"/>
  <c r="M43" i="91"/>
  <c r="M40" i="91"/>
  <c r="L36" i="91"/>
  <c r="H36" i="91"/>
  <c r="M35" i="91"/>
  <c r="C33" i="91"/>
  <c r="L26" i="91"/>
  <c r="J26" i="91"/>
  <c r="H26" i="91"/>
  <c r="F26" i="91"/>
  <c r="L24" i="91"/>
  <c r="J24" i="91"/>
  <c r="H24" i="91"/>
  <c r="F24" i="91"/>
  <c r="M23" i="91"/>
  <c r="I23" i="91"/>
  <c r="L18" i="91"/>
  <c r="J18" i="91"/>
  <c r="H18" i="91"/>
  <c r="F18" i="91"/>
  <c r="M17" i="91"/>
  <c r="I17" i="91"/>
  <c r="M16" i="91"/>
  <c r="I16" i="91"/>
  <c r="C10" i="91"/>
  <c r="L48" i="90"/>
  <c r="H48" i="90"/>
  <c r="F48" i="90"/>
  <c r="L46" i="90"/>
  <c r="J46" i="90"/>
  <c r="H46" i="90"/>
  <c r="F46" i="90"/>
  <c r="M45" i="90"/>
  <c r="I45" i="90"/>
  <c r="M42" i="90"/>
  <c r="I42" i="90"/>
  <c r="L38" i="90"/>
  <c r="J38" i="90"/>
  <c r="H38" i="90"/>
  <c r="F38" i="90"/>
  <c r="M37" i="90"/>
  <c r="I37" i="90"/>
  <c r="M36" i="90"/>
  <c r="I36" i="90"/>
  <c r="M33" i="90"/>
  <c r="I33" i="90"/>
  <c r="M30" i="90"/>
  <c r="I30" i="90"/>
  <c r="C27" i="90"/>
  <c r="L18" i="90"/>
  <c r="J18" i="90"/>
  <c r="H18" i="90"/>
  <c r="F18" i="90"/>
  <c r="C17" i="90"/>
  <c r="L7" i="90"/>
  <c r="J7" i="90"/>
  <c r="H7" i="90"/>
  <c r="F7" i="90"/>
  <c r="M51" i="89"/>
  <c r="I51" i="89"/>
  <c r="M47" i="89"/>
  <c r="I47" i="89"/>
  <c r="C44" i="89"/>
  <c r="C40" i="89"/>
  <c r="C36" i="89"/>
  <c r="L31" i="89"/>
  <c r="J31" i="89"/>
  <c r="H31" i="89"/>
  <c r="F31" i="89"/>
  <c r="M30" i="89"/>
  <c r="I30" i="89"/>
  <c r="M27" i="89"/>
  <c r="I27" i="89"/>
  <c r="M17" i="89"/>
  <c r="I17" i="89"/>
  <c r="M7" i="89"/>
  <c r="I7" i="89"/>
  <c r="F49" i="88"/>
  <c r="M48" i="88"/>
  <c r="I48" i="88"/>
  <c r="M45" i="88"/>
  <c r="L33" i="88"/>
  <c r="F17" i="88"/>
  <c r="L37" i="87"/>
  <c r="M30" i="87"/>
  <c r="U37" i="89"/>
  <c r="Q23" i="89"/>
  <c r="Q47" i="89"/>
  <c r="U8" i="89"/>
  <c r="Q48" i="89"/>
  <c r="U13" i="89"/>
  <c r="Q9" i="89"/>
  <c r="Q5" i="89"/>
  <c r="Q14" i="89"/>
  <c r="Q24" i="89"/>
  <c r="Q35" i="89"/>
  <c r="Q41" i="89"/>
  <c r="Q37" i="89"/>
  <c r="U15" i="89"/>
  <c r="U25" i="89"/>
  <c r="Q27" i="89"/>
  <c r="Q7" i="89"/>
  <c r="Q3" i="89"/>
  <c r="U19" i="89"/>
  <c r="U18" i="89"/>
  <c r="Q18" i="89"/>
  <c r="U6" i="89"/>
  <c r="Q42" i="89"/>
  <c r="U33" i="89"/>
  <c r="U34" i="89"/>
  <c r="Q6" i="89"/>
  <c r="U31" i="89"/>
  <c r="Q15" i="89"/>
  <c r="U5" i="89"/>
  <c r="Q31" i="89"/>
  <c r="U16" i="89"/>
  <c r="U9" i="89"/>
  <c r="U4" i="89"/>
  <c r="U20" i="89"/>
  <c r="U3" i="89"/>
  <c r="U27" i="89"/>
  <c r="U44" i="89"/>
  <c r="U14" i="89"/>
  <c r="U7" i="89"/>
  <c r="Q45" i="89"/>
  <c r="Q22" i="89"/>
  <c r="U10" i="89"/>
  <c r="U29" i="89"/>
  <c r="U11" i="89"/>
  <c r="U42" i="89"/>
  <c r="U49" i="89"/>
  <c r="Q29" i="89"/>
  <c r="Q21" i="89"/>
  <c r="U38" i="89"/>
  <c r="Q13" i="89"/>
  <c r="Q46" i="89"/>
  <c r="U26" i="89"/>
  <c r="Q25" i="89"/>
  <c r="Q32" i="89"/>
  <c r="U47" i="89"/>
  <c r="Q11" i="89"/>
  <c r="U32" i="89"/>
  <c r="Q50" i="89"/>
  <c r="U39" i="89"/>
  <c r="Q30" i="89"/>
  <c r="Q40" i="89"/>
  <c r="U46" i="89"/>
  <c r="Q36" i="89"/>
  <c r="U28" i="89"/>
  <c r="U50" i="89"/>
  <c r="U41" i="89"/>
  <c r="U24" i="89"/>
  <c r="Q26" i="89"/>
  <c r="U36" i="89"/>
  <c r="U45" i="89"/>
  <c r="Q49" i="89"/>
  <c r="U21" i="89"/>
  <c r="Q19" i="89"/>
  <c r="Q4" i="89"/>
  <c r="Q20" i="89"/>
  <c r="Q38" i="89"/>
  <c r="U23" i="89"/>
  <c r="Q34" i="89"/>
  <c r="U22" i="89"/>
  <c r="U40" i="89"/>
  <c r="U12" i="89"/>
  <c r="U17" i="89"/>
  <c r="Q51" i="89"/>
  <c r="Q39" i="89"/>
  <c r="Q43" i="89"/>
  <c r="U48" i="89"/>
  <c r="U43" i="89"/>
  <c r="Q16" i="89"/>
  <c r="U30" i="89"/>
  <c r="Q17" i="89"/>
  <c r="Q10" i="89"/>
  <c r="U35" i="89"/>
  <c r="Q12" i="89"/>
  <c r="Q8" i="89"/>
  <c r="Q33" i="89"/>
  <c r="Q28" i="89"/>
  <c r="U51" i="89"/>
  <c r="Q44" i="89"/>
  <c r="G17" i="94" l="1"/>
  <c r="F17" i="94"/>
  <c r="J17" i="94"/>
  <c r="D17" i="94"/>
  <c r="L17" i="94"/>
  <c r="I17" i="94"/>
  <c r="G15" i="94"/>
  <c r="I15" i="94"/>
  <c r="M15" i="94"/>
  <c r="D15" i="94"/>
  <c r="H15" i="94"/>
  <c r="L15" i="94"/>
  <c r="C15" i="94"/>
  <c r="G10" i="94"/>
  <c r="I10" i="94"/>
  <c r="F10" i="94"/>
  <c r="J10" i="94"/>
  <c r="C10" i="94"/>
  <c r="D7" i="94"/>
  <c r="H7" i="94"/>
  <c r="L7" i="94"/>
  <c r="D51" i="93"/>
  <c r="L51" i="93"/>
  <c r="E51" i="93"/>
  <c r="M51" i="93"/>
  <c r="D50" i="93"/>
  <c r="J50" i="93"/>
  <c r="F50" i="93"/>
  <c r="L50" i="93"/>
  <c r="E47" i="93"/>
  <c r="I47" i="93"/>
  <c r="M47" i="93"/>
  <c r="D47" i="93"/>
  <c r="H47" i="93"/>
  <c r="L47" i="93"/>
  <c r="F46" i="93"/>
  <c r="J46" i="93"/>
  <c r="C45" i="93"/>
  <c r="D45" i="93"/>
  <c r="H45" i="93"/>
  <c r="L45" i="93"/>
  <c r="F45" i="93"/>
  <c r="I45" i="93"/>
  <c r="H44" i="93"/>
  <c r="D44" i="93"/>
  <c r="J44" i="93"/>
  <c r="G43" i="93"/>
  <c r="D43" i="93"/>
  <c r="H43" i="93"/>
  <c r="L43" i="93"/>
  <c r="E43" i="93"/>
  <c r="M43" i="93"/>
  <c r="G41" i="93"/>
  <c r="F41" i="93"/>
  <c r="J41" i="93"/>
  <c r="D41" i="93"/>
  <c r="L41" i="93"/>
  <c r="I41" i="93"/>
  <c r="E38" i="93"/>
  <c r="I38" i="93"/>
  <c r="H38" i="93"/>
  <c r="M37" i="93"/>
  <c r="L37" i="93"/>
  <c r="G36" i="93"/>
  <c r="F36" i="93"/>
  <c r="J36" i="93"/>
  <c r="D35" i="93"/>
  <c r="F35" i="93"/>
  <c r="E35" i="93"/>
  <c r="M35" i="93"/>
  <c r="J33" i="93"/>
  <c r="C33" i="93"/>
  <c r="D31" i="93"/>
  <c r="F31" i="93"/>
  <c r="D30" i="93"/>
  <c r="J30" i="93"/>
  <c r="F30" i="93"/>
  <c r="H30" i="93"/>
  <c r="G30" i="93"/>
  <c r="D28" i="93"/>
  <c r="J28" i="93"/>
  <c r="F28" i="93"/>
  <c r="H28" i="93"/>
  <c r="K28" i="93"/>
  <c r="C28" i="93"/>
  <c r="D27" i="93"/>
  <c r="F27" i="93"/>
  <c r="C27" i="93"/>
  <c r="D23" i="93"/>
  <c r="F23" i="93"/>
  <c r="D22" i="93"/>
  <c r="L22" i="93"/>
  <c r="H22" i="93"/>
  <c r="J22" i="93"/>
  <c r="K22" i="93"/>
  <c r="C22" i="93"/>
  <c r="E17" i="93"/>
  <c r="M17" i="93"/>
  <c r="I17" i="93"/>
  <c r="D17" i="93"/>
  <c r="H17" i="93"/>
  <c r="L17" i="93"/>
  <c r="D16" i="93"/>
  <c r="J16" i="93"/>
  <c r="F16" i="93"/>
  <c r="G15" i="93"/>
  <c r="D15" i="93"/>
  <c r="H15" i="93"/>
  <c r="L15" i="93"/>
  <c r="F15" i="93"/>
  <c r="I15" i="93"/>
  <c r="J14" i="93"/>
  <c r="F14" i="93"/>
  <c r="M10" i="93"/>
  <c r="L10" i="93"/>
  <c r="L9" i="93"/>
  <c r="H9" i="93"/>
  <c r="F9" i="93"/>
  <c r="C7" i="93"/>
  <c r="J7" i="93"/>
  <c r="F7" i="93"/>
  <c r="C51" i="92"/>
  <c r="D51" i="92"/>
  <c r="H51" i="92"/>
  <c r="L51" i="92"/>
  <c r="J51" i="92"/>
  <c r="M51" i="92"/>
  <c r="E51" i="92"/>
  <c r="K50" i="92"/>
  <c r="H50" i="92"/>
  <c r="C49" i="92"/>
  <c r="F49" i="92"/>
  <c r="J49" i="92"/>
  <c r="I49" i="92"/>
  <c r="F47" i="92"/>
  <c r="J47" i="92"/>
  <c r="H47" i="92"/>
  <c r="M47" i="92"/>
  <c r="E47" i="92"/>
  <c r="D46" i="92"/>
  <c r="I46" i="92"/>
  <c r="K45" i="92"/>
  <c r="E45" i="92"/>
  <c r="M45" i="92"/>
  <c r="G45" i="92"/>
  <c r="I45" i="92"/>
  <c r="F45" i="92"/>
  <c r="J45" i="92"/>
  <c r="D43" i="92"/>
  <c r="J43" i="92"/>
  <c r="F43" i="92"/>
  <c r="M43" i="92"/>
  <c r="E43" i="92"/>
  <c r="F41" i="92"/>
  <c r="J41" i="92"/>
  <c r="F40" i="92"/>
  <c r="J40" i="92"/>
  <c r="I40" i="92"/>
  <c r="H40" i="92"/>
  <c r="E40" i="92"/>
  <c r="C37" i="92"/>
  <c r="D37" i="92"/>
  <c r="H37" i="92"/>
  <c r="L37" i="92"/>
  <c r="D36" i="92"/>
  <c r="J36" i="92"/>
  <c r="L36" i="92"/>
  <c r="C35" i="92"/>
  <c r="D35" i="92"/>
  <c r="H35" i="92"/>
  <c r="L35" i="92"/>
  <c r="F35" i="92"/>
  <c r="I35" i="92"/>
  <c r="G33" i="92"/>
  <c r="E33" i="92"/>
  <c r="M33" i="92"/>
  <c r="D33" i="92"/>
  <c r="H33" i="92"/>
  <c r="L33" i="92"/>
  <c r="G31" i="92"/>
  <c r="F31" i="92"/>
  <c r="J31" i="92"/>
  <c r="K31" i="92"/>
  <c r="D31" i="92"/>
  <c r="L31" i="92"/>
  <c r="I31" i="92"/>
  <c r="I30" i="92"/>
  <c r="L30" i="92"/>
  <c r="H30" i="92"/>
  <c r="E29" i="92"/>
  <c r="D29" i="92"/>
  <c r="H29" i="92"/>
  <c r="L29" i="92"/>
  <c r="M29" i="92"/>
  <c r="G28" i="92"/>
  <c r="D28" i="92"/>
  <c r="H28" i="92"/>
  <c r="L28" i="92"/>
  <c r="J28" i="92"/>
  <c r="M28" i="92"/>
  <c r="D27" i="92"/>
  <c r="H27" i="92"/>
  <c r="L27" i="92"/>
  <c r="I27" i="92"/>
  <c r="K26" i="92"/>
  <c r="D26" i="92"/>
  <c r="H26" i="92"/>
  <c r="L26" i="92"/>
  <c r="I26" i="92"/>
  <c r="F26" i="92"/>
  <c r="E26" i="92"/>
  <c r="I25" i="92"/>
  <c r="E25" i="92"/>
  <c r="D25" i="92"/>
  <c r="H25" i="92"/>
  <c r="L25" i="92"/>
  <c r="C24" i="92"/>
  <c r="L24" i="92"/>
  <c r="H24" i="92"/>
  <c r="D23" i="92"/>
  <c r="J23" i="92"/>
  <c r="L23" i="92"/>
  <c r="I23" i="92"/>
  <c r="C23" i="92"/>
  <c r="D18" i="92"/>
  <c r="L18" i="92"/>
  <c r="F18" i="92"/>
  <c r="G17" i="92"/>
  <c r="F17" i="92"/>
  <c r="J17" i="92"/>
  <c r="M17" i="92"/>
  <c r="E17" i="92"/>
  <c r="F16" i="92"/>
  <c r="I16" i="92"/>
  <c r="D16" i="92"/>
  <c r="I15" i="92"/>
  <c r="E15" i="92"/>
  <c r="F15" i="92"/>
  <c r="J15" i="92"/>
  <c r="M10" i="92"/>
  <c r="I10" i="92"/>
  <c r="D10" i="92"/>
  <c r="H10" i="92"/>
  <c r="L10" i="92"/>
  <c r="E50" i="91"/>
  <c r="F50" i="91"/>
  <c r="J50" i="91"/>
  <c r="I50" i="91"/>
  <c r="H50" i="91"/>
  <c r="L48" i="91"/>
  <c r="F48" i="91"/>
  <c r="M47" i="91"/>
  <c r="D47" i="91"/>
  <c r="L47" i="91"/>
  <c r="G42" i="91"/>
  <c r="F42" i="91"/>
  <c r="J42" i="91"/>
  <c r="I42" i="91"/>
  <c r="D42" i="91"/>
  <c r="L42" i="91"/>
  <c r="J41" i="91"/>
  <c r="M41" i="91"/>
  <c r="G40" i="91"/>
  <c r="F40" i="91"/>
  <c r="J40" i="91"/>
  <c r="D40" i="91"/>
  <c r="L40" i="91"/>
  <c r="K37" i="91"/>
  <c r="F37" i="91"/>
  <c r="J37" i="91"/>
  <c r="M37" i="91"/>
  <c r="F35" i="91"/>
  <c r="J35" i="91"/>
  <c r="L33" i="91"/>
  <c r="M33" i="91"/>
  <c r="I15" i="90"/>
  <c r="D15" i="90"/>
  <c r="J15" i="90"/>
  <c r="D14" i="90"/>
  <c r="J14" i="90"/>
  <c r="H14" i="90"/>
  <c r="K10" i="90"/>
  <c r="I10" i="90"/>
  <c r="E10" i="90"/>
  <c r="D10" i="90"/>
  <c r="J10" i="90"/>
  <c r="M46" i="87"/>
  <c r="E46" i="87"/>
  <c r="I46" i="87"/>
  <c r="K44" i="87"/>
  <c r="J44" i="87"/>
  <c r="K43" i="87"/>
  <c r="M43" i="87"/>
  <c r="K40" i="87"/>
  <c r="J40" i="87"/>
  <c r="M33" i="87"/>
  <c r="I35" i="91"/>
  <c r="F36" i="91"/>
  <c r="J36" i="91"/>
  <c r="I40" i="91"/>
  <c r="I43" i="91"/>
  <c r="F44" i="91"/>
  <c r="J44" i="91"/>
  <c r="F46" i="91"/>
  <c r="J46" i="91"/>
  <c r="F9" i="92"/>
  <c r="L9" i="92"/>
  <c r="J24" i="92"/>
  <c r="I29" i="92"/>
  <c r="J30" i="92"/>
  <c r="M46" i="92"/>
  <c r="L50" i="92"/>
  <c r="L7" i="93"/>
  <c r="L14" i="93"/>
  <c r="L16" i="93"/>
  <c r="C25" i="93"/>
  <c r="G28" i="93"/>
  <c r="K30" i="93"/>
  <c r="I35" i="93"/>
  <c r="D38" i="93"/>
  <c r="L46" i="93"/>
  <c r="D46" i="93"/>
  <c r="K10" i="94"/>
  <c r="D18" i="94"/>
  <c r="L36" i="93"/>
  <c r="D36" i="93"/>
  <c r="F44" i="93"/>
  <c r="J7" i="94"/>
  <c r="K15" i="94"/>
  <c r="L10" i="90"/>
  <c r="L15" i="90"/>
  <c r="I33" i="91"/>
  <c r="H35" i="91"/>
  <c r="I41" i="91"/>
  <c r="M45" i="91"/>
  <c r="L51" i="91"/>
  <c r="J10" i="92"/>
  <c r="L15" i="92"/>
  <c r="D15" i="92"/>
  <c r="E23" i="92"/>
  <c r="J25" i="92"/>
  <c r="E27" i="92"/>
  <c r="J29" i="92"/>
  <c r="E31" i="92"/>
  <c r="J33" i="92"/>
  <c r="E35" i="92"/>
  <c r="J37" i="92"/>
  <c r="L41" i="92"/>
  <c r="D41" i="92"/>
  <c r="L45" i="92"/>
  <c r="D45" i="92"/>
  <c r="L49" i="92"/>
  <c r="D49" i="92"/>
  <c r="E15" i="93"/>
  <c r="J17" i="93"/>
  <c r="L23" i="93"/>
  <c r="L31" i="93"/>
  <c r="E41" i="93"/>
  <c r="J43" i="93"/>
  <c r="E45" i="93"/>
  <c r="J47" i="93"/>
  <c r="E49" i="93"/>
  <c r="L10" i="94"/>
  <c r="D10" i="94"/>
  <c r="F15" i="94"/>
  <c r="M17" i="94"/>
  <c r="L44" i="87"/>
  <c r="L37" i="91"/>
  <c r="L41" i="91"/>
  <c r="J49" i="91"/>
  <c r="H17" i="92"/>
  <c r="F23" i="92"/>
  <c r="H31" i="92"/>
  <c r="L43" i="92"/>
  <c r="D47" i="92"/>
  <c r="J15" i="93"/>
  <c r="H41" i="93"/>
  <c r="H49" i="93"/>
  <c r="L14" i="90"/>
  <c r="H40" i="91"/>
  <c r="M50" i="91"/>
  <c r="M16" i="92"/>
  <c r="M26" i="92"/>
  <c r="I33" i="92"/>
  <c r="M40" i="92"/>
  <c r="F22" i="93"/>
  <c r="L28" i="93"/>
  <c r="H50" i="93"/>
  <c r="L50" i="91"/>
  <c r="J26" i="92"/>
  <c r="D40" i="92"/>
  <c r="M29" i="87"/>
  <c r="I7" i="87"/>
  <c r="J42" i="87"/>
  <c r="M40" i="87"/>
  <c r="L7" i="87"/>
  <c r="J46" i="87"/>
  <c r="L40" i="87"/>
  <c r="M44" i="87"/>
  <c r="L33" i="87"/>
  <c r="K10" i="87"/>
  <c r="L18" i="87"/>
  <c r="L29" i="87"/>
  <c r="M23" i="87"/>
  <c r="J9" i="87"/>
  <c r="M47" i="87"/>
  <c r="L43" i="87"/>
  <c r="J38" i="87"/>
  <c r="M36" i="87"/>
  <c r="J43" i="87"/>
  <c r="L36" i="87"/>
  <c r="L16" i="87"/>
  <c r="L23" i="87"/>
  <c r="L31" i="87"/>
  <c r="M14" i="87"/>
  <c r="J23" i="87"/>
  <c r="L25" i="87"/>
  <c r="K14" i="87"/>
  <c r="M49" i="95"/>
  <c r="L6" i="95"/>
  <c r="E6" i="95"/>
  <c r="J44" i="92"/>
  <c r="C48" i="89"/>
  <c r="L41" i="94"/>
  <c r="D41" i="94"/>
  <c r="L45" i="94"/>
  <c r="D45" i="94"/>
  <c r="L49" i="94"/>
  <c r="D49" i="94"/>
  <c r="L17" i="95"/>
  <c r="D17" i="95"/>
  <c r="H41" i="95"/>
  <c r="H43" i="95"/>
  <c r="H45" i="95"/>
  <c r="H47" i="95"/>
  <c r="H49" i="95"/>
  <c r="H51" i="95"/>
  <c r="F35" i="90"/>
  <c r="J10" i="93"/>
  <c r="J29" i="93"/>
  <c r="J37" i="93"/>
  <c r="F43" i="94"/>
  <c r="H47" i="94"/>
  <c r="J51" i="94"/>
  <c r="F15" i="95"/>
  <c r="M42" i="87"/>
  <c r="H27" i="89"/>
  <c r="M29" i="89"/>
  <c r="D47" i="89"/>
  <c r="F46" i="92"/>
  <c r="H36" i="94"/>
  <c r="H28" i="95"/>
  <c r="M45" i="95"/>
  <c r="J29" i="88"/>
  <c r="F29" i="89"/>
  <c r="F33" i="89"/>
  <c r="J50" i="89"/>
  <c r="C32" i="90"/>
  <c r="I16" i="90"/>
  <c r="M25" i="93"/>
  <c r="M33" i="93"/>
  <c r="J41" i="94"/>
  <c r="E43" i="94"/>
  <c r="J45" i="94"/>
  <c r="E47" i="94"/>
  <c r="J49" i="94"/>
  <c r="E51" i="94"/>
  <c r="E15" i="95"/>
  <c r="J17" i="95"/>
  <c r="J41" i="95"/>
  <c r="J43" i="95"/>
  <c r="J45" i="95"/>
  <c r="J47" i="95"/>
  <c r="J49" i="95"/>
  <c r="J51" i="95"/>
  <c r="L35" i="90"/>
  <c r="L33" i="93"/>
  <c r="L43" i="94"/>
  <c r="D43" i="94"/>
  <c r="F47" i="94"/>
  <c r="H51" i="94"/>
  <c r="L15" i="95"/>
  <c r="D15" i="95"/>
  <c r="F27" i="89"/>
  <c r="E33" i="89"/>
  <c r="L47" i="89"/>
  <c r="E50" i="89"/>
  <c r="F28" i="94"/>
  <c r="F22" i="95"/>
  <c r="L28" i="95"/>
  <c r="H36" i="95"/>
  <c r="L33" i="89"/>
  <c r="H50" i="89"/>
  <c r="L43" i="95"/>
  <c r="L45" i="95"/>
  <c r="L47" i="95"/>
  <c r="L49" i="95"/>
  <c r="L51" i="95"/>
  <c r="J43" i="94"/>
  <c r="L47" i="94"/>
  <c r="D47" i="94"/>
  <c r="F51" i="94"/>
  <c r="J15" i="95"/>
  <c r="L27" i="89"/>
  <c r="E29" i="89"/>
  <c r="I33" i="89"/>
  <c r="I45" i="94"/>
  <c r="J22" i="95"/>
  <c r="J32" i="95"/>
  <c r="E49" i="95"/>
  <c r="E37" i="90"/>
  <c r="M44" i="95"/>
  <c r="J9" i="91"/>
  <c r="E9" i="91"/>
  <c r="K45" i="89"/>
  <c r="M51" i="95"/>
  <c r="C45" i="89"/>
  <c r="G14" i="94"/>
  <c r="H7" i="92"/>
  <c r="L45" i="89"/>
  <c r="G27" i="89"/>
  <c r="G30" i="92"/>
  <c r="C16" i="90"/>
  <c r="H45" i="89"/>
  <c r="K23" i="94"/>
  <c r="J23" i="94"/>
  <c r="L23" i="94"/>
  <c r="I23" i="94"/>
  <c r="D23" i="94"/>
  <c r="E23" i="94"/>
  <c r="I16" i="94"/>
  <c r="F16" i="94"/>
  <c r="L16" i="94"/>
  <c r="J16" i="94"/>
  <c r="K16" i="94"/>
  <c r="C23" i="94"/>
  <c r="H16" i="94"/>
  <c r="G16" i="94"/>
  <c r="G18" i="94"/>
  <c r="G23" i="94"/>
  <c r="F23" i="94"/>
  <c r="E48" i="93"/>
  <c r="H48" i="93"/>
  <c r="K48" i="93"/>
  <c r="D48" i="93"/>
  <c r="L48" i="93"/>
  <c r="J48" i="93"/>
  <c r="E46" i="93"/>
  <c r="M46" i="93"/>
  <c r="D42" i="93"/>
  <c r="L42" i="93"/>
  <c r="J42" i="93"/>
  <c r="D40" i="93"/>
  <c r="L40" i="93"/>
  <c r="J40" i="93"/>
  <c r="H40" i="93"/>
  <c r="G37" i="93"/>
  <c r="H37" i="93"/>
  <c r="D37" i="93"/>
  <c r="I37" i="93"/>
  <c r="F37" i="93"/>
  <c r="E37" i="93"/>
  <c r="H35" i="93"/>
  <c r="J35" i="93"/>
  <c r="K33" i="93"/>
  <c r="F33" i="93"/>
  <c r="D33" i="93"/>
  <c r="I33" i="93"/>
  <c r="H33" i="93"/>
  <c r="E33" i="93"/>
  <c r="G31" i="93"/>
  <c r="H31" i="93"/>
  <c r="J31" i="93"/>
  <c r="K29" i="93"/>
  <c r="D29" i="93"/>
  <c r="L29" i="93"/>
  <c r="F29" i="93"/>
  <c r="I29" i="93"/>
  <c r="H29" i="93"/>
  <c r="E29" i="93"/>
  <c r="E27" i="93"/>
  <c r="M27" i="93"/>
  <c r="H27" i="93"/>
  <c r="J27" i="93"/>
  <c r="G25" i="93"/>
  <c r="J25" i="93"/>
  <c r="F25" i="93"/>
  <c r="I25" i="93"/>
  <c r="H25" i="93"/>
  <c r="E25" i="93"/>
  <c r="C23" i="93"/>
  <c r="H23" i="93"/>
  <c r="J23" i="93"/>
  <c r="H18" i="93"/>
  <c r="L18" i="93"/>
  <c r="J18" i="93"/>
  <c r="G10" i="93"/>
  <c r="F10" i="93"/>
  <c r="D10" i="93"/>
  <c r="I10" i="93"/>
  <c r="H10" i="93"/>
  <c r="E10" i="93"/>
  <c r="H48" i="92"/>
  <c r="J48" i="92"/>
  <c r="E48" i="92"/>
  <c r="H46" i="92"/>
  <c r="J46" i="92"/>
  <c r="L46" i="92"/>
  <c r="M9" i="92"/>
  <c r="E9" i="92"/>
  <c r="G33" i="91"/>
  <c r="H33" i="91"/>
  <c r="F33" i="91"/>
  <c r="J33" i="91"/>
  <c r="G44" i="89"/>
  <c r="F44" i="89"/>
  <c r="E44" i="89"/>
  <c r="H44" i="89"/>
  <c r="I44" i="89"/>
  <c r="K36" i="89"/>
  <c r="D36" i="89"/>
  <c r="I36" i="89"/>
  <c r="H36" i="89"/>
  <c r="M36" i="89"/>
  <c r="K32" i="89"/>
  <c r="J32" i="89"/>
  <c r="M32" i="89"/>
  <c r="D32" i="89"/>
  <c r="L32" i="89"/>
  <c r="G30" i="89"/>
  <c r="F30" i="89"/>
  <c r="H30" i="89"/>
  <c r="G28" i="89"/>
  <c r="F28" i="89"/>
  <c r="E28" i="89"/>
  <c r="H28" i="89"/>
  <c r="I28" i="89"/>
  <c r="E23" i="89"/>
  <c r="F23" i="89"/>
  <c r="M23" i="89"/>
  <c r="D23" i="89"/>
  <c r="H23" i="89"/>
  <c r="G18" i="89"/>
  <c r="D18" i="89"/>
  <c r="L18" i="89"/>
  <c r="F18" i="89"/>
  <c r="E18" i="89"/>
  <c r="D16" i="89"/>
  <c r="E16" i="89"/>
  <c r="F16" i="89"/>
  <c r="I16" i="89"/>
  <c r="H16" i="89"/>
  <c r="K14" i="89"/>
  <c r="J14" i="89"/>
  <c r="M14" i="89"/>
  <c r="D14" i="89"/>
  <c r="L14" i="89"/>
  <c r="I18" i="94"/>
  <c r="F18" i="94"/>
  <c r="L18" i="94"/>
  <c r="K18" i="94"/>
  <c r="M23" i="94"/>
  <c r="H23" i="94"/>
  <c r="C16" i="94"/>
  <c r="C18" i="94"/>
  <c r="L48" i="92"/>
  <c r="F42" i="93"/>
  <c r="F48" i="93"/>
  <c r="J18" i="94"/>
  <c r="F48" i="92"/>
  <c r="I35" i="95"/>
  <c r="G35" i="95"/>
  <c r="J35" i="95"/>
  <c r="H35" i="95"/>
  <c r="I33" i="95"/>
  <c r="J33" i="95"/>
  <c r="H33" i="95"/>
  <c r="H31" i="95"/>
  <c r="M31" i="95"/>
  <c r="F31" i="95"/>
  <c r="D29" i="95"/>
  <c r="H29" i="95"/>
  <c r="F29" i="95"/>
  <c r="G27" i="95"/>
  <c r="E27" i="95"/>
  <c r="M27" i="95"/>
  <c r="H27" i="95"/>
  <c r="I27" i="95"/>
  <c r="F27" i="95"/>
  <c r="M25" i="95"/>
  <c r="D25" i="95"/>
  <c r="H25" i="95"/>
  <c r="E25" i="95"/>
  <c r="G23" i="95"/>
  <c r="H23" i="95"/>
  <c r="J23" i="95"/>
  <c r="E18" i="95"/>
  <c r="D18" i="95"/>
  <c r="L18" i="95"/>
  <c r="D16" i="95"/>
  <c r="J16" i="95"/>
  <c r="F16" i="95"/>
  <c r="K10" i="95"/>
  <c r="H10" i="95"/>
  <c r="D10" i="95"/>
  <c r="I10" i="95"/>
  <c r="J10" i="95"/>
  <c r="E10" i="95"/>
  <c r="H48" i="94"/>
  <c r="D48" i="94"/>
  <c r="M46" i="94"/>
  <c r="H46" i="94"/>
  <c r="C46" i="94"/>
  <c r="H44" i="94"/>
  <c r="G44" i="94"/>
  <c r="G51" i="93"/>
  <c r="F51" i="93"/>
  <c r="H51" i="93"/>
  <c r="G49" i="93"/>
  <c r="F49" i="93"/>
  <c r="J49" i="93"/>
  <c r="M49" i="93"/>
  <c r="L49" i="93"/>
  <c r="I49" i="93"/>
  <c r="G51" i="91"/>
  <c r="F51" i="91"/>
  <c r="H51" i="91"/>
  <c r="D49" i="91"/>
  <c r="L49" i="91"/>
  <c r="M49" i="91"/>
  <c r="F49" i="91"/>
  <c r="I49" i="91"/>
  <c r="E47" i="91"/>
  <c r="G47" i="91"/>
  <c r="I47" i="91"/>
  <c r="H47" i="91"/>
  <c r="J47" i="91"/>
  <c r="E45" i="91"/>
  <c r="J45" i="91"/>
  <c r="D45" i="91"/>
  <c r="I45" i="91"/>
  <c r="F45" i="91"/>
  <c r="E43" i="91"/>
  <c r="J43" i="91"/>
  <c r="D43" i="91"/>
  <c r="L43" i="91"/>
  <c r="K41" i="91"/>
  <c r="H41" i="91"/>
  <c r="D41" i="91"/>
  <c r="F41" i="91"/>
  <c r="G42" i="89"/>
  <c r="F42" i="89"/>
  <c r="K40" i="89"/>
  <c r="J40" i="89"/>
  <c r="M40" i="89"/>
  <c r="D40" i="89"/>
  <c r="L40" i="89"/>
  <c r="K26" i="89"/>
  <c r="M26" i="89"/>
  <c r="E26" i="89"/>
  <c r="H26" i="89"/>
  <c r="I26" i="89"/>
  <c r="J26" i="89"/>
  <c r="C24" i="89"/>
  <c r="J24" i="89"/>
  <c r="M24" i="89"/>
  <c r="D24" i="89"/>
  <c r="L24" i="89"/>
  <c r="C41" i="95"/>
  <c r="I41" i="95"/>
  <c r="E38" i="95"/>
  <c r="C38" i="95"/>
  <c r="I36" i="94"/>
  <c r="J36" i="94"/>
  <c r="M28" i="94"/>
  <c r="J28" i="94"/>
  <c r="E26" i="94"/>
  <c r="J26" i="94"/>
  <c r="G27" i="92"/>
  <c r="J27" i="92"/>
  <c r="G23" i="92"/>
  <c r="K23" i="92"/>
  <c r="H23" i="92"/>
  <c r="K18" i="92"/>
  <c r="J18" i="92"/>
  <c r="C16" i="92"/>
  <c r="H16" i="92"/>
  <c r="E16" i="92"/>
  <c r="J16" i="92"/>
  <c r="G10" i="92"/>
  <c r="C10" i="92"/>
  <c r="C38" i="90"/>
  <c r="E38" i="90"/>
  <c r="K29" i="90"/>
  <c r="I29" i="90"/>
  <c r="D50" i="89"/>
  <c r="L50" i="89"/>
  <c r="I50" i="89"/>
  <c r="E47" i="89"/>
  <c r="H47" i="89"/>
  <c r="E44" i="88"/>
  <c r="E10" i="92"/>
  <c r="H18" i="92"/>
  <c r="L26" i="94"/>
  <c r="F36" i="94"/>
  <c r="L36" i="95"/>
  <c r="F50" i="89"/>
  <c r="E29" i="90"/>
  <c r="L16" i="92"/>
  <c r="J6" i="92"/>
  <c r="D6" i="92"/>
  <c r="I6" i="92"/>
  <c r="E46" i="95"/>
  <c r="H46" i="95"/>
  <c r="G43" i="92"/>
  <c r="H43" i="92"/>
  <c r="I36" i="92"/>
  <c r="K36" i="92"/>
  <c r="F36" i="92"/>
  <c r="F32" i="91"/>
  <c r="H32" i="91"/>
  <c r="F30" i="91"/>
  <c r="H30" i="91"/>
  <c r="H22" i="91"/>
  <c r="J22" i="91"/>
  <c r="F15" i="91"/>
  <c r="J15" i="91"/>
  <c r="G7" i="91"/>
  <c r="H7" i="91"/>
  <c r="E7" i="91"/>
  <c r="J7" i="91"/>
  <c r="H44" i="90"/>
  <c r="I44" i="90"/>
  <c r="J44" i="90"/>
  <c r="C42" i="90"/>
  <c r="H42" i="90"/>
  <c r="K36" i="90"/>
  <c r="D36" i="90"/>
  <c r="L36" i="90"/>
  <c r="C9" i="89"/>
  <c r="K9" i="89"/>
  <c r="K51" i="88"/>
  <c r="M51" i="88"/>
  <c r="D29" i="88"/>
  <c r="I29" i="88"/>
  <c r="K25" i="88"/>
  <c r="J25" i="88"/>
  <c r="L24" i="94"/>
  <c r="J14" i="94"/>
  <c r="M45" i="89"/>
  <c r="G45" i="89"/>
  <c r="K29" i="94"/>
  <c r="I26" i="94"/>
  <c r="C24" i="94"/>
  <c r="K14" i="94"/>
  <c r="C14" i="94"/>
  <c r="G48" i="93"/>
  <c r="J7" i="92"/>
  <c r="I51" i="91"/>
  <c r="K32" i="91"/>
  <c r="I40" i="90"/>
  <c r="I38" i="90"/>
  <c r="D38" i="90"/>
  <c r="G10" i="90"/>
  <c r="J35" i="89"/>
  <c r="G9" i="89"/>
  <c r="I35" i="88"/>
  <c r="M26" i="87"/>
  <c r="E17" i="89"/>
  <c r="M6" i="91"/>
  <c r="M26" i="94"/>
  <c r="G24" i="94"/>
  <c r="L14" i="94"/>
  <c r="F14" i="94"/>
  <c r="G9" i="94"/>
  <c r="M22" i="92"/>
  <c r="I46" i="91"/>
  <c r="M32" i="91"/>
  <c r="C32" i="91"/>
  <c r="M38" i="90"/>
  <c r="L35" i="89"/>
  <c r="C28" i="89"/>
  <c r="K25" i="89"/>
  <c r="C6" i="90"/>
  <c r="G49" i="95"/>
  <c r="G48" i="95"/>
  <c r="M32" i="95"/>
  <c r="F7" i="95"/>
  <c r="C37" i="94"/>
  <c r="M24" i="94"/>
  <c r="F24" i="94"/>
  <c r="M14" i="94"/>
  <c r="H14" i="94"/>
  <c r="E14" i="94"/>
  <c r="K50" i="93"/>
  <c r="K45" i="93"/>
  <c r="I31" i="93"/>
  <c r="C24" i="93"/>
  <c r="M7" i="93"/>
  <c r="G51" i="92"/>
  <c r="K35" i="92"/>
  <c r="G32" i="92"/>
  <c r="L7" i="92"/>
  <c r="C27" i="91"/>
  <c r="L9" i="91"/>
  <c r="H9" i="91"/>
  <c r="C9" i="91"/>
  <c r="C40" i="90"/>
  <c r="K38" i="90"/>
  <c r="K37" i="90"/>
  <c r="K31" i="90"/>
  <c r="G25" i="89"/>
  <c r="H6" i="90"/>
  <c r="G6" i="90"/>
  <c r="E6" i="90"/>
  <c r="E6" i="92"/>
  <c r="K30" i="92"/>
  <c r="D30" i="92"/>
  <c r="K9" i="91"/>
  <c r="G9" i="91"/>
  <c r="K40" i="90"/>
  <c r="E36" i="90"/>
  <c r="G24" i="90"/>
  <c r="K16" i="89"/>
  <c r="F32" i="95"/>
  <c r="F6" i="94"/>
  <c r="C51" i="95"/>
  <c r="K48" i="95"/>
  <c r="M47" i="95"/>
  <c r="K23" i="95"/>
  <c r="K49" i="94"/>
  <c r="G30" i="94"/>
  <c r="K37" i="93"/>
  <c r="I28" i="93"/>
  <c r="E23" i="93"/>
  <c r="E30" i="92"/>
  <c r="C27" i="92"/>
  <c r="J22" i="92"/>
  <c r="E7" i="92"/>
  <c r="M9" i="91"/>
  <c r="I9" i="91"/>
  <c r="D9" i="91"/>
  <c r="K7" i="91"/>
  <c r="G40" i="90"/>
  <c r="I45" i="89"/>
  <c r="I37" i="89"/>
  <c r="E35" i="89"/>
  <c r="J25" i="89"/>
  <c r="M43" i="88"/>
  <c r="H43" i="88"/>
  <c r="U1" i="89"/>
  <c r="Q1" i="89"/>
  <c r="E6" i="91"/>
  <c r="M46" i="95"/>
  <c r="E42" i="95"/>
  <c r="M29" i="95"/>
  <c r="L7" i="95"/>
  <c r="C32" i="94"/>
  <c r="J30" i="94"/>
  <c r="J24" i="94"/>
  <c r="E24" i="94"/>
  <c r="G42" i="93"/>
  <c r="C36" i="93"/>
  <c r="I24" i="93"/>
  <c r="M23" i="93"/>
  <c r="I22" i="93"/>
  <c r="G16" i="93"/>
  <c r="E44" i="92"/>
  <c r="M36" i="92"/>
  <c r="C22" i="92"/>
  <c r="K10" i="92"/>
  <c r="M7" i="92"/>
  <c r="M51" i="91"/>
  <c r="C40" i="91"/>
  <c r="C38" i="91"/>
  <c r="D14" i="91"/>
  <c r="F14" i="91"/>
  <c r="G10" i="91"/>
  <c r="F10" i="91"/>
  <c r="E45" i="90"/>
  <c r="E42" i="90"/>
  <c r="M40" i="90"/>
  <c r="F40" i="90"/>
  <c r="G36" i="90"/>
  <c r="G30" i="90"/>
  <c r="G47" i="89"/>
  <c r="J45" i="89"/>
  <c r="E45" i="89"/>
  <c r="K44" i="89"/>
  <c r="K37" i="89"/>
  <c r="C37" i="89"/>
  <c r="I35" i="89"/>
  <c r="K28" i="89"/>
  <c r="K27" i="89"/>
  <c r="C23" i="89"/>
  <c r="G17" i="89"/>
  <c r="I51" i="87"/>
  <c r="G17" i="90"/>
  <c r="F17" i="90"/>
  <c r="E14" i="90"/>
  <c r="F14" i="90"/>
  <c r="L6" i="91"/>
  <c r="K6" i="91"/>
  <c r="I44" i="95"/>
  <c r="M40" i="95"/>
  <c r="L50" i="94"/>
  <c r="L42" i="94"/>
  <c r="M30" i="94"/>
  <c r="F30" i="94"/>
  <c r="I32" i="93"/>
  <c r="E7" i="93"/>
  <c r="G49" i="92"/>
  <c r="G36" i="92"/>
  <c r="K47" i="91"/>
  <c r="K43" i="91"/>
  <c r="E17" i="91"/>
  <c r="F17" i="91"/>
  <c r="K45" i="90"/>
  <c r="K42" i="90"/>
  <c r="E15" i="90"/>
  <c r="F15" i="90"/>
  <c r="M51" i="87"/>
  <c r="E44" i="95"/>
  <c r="G41" i="95"/>
  <c r="C40" i="95"/>
  <c r="K18" i="95"/>
  <c r="H50" i="94"/>
  <c r="H42" i="94"/>
  <c r="L30" i="94"/>
  <c r="C32" i="93"/>
  <c r="G29" i="93"/>
  <c r="K16" i="93"/>
  <c r="K51" i="92"/>
  <c r="C50" i="92"/>
  <c r="H44" i="92"/>
  <c r="C38" i="92"/>
  <c r="C36" i="92"/>
  <c r="H22" i="92"/>
  <c r="C18" i="92"/>
  <c r="C47" i="91"/>
  <c r="M44" i="91"/>
  <c r="C43" i="91"/>
  <c r="G37" i="90"/>
  <c r="I22" i="90"/>
  <c r="D16" i="90"/>
  <c r="F16" i="90"/>
  <c r="I14" i="90"/>
  <c r="C10" i="90"/>
  <c r="F10" i="90"/>
  <c r="D9" i="90"/>
  <c r="F9" i="90"/>
  <c r="M37" i="89"/>
  <c r="G37" i="89"/>
  <c r="G15" i="89"/>
  <c r="K51" i="87"/>
  <c r="K31" i="87"/>
  <c r="M45" i="87"/>
  <c r="K35" i="87"/>
  <c r="C35" i="87"/>
  <c r="M10" i="87"/>
  <c r="C16" i="87"/>
  <c r="I16" i="87"/>
  <c r="J16" i="87"/>
  <c r="L47" i="87"/>
  <c r="J52" i="87"/>
  <c r="H52" i="87"/>
  <c r="I52" i="87"/>
  <c r="K52" i="87"/>
  <c r="J29" i="87"/>
  <c r="L41" i="87"/>
  <c r="C11" i="87"/>
  <c r="L11" i="87"/>
  <c r="D11" i="87"/>
  <c r="D55" i="87" s="1"/>
  <c r="E11" i="87"/>
  <c r="K11" i="87"/>
  <c r="C6" i="91"/>
  <c r="D48" i="95"/>
  <c r="D37" i="95"/>
  <c r="G37" i="95"/>
  <c r="D26" i="95"/>
  <c r="H26" i="95"/>
  <c r="C24" i="95"/>
  <c r="C23" i="95"/>
  <c r="M22" i="95"/>
  <c r="M16" i="95"/>
  <c r="J7" i="95"/>
  <c r="E7" i="95"/>
  <c r="M48" i="94"/>
  <c r="E48" i="94"/>
  <c r="M44" i="94"/>
  <c r="F44" i="94"/>
  <c r="D30" i="94"/>
  <c r="H30" i="94"/>
  <c r="C27" i="94"/>
  <c r="G27" i="94"/>
  <c r="D9" i="94"/>
  <c r="C9" i="94"/>
  <c r="K9" i="94"/>
  <c r="E9" i="94"/>
  <c r="M9" i="94"/>
  <c r="C35" i="93"/>
  <c r="K35" i="93"/>
  <c r="I18" i="93"/>
  <c r="E18" i="93"/>
  <c r="E9" i="93"/>
  <c r="M9" i="93"/>
  <c r="C41" i="92"/>
  <c r="G41" i="92"/>
  <c r="M41" i="92"/>
  <c r="K32" i="92"/>
  <c r="C32" i="92"/>
  <c r="K35" i="91"/>
  <c r="C35" i="91"/>
  <c r="D23" i="91"/>
  <c r="K23" i="91"/>
  <c r="D18" i="91"/>
  <c r="G18" i="91"/>
  <c r="K18" i="91"/>
  <c r="E36" i="95"/>
  <c r="I7" i="95"/>
  <c r="D7" i="95"/>
  <c r="C47" i="94"/>
  <c r="L44" i="94"/>
  <c r="C44" i="94"/>
  <c r="E41" i="94"/>
  <c r="K41" i="94"/>
  <c r="G44" i="93"/>
  <c r="I44" i="93"/>
  <c r="E26" i="93"/>
  <c r="C26" i="93"/>
  <c r="F26" i="93"/>
  <c r="I7" i="93"/>
  <c r="D7" i="93"/>
  <c r="G7" i="93"/>
  <c r="K7" i="93"/>
  <c r="E49" i="92"/>
  <c r="K49" i="92"/>
  <c r="C47" i="92"/>
  <c r="K47" i="92"/>
  <c r="H40" i="95"/>
  <c r="K38" i="95"/>
  <c r="E30" i="95"/>
  <c r="G30" i="95"/>
  <c r="D14" i="95"/>
  <c r="M14" i="95"/>
  <c r="M7" i="95"/>
  <c r="D50" i="94"/>
  <c r="C50" i="94"/>
  <c r="I49" i="94"/>
  <c r="G49" i="94"/>
  <c r="D42" i="94"/>
  <c r="F42" i="94"/>
  <c r="D38" i="94"/>
  <c r="C38" i="94"/>
  <c r="H32" i="94"/>
  <c r="E7" i="94"/>
  <c r="C7" i="94"/>
  <c r="K7" i="94"/>
  <c r="D14" i="93"/>
  <c r="G14" i="93"/>
  <c r="K14" i="93"/>
  <c r="C42" i="92"/>
  <c r="K42" i="92"/>
  <c r="G40" i="92"/>
  <c r="K40" i="92"/>
  <c r="D22" i="91"/>
  <c r="C22" i="91"/>
  <c r="G22" i="91"/>
  <c r="D31" i="95"/>
  <c r="C31" i="95"/>
  <c r="G25" i="95"/>
  <c r="I25" i="95"/>
  <c r="C7" i="95"/>
  <c r="G7" i="95"/>
  <c r="K7" i="95"/>
  <c r="D44" i="94"/>
  <c r="E44" i="94"/>
  <c r="J44" i="94"/>
  <c r="E40" i="94"/>
  <c r="M40" i="94"/>
  <c r="D22" i="94"/>
  <c r="C22" i="94"/>
  <c r="E46" i="92"/>
  <c r="G46" i="92"/>
  <c r="M31" i="91"/>
  <c r="K31" i="91"/>
  <c r="C31" i="91"/>
  <c r="G31" i="91"/>
  <c r="D15" i="91"/>
  <c r="C15" i="91"/>
  <c r="C46" i="90"/>
  <c r="D46" i="90"/>
  <c r="I46" i="90"/>
  <c r="M46" i="90"/>
  <c r="E46" i="90"/>
  <c r="C43" i="90"/>
  <c r="G43" i="90"/>
  <c r="K43" i="90"/>
  <c r="G35" i="90"/>
  <c r="C35" i="90"/>
  <c r="E15" i="89"/>
  <c r="E51" i="91"/>
  <c r="G44" i="91"/>
  <c r="K36" i="91"/>
  <c r="C36" i="90"/>
  <c r="K24" i="90"/>
  <c r="G14" i="90"/>
  <c r="M42" i="89"/>
  <c r="C17" i="89"/>
  <c r="C16" i="89"/>
  <c r="M15" i="89"/>
  <c r="C15" i="89"/>
  <c r="I14" i="94"/>
  <c r="M30" i="92"/>
  <c r="C30" i="92"/>
  <c r="K24" i="92"/>
  <c r="K17" i="92"/>
  <c r="K14" i="92"/>
  <c r="C51" i="91"/>
  <c r="G43" i="91"/>
  <c r="C36" i="91"/>
  <c r="L32" i="91"/>
  <c r="G32" i="91"/>
  <c r="K27" i="91"/>
  <c r="E24" i="91"/>
  <c r="G45" i="90"/>
  <c r="G42" i="90"/>
  <c r="J40" i="90"/>
  <c r="E40" i="90"/>
  <c r="K30" i="90"/>
  <c r="M16" i="90"/>
  <c r="E16" i="90"/>
  <c r="M15" i="90"/>
  <c r="M14" i="90"/>
  <c r="C14" i="90"/>
  <c r="J37" i="89"/>
  <c r="E37" i="89"/>
  <c r="K35" i="89"/>
  <c r="G35" i="89"/>
  <c r="K15" i="89"/>
  <c r="L14" i="95"/>
  <c r="L16" i="95"/>
  <c r="M41" i="95"/>
  <c r="F46" i="95"/>
  <c r="H50" i="95"/>
  <c r="J6" i="95"/>
  <c r="C49" i="95"/>
  <c r="M48" i="95"/>
  <c r="D47" i="95"/>
  <c r="C47" i="95"/>
  <c r="J44" i="95"/>
  <c r="F44" i="95"/>
  <c r="K41" i="95"/>
  <c r="D41" i="95"/>
  <c r="G38" i="95"/>
  <c r="C25" i="95"/>
  <c r="M24" i="95"/>
  <c r="J50" i="94"/>
  <c r="E50" i="94"/>
  <c r="M49" i="94"/>
  <c r="E49" i="94"/>
  <c r="J42" i="94"/>
  <c r="E42" i="94"/>
  <c r="I40" i="94"/>
  <c r="F38" i="94"/>
  <c r="K37" i="94"/>
  <c r="F32" i="94"/>
  <c r="F22" i="94"/>
  <c r="M44" i="93"/>
  <c r="K42" i="93"/>
  <c r="I36" i="93"/>
  <c r="F32" i="93"/>
  <c r="M31" i="93"/>
  <c r="G23" i="93"/>
  <c r="E22" i="93"/>
  <c r="M18" i="93"/>
  <c r="K17" i="93"/>
  <c r="D50" i="92"/>
  <c r="E50" i="92"/>
  <c r="C45" i="92"/>
  <c r="M44" i="92"/>
  <c r="I41" i="92"/>
  <c r="C40" i="92"/>
  <c r="M38" i="92"/>
  <c r="E36" i="92"/>
  <c r="G35" i="92"/>
  <c r="K33" i="92"/>
  <c r="D32" i="92"/>
  <c r="F32" i="92"/>
  <c r="L32" i="92"/>
  <c r="G25" i="92"/>
  <c r="C25" i="92"/>
  <c r="G15" i="92"/>
  <c r="K15" i="92"/>
  <c r="C7" i="92"/>
  <c r="G7" i="92"/>
  <c r="K7" i="92"/>
  <c r="D48" i="91"/>
  <c r="J48" i="91"/>
  <c r="C48" i="91"/>
  <c r="K48" i="91"/>
  <c r="G17" i="91"/>
  <c r="D11" i="91"/>
  <c r="K11" i="91"/>
  <c r="E11" i="91"/>
  <c r="L11" i="91"/>
  <c r="C11" i="91"/>
  <c r="G51" i="90"/>
  <c r="C51" i="90"/>
  <c r="K49" i="90"/>
  <c r="C49" i="90"/>
  <c r="K47" i="90"/>
  <c r="D28" i="90"/>
  <c r="E28" i="90"/>
  <c r="K28" i="90"/>
  <c r="C28" i="90"/>
  <c r="M28" i="90"/>
  <c r="G50" i="89"/>
  <c r="K50" i="89"/>
  <c r="C50" i="89"/>
  <c r="D43" i="89"/>
  <c r="H43" i="89"/>
  <c r="L43" i="89"/>
  <c r="G43" i="89"/>
  <c r="C30" i="89"/>
  <c r="E30" i="89"/>
  <c r="K30" i="89"/>
  <c r="E9" i="95"/>
  <c r="C9" i="95"/>
  <c r="K48" i="92"/>
  <c r="I48" i="92"/>
  <c r="C48" i="92"/>
  <c r="D30" i="91"/>
  <c r="K30" i="91"/>
  <c r="D28" i="91"/>
  <c r="C28" i="91"/>
  <c r="I28" i="91"/>
  <c r="D26" i="91"/>
  <c r="M26" i="91"/>
  <c r="C26" i="91"/>
  <c r="D16" i="91"/>
  <c r="K16" i="91"/>
  <c r="E33" i="90"/>
  <c r="G33" i="90"/>
  <c r="D26" i="90"/>
  <c r="F26" i="90"/>
  <c r="M26" i="90"/>
  <c r="H26" i="90"/>
  <c r="C26" i="90"/>
  <c r="J26" i="90"/>
  <c r="G23" i="90"/>
  <c r="C23" i="90"/>
  <c r="L11" i="90"/>
  <c r="C11" i="90"/>
  <c r="E11" i="90"/>
  <c r="D11" i="90"/>
  <c r="K11" i="90"/>
  <c r="G33" i="89"/>
  <c r="K33" i="89"/>
  <c r="C33" i="89"/>
  <c r="H14" i="95"/>
  <c r="H16" i="95"/>
  <c r="E41" i="95"/>
  <c r="J46" i="95"/>
  <c r="I49" i="95"/>
  <c r="G6" i="95"/>
  <c r="K6" i="93"/>
  <c r="K49" i="95"/>
  <c r="E47" i="95"/>
  <c r="I46" i="95"/>
  <c r="G45" i="95"/>
  <c r="L44" i="95"/>
  <c r="H44" i="95"/>
  <c r="D44" i="95"/>
  <c r="M43" i="95"/>
  <c r="C37" i="95"/>
  <c r="E33" i="95"/>
  <c r="E32" i="95"/>
  <c r="C30" i="95"/>
  <c r="G29" i="95"/>
  <c r="E28" i="95"/>
  <c r="C26" i="95"/>
  <c r="C22" i="95"/>
  <c r="G18" i="95"/>
  <c r="K17" i="95"/>
  <c r="I16" i="95"/>
  <c r="K15" i="95"/>
  <c r="I14" i="95"/>
  <c r="G10" i="95"/>
  <c r="C10" i="95"/>
  <c r="M50" i="94"/>
  <c r="G50" i="94"/>
  <c r="G45" i="94"/>
  <c r="M42" i="94"/>
  <c r="G42" i="94"/>
  <c r="C41" i="94"/>
  <c r="L38" i="94"/>
  <c r="C35" i="94"/>
  <c r="L32" i="94"/>
  <c r="C30" i="94"/>
  <c r="G29" i="94"/>
  <c r="I28" i="94"/>
  <c r="L22" i="94"/>
  <c r="C17" i="94"/>
  <c r="D11" i="94"/>
  <c r="L11" i="94"/>
  <c r="E11" i="94"/>
  <c r="C11" i="94"/>
  <c r="K11" i="94"/>
  <c r="G50" i="93"/>
  <c r="I48" i="93"/>
  <c r="C48" i="93"/>
  <c r="G46" i="93"/>
  <c r="E44" i="93"/>
  <c r="K40" i="93"/>
  <c r="G38" i="93"/>
  <c r="E31" i="93"/>
  <c r="I30" i="93"/>
  <c r="C29" i="93"/>
  <c r="K23" i="93"/>
  <c r="M22" i="93"/>
  <c r="D11" i="93"/>
  <c r="E11" i="93"/>
  <c r="K11" i="93"/>
  <c r="L11" i="93"/>
  <c r="C11" i="93"/>
  <c r="I9" i="93"/>
  <c r="E41" i="92"/>
  <c r="K25" i="92"/>
  <c r="G16" i="92"/>
  <c r="K16" i="92"/>
  <c r="L11" i="92"/>
  <c r="C11" i="92"/>
  <c r="D11" i="92"/>
  <c r="E11" i="92"/>
  <c r="K11" i="92"/>
  <c r="I7" i="92"/>
  <c r="D7" i="92"/>
  <c r="E49" i="91"/>
  <c r="C49" i="91"/>
  <c r="G49" i="91"/>
  <c r="E44" i="91"/>
  <c r="D44" i="91"/>
  <c r="I44" i="91"/>
  <c r="K44" i="91"/>
  <c r="I26" i="91"/>
  <c r="E50" i="90"/>
  <c r="C50" i="90"/>
  <c r="I50" i="90"/>
  <c r="G47" i="90"/>
  <c r="G44" i="90"/>
  <c r="C44" i="90"/>
  <c r="K41" i="90"/>
  <c r="C41" i="90"/>
  <c r="K27" i="90"/>
  <c r="G27" i="90"/>
  <c r="C51" i="89"/>
  <c r="E51" i="89"/>
  <c r="K51" i="89"/>
  <c r="G41" i="89"/>
  <c r="C41" i="89"/>
  <c r="E50" i="95"/>
  <c r="F48" i="95"/>
  <c r="C48" i="95"/>
  <c r="I48" i="95"/>
  <c r="K44" i="95"/>
  <c r="G44" i="95"/>
  <c r="C29" i="95"/>
  <c r="C18" i="95"/>
  <c r="E16" i="95"/>
  <c r="E14" i="95"/>
  <c r="C11" i="95"/>
  <c r="K11" i="95"/>
  <c r="D11" i="95"/>
  <c r="L11" i="95"/>
  <c r="E11" i="95"/>
  <c r="K9" i="95"/>
  <c r="L48" i="94"/>
  <c r="I48" i="94"/>
  <c r="C48" i="94"/>
  <c r="E46" i="94"/>
  <c r="C29" i="94"/>
  <c r="E28" i="94"/>
  <c r="K47" i="93"/>
  <c r="C44" i="93"/>
  <c r="G40" i="93"/>
  <c r="C31" i="93"/>
  <c r="I23" i="93"/>
  <c r="G48" i="92"/>
  <c r="K41" i="92"/>
  <c r="G29" i="92"/>
  <c r="E42" i="91"/>
  <c r="K42" i="91"/>
  <c r="C42" i="91"/>
  <c r="D29" i="91"/>
  <c r="C29" i="91"/>
  <c r="G29" i="91"/>
  <c r="E26" i="91"/>
  <c r="D24" i="91"/>
  <c r="M24" i="91"/>
  <c r="C24" i="91"/>
  <c r="D17" i="91"/>
  <c r="C17" i="91"/>
  <c r="C48" i="90"/>
  <c r="J48" i="90"/>
  <c r="D48" i="90"/>
  <c r="K33" i="90"/>
  <c r="G26" i="90"/>
  <c r="E25" i="90"/>
  <c r="I25" i="90"/>
  <c r="C25" i="90"/>
  <c r="G22" i="90"/>
  <c r="I18" i="90"/>
  <c r="G15" i="90"/>
  <c r="M9" i="90"/>
  <c r="E9" i="90"/>
  <c r="I7" i="90"/>
  <c r="M25" i="89"/>
  <c r="I25" i="89"/>
  <c r="F25" i="89"/>
  <c r="K24" i="89"/>
  <c r="C18" i="89"/>
  <c r="C10" i="89"/>
  <c r="K7" i="89"/>
  <c r="M46" i="91"/>
  <c r="G35" i="91"/>
  <c r="J32" i="91"/>
  <c r="K46" i="90"/>
  <c r="L40" i="90"/>
  <c r="H40" i="90"/>
  <c r="C29" i="90"/>
  <c r="C22" i="90"/>
  <c r="C18" i="90"/>
  <c r="C15" i="90"/>
  <c r="K14" i="90"/>
  <c r="K9" i="90"/>
  <c r="C9" i="90"/>
  <c r="C7" i="90"/>
  <c r="K47" i="89"/>
  <c r="E42" i="89"/>
  <c r="L37" i="89"/>
  <c r="H37" i="89"/>
  <c r="M35" i="89"/>
  <c r="E31" i="89"/>
  <c r="L25" i="89"/>
  <c r="H25" i="89"/>
  <c r="C22" i="89"/>
  <c r="C14" i="89"/>
  <c r="G7" i="89"/>
  <c r="F11" i="89"/>
  <c r="D11" i="89"/>
  <c r="E11" i="89"/>
  <c r="K11" i="89"/>
  <c r="L11" i="89"/>
  <c r="C11" i="89"/>
  <c r="I10" i="89"/>
  <c r="J47" i="88"/>
  <c r="H14" i="88"/>
  <c r="L40" i="88"/>
  <c r="M7" i="88"/>
  <c r="M16" i="88"/>
  <c r="E42" i="88"/>
  <c r="L50" i="88"/>
  <c r="E28" i="88"/>
  <c r="D10" i="88"/>
  <c r="G50" i="88"/>
  <c r="E7" i="88"/>
  <c r="E16" i="88"/>
  <c r="H50" i="88"/>
  <c r="M28" i="88"/>
  <c r="I47" i="88"/>
  <c r="E10" i="88"/>
  <c r="F47" i="88"/>
  <c r="J51" i="88"/>
  <c r="G51" i="88"/>
  <c r="C40" i="88"/>
  <c r="I40" i="88"/>
  <c r="H51" i="88"/>
  <c r="C48" i="88"/>
  <c r="K47" i="88"/>
  <c r="J43" i="88"/>
  <c r="D43" i="88"/>
  <c r="I51" i="88"/>
  <c r="I22" i="88"/>
  <c r="D22" i="88"/>
  <c r="M25" i="88"/>
  <c r="M37" i="88"/>
  <c r="L22" i="88"/>
  <c r="M30" i="88"/>
  <c r="H6" i="88"/>
  <c r="G6" i="88"/>
  <c r="C30" i="88"/>
  <c r="L27" i="88"/>
  <c r="J22" i="88"/>
  <c r="M15" i="88"/>
  <c r="C51" i="88"/>
  <c r="K46" i="88"/>
  <c r="K38" i="88"/>
  <c r="M23" i="88"/>
  <c r="D25" i="88"/>
  <c r="C18" i="88"/>
  <c r="M42" i="88"/>
  <c r="C42" i="88"/>
  <c r="C25" i="88"/>
  <c r="F33" i="88"/>
  <c r="I37" i="88"/>
  <c r="L6" i="88"/>
  <c r="C6" i="88"/>
  <c r="D9" i="88"/>
  <c r="H24" i="88"/>
  <c r="D36" i="88"/>
  <c r="F40" i="88"/>
  <c r="G26" i="88"/>
  <c r="L30" i="88"/>
  <c r="D30" i="88"/>
  <c r="L7" i="88"/>
  <c r="D7" i="88"/>
  <c r="L16" i="88"/>
  <c r="D16" i="88"/>
  <c r="L26" i="88"/>
  <c r="M9" i="88"/>
  <c r="M18" i="88"/>
  <c r="M24" i="88"/>
  <c r="D37" i="88"/>
  <c r="C7" i="88"/>
  <c r="J27" i="88"/>
  <c r="K6" i="88"/>
  <c r="L18" i="88"/>
  <c r="J40" i="88"/>
  <c r="I7" i="88"/>
  <c r="H7" i="88"/>
  <c r="I16" i="88"/>
  <c r="H16" i="88"/>
  <c r="I26" i="88"/>
  <c r="D26" i="88"/>
  <c r="I50" i="88"/>
  <c r="E9" i="88"/>
  <c r="I25" i="88"/>
  <c r="H25" i="88"/>
  <c r="J41" i="88"/>
  <c r="M47" i="88"/>
  <c r="M36" i="88"/>
  <c r="E40" i="88"/>
  <c r="L47" i="88"/>
  <c r="D47" i="88"/>
  <c r="C47" i="88"/>
  <c r="G41" i="88"/>
  <c r="C31" i="88"/>
  <c r="G25" i="88"/>
  <c r="F23" i="88"/>
  <c r="G45" i="93"/>
  <c r="D45" i="89"/>
  <c r="D24" i="88"/>
  <c r="F22" i="88"/>
  <c r="I38" i="88"/>
  <c r="D38" i="88"/>
  <c r="I24" i="88"/>
  <c r="F41" i="88"/>
  <c r="K22" i="88"/>
  <c r="E29" i="88"/>
  <c r="M40" i="88"/>
  <c r="L51" i="88"/>
  <c r="F51" i="88"/>
  <c r="M6" i="88"/>
  <c r="D49" i="88"/>
  <c r="I49" i="88"/>
  <c r="G48" i="88"/>
  <c r="H48" i="88"/>
  <c r="D48" i="88"/>
  <c r="C41" i="88"/>
  <c r="D35" i="88"/>
  <c r="E33" i="88"/>
  <c r="G28" i="88"/>
  <c r="M27" i="88"/>
  <c r="L23" i="88"/>
  <c r="D23" i="88"/>
  <c r="C22" i="88"/>
  <c r="K15" i="88"/>
  <c r="E15" i="88"/>
  <c r="J38" i="88"/>
  <c r="E14" i="88"/>
  <c r="L41" i="88"/>
  <c r="D41" i="88"/>
  <c r="M41" i="88"/>
  <c r="G38" i="88"/>
  <c r="C37" i="88"/>
  <c r="K37" i="88"/>
  <c r="J35" i="88"/>
  <c r="C35" i="88"/>
  <c r="C28" i="88"/>
  <c r="I27" i="88"/>
  <c r="D27" i="88"/>
  <c r="J23" i="88"/>
  <c r="M14" i="88"/>
  <c r="H41" i="88"/>
  <c r="E41" i="88"/>
  <c r="K52" i="88"/>
  <c r="E52" i="88"/>
  <c r="J52" i="88"/>
  <c r="D52" i="88"/>
  <c r="I52" i="88"/>
  <c r="C52" i="88"/>
  <c r="L52" i="88"/>
  <c r="H52" i="88"/>
  <c r="L38" i="93"/>
  <c r="F38" i="93"/>
  <c r="M38" i="93"/>
  <c r="L38" i="87"/>
  <c r="M38" i="94"/>
  <c r="J38" i="94"/>
  <c r="G38" i="94"/>
  <c r="E38" i="94"/>
  <c r="K38" i="93"/>
  <c r="C38" i="93"/>
  <c r="K38" i="87"/>
  <c r="C38" i="87"/>
  <c r="F50" i="92"/>
  <c r="J50" i="92"/>
  <c r="K50" i="95"/>
  <c r="C50" i="95"/>
  <c r="M50" i="88"/>
  <c r="E50" i="88"/>
  <c r="J50" i="88"/>
  <c r="F50" i="88"/>
  <c r="L50" i="95"/>
  <c r="K50" i="94"/>
  <c r="I50" i="94"/>
  <c r="M50" i="92"/>
  <c r="G50" i="92"/>
  <c r="C50" i="88"/>
  <c r="C55" i="87"/>
  <c r="M32" i="87"/>
  <c r="L32" i="87"/>
  <c r="H32" i="95"/>
  <c r="L32" i="95"/>
  <c r="I32" i="95"/>
  <c r="M32" i="94"/>
  <c r="J32" i="94"/>
  <c r="G32" i="94"/>
  <c r="E32" i="94"/>
  <c r="L32" i="93"/>
  <c r="H32" i="93"/>
  <c r="D32" i="93"/>
  <c r="L16" i="90"/>
  <c r="J16" i="90"/>
  <c r="H16" i="90"/>
  <c r="M6" i="95"/>
  <c r="K6" i="95"/>
  <c r="M6" i="89"/>
  <c r="I6" i="95"/>
  <c r="C6" i="95"/>
  <c r="F6" i="95"/>
  <c r="K6" i="90"/>
  <c r="F6" i="90"/>
  <c r="H6" i="95"/>
  <c r="G51" i="95"/>
  <c r="K47" i="95"/>
  <c r="G47" i="95"/>
  <c r="E43" i="95"/>
  <c r="K40" i="95"/>
  <c r="F40" i="95"/>
  <c r="M38" i="95"/>
  <c r="I38" i="95"/>
  <c r="K32" i="95"/>
  <c r="G32" i="95"/>
  <c r="C32" i="95"/>
  <c r="K31" i="95"/>
  <c r="M30" i="95"/>
  <c r="I30" i="95"/>
  <c r="K26" i="95"/>
  <c r="F26" i="95"/>
  <c r="G24" i="95"/>
  <c r="G22" i="95"/>
  <c r="M18" i="95"/>
  <c r="I18" i="95"/>
  <c r="K16" i="95"/>
  <c r="G16" i="95"/>
  <c r="C16" i="95"/>
  <c r="K14" i="95"/>
  <c r="G14" i="95"/>
  <c r="C14" i="95"/>
  <c r="G9" i="95"/>
  <c r="I46" i="94"/>
  <c r="K44" i="94"/>
  <c r="I44" i="94"/>
  <c r="K42" i="94"/>
  <c r="I42" i="94"/>
  <c r="M41" i="94"/>
  <c r="I41" i="94"/>
  <c r="K32" i="94"/>
  <c r="I32" i="94"/>
  <c r="K30" i="94"/>
  <c r="I30" i="94"/>
  <c r="M29" i="94"/>
  <c r="I29" i="94"/>
  <c r="M22" i="94"/>
  <c r="J22" i="94"/>
  <c r="G22" i="94"/>
  <c r="E22" i="94"/>
  <c r="K46" i="93"/>
  <c r="C46" i="93"/>
  <c r="C37" i="93"/>
  <c r="M36" i="93"/>
  <c r="E36" i="93"/>
  <c r="K31" i="93"/>
  <c r="M30" i="93"/>
  <c r="E30" i="93"/>
  <c r="M28" i="93"/>
  <c r="E28" i="93"/>
  <c r="G27" i="93"/>
  <c r="M26" i="93"/>
  <c r="J26" i="93"/>
  <c r="D26" i="93"/>
  <c r="L24" i="93"/>
  <c r="D42" i="92"/>
  <c r="F42" i="92"/>
  <c r="I42" i="92"/>
  <c r="L42" i="92"/>
  <c r="D38" i="92"/>
  <c r="F38" i="92"/>
  <c r="G38" i="92"/>
  <c r="I38" i="92"/>
  <c r="K38" i="92"/>
  <c r="L38" i="92"/>
  <c r="E37" i="92"/>
  <c r="G37" i="92"/>
  <c r="M37" i="92"/>
  <c r="E28" i="92"/>
  <c r="C28" i="92"/>
  <c r="K28" i="92"/>
  <c r="D14" i="92"/>
  <c r="F14" i="92"/>
  <c r="I14" i="92"/>
  <c r="L14" i="92"/>
  <c r="D9" i="92"/>
  <c r="C9" i="92"/>
  <c r="G9" i="92"/>
  <c r="K9" i="92"/>
  <c r="E38" i="91"/>
  <c r="D38" i="91"/>
  <c r="J38" i="91"/>
  <c r="M38" i="91"/>
  <c r="G37" i="91"/>
  <c r="C37" i="91"/>
  <c r="E24" i="93"/>
  <c r="D24" i="93"/>
  <c r="H24" i="93"/>
  <c r="D18" i="93"/>
  <c r="C18" i="93"/>
  <c r="G18" i="93"/>
  <c r="K18" i="93"/>
  <c r="D9" i="93"/>
  <c r="C9" i="93"/>
  <c r="G9" i="93"/>
  <c r="K9" i="93"/>
  <c r="M48" i="92"/>
  <c r="G47" i="92"/>
  <c r="D44" i="92"/>
  <c r="F44" i="92"/>
  <c r="G44" i="92"/>
  <c r="I44" i="92"/>
  <c r="K44" i="92"/>
  <c r="L44" i="92"/>
  <c r="G42" i="92"/>
  <c r="H38" i="92"/>
  <c r="E38" i="92"/>
  <c r="K37" i="92"/>
  <c r="K27" i="92"/>
  <c r="G26" i="92"/>
  <c r="C26" i="92"/>
  <c r="D24" i="92"/>
  <c r="G24" i="92"/>
  <c r="M24" i="92"/>
  <c r="D22" i="92"/>
  <c r="F22" i="92"/>
  <c r="G22" i="92"/>
  <c r="I22" i="92"/>
  <c r="K22" i="92"/>
  <c r="L22" i="92"/>
  <c r="E18" i="92"/>
  <c r="G18" i="92"/>
  <c r="M18" i="92"/>
  <c r="G14" i="92"/>
  <c r="I9" i="92"/>
  <c r="I48" i="91"/>
  <c r="G48" i="91"/>
  <c r="E41" i="91"/>
  <c r="G41" i="91"/>
  <c r="C41" i="91"/>
  <c r="E40" i="91"/>
  <c r="K40" i="91"/>
  <c r="G38" i="91"/>
  <c r="I36" i="91"/>
  <c r="M36" i="91"/>
  <c r="K33" i="91"/>
  <c r="C30" i="91"/>
  <c r="G30" i="91"/>
  <c r="K29" i="91"/>
  <c r="M28" i="91"/>
  <c r="E28" i="91"/>
  <c r="K24" i="91"/>
  <c r="G24" i="91"/>
  <c r="G15" i="91"/>
  <c r="C7" i="91"/>
  <c r="G50" i="90"/>
  <c r="M48" i="90"/>
  <c r="E48" i="90"/>
  <c r="C33" i="90"/>
  <c r="C31" i="90"/>
  <c r="C30" i="90"/>
  <c r="L28" i="90"/>
  <c r="J28" i="90"/>
  <c r="H28" i="90"/>
  <c r="G28" i="90"/>
  <c r="F28" i="90"/>
  <c r="G25" i="90"/>
  <c r="G18" i="90"/>
  <c r="K15" i="90"/>
  <c r="G7" i="90"/>
  <c r="K49" i="89"/>
  <c r="M43" i="89"/>
  <c r="I43" i="89"/>
  <c r="F43" i="89"/>
  <c r="C32" i="89"/>
  <c r="M31" i="89"/>
  <c r="K10" i="89"/>
  <c r="G10" i="89"/>
  <c r="K49" i="88"/>
  <c r="G49" i="88"/>
  <c r="C49" i="88"/>
  <c r="D33" i="88"/>
  <c r="C33" i="88"/>
  <c r="M33" i="88"/>
  <c r="K23" i="88"/>
  <c r="G18" i="88"/>
  <c r="D17" i="88"/>
  <c r="G17" i="88"/>
  <c r="M17" i="88"/>
  <c r="J51" i="87"/>
  <c r="L51" i="87"/>
  <c r="K47" i="87"/>
  <c r="J41" i="87"/>
  <c r="K37" i="87"/>
  <c r="M31" i="87"/>
  <c r="M27" i="87"/>
  <c r="J25" i="87"/>
  <c r="J17" i="87"/>
  <c r="K15" i="87"/>
  <c r="K41" i="87"/>
  <c r="M41" i="87"/>
  <c r="J27" i="87"/>
  <c r="L27" i="87"/>
  <c r="E16" i="87"/>
  <c r="K16" i="87"/>
  <c r="E52" i="95"/>
  <c r="E52" i="91"/>
  <c r="D52" i="95"/>
  <c r="D52" i="93"/>
  <c r="D52" i="91"/>
  <c r="D52" i="89"/>
  <c r="H52" i="95"/>
  <c r="G52" i="94"/>
  <c r="F52" i="93"/>
  <c r="H52" i="91"/>
  <c r="G52" i="90"/>
  <c r="F52" i="89"/>
  <c r="L52" i="95"/>
  <c r="M52" i="94"/>
  <c r="I52" i="94"/>
  <c r="J52" i="93"/>
  <c r="K52" i="92"/>
  <c r="L52" i="91"/>
  <c r="M52" i="90"/>
  <c r="I52" i="90"/>
  <c r="J52" i="89"/>
  <c r="E52" i="93"/>
  <c r="E52" i="89"/>
  <c r="D52" i="94"/>
  <c r="D52" i="92"/>
  <c r="D52" i="90"/>
  <c r="F52" i="95"/>
  <c r="H52" i="93"/>
  <c r="G52" i="92"/>
  <c r="F52" i="91"/>
  <c r="H52" i="89"/>
  <c r="J52" i="95"/>
  <c r="K52" i="94"/>
  <c r="L52" i="93"/>
  <c r="M52" i="92"/>
  <c r="I52" i="92"/>
  <c r="J52" i="91"/>
  <c r="K52" i="90"/>
  <c r="L52" i="89"/>
  <c r="M52" i="88"/>
  <c r="F46" i="94"/>
  <c r="J46" i="94"/>
  <c r="L46" i="94"/>
  <c r="F48" i="94"/>
  <c r="J48" i="94"/>
  <c r="H22" i="95"/>
  <c r="L22" i="95"/>
  <c r="F28" i="95"/>
  <c r="J28" i="95"/>
  <c r="E31" i="95"/>
  <c r="I31" i="95"/>
  <c r="F36" i="95"/>
  <c r="J36" i="95"/>
  <c r="F42" i="95"/>
  <c r="J42" i="95"/>
  <c r="E45" i="95"/>
  <c r="F50" i="95"/>
  <c r="J50" i="95"/>
  <c r="I6" i="93"/>
  <c r="F6" i="89"/>
  <c r="L6" i="93"/>
  <c r="K51" i="95"/>
  <c r="I51" i="95"/>
  <c r="E51" i="95"/>
  <c r="M50" i="95"/>
  <c r="L48" i="95"/>
  <c r="J48" i="95"/>
  <c r="H48" i="95"/>
  <c r="L40" i="95"/>
  <c r="J40" i="95"/>
  <c r="I40" i="95"/>
  <c r="G40" i="95"/>
  <c r="E40" i="95"/>
  <c r="K37" i="95"/>
  <c r="I37" i="95"/>
  <c r="E37" i="95"/>
  <c r="M36" i="95"/>
  <c r="M33" i="95"/>
  <c r="G31" i="95"/>
  <c r="K29" i="95"/>
  <c r="I29" i="95"/>
  <c r="E29" i="95"/>
  <c r="M28" i="95"/>
  <c r="L26" i="95"/>
  <c r="J26" i="95"/>
  <c r="I26" i="95"/>
  <c r="G26" i="95"/>
  <c r="E26" i="95"/>
  <c r="K24" i="95"/>
  <c r="I24" i="95"/>
  <c r="K22" i="95"/>
  <c r="I22" i="95"/>
  <c r="E22" i="95"/>
  <c r="C17" i="95"/>
  <c r="C15" i="95"/>
  <c r="M9" i="95"/>
  <c r="I9" i="95"/>
  <c r="K47" i="94"/>
  <c r="K38" i="94"/>
  <c r="I38" i="94"/>
  <c r="M37" i="94"/>
  <c r="I37" i="94"/>
  <c r="G37" i="94"/>
  <c r="M36" i="94"/>
  <c r="E36" i="94"/>
  <c r="K35" i="94"/>
  <c r="K24" i="94"/>
  <c r="I24" i="94"/>
  <c r="K22" i="94"/>
  <c r="I22" i="94"/>
  <c r="M18" i="94"/>
  <c r="E18" i="94"/>
  <c r="K17" i="94"/>
  <c r="M16" i="94"/>
  <c r="E16" i="94"/>
  <c r="L9" i="94"/>
  <c r="J9" i="94"/>
  <c r="H9" i="94"/>
  <c r="F9" i="94"/>
  <c r="M7" i="94"/>
  <c r="I7" i="94"/>
  <c r="G7" i="94"/>
  <c r="K51" i="93"/>
  <c r="C51" i="93"/>
  <c r="M50" i="93"/>
  <c r="I50" i="93"/>
  <c r="E50" i="93"/>
  <c r="C50" i="93"/>
  <c r="K49" i="93"/>
  <c r="C49" i="93"/>
  <c r="G47" i="93"/>
  <c r="C47" i="93"/>
  <c r="K44" i="93"/>
  <c r="K43" i="93"/>
  <c r="C43" i="93"/>
  <c r="M42" i="93"/>
  <c r="I42" i="93"/>
  <c r="E42" i="93"/>
  <c r="C42" i="93"/>
  <c r="K41" i="93"/>
  <c r="C41" i="93"/>
  <c r="M40" i="93"/>
  <c r="I40" i="93"/>
  <c r="E40" i="93"/>
  <c r="C40" i="93"/>
  <c r="K36" i="93"/>
  <c r="M32" i="93"/>
  <c r="K32" i="93"/>
  <c r="J32" i="93"/>
  <c r="G32" i="93"/>
  <c r="L26" i="93"/>
  <c r="I26" i="93"/>
  <c r="H26" i="93"/>
  <c r="K25" i="93"/>
  <c r="M24" i="93"/>
  <c r="K24" i="93"/>
  <c r="J24" i="93"/>
  <c r="G24" i="93"/>
  <c r="G17" i="93"/>
  <c r="C17" i="93"/>
  <c r="M16" i="93"/>
  <c r="I16" i="93"/>
  <c r="E16" i="93"/>
  <c r="C16" i="93"/>
  <c r="K15" i="93"/>
  <c r="C15" i="93"/>
  <c r="M14" i="93"/>
  <c r="I14" i="93"/>
  <c r="E14" i="93"/>
  <c r="C14" i="93"/>
  <c r="M11" i="93"/>
  <c r="K10" i="93"/>
  <c r="C10" i="93"/>
  <c r="I50" i="92"/>
  <c r="K46" i="92"/>
  <c r="C46" i="92"/>
  <c r="K43" i="92"/>
  <c r="M42" i="92"/>
  <c r="J42" i="92"/>
  <c r="H42" i="92"/>
  <c r="E42" i="92"/>
  <c r="I37" i="92"/>
  <c r="C33" i="92"/>
  <c r="M32" i="92"/>
  <c r="J32" i="92"/>
  <c r="H32" i="92"/>
  <c r="E32" i="92"/>
  <c r="C31" i="92"/>
  <c r="K29" i="92"/>
  <c r="C29" i="92"/>
  <c r="I24" i="92"/>
  <c r="E24" i="92"/>
  <c r="I18" i="92"/>
  <c r="C17" i="92"/>
  <c r="C15" i="92"/>
  <c r="M14" i="92"/>
  <c r="J14" i="92"/>
  <c r="H14" i="92"/>
  <c r="E14" i="92"/>
  <c r="K51" i="91"/>
  <c r="K50" i="91"/>
  <c r="C50" i="91"/>
  <c r="G50" i="91"/>
  <c r="K49" i="91"/>
  <c r="M48" i="91"/>
  <c r="K46" i="91"/>
  <c r="G46" i="91"/>
  <c r="C46" i="91"/>
  <c r="D46" i="91"/>
  <c r="K45" i="91"/>
  <c r="C45" i="91"/>
  <c r="G45" i="91"/>
  <c r="L38" i="91"/>
  <c r="I38" i="91"/>
  <c r="H38" i="91"/>
  <c r="F38" i="91"/>
  <c r="E37" i="91"/>
  <c r="D37" i="91"/>
  <c r="E36" i="91"/>
  <c r="D36" i="91"/>
  <c r="E35" i="91"/>
  <c r="D35" i="91"/>
  <c r="E33" i="91"/>
  <c r="D33" i="91"/>
  <c r="E32" i="91"/>
  <c r="D32" i="91"/>
  <c r="E31" i="91"/>
  <c r="D31" i="91"/>
  <c r="K28" i="91"/>
  <c r="G28" i="91"/>
  <c r="K26" i="91"/>
  <c r="G26" i="91"/>
  <c r="K25" i="91"/>
  <c r="C25" i="91"/>
  <c r="G25" i="91"/>
  <c r="G23" i="91"/>
  <c r="C23" i="91"/>
  <c r="E23" i="91"/>
  <c r="K22" i="91"/>
  <c r="M18" i="91"/>
  <c r="I18" i="91"/>
  <c r="E18" i="91"/>
  <c r="C18" i="91"/>
  <c r="G16" i="91"/>
  <c r="C16" i="91"/>
  <c r="E16" i="91"/>
  <c r="K15" i="91"/>
  <c r="K14" i="91"/>
  <c r="C14" i="91"/>
  <c r="G14" i="91"/>
  <c r="M11" i="91"/>
  <c r="K10" i="91"/>
  <c r="K51" i="90"/>
  <c r="M50" i="90"/>
  <c r="K50" i="90"/>
  <c r="I48" i="90"/>
  <c r="G48" i="90"/>
  <c r="K44" i="90"/>
  <c r="K35" i="90"/>
  <c r="K32" i="90"/>
  <c r="L26" i="90"/>
  <c r="K26" i="90"/>
  <c r="I26" i="90"/>
  <c r="E26" i="90"/>
  <c r="M25" i="90"/>
  <c r="K25" i="90"/>
  <c r="K23" i="90"/>
  <c r="M22" i="90"/>
  <c r="K22" i="90"/>
  <c r="M18" i="90"/>
  <c r="K18" i="90"/>
  <c r="E18" i="90"/>
  <c r="L9" i="90"/>
  <c r="J9" i="90"/>
  <c r="H9" i="90"/>
  <c r="M7" i="90"/>
  <c r="K7" i="90"/>
  <c r="E7" i="90"/>
  <c r="C47" i="89"/>
  <c r="C46" i="89"/>
  <c r="K41" i="89"/>
  <c r="K31" i="89"/>
  <c r="I31" i="89"/>
  <c r="G31" i="89"/>
  <c r="C31" i="89"/>
  <c r="C27" i="89"/>
  <c r="K23" i="89"/>
  <c r="I23" i="89"/>
  <c r="K18" i="89"/>
  <c r="L15" i="89"/>
  <c r="J15" i="89"/>
  <c r="I15" i="89"/>
  <c r="F15" i="89"/>
  <c r="M11" i="89"/>
  <c r="M10" i="89"/>
  <c r="C7" i="89"/>
  <c r="C44" i="88"/>
  <c r="K41" i="88"/>
  <c r="C36" i="88"/>
  <c r="M35" i="88"/>
  <c r="F35" i="88"/>
  <c r="M31" i="88"/>
  <c r="L31" i="88"/>
  <c r="J31" i="88"/>
  <c r="C26" i="88"/>
  <c r="K24" i="88"/>
  <c r="C24" i="88"/>
  <c r="K14" i="88"/>
  <c r="C14" i="88"/>
  <c r="M37" i="87"/>
  <c r="K33" i="87"/>
  <c r="K29" i="87"/>
  <c r="M25" i="87"/>
  <c r="M17" i="87"/>
  <c r="K17" i="87"/>
  <c r="M16" i="87"/>
  <c r="M15" i="87"/>
  <c r="L14" i="87"/>
  <c r="K9" i="87"/>
  <c r="E52" i="94"/>
  <c r="E52" i="92"/>
  <c r="E52" i="90"/>
  <c r="C52" i="95"/>
  <c r="C52" i="94"/>
  <c r="C52" i="93"/>
  <c r="C52" i="92"/>
  <c r="C52" i="91"/>
  <c r="C52" i="90"/>
  <c r="C52" i="89"/>
  <c r="G52" i="95"/>
  <c r="H52" i="94"/>
  <c r="F52" i="94"/>
  <c r="G52" i="93"/>
  <c r="H52" i="92"/>
  <c r="F52" i="92"/>
  <c r="G52" i="91"/>
  <c r="H52" i="90"/>
  <c r="F52" i="90"/>
  <c r="G52" i="89"/>
  <c r="M52" i="95"/>
  <c r="K52" i="95"/>
  <c r="L52" i="94"/>
  <c r="M52" i="93"/>
  <c r="K52" i="93"/>
  <c r="L52" i="92"/>
  <c r="M52" i="91"/>
  <c r="K52" i="91"/>
  <c r="L52" i="90"/>
  <c r="M52" i="89"/>
  <c r="K52" i="89"/>
  <c r="M52" i="87"/>
  <c r="E48" i="91"/>
  <c r="H48" i="91"/>
  <c r="G16" i="87"/>
  <c r="H16" i="87"/>
  <c r="E58" i="87" l="1"/>
  <c r="D58" i="87"/>
  <c r="I53" i="87"/>
  <c r="D53" i="87"/>
  <c r="J53" i="87"/>
  <c r="L55" i="87"/>
  <c r="I55" i="87"/>
  <c r="I58" i="87"/>
  <c r="M55" i="87"/>
  <c r="J58" i="87"/>
  <c r="J55" i="87"/>
  <c r="M53" i="87"/>
  <c r="M55" i="91"/>
  <c r="H58" i="92"/>
  <c r="K53" i="89"/>
  <c r="M54" i="89"/>
  <c r="J53" i="89"/>
  <c r="G56" i="91"/>
  <c r="E58" i="89"/>
  <c r="H58" i="89"/>
  <c r="F54" i="93"/>
  <c r="D54" i="89"/>
  <c r="J53" i="90"/>
  <c r="J55" i="90"/>
  <c r="J58" i="90"/>
  <c r="J54" i="90"/>
  <c r="J56" i="90"/>
  <c r="F56" i="91"/>
  <c r="F53" i="91"/>
  <c r="F55" i="91"/>
  <c r="F54" i="91"/>
  <c r="F58" i="91"/>
  <c r="M54" i="92"/>
  <c r="M53" i="92"/>
  <c r="M56" i="92"/>
  <c r="M55" i="92"/>
  <c r="M58" i="92"/>
  <c r="M54" i="93"/>
  <c r="D53" i="94"/>
  <c r="D56" i="94"/>
  <c r="D58" i="94"/>
  <c r="D54" i="94"/>
  <c r="G55" i="90"/>
  <c r="G58" i="90"/>
  <c r="G54" i="90"/>
  <c r="G53" i="90"/>
  <c r="G56" i="90"/>
  <c r="H54" i="93"/>
  <c r="L56" i="93"/>
  <c r="K53" i="94"/>
  <c r="D55" i="94"/>
  <c r="H55" i="95"/>
  <c r="D54" i="91"/>
  <c r="H53" i="94"/>
  <c r="H55" i="94"/>
  <c r="H58" i="94"/>
  <c r="H54" i="94"/>
  <c r="H56" i="94"/>
  <c r="M55" i="94"/>
  <c r="M58" i="94"/>
  <c r="M54" i="94"/>
  <c r="M53" i="94"/>
  <c r="M56" i="94"/>
  <c r="I55" i="94"/>
  <c r="I58" i="94"/>
  <c r="I54" i="94"/>
  <c r="I53" i="94"/>
  <c r="I56" i="94"/>
  <c r="F53" i="95"/>
  <c r="C54" i="89"/>
  <c r="L55" i="95"/>
  <c r="L55" i="92"/>
  <c r="C58" i="94"/>
  <c r="L53" i="91"/>
  <c r="E56" i="91"/>
  <c r="J54" i="93"/>
  <c r="J53" i="93"/>
  <c r="J56" i="93"/>
  <c r="J55" i="93"/>
  <c r="J58" i="93"/>
  <c r="J54" i="94"/>
  <c r="J56" i="94"/>
  <c r="J53" i="94"/>
  <c r="J55" i="94"/>
  <c r="J58" i="94"/>
  <c r="C58" i="93"/>
  <c r="C53" i="93"/>
  <c r="C54" i="93"/>
  <c r="C56" i="93"/>
  <c r="C55" i="93"/>
  <c r="C56" i="92"/>
  <c r="C58" i="92"/>
  <c r="C53" i="92"/>
  <c r="C55" i="92"/>
  <c r="C54" i="92"/>
  <c r="F56" i="92"/>
  <c r="F53" i="92"/>
  <c r="F55" i="92"/>
  <c r="F54" i="92"/>
  <c r="F58" i="92"/>
  <c r="L53" i="89"/>
  <c r="F56" i="89"/>
  <c r="I54" i="90"/>
  <c r="D55" i="91"/>
  <c r="E58" i="92"/>
  <c r="E54" i="93"/>
  <c r="D53" i="91"/>
  <c r="H54" i="90"/>
  <c r="H56" i="90"/>
  <c r="H53" i="90"/>
  <c r="H55" i="90"/>
  <c r="H58" i="90"/>
  <c r="K53" i="91"/>
  <c r="K55" i="91"/>
  <c r="K54" i="91"/>
  <c r="K58" i="91"/>
  <c r="K56" i="91"/>
  <c r="C55" i="91"/>
  <c r="C56" i="91"/>
  <c r="C58" i="91"/>
  <c r="C53" i="91"/>
  <c r="I53" i="91"/>
  <c r="I58" i="91"/>
  <c r="I55" i="91"/>
  <c r="I54" i="91"/>
  <c r="I56" i="91"/>
  <c r="L54" i="91"/>
  <c r="L56" i="91"/>
  <c r="J53" i="92"/>
  <c r="J55" i="92"/>
  <c r="J54" i="92"/>
  <c r="J58" i="92"/>
  <c r="J56" i="92"/>
  <c r="J55" i="95"/>
  <c r="I53" i="92"/>
  <c r="I55" i="92"/>
  <c r="I58" i="92"/>
  <c r="I54" i="92"/>
  <c r="I56" i="92"/>
  <c r="D54" i="93"/>
  <c r="D56" i="93"/>
  <c r="D53" i="93"/>
  <c r="D55" i="93"/>
  <c r="D58" i="93"/>
  <c r="D53" i="92"/>
  <c r="D55" i="92"/>
  <c r="D58" i="92"/>
  <c r="D54" i="92"/>
  <c r="D56" i="92"/>
  <c r="I56" i="90"/>
  <c r="K56" i="89"/>
  <c r="D55" i="90"/>
  <c r="G55" i="89"/>
  <c r="C54" i="90"/>
  <c r="C58" i="90"/>
  <c r="C53" i="90"/>
  <c r="C56" i="90"/>
  <c r="C55" i="90"/>
  <c r="E54" i="91"/>
  <c r="M56" i="91"/>
  <c r="M53" i="91"/>
  <c r="M54" i="90"/>
  <c r="M56" i="90"/>
  <c r="M53" i="90"/>
  <c r="M55" i="90"/>
  <c r="M58" i="90"/>
  <c r="J56" i="91"/>
  <c r="E54" i="94"/>
  <c r="H58" i="93"/>
  <c r="C55" i="89"/>
  <c r="I55" i="90"/>
  <c r="G58" i="94"/>
  <c r="G54" i="94"/>
  <c r="F58" i="93"/>
  <c r="G58" i="91"/>
  <c r="G54" i="91"/>
  <c r="M55" i="93"/>
  <c r="F54" i="95"/>
  <c r="L58" i="93"/>
  <c r="L54" i="93"/>
  <c r="H54" i="91"/>
  <c r="E55" i="92"/>
  <c r="C56" i="94"/>
  <c r="C54" i="94"/>
  <c r="K56" i="94"/>
  <c r="E55" i="93"/>
  <c r="H56" i="89"/>
  <c r="H53" i="89"/>
  <c r="I55" i="89"/>
  <c r="D53" i="95"/>
  <c r="J56" i="89"/>
  <c r="M58" i="89"/>
  <c r="L56" i="92"/>
  <c r="L53" i="92"/>
  <c r="D58" i="89"/>
  <c r="L54" i="89"/>
  <c r="J56" i="95"/>
  <c r="J53" i="95"/>
  <c r="F58" i="89"/>
  <c r="F54" i="89"/>
  <c r="E55" i="89"/>
  <c r="L53" i="95"/>
  <c r="H54" i="92"/>
  <c r="L54" i="90"/>
  <c r="L56" i="90"/>
  <c r="L53" i="90"/>
  <c r="L55" i="90"/>
  <c r="L58" i="90"/>
  <c r="L53" i="94"/>
  <c r="L55" i="94"/>
  <c r="L58" i="94"/>
  <c r="L54" i="94"/>
  <c r="L56" i="94"/>
  <c r="I54" i="95"/>
  <c r="I56" i="95"/>
  <c r="I53" i="95"/>
  <c r="I55" i="95"/>
  <c r="I58" i="95"/>
  <c r="K53" i="93"/>
  <c r="K55" i="93"/>
  <c r="K58" i="93"/>
  <c r="K54" i="93"/>
  <c r="K56" i="93"/>
  <c r="K54" i="92"/>
  <c r="K56" i="92"/>
  <c r="K53" i="92"/>
  <c r="K55" i="92"/>
  <c r="K58" i="92"/>
  <c r="K58" i="89"/>
  <c r="K54" i="89"/>
  <c r="D53" i="90"/>
  <c r="G53" i="89"/>
  <c r="K53" i="90"/>
  <c r="K55" i="90"/>
  <c r="K58" i="90"/>
  <c r="K54" i="90"/>
  <c r="K56" i="90"/>
  <c r="E55" i="91"/>
  <c r="M58" i="91"/>
  <c r="J58" i="91"/>
  <c r="J54" i="91"/>
  <c r="E58" i="94"/>
  <c r="H55" i="93"/>
  <c r="C53" i="89"/>
  <c r="C56" i="89"/>
  <c r="I53" i="90"/>
  <c r="I54" i="93"/>
  <c r="I56" i="93"/>
  <c r="I53" i="93"/>
  <c r="I55" i="93"/>
  <c r="I58" i="93"/>
  <c r="G55" i="94"/>
  <c r="F55" i="93"/>
  <c r="G55" i="91"/>
  <c r="M53" i="93"/>
  <c r="C55" i="95"/>
  <c r="C54" i="95"/>
  <c r="C58" i="95"/>
  <c r="C53" i="95"/>
  <c r="C56" i="95"/>
  <c r="F58" i="95"/>
  <c r="L55" i="93"/>
  <c r="D58" i="91"/>
  <c r="H55" i="91"/>
  <c r="E56" i="92"/>
  <c r="E53" i="92"/>
  <c r="C55" i="94"/>
  <c r="K58" i="94"/>
  <c r="K54" i="94"/>
  <c r="E53" i="93"/>
  <c r="H54" i="89"/>
  <c r="I56" i="89"/>
  <c r="I53" i="89"/>
  <c r="D56" i="95"/>
  <c r="J58" i="89"/>
  <c r="J54" i="89"/>
  <c r="M55" i="89"/>
  <c r="H53" i="95"/>
  <c r="L54" i="92"/>
  <c r="D55" i="89"/>
  <c r="L58" i="89"/>
  <c r="J54" i="95"/>
  <c r="F55" i="89"/>
  <c r="E56" i="89"/>
  <c r="E53" i="89"/>
  <c r="L56" i="95"/>
  <c r="F53" i="90"/>
  <c r="F55" i="90"/>
  <c r="F58" i="90"/>
  <c r="F54" i="90"/>
  <c r="F56" i="90"/>
  <c r="F54" i="94"/>
  <c r="F56" i="94"/>
  <c r="F53" i="94"/>
  <c r="F55" i="94"/>
  <c r="F58" i="94"/>
  <c r="M54" i="95"/>
  <c r="M56" i="95"/>
  <c r="M53" i="95"/>
  <c r="M55" i="95"/>
  <c r="M58" i="95"/>
  <c r="G53" i="93"/>
  <c r="G55" i="93"/>
  <c r="G58" i="93"/>
  <c r="G54" i="93"/>
  <c r="G56" i="93"/>
  <c r="G54" i="92"/>
  <c r="G56" i="92"/>
  <c r="G53" i="92"/>
  <c r="G55" i="92"/>
  <c r="G58" i="92"/>
  <c r="G53" i="95"/>
  <c r="G55" i="95"/>
  <c r="G58" i="95"/>
  <c r="G54" i="95"/>
  <c r="G56" i="95"/>
  <c r="K55" i="89"/>
  <c r="D56" i="90"/>
  <c r="G56" i="89"/>
  <c r="E58" i="91"/>
  <c r="E53" i="91"/>
  <c r="M54" i="91"/>
  <c r="J55" i="91"/>
  <c r="E55" i="94"/>
  <c r="H53" i="93"/>
  <c r="C58" i="89"/>
  <c r="G53" i="94"/>
  <c r="F56" i="93"/>
  <c r="F53" i="93"/>
  <c r="C54" i="91"/>
  <c r="G53" i="91"/>
  <c r="M56" i="93"/>
  <c r="E54" i="95"/>
  <c r="E56" i="95"/>
  <c r="E53" i="95"/>
  <c r="E55" i="95"/>
  <c r="E58" i="95"/>
  <c r="F55" i="95"/>
  <c r="L53" i="93"/>
  <c r="D56" i="91"/>
  <c r="H58" i="91"/>
  <c r="H53" i="91"/>
  <c r="L55" i="91"/>
  <c r="E54" i="92"/>
  <c r="C53" i="94"/>
  <c r="K55" i="94"/>
  <c r="E56" i="93"/>
  <c r="I54" i="89"/>
  <c r="D58" i="95"/>
  <c r="D54" i="95"/>
  <c r="J55" i="89"/>
  <c r="M56" i="89"/>
  <c r="M53" i="89"/>
  <c r="H56" i="95"/>
  <c r="L58" i="92"/>
  <c r="D56" i="89"/>
  <c r="D53" i="89"/>
  <c r="L55" i="89"/>
  <c r="J58" i="95"/>
  <c r="F53" i="89"/>
  <c r="E54" i="89"/>
  <c r="L58" i="95"/>
  <c r="L54" i="95"/>
  <c r="H55" i="92"/>
  <c r="D58" i="90"/>
  <c r="D54" i="90"/>
  <c r="G58" i="89"/>
  <c r="G54" i="89"/>
  <c r="E54" i="90"/>
  <c r="E56" i="90"/>
  <c r="E53" i="90"/>
  <c r="E55" i="90"/>
  <c r="E58" i="90"/>
  <c r="J53" i="91"/>
  <c r="E56" i="94"/>
  <c r="E53" i="94"/>
  <c r="K53" i="95"/>
  <c r="K55" i="95"/>
  <c r="K58" i="95"/>
  <c r="K54" i="95"/>
  <c r="K56" i="95"/>
  <c r="H56" i="93"/>
  <c r="I58" i="90"/>
  <c r="G56" i="94"/>
  <c r="M58" i="93"/>
  <c r="F56" i="95"/>
  <c r="H56" i="91"/>
  <c r="L58" i="91"/>
  <c r="E58" i="93"/>
  <c r="H55" i="89"/>
  <c r="I58" i="89"/>
  <c r="D55" i="95"/>
  <c r="H58" i="95"/>
  <c r="H54" i="95"/>
  <c r="L56" i="89"/>
  <c r="H56" i="92"/>
  <c r="H53" i="92"/>
  <c r="M55" i="88"/>
  <c r="K55" i="88"/>
  <c r="L56" i="88"/>
  <c r="F54" i="88"/>
  <c r="H56" i="88"/>
  <c r="K54" i="88"/>
  <c r="J53" i="88"/>
  <c r="D56" i="88"/>
  <c r="M56" i="88"/>
  <c r="M58" i="88"/>
  <c r="I54" i="88"/>
  <c r="F56" i="88"/>
  <c r="H54" i="88"/>
  <c r="L54" i="88"/>
  <c r="I56" i="88"/>
  <c r="D54" i="88"/>
  <c r="K53" i="88"/>
  <c r="K56" i="88"/>
  <c r="J55" i="88"/>
  <c r="C54" i="88"/>
  <c r="C56" i="88"/>
  <c r="E56" i="88"/>
  <c r="E54" i="88"/>
  <c r="J54" i="88"/>
  <c r="J56" i="88"/>
  <c r="G54" i="88"/>
  <c r="G56" i="88"/>
  <c r="U6" i="92"/>
  <c r="Q32" i="92"/>
  <c r="Q29" i="92"/>
  <c r="Q46" i="92"/>
  <c r="Q21" i="92"/>
  <c r="Q18" i="92"/>
  <c r="Q43" i="92"/>
  <c r="U4" i="92"/>
  <c r="Q26" i="92"/>
  <c r="U20" i="92"/>
  <c r="Q30" i="92"/>
  <c r="Q49" i="92"/>
  <c r="Q50" i="92"/>
  <c r="U45" i="92"/>
  <c r="Q5" i="92"/>
  <c r="Q16" i="92"/>
  <c r="U14" i="92"/>
  <c r="U44" i="92"/>
  <c r="Q45" i="92"/>
  <c r="U39" i="92"/>
  <c r="U12" i="92"/>
  <c r="Q41" i="92"/>
  <c r="U30" i="92"/>
  <c r="Q36" i="92"/>
  <c r="U40" i="92"/>
  <c r="Q24" i="92"/>
  <c r="U28" i="92"/>
  <c r="Q39" i="92"/>
  <c r="Q10" i="92"/>
  <c r="Q48" i="92"/>
  <c r="Q15" i="92"/>
  <c r="U35" i="92"/>
  <c r="U26" i="92"/>
  <c r="Q38" i="92"/>
  <c r="U18" i="92"/>
  <c r="U38" i="92"/>
  <c r="Q17" i="92"/>
  <c r="Q34" i="92"/>
  <c r="U3" i="92"/>
  <c r="U46" i="92"/>
  <c r="U16" i="92"/>
  <c r="Q22" i="92"/>
  <c r="Q19" i="92"/>
  <c r="Q14" i="92"/>
  <c r="U41" i="92"/>
  <c r="Q28" i="92"/>
  <c r="U47" i="92"/>
  <c r="Q11" i="92"/>
  <c r="Q7" i="92"/>
  <c r="Q33" i="92"/>
  <c r="U48" i="92"/>
  <c r="Q35" i="92"/>
  <c r="U8" i="92"/>
  <c r="U33" i="92"/>
  <c r="Q44" i="92"/>
  <c r="U21" i="92"/>
  <c r="U13" i="92"/>
  <c r="U37" i="92"/>
  <c r="U22" i="92"/>
  <c r="U31" i="92"/>
  <c r="Q37" i="92"/>
  <c r="U7" i="92"/>
  <c r="U32" i="92"/>
  <c r="Q6" i="92"/>
  <c r="Q51" i="92"/>
  <c r="U5" i="92"/>
  <c r="U15" i="92"/>
  <c r="U51" i="92"/>
  <c r="U19" i="92"/>
  <c r="U43" i="92"/>
  <c r="Q47" i="92"/>
  <c r="Q8" i="92"/>
  <c r="Q27" i="92"/>
  <c r="Q25" i="92"/>
  <c r="U50" i="92"/>
  <c r="Q20" i="92"/>
  <c r="U49" i="92"/>
  <c r="Q31" i="92"/>
  <c r="U34" i="92"/>
  <c r="Q9" i="92"/>
  <c r="U36" i="92"/>
  <c r="U27" i="92"/>
  <c r="Q13" i="92"/>
  <c r="U29" i="92"/>
  <c r="Q42" i="92"/>
  <c r="Q12" i="92"/>
  <c r="U9" i="92"/>
  <c r="U23" i="92"/>
  <c r="Q4" i="92"/>
  <c r="U17" i="92"/>
  <c r="Q3" i="92"/>
  <c r="Q40" i="92"/>
  <c r="Q23" i="92"/>
  <c r="U42" i="92"/>
  <c r="U10" i="92"/>
  <c r="U11" i="92"/>
  <c r="U25" i="92"/>
  <c r="U24" i="92"/>
  <c r="Q1" i="92" l="1"/>
  <c r="U1" i="92"/>
  <c r="E58" i="88"/>
  <c r="F58" i="88"/>
  <c r="E55" i="88"/>
  <c r="I58" i="88"/>
  <c r="G55" i="88"/>
  <c r="E53" i="88"/>
  <c r="I53" i="88"/>
  <c r="K58" i="88"/>
  <c r="M53" i="88"/>
  <c r="F55" i="88"/>
  <c r="D55" i="88"/>
  <c r="F53" i="88"/>
  <c r="J58" i="88"/>
  <c r="D53" i="88"/>
  <c r="M58" i="87"/>
  <c r="L53" i="87"/>
  <c r="I55" i="88"/>
  <c r="D58" i="88"/>
  <c r="G53" i="88"/>
  <c r="L58" i="87"/>
  <c r="G58" i="88"/>
  <c r="C58" i="87"/>
  <c r="C53" i="87"/>
  <c r="H55" i="88"/>
  <c r="I54" i="87"/>
  <c r="M60" i="90"/>
  <c r="M60" i="89"/>
  <c r="H55" i="87"/>
  <c r="K55" i="87"/>
  <c r="K53" i="87"/>
  <c r="K58" i="87"/>
  <c r="E53" i="87"/>
  <c r="C58" i="88"/>
  <c r="C55" i="88"/>
  <c r="M100" i="95"/>
  <c r="M98" i="95"/>
  <c r="M96" i="95"/>
  <c r="M94" i="95"/>
  <c r="M92" i="95"/>
  <c r="M90" i="95"/>
  <c r="M88" i="95"/>
  <c r="M86" i="95"/>
  <c r="M84" i="95"/>
  <c r="M82" i="95"/>
  <c r="M80" i="95"/>
  <c r="M78" i="95"/>
  <c r="M76" i="95"/>
  <c r="M66" i="95"/>
  <c r="M64" i="95"/>
  <c r="M101" i="95"/>
  <c r="M99" i="95"/>
  <c r="M97" i="95"/>
  <c r="M95" i="95"/>
  <c r="M93" i="95"/>
  <c r="M91" i="95"/>
  <c r="M89" i="95"/>
  <c r="M87" i="95"/>
  <c r="M85" i="95"/>
  <c r="M83" i="95"/>
  <c r="M81" i="95"/>
  <c r="M79" i="95"/>
  <c r="M77" i="95"/>
  <c r="M65" i="95"/>
  <c r="M63" i="95"/>
  <c r="L58" i="88"/>
  <c r="L53" i="88"/>
  <c r="H58" i="88"/>
  <c r="H53" i="88"/>
  <c r="F58" i="87"/>
  <c r="F53" i="87"/>
  <c r="J54" i="87"/>
  <c r="G58" i="87"/>
  <c r="I56" i="87"/>
  <c r="M61" i="90"/>
  <c r="M60" i="94"/>
  <c r="M61" i="89"/>
  <c r="H58" i="87"/>
  <c r="H53" i="87"/>
  <c r="E55" i="87"/>
  <c r="C53" i="88"/>
  <c r="L55" i="88"/>
  <c r="F55" i="87"/>
  <c r="J56" i="87"/>
  <c r="G55" i="87"/>
  <c r="G53" i="87"/>
  <c r="U21" i="88"/>
  <c r="U28" i="88"/>
  <c r="U40" i="88"/>
  <c r="U48" i="88"/>
  <c r="U33" i="88"/>
  <c r="U20" i="88"/>
  <c r="U35" i="88"/>
  <c r="U38" i="88"/>
  <c r="U23" i="88"/>
  <c r="U11" i="88"/>
  <c r="U41" i="88"/>
  <c r="U42" i="88"/>
  <c r="U43" i="88"/>
  <c r="U13" i="88"/>
  <c r="U34" i="88"/>
  <c r="U51" i="88"/>
  <c r="U49" i="88"/>
  <c r="U46" i="88"/>
  <c r="U44" i="88"/>
  <c r="U14" i="88"/>
  <c r="U10" i="88"/>
  <c r="U39" i="88"/>
  <c r="U5" i="88"/>
  <c r="U7" i="88"/>
  <c r="U45" i="88"/>
  <c r="U17" i="88"/>
  <c r="U18" i="88"/>
  <c r="U12" i="88"/>
  <c r="U36" i="88"/>
  <c r="U16" i="88"/>
  <c r="U29" i="88"/>
  <c r="U32" i="88"/>
  <c r="U9" i="88"/>
  <c r="U6" i="88"/>
  <c r="U24" i="88"/>
  <c r="U19" i="88"/>
  <c r="U3" i="88"/>
  <c r="U8" i="88"/>
  <c r="U30" i="88"/>
  <c r="U27" i="88"/>
  <c r="U50" i="88"/>
  <c r="U22" i="88"/>
  <c r="U26" i="88"/>
  <c r="U15" i="88"/>
  <c r="U47" i="88"/>
  <c r="U37" i="88"/>
  <c r="U25" i="88"/>
  <c r="U4" i="88"/>
  <c r="U31" i="88"/>
  <c r="U1" i="88" l="1"/>
  <c r="M54" i="87"/>
  <c r="M60" i="87" s="1"/>
  <c r="L54" i="87"/>
  <c r="M54" i="88"/>
  <c r="M61" i="94"/>
  <c r="M56" i="87"/>
  <c r="M61" i="87" s="1"/>
  <c r="D54" i="87"/>
  <c r="D56" i="87"/>
  <c r="C54" i="87"/>
  <c r="L56" i="87"/>
  <c r="C56" i="87"/>
  <c r="M60" i="92"/>
  <c r="M61" i="92"/>
  <c r="G56" i="87"/>
  <c r="F56" i="87"/>
  <c r="M61" i="93"/>
  <c r="E54" i="87"/>
  <c r="H54" i="87"/>
  <c r="G54" i="87"/>
  <c r="M61" i="95"/>
  <c r="M60" i="95"/>
  <c r="M60" i="93"/>
  <c r="M60" i="91"/>
  <c r="E56" i="87"/>
  <c r="K56" i="87"/>
  <c r="K54" i="87"/>
  <c r="H56" i="87"/>
  <c r="F54" i="87"/>
  <c r="M61" i="91"/>
  <c r="W20" i="91"/>
  <c r="S51" i="94"/>
  <c r="S9" i="91"/>
  <c r="V41" i="88"/>
  <c r="Q12" i="91"/>
  <c r="S36" i="92"/>
  <c r="V49" i="90"/>
  <c r="Q24" i="94"/>
  <c r="R44" i="90"/>
  <c r="W11" i="90"/>
  <c r="S32" i="87"/>
  <c r="S28" i="91"/>
  <c r="R43" i="95"/>
  <c r="V28" i="89"/>
  <c r="V30" i="93"/>
  <c r="U49" i="91"/>
  <c r="W29" i="94"/>
  <c r="Q5" i="93"/>
  <c r="U47" i="93"/>
  <c r="S31" i="92"/>
  <c r="S47" i="91"/>
  <c r="U26" i="93"/>
  <c r="Q39" i="91"/>
  <c r="Q44" i="90"/>
  <c r="Q45" i="95"/>
  <c r="V14" i="93"/>
  <c r="R46" i="91"/>
  <c r="S32" i="92"/>
  <c r="U20" i="91"/>
  <c r="R38" i="93"/>
  <c r="V43" i="89"/>
  <c r="S30" i="91"/>
  <c r="U48" i="93"/>
  <c r="V23" i="89"/>
  <c r="R23" i="93"/>
  <c r="V15" i="89"/>
  <c r="R21" i="89"/>
  <c r="S16" i="92"/>
  <c r="U23" i="95"/>
  <c r="V43" i="91"/>
  <c r="V3" i="89"/>
  <c r="U51" i="95"/>
  <c r="U37" i="95"/>
  <c r="V44" i="89"/>
  <c r="S21" i="91"/>
  <c r="V26" i="89"/>
  <c r="Q20" i="93"/>
  <c r="Q30" i="91"/>
  <c r="R20" i="91"/>
  <c r="U49" i="90"/>
  <c r="S16" i="91"/>
  <c r="Q5" i="91"/>
  <c r="V46" i="95"/>
  <c r="V39" i="93"/>
  <c r="W32" i="94"/>
  <c r="U33" i="93"/>
  <c r="W22" i="92"/>
  <c r="R17" i="91"/>
  <c r="R44" i="95"/>
  <c r="V35" i="89"/>
  <c r="R20" i="95"/>
  <c r="S34" i="91"/>
  <c r="Q39" i="95"/>
  <c r="R4" i="89"/>
  <c r="Q14" i="91"/>
  <c r="R19" i="93"/>
  <c r="R50" i="91"/>
  <c r="Q3" i="93"/>
  <c r="S4" i="91"/>
  <c r="R26" i="91"/>
  <c r="V33" i="93"/>
  <c r="V8" i="88"/>
  <c r="S6" i="92"/>
  <c r="U19" i="91"/>
  <c r="V36" i="91"/>
  <c r="W51" i="94"/>
  <c r="Q43" i="91"/>
  <c r="R19" i="91"/>
  <c r="S38" i="92"/>
  <c r="U9" i="90"/>
  <c r="Q31" i="93"/>
  <c r="Q6" i="95"/>
  <c r="S31" i="94"/>
  <c r="R4" i="93"/>
  <c r="Q12" i="94"/>
  <c r="U9" i="95"/>
  <c r="U42" i="93"/>
  <c r="R22" i="89"/>
  <c r="V25" i="91"/>
  <c r="W23" i="91"/>
  <c r="V51" i="93"/>
  <c r="U42" i="90"/>
  <c r="W37" i="93"/>
  <c r="S45" i="92"/>
  <c r="W3" i="94"/>
  <c r="V27" i="91"/>
  <c r="W22" i="94"/>
  <c r="W31" i="88"/>
  <c r="Q12" i="93"/>
  <c r="R14" i="89"/>
  <c r="R26" i="89"/>
  <c r="S23" i="91"/>
  <c r="W17" i="91"/>
  <c r="V22" i="88"/>
  <c r="V21" i="93"/>
  <c r="W26" i="88"/>
  <c r="S40" i="95"/>
  <c r="S7" i="95"/>
  <c r="S27" i="91"/>
  <c r="V34" i="91"/>
  <c r="S26" i="94"/>
  <c r="S15" i="94"/>
  <c r="S51" i="92"/>
  <c r="Q15" i="95"/>
  <c r="S12" i="95"/>
  <c r="Q45" i="93"/>
  <c r="V30" i="94"/>
  <c r="V30" i="89"/>
  <c r="V47" i="90"/>
  <c r="S5" i="87"/>
  <c r="S18" i="91"/>
  <c r="W30" i="95"/>
  <c r="S48" i="95"/>
  <c r="U22" i="95"/>
  <c r="W36" i="88"/>
  <c r="S46" i="93"/>
  <c r="W12" i="91"/>
  <c r="R21" i="93"/>
  <c r="R13" i="93"/>
  <c r="W3" i="91"/>
  <c r="W29" i="91"/>
  <c r="Q9" i="93"/>
  <c r="R33" i="89"/>
  <c r="R8" i="89"/>
  <c r="R15" i="89"/>
  <c r="V30" i="91"/>
  <c r="U30" i="95"/>
  <c r="U36" i="95"/>
  <c r="W9" i="94"/>
  <c r="R49" i="93"/>
  <c r="R44" i="89"/>
  <c r="Q43" i="94"/>
  <c r="S48" i="92"/>
  <c r="U5" i="95"/>
  <c r="Q26" i="93"/>
  <c r="Q20" i="90"/>
  <c r="V40" i="94"/>
  <c r="V12" i="91"/>
  <c r="W31" i="91"/>
  <c r="W26" i="94"/>
  <c r="U50" i="95"/>
  <c r="S26" i="92"/>
  <c r="R33" i="93"/>
  <c r="U40" i="95"/>
  <c r="V38" i="95"/>
  <c r="Q11" i="91"/>
  <c r="W23" i="88"/>
  <c r="Q13" i="93"/>
  <c r="U39" i="93"/>
  <c r="V50" i="89"/>
  <c r="W6" i="91"/>
  <c r="W11" i="94"/>
  <c r="W3" i="92"/>
  <c r="V13" i="92"/>
  <c r="Q15" i="93"/>
  <c r="Q17" i="93"/>
  <c r="R31" i="93"/>
  <c r="V21" i="91"/>
  <c r="V4" i="93"/>
  <c r="V42" i="95"/>
  <c r="Q42" i="93"/>
  <c r="S3" i="91"/>
  <c r="Q25" i="93"/>
  <c r="R20" i="89"/>
  <c r="U8" i="91"/>
  <c r="S48" i="91"/>
  <c r="R31" i="92"/>
  <c r="W37" i="94"/>
  <c r="V50" i="94"/>
  <c r="W21" i="92"/>
  <c r="V34" i="90"/>
  <c r="V17" i="94"/>
  <c r="V45" i="91"/>
  <c r="S51" i="91"/>
  <c r="W48" i="92"/>
  <c r="S29" i="92"/>
  <c r="W51" i="93"/>
  <c r="U44" i="90"/>
  <c r="S43" i="92"/>
  <c r="S45" i="95"/>
  <c r="U40" i="93"/>
  <c r="W24" i="91"/>
  <c r="Q36" i="93"/>
  <c r="W28" i="91"/>
  <c r="Q38" i="93"/>
  <c r="R10" i="93"/>
  <c r="V40" i="93"/>
  <c r="V38" i="93"/>
  <c r="U36" i="90"/>
  <c r="R15" i="91"/>
  <c r="Q21" i="95"/>
  <c r="W31" i="94"/>
  <c r="S50" i="92"/>
  <c r="V48" i="89"/>
  <c r="U9" i="93"/>
  <c r="R42" i="95"/>
  <c r="W19" i="91"/>
  <c r="Q10" i="93"/>
  <c r="W45" i="92"/>
  <c r="Q28" i="93"/>
  <c r="V25" i="88"/>
  <c r="W22" i="91"/>
  <c r="S14" i="90"/>
  <c r="V6" i="90"/>
  <c r="S33" i="94"/>
  <c r="V19" i="89"/>
  <c r="W7" i="92"/>
  <c r="Q20" i="91"/>
  <c r="R28" i="89"/>
  <c r="U38" i="93"/>
  <c r="S22" i="91"/>
  <c r="V6" i="94"/>
  <c r="V20" i="90"/>
  <c r="W28" i="94"/>
  <c r="U37" i="91"/>
  <c r="U41" i="90"/>
  <c r="W40" i="94"/>
  <c r="S30" i="92"/>
  <c r="Q46" i="90"/>
  <c r="S6" i="94"/>
  <c r="R31" i="95"/>
  <c r="U50" i="93"/>
  <c r="W8" i="91"/>
  <c r="W13" i="91"/>
  <c r="V33" i="95"/>
  <c r="U33" i="90"/>
  <c r="V4" i="89"/>
  <c r="V10" i="93"/>
  <c r="U11" i="91"/>
  <c r="V41" i="91"/>
  <c r="Q38" i="91"/>
  <c r="Q45" i="91"/>
  <c r="W19" i="94"/>
  <c r="W44" i="94"/>
  <c r="S13" i="95"/>
  <c r="Q25" i="95"/>
  <c r="V37" i="89"/>
  <c r="Q31" i="90"/>
  <c r="R6" i="93"/>
  <c r="W4" i="93"/>
  <c r="V12" i="95"/>
  <c r="R43" i="90"/>
  <c r="W34" i="88"/>
  <c r="S7" i="89"/>
  <c r="R39" i="93"/>
  <c r="W41" i="92"/>
  <c r="Q30" i="95"/>
  <c r="V27" i="89"/>
  <c r="V51" i="90"/>
  <c r="Q32" i="91"/>
  <c r="V29" i="91"/>
  <c r="S13" i="94"/>
  <c r="V51" i="89"/>
  <c r="Q23" i="91"/>
  <c r="U15" i="91"/>
  <c r="S23" i="90"/>
  <c r="V13" i="89"/>
  <c r="Q16" i="93"/>
  <c r="V10" i="91"/>
  <c r="V32" i="93"/>
  <c r="Q47" i="93"/>
  <c r="U35" i="95"/>
  <c r="U3" i="93"/>
  <c r="U6" i="90"/>
  <c r="W7" i="93"/>
  <c r="Q7" i="95"/>
  <c r="U43" i="93"/>
  <c r="Q27" i="93"/>
  <c r="V29" i="93"/>
  <c r="S24" i="91"/>
  <c r="W12" i="92"/>
  <c r="W26" i="89"/>
  <c r="Q18" i="93"/>
  <c r="R27" i="93"/>
  <c r="U13" i="95"/>
  <c r="S47" i="92"/>
  <c r="W10" i="92"/>
  <c r="V45" i="95"/>
  <c r="S45" i="91"/>
  <c r="S17" i="91"/>
  <c r="R12" i="89"/>
  <c r="Q18" i="95"/>
  <c r="R43" i="89"/>
  <c r="R32" i="95"/>
  <c r="Q14" i="95"/>
  <c r="Q24" i="93"/>
  <c r="V22" i="89"/>
  <c r="V13" i="94"/>
  <c r="Q23" i="95"/>
  <c r="S38" i="95"/>
  <c r="Q49" i="90"/>
  <c r="Q11" i="95"/>
  <c r="U29" i="91"/>
  <c r="W9" i="92"/>
  <c r="W6" i="95"/>
  <c r="S39" i="93"/>
  <c r="W36" i="93"/>
  <c r="V51" i="91"/>
  <c r="V36" i="92"/>
  <c r="S34" i="92"/>
  <c r="Q44" i="95"/>
  <c r="V6" i="89"/>
  <c r="V17" i="93"/>
  <c r="V47" i="88"/>
  <c r="U34" i="93"/>
  <c r="R50" i="94"/>
  <c r="R40" i="87"/>
  <c r="S10" i="95"/>
  <c r="R33" i="95"/>
  <c r="S7" i="91"/>
  <c r="U15" i="93"/>
  <c r="R26" i="90"/>
  <c r="V5" i="90"/>
  <c r="V35" i="91"/>
  <c r="W46" i="91"/>
  <c r="R45" i="93"/>
  <c r="Q27" i="90"/>
  <c r="U23" i="91"/>
  <c r="U31" i="90"/>
  <c r="R28" i="94"/>
  <c r="R31" i="89"/>
  <c r="R31" i="90"/>
  <c r="U29" i="90"/>
  <c r="V37" i="93"/>
  <c r="W14" i="91"/>
  <c r="W37" i="90"/>
  <c r="Q8" i="91"/>
  <c r="W8" i="88"/>
  <c r="S42" i="91"/>
  <c r="U40" i="94"/>
  <c r="R49" i="91"/>
  <c r="U16" i="90"/>
  <c r="W9" i="88"/>
  <c r="S36" i="91"/>
  <c r="U35" i="93"/>
  <c r="R48" i="90"/>
  <c r="S48" i="94"/>
  <c r="V41" i="92"/>
  <c r="R32" i="94"/>
  <c r="W42" i="89"/>
  <c r="S51" i="93"/>
  <c r="Q32" i="95"/>
  <c r="S41" i="93"/>
  <c r="U21" i="90"/>
  <c r="W24" i="95"/>
  <c r="S10" i="90"/>
  <c r="V26" i="94"/>
  <c r="V34" i="88"/>
  <c r="V40" i="88"/>
  <c r="V14" i="89"/>
  <c r="U41" i="93"/>
  <c r="V34" i="87"/>
  <c r="V11" i="89"/>
  <c r="S21" i="90"/>
  <c r="R33" i="92"/>
  <c r="R38" i="91"/>
  <c r="W19" i="92"/>
  <c r="R46" i="90"/>
  <c r="Q41" i="94"/>
  <c r="U45" i="90"/>
  <c r="W50" i="93"/>
  <c r="W42" i="95"/>
  <c r="R12" i="94"/>
  <c r="S33" i="92"/>
  <c r="V46" i="93"/>
  <c r="U39" i="91"/>
  <c r="R34" i="90"/>
  <c r="W10" i="90"/>
  <c r="S45" i="90"/>
  <c r="R29" i="89"/>
  <c r="W49" i="89"/>
  <c r="W38" i="88"/>
  <c r="S35" i="94"/>
  <c r="S38" i="91"/>
  <c r="V48" i="93"/>
  <c r="U43" i="90"/>
  <c r="S40" i="91"/>
  <c r="U18" i="93"/>
  <c r="U17" i="93"/>
  <c r="V28" i="91"/>
  <c r="U17" i="95"/>
  <c r="S4" i="92"/>
  <c r="V32" i="89"/>
  <c r="U48" i="95"/>
  <c r="V18" i="93"/>
  <c r="V35" i="93"/>
  <c r="S6" i="91"/>
  <c r="V40" i="91"/>
  <c r="Q28" i="95"/>
  <c r="W42" i="88"/>
  <c r="U12" i="95"/>
  <c r="R5" i="93"/>
  <c r="S36" i="95"/>
  <c r="R46" i="93"/>
  <c r="Q8" i="95"/>
  <c r="R24" i="91"/>
  <c r="R30" i="89"/>
  <c r="Q40" i="93"/>
  <c r="Q19" i="93"/>
  <c r="W16" i="92"/>
  <c r="Q17" i="95"/>
  <c r="S9" i="94"/>
  <c r="R25" i="90"/>
  <c r="Q22" i="95"/>
  <c r="R47" i="89"/>
  <c r="S38" i="94"/>
  <c r="R26" i="93"/>
  <c r="R23" i="91"/>
  <c r="Q4" i="93"/>
  <c r="W7" i="91"/>
  <c r="S40" i="93"/>
  <c r="R48" i="89"/>
  <c r="S47" i="95"/>
  <c r="Q33" i="90"/>
  <c r="S11" i="92"/>
  <c r="U4" i="93"/>
  <c r="V24" i="89"/>
  <c r="R5" i="95"/>
  <c r="S35" i="91"/>
  <c r="U7" i="95"/>
  <c r="S38" i="93"/>
  <c r="V21" i="90"/>
  <c r="S22" i="90"/>
  <c r="R6" i="89"/>
  <c r="V36" i="93"/>
  <c r="R44" i="91"/>
  <c r="R22" i="95"/>
  <c r="Q46" i="95"/>
  <c r="U32" i="93"/>
  <c r="S3" i="95"/>
  <c r="V13" i="88"/>
  <c r="R51" i="93"/>
  <c r="V9" i="89"/>
  <c r="W20" i="95"/>
  <c r="R43" i="94"/>
  <c r="W26" i="92"/>
  <c r="W26" i="91"/>
  <c r="V12" i="89"/>
  <c r="Q12" i="95"/>
  <c r="S5" i="92"/>
  <c r="V45" i="89"/>
  <c r="Q33" i="94"/>
  <c r="V6" i="93"/>
  <c r="R7" i="95"/>
  <c r="Q49" i="91"/>
  <c r="S11" i="93"/>
  <c r="R10" i="89"/>
  <c r="U49" i="93"/>
  <c r="R27" i="91"/>
  <c r="R12" i="93"/>
  <c r="V12" i="93"/>
  <c r="W29" i="92"/>
  <c r="R35" i="89"/>
  <c r="Q34" i="95"/>
  <c r="W8" i="94"/>
  <c r="W41" i="95"/>
  <c r="V7" i="87"/>
  <c r="V20" i="95"/>
  <c r="R40" i="93"/>
  <c r="V16" i="91"/>
  <c r="U47" i="91"/>
  <c r="R42" i="89"/>
  <c r="V18" i="89"/>
  <c r="W34" i="94"/>
  <c r="Q34" i="91"/>
  <c r="Q23" i="94"/>
  <c r="Q9" i="91"/>
  <c r="R14" i="91"/>
  <c r="V25" i="89"/>
  <c r="S11" i="91"/>
  <c r="W17" i="88"/>
  <c r="V7" i="93"/>
  <c r="W30" i="92"/>
  <c r="V5" i="93"/>
  <c r="Q9" i="90"/>
  <c r="V22" i="91"/>
  <c r="W43" i="88"/>
  <c r="R34" i="91"/>
  <c r="W14" i="92"/>
  <c r="S10" i="94"/>
  <c r="V41" i="90"/>
  <c r="W31" i="87"/>
  <c r="V39" i="94"/>
  <c r="V31" i="94"/>
  <c r="W31" i="95"/>
  <c r="R34" i="88"/>
  <c r="V19" i="95"/>
  <c r="V20" i="93"/>
  <c r="Q33" i="95"/>
  <c r="W28" i="92"/>
  <c r="S27" i="94"/>
  <c r="W24" i="94"/>
  <c r="S20" i="93"/>
  <c r="S35" i="87"/>
  <c r="W3" i="95"/>
  <c r="V15" i="92"/>
  <c r="W42" i="93"/>
  <c r="R32" i="90"/>
  <c r="W30" i="89"/>
  <c r="S31" i="90"/>
  <c r="U27" i="91"/>
  <c r="S34" i="95"/>
  <c r="V4" i="88"/>
  <c r="W21" i="94"/>
  <c r="W20" i="87"/>
  <c r="W4" i="89"/>
  <c r="R23" i="87"/>
  <c r="U4" i="94"/>
  <c r="S15" i="91"/>
  <c r="U50" i="91"/>
  <c r="W15" i="89"/>
  <c r="W13" i="87"/>
  <c r="V49" i="89"/>
  <c r="S40" i="94"/>
  <c r="W50" i="91"/>
  <c r="S12" i="94"/>
  <c r="U35" i="94"/>
  <c r="V34" i="95"/>
  <c r="W3" i="89"/>
  <c r="Q23" i="90"/>
  <c r="V51" i="95"/>
  <c r="W12" i="90"/>
  <c r="Q17" i="90"/>
  <c r="S20" i="89"/>
  <c r="S23" i="87"/>
  <c r="W32" i="88"/>
  <c r="Q16" i="94"/>
  <c r="R44" i="87"/>
  <c r="V18" i="88"/>
  <c r="R48" i="88"/>
  <c r="V36" i="94"/>
  <c r="S26" i="95"/>
  <c r="R24" i="94"/>
  <c r="R3" i="90"/>
  <c r="S37" i="92"/>
  <c r="Q48" i="88"/>
  <c r="V21" i="88"/>
  <c r="V21" i="87"/>
  <c r="S39" i="91"/>
  <c r="R40" i="88"/>
  <c r="S8" i="91"/>
  <c r="S49" i="95"/>
  <c r="Q16" i="95"/>
  <c r="W46" i="93"/>
  <c r="W34" i="93"/>
  <c r="Q14" i="90"/>
  <c r="V49" i="88"/>
  <c r="Q13" i="90"/>
  <c r="U32" i="94"/>
  <c r="R43" i="91"/>
  <c r="U51" i="90"/>
  <c r="U34" i="95"/>
  <c r="Q3" i="91"/>
  <c r="S10" i="92"/>
  <c r="R7" i="87"/>
  <c r="W15" i="88"/>
  <c r="V16" i="89"/>
  <c r="U13" i="90"/>
  <c r="W40" i="87"/>
  <c r="S35" i="90"/>
  <c r="Q22" i="91"/>
  <c r="S9" i="92"/>
  <c r="S25" i="90"/>
  <c r="W47" i="95"/>
  <c r="W11" i="89"/>
  <c r="V27" i="92"/>
  <c r="S28" i="95"/>
  <c r="S20" i="91"/>
  <c r="V28" i="88"/>
  <c r="R48" i="87"/>
  <c r="W7" i="90"/>
  <c r="U32" i="90"/>
  <c r="W21" i="91"/>
  <c r="S5" i="95"/>
  <c r="W46" i="92"/>
  <c r="W46" i="95"/>
  <c r="R21" i="90"/>
  <c r="W48" i="89"/>
  <c r="Q39" i="88"/>
  <c r="R8" i="95"/>
  <c r="W3" i="93"/>
  <c r="U29" i="95"/>
  <c r="W15" i="90"/>
  <c r="V9" i="88"/>
  <c r="S19" i="89"/>
  <c r="R29" i="88"/>
  <c r="U43" i="94"/>
  <c r="S7" i="87"/>
  <c r="S37" i="93"/>
  <c r="S38" i="89"/>
  <c r="U33" i="94"/>
  <c r="W4" i="92"/>
  <c r="S34" i="87"/>
  <c r="W28" i="87"/>
  <c r="V29" i="90"/>
  <c r="V11" i="94"/>
  <c r="W18" i="94"/>
  <c r="Q29" i="94"/>
  <c r="S9" i="89"/>
  <c r="S40" i="87"/>
  <c r="W13" i="92"/>
  <c r="Q35" i="94"/>
  <c r="V48" i="87"/>
  <c r="W44" i="89"/>
  <c r="Q15" i="91"/>
  <c r="W47" i="87"/>
  <c r="Q27" i="94"/>
  <c r="W41" i="91"/>
  <c r="V12" i="92"/>
  <c r="U6" i="91"/>
  <c r="R9" i="93"/>
  <c r="R29" i="94"/>
  <c r="R16" i="95"/>
  <c r="Q33" i="93"/>
  <c r="W43" i="94"/>
  <c r="Q36" i="94"/>
  <c r="U39" i="94"/>
  <c r="S32" i="90"/>
  <c r="V23" i="91"/>
  <c r="V32" i="87"/>
  <c r="W48" i="95"/>
  <c r="U24" i="90"/>
  <c r="V37" i="95"/>
  <c r="U31" i="91"/>
  <c r="R47" i="87"/>
  <c r="V50" i="92"/>
  <c r="W30" i="87"/>
  <c r="V11" i="91"/>
  <c r="R20" i="93"/>
  <c r="R22" i="93"/>
  <c r="U28" i="93"/>
  <c r="U20" i="90"/>
  <c r="V24" i="88"/>
  <c r="V8" i="87"/>
  <c r="U10" i="93"/>
  <c r="S32" i="91"/>
  <c r="U13" i="93"/>
  <c r="W25" i="91"/>
  <c r="U45" i="91"/>
  <c r="U46" i="95"/>
  <c r="S14" i="95"/>
  <c r="R22" i="91"/>
  <c r="Q37" i="90"/>
  <c r="W9" i="91"/>
  <c r="Q10" i="91"/>
  <c r="W27" i="91"/>
  <c r="W38" i="93"/>
  <c r="Q49" i="95"/>
  <c r="S47" i="87"/>
  <c r="U38" i="95"/>
  <c r="R41" i="89"/>
  <c r="V10" i="95"/>
  <c r="S29" i="94"/>
  <c r="R40" i="89"/>
  <c r="U27" i="93"/>
  <c r="W37" i="91"/>
  <c r="Q37" i="93"/>
  <c r="V16" i="95"/>
  <c r="U6" i="95"/>
  <c r="V48" i="95"/>
  <c r="Q29" i="95"/>
  <c r="R23" i="95"/>
  <c r="Q28" i="90"/>
  <c r="Q13" i="95"/>
  <c r="W20" i="93"/>
  <c r="S50" i="93"/>
  <c r="W40" i="90"/>
  <c r="Q50" i="91"/>
  <c r="R3" i="95"/>
  <c r="W44" i="88"/>
  <c r="Q51" i="93"/>
  <c r="W32" i="95"/>
  <c r="R44" i="93"/>
  <c r="V49" i="95"/>
  <c r="W6" i="94"/>
  <c r="R36" i="87"/>
  <c r="W46" i="94"/>
  <c r="S28" i="89"/>
  <c r="W12" i="89"/>
  <c r="Q37" i="95"/>
  <c r="V5" i="87"/>
  <c r="W43" i="95"/>
  <c r="W33" i="89"/>
  <c r="S6" i="93"/>
  <c r="S50" i="95"/>
  <c r="S17" i="94"/>
  <c r="R21" i="94"/>
  <c r="V46" i="91"/>
  <c r="W17" i="87"/>
  <c r="W21" i="95"/>
  <c r="V31" i="93"/>
  <c r="S42" i="95"/>
  <c r="W21" i="88"/>
  <c r="V21" i="92"/>
  <c r="R17" i="87"/>
  <c r="W23" i="92"/>
  <c r="W37" i="89"/>
  <c r="R21" i="87"/>
  <c r="S22" i="92"/>
  <c r="R13" i="91"/>
  <c r="R10" i="95"/>
  <c r="V28" i="92"/>
  <c r="V5" i="89"/>
  <c r="S42" i="87"/>
  <c r="R4" i="92"/>
  <c r="Q22" i="88"/>
  <c r="V25" i="92"/>
  <c r="W3" i="90"/>
  <c r="U3" i="91"/>
  <c r="S4" i="95"/>
  <c r="V20" i="92"/>
  <c r="U11" i="95"/>
  <c r="W45" i="89"/>
  <c r="U28" i="91"/>
  <c r="W50" i="95"/>
  <c r="W19" i="87"/>
  <c r="V18" i="90"/>
  <c r="R12" i="90"/>
  <c r="W43" i="89"/>
  <c r="S26" i="87"/>
  <c r="S25" i="93"/>
  <c r="W29" i="93"/>
  <c r="W25" i="88"/>
  <c r="R17" i="94"/>
  <c r="S12" i="93"/>
  <c r="W31" i="89"/>
  <c r="S3" i="90"/>
  <c r="R38" i="92"/>
  <c r="W31" i="90"/>
  <c r="V34" i="93"/>
  <c r="R51" i="88"/>
  <c r="W42" i="87"/>
  <c r="W50" i="92"/>
  <c r="U37" i="93"/>
  <c r="Q14" i="88"/>
  <c r="S24" i="89"/>
  <c r="V46" i="89"/>
  <c r="R20" i="87"/>
  <c r="S16" i="87"/>
  <c r="V5" i="95"/>
  <c r="Q35" i="90"/>
  <c r="R32" i="92"/>
  <c r="S25" i="87"/>
  <c r="W40" i="93"/>
  <c r="V51" i="88"/>
  <c r="V43" i="94"/>
  <c r="S10" i="93"/>
  <c r="W51" i="92"/>
  <c r="W24" i="90"/>
  <c r="W48" i="88"/>
  <c r="R19" i="95"/>
  <c r="W22" i="95"/>
  <c r="R14" i="94"/>
  <c r="S41" i="89"/>
  <c r="S27" i="88"/>
  <c r="R3" i="91"/>
  <c r="V14" i="91"/>
  <c r="Q5" i="94"/>
  <c r="S34" i="90"/>
  <c r="R49" i="94"/>
  <c r="V45" i="92"/>
  <c r="W45" i="90"/>
  <c r="S40" i="92"/>
  <c r="W15" i="92"/>
  <c r="R29" i="87"/>
  <c r="W11" i="87"/>
  <c r="S51" i="88"/>
  <c r="S45" i="94"/>
  <c r="U51" i="93"/>
  <c r="V44" i="91"/>
  <c r="R25" i="92"/>
  <c r="S28" i="93"/>
  <c r="Q6" i="91"/>
  <c r="Q7" i="91"/>
  <c r="S7" i="92"/>
  <c r="V27" i="93"/>
  <c r="W43" i="90"/>
  <c r="W44" i="92"/>
  <c r="Q30" i="94"/>
  <c r="V24" i="94"/>
  <c r="W8" i="87"/>
  <c r="V34" i="92"/>
  <c r="S4" i="88"/>
  <c r="V23" i="95"/>
  <c r="V30" i="95"/>
  <c r="S29" i="88"/>
  <c r="U49" i="94"/>
  <c r="R11" i="88"/>
  <c r="R23" i="90"/>
  <c r="S23" i="89"/>
  <c r="W24" i="92"/>
  <c r="S44" i="89"/>
  <c r="W31" i="93"/>
  <c r="R45" i="87"/>
  <c r="R19" i="87"/>
  <c r="Q41" i="93"/>
  <c r="Q24" i="91"/>
  <c r="W29" i="87"/>
  <c r="W38" i="94"/>
  <c r="S23" i="94"/>
  <c r="S23" i="95"/>
  <c r="S20" i="94"/>
  <c r="Q14" i="94"/>
  <c r="U10" i="90"/>
  <c r="S27" i="95"/>
  <c r="W34" i="95"/>
  <c r="U31" i="95"/>
  <c r="W14" i="93"/>
  <c r="V17" i="92"/>
  <c r="V8" i="89"/>
  <c r="U15" i="90"/>
  <c r="W33" i="91"/>
  <c r="R15" i="87"/>
  <c r="V4" i="92"/>
  <c r="R41" i="91"/>
  <c r="V35" i="95"/>
  <c r="V43" i="93"/>
  <c r="V48" i="90"/>
  <c r="U3" i="94"/>
  <c r="U28" i="95"/>
  <c r="U18" i="94"/>
  <c r="S6" i="89"/>
  <c r="R19" i="89"/>
  <c r="Q10" i="90"/>
  <c r="R47" i="90"/>
  <c r="R16" i="89"/>
  <c r="W33" i="90"/>
  <c r="S7" i="93"/>
  <c r="V19" i="90"/>
  <c r="W44" i="90"/>
  <c r="S36" i="89"/>
  <c r="R36" i="91"/>
  <c r="W47" i="88"/>
  <c r="R24" i="95"/>
  <c r="W15" i="87"/>
  <c r="S48" i="93"/>
  <c r="S14" i="88"/>
  <c r="U24" i="91"/>
  <c r="W19" i="90"/>
  <c r="Q3" i="88"/>
  <c r="S29" i="91"/>
  <c r="R6" i="88"/>
  <c r="W24" i="87"/>
  <c r="V33" i="89"/>
  <c r="R24" i="93"/>
  <c r="Q8" i="93"/>
  <c r="V12" i="90"/>
  <c r="Q45" i="90"/>
  <c r="S51" i="95"/>
  <c r="R18" i="93"/>
  <c r="W25" i="90"/>
  <c r="S11" i="87"/>
  <c r="Q31" i="94"/>
  <c r="V50" i="90"/>
  <c r="W27" i="94"/>
  <c r="V31" i="89"/>
  <c r="R13" i="94"/>
  <c r="S28" i="92"/>
  <c r="R23" i="88"/>
  <c r="Q25" i="88"/>
  <c r="W4" i="88"/>
  <c r="Q28" i="94"/>
  <c r="U17" i="91"/>
  <c r="S39" i="90"/>
  <c r="V25" i="94"/>
  <c r="R33" i="90"/>
  <c r="S28" i="88"/>
  <c r="R8" i="93"/>
  <c r="S12" i="91"/>
  <c r="W27" i="89"/>
  <c r="S5" i="94"/>
  <c r="W26" i="93"/>
  <c r="S48" i="88"/>
  <c r="S11" i="95"/>
  <c r="S8" i="89"/>
  <c r="S14" i="87"/>
  <c r="R27" i="95"/>
  <c r="W51" i="95"/>
  <c r="S21" i="93"/>
  <c r="S11" i="90"/>
  <c r="V27" i="87"/>
  <c r="S24" i="90"/>
  <c r="Q46" i="88"/>
  <c r="S14" i="91"/>
  <c r="R43" i="93"/>
  <c r="R12" i="91"/>
  <c r="R23" i="89"/>
  <c r="W36" i="94"/>
  <c r="Q30" i="93"/>
  <c r="R13" i="89"/>
  <c r="Q32" i="93"/>
  <c r="V8" i="91"/>
  <c r="V25" i="93"/>
  <c r="V7" i="95"/>
  <c r="W5" i="91"/>
  <c r="Q34" i="94"/>
  <c r="W20" i="94"/>
  <c r="U6" i="93"/>
  <c r="U44" i="91"/>
  <c r="R24" i="89"/>
  <c r="R5" i="89"/>
  <c r="V42" i="89"/>
  <c r="R3" i="89"/>
  <c r="W33" i="87"/>
  <c r="W27" i="92"/>
  <c r="W14" i="90"/>
  <c r="S15" i="92"/>
  <c r="V20" i="89"/>
  <c r="W33" i="94"/>
  <c r="R39" i="91"/>
  <c r="R51" i="91"/>
  <c r="Q35" i="95"/>
  <c r="U16" i="95"/>
  <c r="Q48" i="93"/>
  <c r="R24" i="87"/>
  <c r="W10" i="91"/>
  <c r="U5" i="91"/>
  <c r="U38" i="91"/>
  <c r="W16" i="89"/>
  <c r="S14" i="93"/>
  <c r="S30" i="95"/>
  <c r="R16" i="91"/>
  <c r="S24" i="94"/>
  <c r="Q46" i="93"/>
  <c r="V22" i="93"/>
  <c r="V8" i="95"/>
  <c r="W24" i="88"/>
  <c r="V25" i="90"/>
  <c r="S21" i="92"/>
  <c r="U33" i="95"/>
  <c r="R25" i="93"/>
  <c r="U21" i="93"/>
  <c r="R50" i="89"/>
  <c r="R26" i="87"/>
  <c r="V24" i="93"/>
  <c r="U20" i="93"/>
  <c r="W10" i="89"/>
  <c r="V32" i="90"/>
  <c r="V10" i="94"/>
  <c r="Q38" i="90"/>
  <c r="W39" i="94"/>
  <c r="S44" i="91"/>
  <c r="R41" i="94"/>
  <c r="S40" i="90"/>
  <c r="V42" i="90"/>
  <c r="U46" i="93"/>
  <c r="Q24" i="90"/>
  <c r="Q33" i="91"/>
  <c r="R42" i="87"/>
  <c r="R9" i="94"/>
  <c r="Q3" i="90"/>
  <c r="R35" i="94"/>
  <c r="V32" i="88"/>
  <c r="R4" i="95"/>
  <c r="S46" i="95"/>
  <c r="S34" i="89"/>
  <c r="W7" i="87"/>
  <c r="V20" i="87"/>
  <c r="S26" i="90"/>
  <c r="W36" i="95"/>
  <c r="V24" i="92"/>
  <c r="R33" i="88"/>
  <c r="U35" i="91"/>
  <c r="V18" i="92"/>
  <c r="W21" i="89"/>
  <c r="V38" i="90"/>
  <c r="W34" i="89"/>
  <c r="W45" i="94"/>
  <c r="S29" i="95"/>
  <c r="S24" i="92"/>
  <c r="S4" i="87"/>
  <c r="R40" i="90"/>
  <c r="R39" i="88"/>
  <c r="S28" i="94"/>
  <c r="R39" i="90"/>
  <c r="V37" i="91"/>
  <c r="R35" i="95"/>
  <c r="V27" i="88"/>
  <c r="U16" i="94"/>
  <c r="W50" i="94"/>
  <c r="R13" i="92"/>
  <c r="R19" i="90"/>
  <c r="W33" i="95"/>
  <c r="V49" i="94"/>
  <c r="Q19" i="94"/>
  <c r="V23" i="88"/>
  <c r="S5" i="90"/>
  <c r="V31" i="92"/>
  <c r="R6" i="90"/>
  <c r="Q5" i="88"/>
  <c r="V4" i="87"/>
  <c r="Q31" i="91"/>
  <c r="V50" i="95"/>
  <c r="R32" i="87"/>
  <c r="V43" i="90"/>
  <c r="R15" i="90"/>
  <c r="R36" i="95"/>
  <c r="R21" i="92"/>
  <c r="S38" i="87"/>
  <c r="Q38" i="88"/>
  <c r="R45" i="94"/>
  <c r="Q38" i="94"/>
  <c r="W19" i="93"/>
  <c r="S31" i="93"/>
  <c r="V45" i="93"/>
  <c r="R14" i="87"/>
  <c r="V30" i="92"/>
  <c r="V40" i="95"/>
  <c r="V48" i="88"/>
  <c r="R30" i="90"/>
  <c r="S41" i="87"/>
  <c r="U41" i="95"/>
  <c r="U44" i="95"/>
  <c r="W25" i="95"/>
  <c r="S8" i="94"/>
  <c r="W14" i="87"/>
  <c r="Q14" i="93"/>
  <c r="S37" i="94"/>
  <c r="U39" i="90"/>
  <c r="S17" i="93"/>
  <c r="U15" i="95"/>
  <c r="R24" i="92"/>
  <c r="V30" i="90"/>
  <c r="R25" i="89"/>
  <c r="S33" i="91"/>
  <c r="Q34" i="93"/>
  <c r="W40" i="88"/>
  <c r="W9" i="89"/>
  <c r="U21" i="95"/>
  <c r="R11" i="93"/>
  <c r="U32" i="95"/>
  <c r="R50" i="93"/>
  <c r="W6" i="92"/>
  <c r="R20" i="94"/>
  <c r="V40" i="87"/>
  <c r="U50" i="94"/>
  <c r="Q18" i="94"/>
  <c r="W47" i="91"/>
  <c r="U28" i="94"/>
  <c r="W46" i="87"/>
  <c r="V42" i="92"/>
  <c r="U8" i="94"/>
  <c r="S8" i="93"/>
  <c r="R50" i="95"/>
  <c r="V31" i="87"/>
  <c r="S49" i="93"/>
  <c r="U51" i="94"/>
  <c r="S36" i="90"/>
  <c r="W34" i="90"/>
  <c r="V11" i="87"/>
  <c r="R3" i="87"/>
  <c r="W5" i="93"/>
  <c r="W35" i="95"/>
  <c r="W39" i="92"/>
  <c r="Q38" i="95"/>
  <c r="V4" i="95"/>
  <c r="W12" i="94"/>
  <c r="U7" i="94"/>
  <c r="V11" i="90"/>
  <c r="R34" i="95"/>
  <c r="R50" i="90"/>
  <c r="V13" i="87"/>
  <c r="U36" i="93"/>
  <c r="S44" i="88"/>
  <c r="W28" i="93"/>
  <c r="S8" i="92"/>
  <c r="U21" i="94"/>
  <c r="W29" i="95"/>
  <c r="W23" i="90"/>
  <c r="S7" i="88"/>
  <c r="Q34" i="90"/>
  <c r="V11" i="93"/>
  <c r="W19" i="88"/>
  <c r="U8" i="93"/>
  <c r="U38" i="90"/>
  <c r="U25" i="90"/>
  <c r="R9" i="89"/>
  <c r="S32" i="93"/>
  <c r="R22" i="87"/>
  <c r="S43" i="95"/>
  <c r="Q50" i="93"/>
  <c r="W14" i="94"/>
  <c r="V17" i="91"/>
  <c r="U12" i="94"/>
  <c r="W11" i="91"/>
  <c r="V39" i="95"/>
  <c r="R38" i="95"/>
  <c r="V43" i="95"/>
  <c r="V33" i="87"/>
  <c r="V35" i="87"/>
  <c r="R41" i="95"/>
  <c r="Q45" i="88"/>
  <c r="Q29" i="88"/>
  <c r="Q8" i="94"/>
  <c r="V9" i="90"/>
  <c r="V26" i="93"/>
  <c r="U10" i="94"/>
  <c r="R8" i="90"/>
  <c r="U14" i="94"/>
  <c r="R9" i="87"/>
  <c r="R29" i="93"/>
  <c r="R14" i="93"/>
  <c r="Q37" i="94"/>
  <c r="V16" i="93"/>
  <c r="W43" i="91"/>
  <c r="W12" i="88"/>
  <c r="S41" i="90"/>
  <c r="R28" i="87"/>
  <c r="S17" i="87"/>
  <c r="Q10" i="94"/>
  <c r="W15" i="94"/>
  <c r="R45" i="88"/>
  <c r="W47" i="89"/>
  <c r="W4" i="87"/>
  <c r="R37" i="91"/>
  <c r="Q9" i="94"/>
  <c r="R39" i="94"/>
  <c r="W5" i="88"/>
  <c r="R46" i="94"/>
  <c r="S42" i="92"/>
  <c r="S43" i="87"/>
  <c r="W49" i="90"/>
  <c r="S45" i="93"/>
  <c r="Q40" i="90"/>
  <c r="S13" i="90"/>
  <c r="W43" i="93"/>
  <c r="V15" i="88"/>
  <c r="R11" i="92"/>
  <c r="R3" i="93"/>
  <c r="S33" i="87"/>
  <c r="S42" i="88"/>
  <c r="V26" i="87"/>
  <c r="S30" i="94"/>
  <c r="S27" i="90"/>
  <c r="R48" i="92"/>
  <c r="Q39" i="94"/>
  <c r="V39" i="92"/>
  <c r="S37" i="89"/>
  <c r="R36" i="89"/>
  <c r="W40" i="89"/>
  <c r="U40" i="91"/>
  <c r="U19" i="93"/>
  <c r="V17" i="89"/>
  <c r="S42" i="90"/>
  <c r="S8" i="90"/>
  <c r="S24" i="88"/>
  <c r="S27" i="89"/>
  <c r="W44" i="93"/>
  <c r="Q41" i="95"/>
  <c r="S39" i="94"/>
  <c r="R3" i="88"/>
  <c r="V22" i="95"/>
  <c r="W38" i="87"/>
  <c r="W7" i="89"/>
  <c r="R33" i="91"/>
  <c r="V29" i="95"/>
  <c r="S48" i="90"/>
  <c r="V6" i="92"/>
  <c r="W26" i="87"/>
  <c r="S3" i="87"/>
  <c r="V14" i="95"/>
  <c r="W12" i="95"/>
  <c r="R37" i="93"/>
  <c r="S22" i="88"/>
  <c r="R15" i="88"/>
  <c r="R19" i="88"/>
  <c r="S33" i="89"/>
  <c r="S39" i="95"/>
  <c r="R16" i="90"/>
  <c r="Q49" i="88"/>
  <c r="W16" i="93"/>
  <c r="W45" i="88"/>
  <c r="S30" i="88"/>
  <c r="W18" i="93"/>
  <c r="S46" i="94"/>
  <c r="W27" i="95"/>
  <c r="W42" i="92"/>
  <c r="U27" i="90"/>
  <c r="Q10" i="95"/>
  <c r="W39" i="90"/>
  <c r="V8" i="93"/>
  <c r="S48" i="89"/>
  <c r="U3" i="90"/>
  <c r="W25" i="89"/>
  <c r="V17" i="88"/>
  <c r="W4" i="90"/>
  <c r="R16" i="92"/>
  <c r="R10" i="92"/>
  <c r="S38" i="88"/>
  <c r="V9" i="94"/>
  <c r="U6" i="94"/>
  <c r="V4" i="90"/>
  <c r="V22" i="92"/>
  <c r="U30" i="94"/>
  <c r="W8" i="89"/>
  <c r="U45" i="94"/>
  <c r="V48" i="91"/>
  <c r="W13" i="94"/>
  <c r="R38" i="88"/>
  <c r="W39" i="89"/>
  <c r="W24" i="89"/>
  <c r="V26" i="95"/>
  <c r="Q45" i="94"/>
  <c r="W48" i="93"/>
  <c r="S40" i="88"/>
  <c r="W41" i="94"/>
  <c r="V36" i="95"/>
  <c r="S45" i="87"/>
  <c r="Q40" i="95"/>
  <c r="W39" i="93"/>
  <c r="S44" i="87"/>
  <c r="S50" i="88"/>
  <c r="W40" i="91"/>
  <c r="R45" i="92"/>
  <c r="Q42" i="90"/>
  <c r="R31" i="94"/>
  <c r="Q4" i="88"/>
  <c r="Q39" i="93"/>
  <c r="V33" i="94"/>
  <c r="S39" i="89"/>
  <c r="W51" i="87"/>
  <c r="Q47" i="94"/>
  <c r="W8" i="95"/>
  <c r="U26" i="90"/>
  <c r="V25" i="87"/>
  <c r="U10" i="95"/>
  <c r="V32" i="92"/>
  <c r="S29" i="90"/>
  <c r="W15" i="93"/>
  <c r="W11" i="95"/>
  <c r="V36" i="87"/>
  <c r="S17" i="90"/>
  <c r="U23" i="94"/>
  <c r="R19" i="92"/>
  <c r="Q9" i="87"/>
  <c r="U4" i="87"/>
  <c r="U12" i="87"/>
  <c r="Q13" i="87"/>
  <c r="U34" i="87"/>
  <c r="Q38" i="87"/>
  <c r="U13" i="87"/>
  <c r="U33" i="87"/>
  <c r="U32" i="87"/>
  <c r="U44" i="87"/>
  <c r="Q36" i="87"/>
  <c r="U42" i="87"/>
  <c r="Q6" i="87"/>
  <c r="U3" i="87"/>
  <c r="U30" i="87"/>
  <c r="U46" i="87"/>
  <c r="U29" i="87"/>
  <c r="U22" i="87"/>
  <c r="U10" i="87"/>
  <c r="U48" i="87"/>
  <c r="U9" i="87"/>
  <c r="U24" i="87"/>
  <c r="U21" i="87"/>
  <c r="R46" i="89"/>
  <c r="V23" i="93"/>
  <c r="Q11" i="93"/>
  <c r="R7" i="91"/>
  <c r="Q47" i="95"/>
  <c r="S10" i="91"/>
  <c r="R11" i="91"/>
  <c r="W45" i="91"/>
  <c r="R32" i="89"/>
  <c r="U45" i="95"/>
  <c r="R9" i="90"/>
  <c r="Q39" i="90"/>
  <c r="V31" i="90"/>
  <c r="W35" i="91"/>
  <c r="V19" i="93"/>
  <c r="S13" i="92"/>
  <c r="Q21" i="93"/>
  <c r="R40" i="95"/>
  <c r="S17" i="92"/>
  <c r="R16" i="93"/>
  <c r="V9" i="92"/>
  <c r="V39" i="87"/>
  <c r="S37" i="91"/>
  <c r="Q7" i="93"/>
  <c r="R36" i="93"/>
  <c r="W32" i="93"/>
  <c r="U16" i="93"/>
  <c r="R13" i="95"/>
  <c r="Q22" i="93"/>
  <c r="V50" i="93"/>
  <c r="V15" i="93"/>
  <c r="Q26" i="95"/>
  <c r="R15" i="93"/>
  <c r="Q29" i="93"/>
  <c r="Q42" i="95"/>
  <c r="W4" i="91"/>
  <c r="U12" i="93"/>
  <c r="V10" i="87"/>
  <c r="R22" i="90"/>
  <c r="W22" i="89"/>
  <c r="W14" i="95"/>
  <c r="S44" i="92"/>
  <c r="R41" i="92"/>
  <c r="U18" i="90"/>
  <c r="S42" i="93"/>
  <c r="R27" i="92"/>
  <c r="U17" i="94"/>
  <c r="W11" i="92"/>
  <c r="W25" i="93"/>
  <c r="Q12" i="90"/>
  <c r="W9" i="87"/>
  <c r="U37" i="90"/>
  <c r="S43" i="91"/>
  <c r="W41" i="89"/>
  <c r="S4" i="94"/>
  <c r="Q46" i="91"/>
  <c r="R5" i="91"/>
  <c r="W35" i="93"/>
  <c r="U17" i="90"/>
  <c r="U34" i="91"/>
  <c r="R51" i="92"/>
  <c r="V49" i="93"/>
  <c r="R45" i="90"/>
  <c r="V24" i="87"/>
  <c r="Q43" i="95"/>
  <c r="W18" i="95"/>
  <c r="R38" i="94"/>
  <c r="V37" i="88"/>
  <c r="V5" i="88"/>
  <c r="S49" i="88"/>
  <c r="R21" i="91"/>
  <c r="U22" i="93"/>
  <c r="S36" i="87"/>
  <c r="W34" i="87"/>
  <c r="S25" i="95"/>
  <c r="V19" i="88"/>
  <c r="U26" i="94"/>
  <c r="S51" i="90"/>
  <c r="W9" i="93"/>
  <c r="Q9" i="88"/>
  <c r="V14" i="88"/>
  <c r="W22" i="90"/>
  <c r="R37" i="89"/>
  <c r="W30" i="90"/>
  <c r="V12" i="87"/>
  <c r="U11" i="93"/>
  <c r="U11" i="94"/>
  <c r="W16" i="90"/>
  <c r="W18" i="89"/>
  <c r="R20" i="88"/>
  <c r="V14" i="90"/>
  <c r="W7" i="95"/>
  <c r="U26" i="91"/>
  <c r="R12" i="95"/>
  <c r="U30" i="93"/>
  <c r="S11" i="94"/>
  <c r="Q27" i="91"/>
  <c r="Q49" i="94"/>
  <c r="V12" i="94"/>
  <c r="V11" i="88"/>
  <c r="W7" i="88"/>
  <c r="U47" i="94"/>
  <c r="V31" i="95"/>
  <c r="Q31" i="88"/>
  <c r="Q4" i="94"/>
  <c r="Q15" i="94"/>
  <c r="V43" i="88"/>
  <c r="R25" i="88"/>
  <c r="R35" i="93"/>
  <c r="S15" i="87"/>
  <c r="R9" i="92"/>
  <c r="V20" i="91"/>
  <c r="R46" i="95"/>
  <c r="W38" i="89"/>
  <c r="R26" i="92"/>
  <c r="R17" i="88"/>
  <c r="S23" i="88"/>
  <c r="R44" i="94"/>
  <c r="S35" i="93"/>
  <c r="W38" i="90"/>
  <c r="R8" i="91"/>
  <c r="S35" i="89"/>
  <c r="U48" i="94"/>
  <c r="W28" i="88"/>
  <c r="R30" i="94"/>
  <c r="S3" i="93"/>
  <c r="R33" i="87"/>
  <c r="R40" i="91"/>
  <c r="W19" i="89"/>
  <c r="Q21" i="88"/>
  <c r="W6" i="89"/>
  <c r="W10" i="95"/>
  <c r="W41" i="88"/>
  <c r="W32" i="90"/>
  <c r="W33" i="93"/>
  <c r="Q23" i="88"/>
  <c r="R51" i="94"/>
  <c r="U20" i="94"/>
  <c r="S13" i="88"/>
  <c r="W24" i="93"/>
  <c r="R16" i="88"/>
  <c r="V40" i="90"/>
  <c r="R36" i="88"/>
  <c r="W27" i="93"/>
  <c r="S16" i="90"/>
  <c r="V28" i="87"/>
  <c r="Q17" i="94"/>
  <c r="S44" i="94"/>
  <c r="Q15" i="90"/>
  <c r="S6" i="95"/>
  <c r="Q20" i="88"/>
  <c r="W37" i="88"/>
  <c r="S47" i="88"/>
  <c r="S49" i="91"/>
  <c r="Q29" i="91"/>
  <c r="S7" i="94"/>
  <c r="V16" i="87"/>
  <c r="R45" i="89"/>
  <c r="U14" i="91"/>
  <c r="V27" i="94"/>
  <c r="Q4" i="95"/>
  <c r="W17" i="89"/>
  <c r="S9" i="95"/>
  <c r="S22" i="93"/>
  <c r="W16" i="91"/>
  <c r="R37" i="92"/>
  <c r="V46" i="87"/>
  <c r="V47" i="93"/>
  <c r="Q51" i="95"/>
  <c r="V38" i="94"/>
  <c r="S42" i="94"/>
  <c r="V7" i="92"/>
  <c r="W29" i="88"/>
  <c r="Q36" i="91"/>
  <c r="W38" i="91"/>
  <c r="V10" i="92"/>
  <c r="R41" i="90"/>
  <c r="R5" i="87"/>
  <c r="V18" i="91"/>
  <c r="U29" i="94"/>
  <c r="W38" i="95"/>
  <c r="Q51" i="90"/>
  <c r="W21" i="90"/>
  <c r="R36" i="90"/>
  <c r="V29" i="89"/>
  <c r="V14" i="92"/>
  <c r="Q47" i="90"/>
  <c r="V3" i="92"/>
  <c r="R24" i="88"/>
  <c r="V23" i="87"/>
  <c r="V20" i="88"/>
  <c r="R7" i="93"/>
  <c r="W29" i="89"/>
  <c r="Q7" i="90"/>
  <c r="Q25" i="94"/>
  <c r="S37" i="95"/>
  <c r="S12" i="88"/>
  <c r="S47" i="89"/>
  <c r="R15" i="92"/>
  <c r="Q24" i="95"/>
  <c r="U46" i="94"/>
  <c r="V21" i="95"/>
  <c r="S15" i="90"/>
  <c r="R30" i="93"/>
  <c r="Q44" i="94"/>
  <c r="V3" i="91"/>
  <c r="Q20" i="94"/>
  <c r="Q47" i="88"/>
  <c r="S36" i="88"/>
  <c r="S4" i="90"/>
  <c r="W42" i="90"/>
  <c r="S31" i="88"/>
  <c r="V16" i="92"/>
  <c r="V38" i="88"/>
  <c r="V9" i="87"/>
  <c r="R17" i="89"/>
  <c r="Q40" i="88"/>
  <c r="W35" i="92"/>
  <c r="W16" i="88"/>
  <c r="R43" i="88"/>
  <c r="S18" i="89"/>
  <c r="U31" i="94"/>
  <c r="Q47" i="91"/>
  <c r="V33" i="90"/>
  <c r="W45" i="87"/>
  <c r="W30" i="88"/>
  <c r="Q41" i="88"/>
  <c r="U44" i="94"/>
  <c r="R35" i="87"/>
  <c r="V29" i="92"/>
  <c r="V42" i="87"/>
  <c r="W17" i="90"/>
  <c r="W5" i="95"/>
  <c r="Q27" i="95"/>
  <c r="V18" i="94"/>
  <c r="R35" i="88"/>
  <c r="V7" i="91"/>
  <c r="V46" i="92"/>
  <c r="S16" i="95"/>
  <c r="Q18" i="88"/>
  <c r="W28" i="95"/>
  <c r="S33" i="93"/>
  <c r="S46" i="88"/>
  <c r="S20" i="90"/>
  <c r="U43" i="87"/>
  <c r="Q39" i="87"/>
  <c r="U11" i="87"/>
  <c r="U27" i="87"/>
  <c r="U16" i="87"/>
  <c r="Q41" i="87"/>
  <c r="U20" i="87"/>
  <c r="Q14" i="87"/>
  <c r="Q20" i="87"/>
  <c r="Q21" i="87"/>
  <c r="U15" i="87"/>
  <c r="Q40" i="87"/>
  <c r="V18" i="95"/>
  <c r="V43" i="92"/>
  <c r="W41" i="87"/>
  <c r="R39" i="95"/>
  <c r="W33" i="92"/>
  <c r="W28" i="89"/>
  <c r="V3" i="87"/>
  <c r="V19" i="94"/>
  <c r="S25" i="88"/>
  <c r="Q11" i="88"/>
  <c r="S49" i="90"/>
  <c r="W49" i="92"/>
  <c r="Q40" i="91"/>
  <c r="W17" i="94"/>
  <c r="U25" i="91"/>
  <c r="W49" i="91"/>
  <c r="S4" i="89"/>
  <c r="Q23" i="93"/>
  <c r="U30" i="91"/>
  <c r="Q19" i="91"/>
  <c r="V46" i="90"/>
  <c r="S26" i="91"/>
  <c r="S14" i="94"/>
  <c r="Q16" i="90"/>
  <c r="V33" i="92"/>
  <c r="S20" i="87"/>
  <c r="V31" i="88"/>
  <c r="V22" i="87"/>
  <c r="V16" i="94"/>
  <c r="R8" i="94"/>
  <c r="W14" i="88"/>
  <c r="W23" i="87"/>
  <c r="R37" i="90"/>
  <c r="V17" i="87"/>
  <c r="W27" i="90"/>
  <c r="S19" i="95"/>
  <c r="V36" i="88"/>
  <c r="W25" i="92"/>
  <c r="V40" i="92"/>
  <c r="R23" i="92"/>
  <c r="S9" i="93"/>
  <c r="U16" i="91"/>
  <c r="Q42" i="94"/>
  <c r="V39" i="90"/>
  <c r="R28" i="92"/>
  <c r="V13" i="93"/>
  <c r="S41" i="88"/>
  <c r="R26" i="88"/>
  <c r="S26" i="93"/>
  <c r="V9" i="95"/>
  <c r="R18" i="88"/>
  <c r="S12" i="89"/>
  <c r="U40" i="90"/>
  <c r="W51" i="89"/>
  <c r="S49" i="89"/>
  <c r="V6" i="87"/>
  <c r="Q5" i="90"/>
  <c r="R42" i="90"/>
  <c r="R19" i="94"/>
  <c r="V9" i="93"/>
  <c r="V35" i="88"/>
  <c r="V45" i="87"/>
  <c r="Q8" i="88"/>
  <c r="R43" i="87"/>
  <c r="R29" i="95"/>
  <c r="S18" i="88"/>
  <c r="V35" i="92"/>
  <c r="S31" i="89"/>
  <c r="S30" i="87"/>
  <c r="S46" i="91"/>
  <c r="R18" i="94"/>
  <c r="Q32" i="88"/>
  <c r="V5" i="92"/>
  <c r="W18" i="90"/>
  <c r="Q25" i="90"/>
  <c r="R3" i="92"/>
  <c r="W13" i="90"/>
  <c r="W48" i="91"/>
  <c r="R29" i="92"/>
  <c r="V44" i="94"/>
  <c r="S14" i="89"/>
  <c r="R48" i="95"/>
  <c r="S14" i="92"/>
  <c r="Q3" i="94"/>
  <c r="W39" i="95"/>
  <c r="S19" i="93"/>
  <c r="V51" i="94"/>
  <c r="R16" i="94"/>
  <c r="S6" i="88"/>
  <c r="R18" i="91"/>
  <c r="R10" i="87"/>
  <c r="U26" i="95"/>
  <c r="Q41" i="90"/>
  <c r="R42" i="88"/>
  <c r="S30" i="90"/>
  <c r="R32" i="88"/>
  <c r="Q11" i="90"/>
  <c r="V29" i="87"/>
  <c r="S13" i="89"/>
  <c r="U3" i="95"/>
  <c r="Q26" i="88"/>
  <c r="V44" i="88"/>
  <c r="Q18" i="90"/>
  <c r="Q19" i="90"/>
  <c r="S39" i="88"/>
  <c r="Q34" i="88"/>
  <c r="Q8" i="87"/>
  <c r="Q16" i="87"/>
  <c r="Q31" i="87"/>
  <c r="Q29" i="87"/>
  <c r="Q28" i="87"/>
  <c r="Q34" i="87"/>
  <c r="Q12" i="87"/>
  <c r="U19" i="87"/>
  <c r="U7" i="87"/>
  <c r="U37" i="87"/>
  <c r="Q44" i="87"/>
  <c r="U40" i="87"/>
  <c r="V40" i="89"/>
  <c r="W51" i="91"/>
  <c r="Q43" i="93"/>
  <c r="V39" i="89"/>
  <c r="U46" i="91"/>
  <c r="S25" i="92"/>
  <c r="V47" i="89"/>
  <c r="W8" i="92"/>
  <c r="U39" i="95"/>
  <c r="U18" i="95"/>
  <c r="W49" i="88"/>
  <c r="W39" i="91"/>
  <c r="U7" i="91"/>
  <c r="Q48" i="91"/>
  <c r="W16" i="95"/>
  <c r="U5" i="93"/>
  <c r="S5" i="91"/>
  <c r="V13" i="91"/>
  <c r="V21" i="89"/>
  <c r="R27" i="89"/>
  <c r="W16" i="94"/>
  <c r="U29" i="93"/>
  <c r="S19" i="92"/>
  <c r="V27" i="90"/>
  <c r="S39" i="92"/>
  <c r="W26" i="90"/>
  <c r="U24" i="95"/>
  <c r="V42" i="91"/>
  <c r="Q48" i="95"/>
  <c r="W25" i="94"/>
  <c r="V47" i="95"/>
  <c r="R49" i="95"/>
  <c r="W51" i="90"/>
  <c r="V38" i="89"/>
  <c r="Q37" i="91"/>
  <c r="R4" i="91"/>
  <c r="S24" i="93"/>
  <c r="V44" i="90"/>
  <c r="W20" i="88"/>
  <c r="V38" i="91"/>
  <c r="S13" i="91"/>
  <c r="V27" i="95"/>
  <c r="S30" i="93"/>
  <c r="R9" i="91"/>
  <c r="S19" i="90"/>
  <c r="V24" i="91"/>
  <c r="W32" i="92"/>
  <c r="S3" i="92"/>
  <c r="R10" i="90"/>
  <c r="R28" i="93"/>
  <c r="Q22" i="90"/>
  <c r="U41" i="91"/>
  <c r="R40" i="94"/>
  <c r="W48" i="94"/>
  <c r="S7" i="90"/>
  <c r="Q25" i="91"/>
  <c r="S16" i="94"/>
  <c r="Q31" i="95"/>
  <c r="Q20" i="95"/>
  <c r="V45" i="88"/>
  <c r="R15" i="95"/>
  <c r="S22" i="94"/>
  <c r="S50" i="94"/>
  <c r="R26" i="95"/>
  <c r="U4" i="91"/>
  <c r="S22" i="87"/>
  <c r="R17" i="92"/>
  <c r="S47" i="90"/>
  <c r="Q4" i="91"/>
  <c r="V47" i="92"/>
  <c r="U13" i="94"/>
  <c r="R51" i="89"/>
  <c r="Q40" i="94"/>
  <c r="Q48" i="90"/>
  <c r="W15" i="95"/>
  <c r="U51" i="91"/>
  <c r="S46" i="89"/>
  <c r="U23" i="93"/>
  <c r="S27" i="93"/>
  <c r="Q6" i="93"/>
  <c r="S50" i="91"/>
  <c r="U41" i="94"/>
  <c r="U25" i="94"/>
  <c r="W12" i="87"/>
  <c r="S19" i="91"/>
  <c r="S31" i="95"/>
  <c r="R51" i="90"/>
  <c r="V37" i="87"/>
  <c r="V51" i="92"/>
  <c r="R51" i="95"/>
  <c r="V29" i="88"/>
  <c r="V25" i="95"/>
  <c r="V44" i="87"/>
  <c r="W35" i="94"/>
  <c r="W40" i="92"/>
  <c r="U18" i="91"/>
  <c r="R36" i="92"/>
  <c r="W13" i="95"/>
  <c r="W41" i="93"/>
  <c r="U7" i="93"/>
  <c r="S51" i="89"/>
  <c r="W6" i="88"/>
  <c r="R9" i="88"/>
  <c r="U14" i="95"/>
  <c r="R31" i="88"/>
  <c r="V28" i="95"/>
  <c r="Q11" i="94"/>
  <c r="W44" i="95"/>
  <c r="S23" i="92"/>
  <c r="W18" i="88"/>
  <c r="Q7" i="94"/>
  <c r="V34" i="94"/>
  <c r="U37" i="94"/>
  <c r="S37" i="90"/>
  <c r="R25" i="94"/>
  <c r="R7" i="88"/>
  <c r="R47" i="94"/>
  <c r="S47" i="94"/>
  <c r="R20" i="92"/>
  <c r="R14" i="90"/>
  <c r="V23" i="94"/>
  <c r="W23" i="95"/>
  <c r="W4" i="95"/>
  <c r="R14" i="95"/>
  <c r="S32" i="89"/>
  <c r="S9" i="90"/>
  <c r="R30" i="88"/>
  <c r="Q19" i="88"/>
  <c r="Q5" i="95"/>
  <c r="V3" i="88"/>
  <c r="S15" i="95"/>
  <c r="U25" i="95"/>
  <c r="V34" i="89"/>
  <c r="V6" i="91"/>
  <c r="V7" i="89"/>
  <c r="S49" i="92"/>
  <c r="W42" i="91"/>
  <c r="R10" i="91"/>
  <c r="S27" i="92"/>
  <c r="V13" i="95"/>
  <c r="Q50" i="95"/>
  <c r="V42" i="93"/>
  <c r="R48" i="93"/>
  <c r="R18" i="90"/>
  <c r="W34" i="91"/>
  <c r="S24" i="95"/>
  <c r="V36" i="90"/>
  <c r="U10" i="91"/>
  <c r="V33" i="88"/>
  <c r="V17" i="90"/>
  <c r="W36" i="90"/>
  <c r="S43" i="93"/>
  <c r="W50" i="90"/>
  <c r="R41" i="93"/>
  <c r="S31" i="87"/>
  <c r="U24" i="93"/>
  <c r="V24" i="95"/>
  <c r="S31" i="91"/>
  <c r="R29" i="91"/>
  <c r="U12" i="91"/>
  <c r="U48" i="91"/>
  <c r="Q26" i="91"/>
  <c r="U8" i="90"/>
  <c r="U25" i="93"/>
  <c r="W20" i="90"/>
  <c r="S18" i="92"/>
  <c r="S8" i="88"/>
  <c r="Q35" i="91"/>
  <c r="W4" i="94"/>
  <c r="R13" i="88"/>
  <c r="W21" i="87"/>
  <c r="S51" i="87"/>
  <c r="Q3" i="95"/>
  <c r="U43" i="95"/>
  <c r="V36" i="89"/>
  <c r="Q6" i="90"/>
  <c r="S13" i="87"/>
  <c r="V4" i="94"/>
  <c r="V5" i="91"/>
  <c r="W49" i="94"/>
  <c r="R7" i="94"/>
  <c r="R40" i="92"/>
  <c r="V16" i="88"/>
  <c r="V49" i="92"/>
  <c r="U21" i="91"/>
  <c r="R10" i="94"/>
  <c r="U24" i="94"/>
  <c r="S41" i="92"/>
  <c r="W12" i="93"/>
  <c r="W50" i="88"/>
  <c r="R34" i="87"/>
  <c r="Q43" i="88"/>
  <c r="V32" i="94"/>
  <c r="U44" i="93"/>
  <c r="V11" i="95"/>
  <c r="W40" i="95"/>
  <c r="R15" i="94"/>
  <c r="Q28" i="88"/>
  <c r="S5" i="88"/>
  <c r="R4" i="94"/>
  <c r="W36" i="89"/>
  <c r="R10" i="88"/>
  <c r="S3" i="94"/>
  <c r="Q15" i="88"/>
  <c r="R27" i="94"/>
  <c r="R16" i="87"/>
  <c r="S18" i="90"/>
  <c r="R8" i="87"/>
  <c r="V20" i="94"/>
  <c r="R25" i="87"/>
  <c r="W17" i="93"/>
  <c r="Q10" i="88"/>
  <c r="V6" i="95"/>
  <c r="S16" i="93"/>
  <c r="R7" i="92"/>
  <c r="V8" i="92"/>
  <c r="V14" i="94"/>
  <c r="R25" i="95"/>
  <c r="W37" i="92"/>
  <c r="V19" i="91"/>
  <c r="W44" i="87"/>
  <c r="U42" i="95"/>
  <c r="U33" i="91"/>
  <c r="R5" i="94"/>
  <c r="R42" i="91"/>
  <c r="V50" i="91"/>
  <c r="V47" i="94"/>
  <c r="W51" i="88"/>
  <c r="V15" i="94"/>
  <c r="V3" i="94"/>
  <c r="R4" i="87"/>
  <c r="R37" i="87"/>
  <c r="V50" i="88"/>
  <c r="U7" i="90"/>
  <c r="V10" i="88"/>
  <c r="S3" i="88"/>
  <c r="S43" i="90"/>
  <c r="V15" i="87"/>
  <c r="R28" i="88"/>
  <c r="W35" i="90"/>
  <c r="V26" i="88"/>
  <c r="R17" i="95"/>
  <c r="U28" i="90"/>
  <c r="S33" i="88"/>
  <c r="R30" i="92"/>
  <c r="V37" i="94"/>
  <c r="W36" i="87"/>
  <c r="S34" i="94"/>
  <c r="V24" i="90"/>
  <c r="V37" i="92"/>
  <c r="R43" i="92"/>
  <c r="V9" i="91"/>
  <c r="V19" i="92"/>
  <c r="U4" i="90"/>
  <c r="S9" i="88"/>
  <c r="S17" i="88"/>
  <c r="Q50" i="88"/>
  <c r="R39" i="92"/>
  <c r="S16" i="89"/>
  <c r="V11" i="92"/>
  <c r="R46" i="87"/>
  <c r="R32" i="93"/>
  <c r="Q9" i="95"/>
  <c r="S22" i="89"/>
  <c r="R5" i="92"/>
  <c r="V44" i="95"/>
  <c r="V22" i="94"/>
  <c r="R6" i="94"/>
  <c r="R41" i="88"/>
  <c r="W7" i="94"/>
  <c r="R49" i="92"/>
  <c r="U19" i="95"/>
  <c r="W14" i="89"/>
  <c r="V15" i="90"/>
  <c r="R44" i="88"/>
  <c r="R36" i="94"/>
  <c r="W32" i="89"/>
  <c r="V18" i="87"/>
  <c r="R42" i="93"/>
  <c r="R22" i="94"/>
  <c r="R4" i="90"/>
  <c r="R21" i="88"/>
  <c r="Q36" i="88"/>
  <c r="W48" i="87"/>
  <c r="S35" i="92"/>
  <c r="V32" i="91"/>
  <c r="S26" i="89"/>
  <c r="V28" i="94"/>
  <c r="V23" i="90"/>
  <c r="R23" i="94"/>
  <c r="W6" i="93"/>
  <c r="R17" i="90"/>
  <c r="R35" i="91"/>
  <c r="V48" i="92"/>
  <c r="W50" i="89"/>
  <c r="R46" i="92"/>
  <c r="R18" i="92"/>
  <c r="R5" i="88"/>
  <c r="U5" i="90"/>
  <c r="V42" i="88"/>
  <c r="V44" i="92"/>
  <c r="W13" i="93"/>
  <c r="S25" i="94"/>
  <c r="U42" i="91"/>
  <c r="W15" i="91"/>
  <c r="S42" i="89"/>
  <c r="Q6" i="94"/>
  <c r="S27" i="87"/>
  <c r="R12" i="88"/>
  <c r="S5" i="93"/>
  <c r="V41" i="95"/>
  <c r="Q46" i="94"/>
  <c r="V29" i="94"/>
  <c r="Q37" i="87"/>
  <c r="U45" i="87"/>
  <c r="U8" i="87"/>
  <c r="Q32" i="87"/>
  <c r="U36" i="87"/>
  <c r="Q3" i="87"/>
  <c r="Q25" i="87"/>
  <c r="Q46" i="87"/>
  <c r="Q30" i="87"/>
  <c r="U5" i="87"/>
  <c r="U41" i="87"/>
  <c r="U39" i="87"/>
  <c r="R5" i="90"/>
  <c r="R34" i="94"/>
  <c r="U19" i="94"/>
  <c r="U8" i="95"/>
  <c r="Q44" i="93"/>
  <c r="Q28" i="91"/>
  <c r="S17" i="95"/>
  <c r="V10" i="90"/>
  <c r="W47" i="94"/>
  <c r="Q36" i="95"/>
  <c r="U31" i="93"/>
  <c r="R25" i="91"/>
  <c r="W9" i="90"/>
  <c r="S19" i="94"/>
  <c r="V33" i="91"/>
  <c r="R28" i="91"/>
  <c r="R7" i="89"/>
  <c r="V6" i="88"/>
  <c r="V28" i="90"/>
  <c r="S49" i="94"/>
  <c r="R17" i="93"/>
  <c r="U36" i="91"/>
  <c r="R8" i="92"/>
  <c r="R34" i="92"/>
  <c r="V12" i="88"/>
  <c r="U47" i="95"/>
  <c r="V46" i="94"/>
  <c r="W22" i="88"/>
  <c r="U22" i="90"/>
  <c r="R11" i="89"/>
  <c r="S12" i="92"/>
  <c r="U27" i="95"/>
  <c r="U27" i="94"/>
  <c r="Q50" i="94"/>
  <c r="Q43" i="90"/>
  <c r="Q16" i="91"/>
  <c r="R27" i="90"/>
  <c r="W37" i="95"/>
  <c r="W49" i="95"/>
  <c r="W18" i="92"/>
  <c r="R11" i="94"/>
  <c r="W3" i="88"/>
  <c r="R18" i="95"/>
  <c r="Q22" i="94"/>
  <c r="R13" i="87"/>
  <c r="V7" i="90"/>
  <c r="V22" i="90"/>
  <c r="U45" i="93"/>
  <c r="S5" i="89"/>
  <c r="S18" i="94"/>
  <c r="R31" i="91"/>
  <c r="R47" i="93"/>
  <c r="W8" i="93"/>
  <c r="R41" i="87"/>
  <c r="W11" i="93"/>
  <c r="W20" i="89"/>
  <c r="S50" i="90"/>
  <c r="U15" i="94"/>
  <c r="U35" i="90"/>
  <c r="S40" i="89"/>
  <c r="W30" i="93"/>
  <c r="V30" i="88"/>
  <c r="V45" i="94"/>
  <c r="R14" i="92"/>
  <c r="U20" i="95"/>
  <c r="S28" i="90"/>
  <c r="R6" i="87"/>
  <c r="R11" i="90"/>
  <c r="W45" i="95"/>
  <c r="Q12" i="88"/>
  <c r="W9" i="95"/>
  <c r="V42" i="94"/>
  <c r="W5" i="90"/>
  <c r="W22" i="93"/>
  <c r="V32" i="95"/>
  <c r="W49" i="93"/>
  <c r="R45" i="95"/>
  <c r="W6" i="90"/>
  <c r="S25" i="89"/>
  <c r="W10" i="94"/>
  <c r="S17" i="89"/>
  <c r="W10" i="93"/>
  <c r="W5" i="89"/>
  <c r="R34" i="93"/>
  <c r="S8" i="87"/>
  <c r="Q7" i="88"/>
  <c r="U42" i="94"/>
  <c r="U36" i="94"/>
  <c r="U32" i="91"/>
  <c r="V41" i="94"/>
  <c r="W34" i="92"/>
  <c r="S15" i="88"/>
  <c r="U9" i="91"/>
  <c r="S10" i="87"/>
  <c r="R9" i="95"/>
  <c r="W39" i="88"/>
  <c r="S23" i="93"/>
  <c r="U30" i="90"/>
  <c r="Q13" i="94"/>
  <c r="S11" i="88"/>
  <c r="S45" i="89"/>
  <c r="S21" i="87"/>
  <c r="U22" i="94"/>
  <c r="S6" i="87"/>
  <c r="Q4" i="90"/>
  <c r="R50" i="88"/>
  <c r="Q26" i="94"/>
  <c r="W10" i="87"/>
  <c r="S18" i="93"/>
  <c r="R50" i="92"/>
  <c r="Q32" i="94"/>
  <c r="V35" i="90"/>
  <c r="S32" i="94"/>
  <c r="V37" i="90"/>
  <c r="W41" i="90"/>
  <c r="Q27" i="88"/>
  <c r="V26" i="91"/>
  <c r="S39" i="87"/>
  <c r="R49" i="88"/>
  <c r="S30" i="89"/>
  <c r="U34" i="90"/>
  <c r="S25" i="91"/>
  <c r="U17" i="87"/>
  <c r="Q23" i="87"/>
  <c r="U35" i="87"/>
  <c r="U6" i="87"/>
  <c r="Q35" i="87"/>
  <c r="W25" i="87"/>
  <c r="S21" i="89"/>
  <c r="S6" i="90"/>
  <c r="V41" i="93"/>
  <c r="R51" i="87"/>
  <c r="Q24" i="88"/>
  <c r="W47" i="92"/>
  <c r="V5" i="94"/>
  <c r="Q13" i="91"/>
  <c r="Q42" i="91"/>
  <c r="Q51" i="94"/>
  <c r="R45" i="91"/>
  <c r="U49" i="95"/>
  <c r="W5" i="92"/>
  <c r="S15" i="93"/>
  <c r="R38" i="90"/>
  <c r="V3" i="95"/>
  <c r="S32" i="88"/>
  <c r="S21" i="88"/>
  <c r="W23" i="89"/>
  <c r="W47" i="93"/>
  <c r="S10" i="89"/>
  <c r="W13" i="88"/>
  <c r="S15" i="89"/>
  <c r="Q51" i="88"/>
  <c r="W31" i="92"/>
  <c r="V31" i="91"/>
  <c r="S46" i="92"/>
  <c r="S44" i="95"/>
  <c r="S46" i="90"/>
  <c r="W46" i="89"/>
  <c r="V8" i="90"/>
  <c r="R34" i="89"/>
  <c r="Q6" i="88"/>
  <c r="W32" i="87"/>
  <c r="U14" i="93"/>
  <c r="R29" i="90"/>
  <c r="R12" i="87"/>
  <c r="S28" i="87"/>
  <c r="S38" i="90"/>
  <c r="W6" i="87"/>
  <c r="Q50" i="90"/>
  <c r="R7" i="90"/>
  <c r="R6" i="92"/>
  <c r="S13" i="93"/>
  <c r="V13" i="90"/>
  <c r="R42" i="92"/>
  <c r="W13" i="89"/>
  <c r="R38" i="89"/>
  <c r="S37" i="87"/>
  <c r="Q13" i="88"/>
  <c r="R39" i="87"/>
  <c r="S41" i="91"/>
  <c r="R22" i="92"/>
  <c r="Q22" i="87"/>
  <c r="U26" i="87"/>
  <c r="Q5" i="87"/>
  <c r="U23" i="87"/>
  <c r="Q51" i="87"/>
  <c r="Q10" i="87"/>
  <c r="R22" i="88"/>
  <c r="Q29" i="90"/>
  <c r="R30" i="95"/>
  <c r="W5" i="94"/>
  <c r="Q21" i="94"/>
  <c r="S43" i="88"/>
  <c r="V46" i="88"/>
  <c r="W38" i="92"/>
  <c r="W23" i="94"/>
  <c r="S34" i="88"/>
  <c r="S12" i="87"/>
  <c r="V30" i="87"/>
  <c r="S8" i="95"/>
  <c r="W29" i="90"/>
  <c r="V38" i="92"/>
  <c r="U11" i="90"/>
  <c r="V26" i="92"/>
  <c r="S41" i="94"/>
  <c r="V7" i="94"/>
  <c r="W27" i="87"/>
  <c r="Q44" i="88"/>
  <c r="W46" i="88"/>
  <c r="U48" i="90"/>
  <c r="S21" i="95"/>
  <c r="Q37" i="88"/>
  <c r="W8" i="90"/>
  <c r="R4" i="88"/>
  <c r="W17" i="95"/>
  <c r="V21" i="94"/>
  <c r="R18" i="87"/>
  <c r="U46" i="90"/>
  <c r="W39" i="87"/>
  <c r="S10" i="88"/>
  <c r="W23" i="93"/>
  <c r="V19" i="87"/>
  <c r="V17" i="95"/>
  <c r="S43" i="94"/>
  <c r="Q17" i="87"/>
  <c r="U38" i="87"/>
  <c r="U14" i="87"/>
  <c r="Q33" i="87"/>
  <c r="U51" i="87"/>
  <c r="Q7" i="87"/>
  <c r="U18" i="87"/>
  <c r="Q15" i="87"/>
  <c r="Q4" i="87"/>
  <c r="Q27" i="87"/>
  <c r="Q43" i="87"/>
  <c r="Q19" i="87"/>
  <c r="U4" i="95"/>
  <c r="U13" i="91"/>
  <c r="Q51" i="91"/>
  <c r="V49" i="91"/>
  <c r="Q30" i="90"/>
  <c r="U47" i="90"/>
  <c r="V28" i="93"/>
  <c r="U19" i="90"/>
  <c r="R39" i="89"/>
  <c r="Q19" i="95"/>
  <c r="W18" i="87"/>
  <c r="Q49" i="93"/>
  <c r="V4" i="91"/>
  <c r="W32" i="91"/>
  <c r="W44" i="91"/>
  <c r="V3" i="90"/>
  <c r="Q21" i="91"/>
  <c r="V41" i="89"/>
  <c r="S29" i="93"/>
  <c r="Q48" i="94"/>
  <c r="W3" i="87"/>
  <c r="S44" i="90"/>
  <c r="W30" i="94"/>
  <c r="W48" i="90"/>
  <c r="S18" i="95"/>
  <c r="W10" i="88"/>
  <c r="Q17" i="91"/>
  <c r="W16" i="87"/>
  <c r="W30" i="91"/>
  <c r="R27" i="87"/>
  <c r="U22" i="91"/>
  <c r="V16" i="90"/>
  <c r="S21" i="94"/>
  <c r="V26" i="90"/>
  <c r="R13" i="90"/>
  <c r="V3" i="93"/>
  <c r="U12" i="90"/>
  <c r="S36" i="94"/>
  <c r="S48" i="87"/>
  <c r="S36" i="93"/>
  <c r="R31" i="87"/>
  <c r="R28" i="95"/>
  <c r="R42" i="94"/>
  <c r="R49" i="90"/>
  <c r="S29" i="89"/>
  <c r="R20" i="90"/>
  <c r="W26" i="95"/>
  <c r="V15" i="91"/>
  <c r="U5" i="94"/>
  <c r="V45" i="90"/>
  <c r="S33" i="95"/>
  <c r="S19" i="88"/>
  <c r="S19" i="87"/>
  <c r="W35" i="87"/>
  <c r="V7" i="88"/>
  <c r="S12" i="90"/>
  <c r="R6" i="95"/>
  <c r="W17" i="92"/>
  <c r="R46" i="88"/>
  <c r="R38" i="87"/>
  <c r="V47" i="91"/>
  <c r="S20" i="95"/>
  <c r="S46" i="87"/>
  <c r="W35" i="88"/>
  <c r="S20" i="88"/>
  <c r="V51" i="87"/>
  <c r="R47" i="95"/>
  <c r="U50" i="90"/>
  <c r="W33" i="88"/>
  <c r="V8" i="94"/>
  <c r="W20" i="92"/>
  <c r="U34" i="94"/>
  <c r="R26" i="94"/>
  <c r="U23" i="90"/>
  <c r="R37" i="95"/>
  <c r="V15" i="95"/>
  <c r="R3" i="94"/>
  <c r="Q8" i="90"/>
  <c r="R37" i="94"/>
  <c r="R30" i="91"/>
  <c r="W42" i="94"/>
  <c r="V44" i="93"/>
  <c r="Q32" i="90"/>
  <c r="S3" i="89"/>
  <c r="R12" i="92"/>
  <c r="V39" i="88"/>
  <c r="S4" i="93"/>
  <c r="V47" i="87"/>
  <c r="Q16" i="88"/>
  <c r="R30" i="87"/>
  <c r="W5" i="87"/>
  <c r="S41" i="95"/>
  <c r="Q42" i="88"/>
  <c r="S29" i="87"/>
  <c r="S20" i="92"/>
  <c r="Q36" i="90"/>
  <c r="W22" i="87"/>
  <c r="W21" i="93"/>
  <c r="Q41" i="91"/>
  <c r="W27" i="88"/>
  <c r="W35" i="89"/>
  <c r="R35" i="92"/>
  <c r="S43" i="89"/>
  <c r="V14" i="87"/>
  <c r="R11" i="95"/>
  <c r="R14" i="88"/>
  <c r="U43" i="91"/>
  <c r="Q35" i="93"/>
  <c r="W11" i="88"/>
  <c r="S16" i="88"/>
  <c r="R32" i="91"/>
  <c r="W19" i="95"/>
  <c r="S37" i="88"/>
  <c r="V23" i="92"/>
  <c r="R48" i="94"/>
  <c r="S9" i="87"/>
  <c r="U38" i="94"/>
  <c r="V43" i="87"/>
  <c r="V35" i="94"/>
  <c r="S26" i="88"/>
  <c r="W37" i="87"/>
  <c r="R27" i="88"/>
  <c r="U28" i="87"/>
  <c r="U31" i="87"/>
  <c r="Q47" i="87"/>
  <c r="Q42" i="87"/>
  <c r="Q11" i="87"/>
  <c r="Q45" i="87"/>
  <c r="R35" i="90"/>
  <c r="Q35" i="88"/>
  <c r="Q33" i="88"/>
  <c r="S35" i="88"/>
  <c r="S22" i="95"/>
  <c r="S45" i="88"/>
  <c r="W43" i="92"/>
  <c r="R37" i="88"/>
  <c r="V41" i="87"/>
  <c r="R28" i="90"/>
  <c r="W36" i="91"/>
  <c r="R18" i="89"/>
  <c r="S47" i="93"/>
  <c r="S44" i="93"/>
  <c r="S18" i="87"/>
  <c r="W18" i="91"/>
  <c r="Q44" i="91"/>
  <c r="W43" i="87"/>
  <c r="S11" i="89"/>
  <c r="U14" i="90"/>
  <c r="S32" i="95"/>
  <c r="Q21" i="90"/>
  <c r="V38" i="87"/>
  <c r="S24" i="87"/>
  <c r="R48" i="91"/>
  <c r="R24" i="90"/>
  <c r="W47" i="90"/>
  <c r="R11" i="87"/>
  <c r="W28" i="90"/>
  <c r="Q30" i="88"/>
  <c r="R33" i="94"/>
  <c r="V48" i="94"/>
  <c r="R6" i="91"/>
  <c r="R47" i="91"/>
  <c r="Q17" i="88"/>
  <c r="R49" i="89"/>
  <c r="R47" i="88"/>
  <c r="R47" i="92"/>
  <c r="V39" i="91"/>
  <c r="S50" i="89"/>
  <c r="Q26" i="90"/>
  <c r="R8" i="88"/>
  <c r="R44" i="92"/>
  <c r="S33" i="90"/>
  <c r="W36" i="92"/>
  <c r="S35" i="95"/>
  <c r="R21" i="95"/>
  <c r="Q18" i="91"/>
  <c r="W45" i="93"/>
  <c r="U9" i="94"/>
  <c r="V10" i="89"/>
  <c r="S34" i="93"/>
  <c r="W46" i="90"/>
  <c r="Q24" i="87"/>
  <c r="Q48" i="87"/>
  <c r="Q18" i="87"/>
  <c r="U25" i="87"/>
  <c r="Q26" i="87"/>
  <c r="U47" i="87"/>
  <c r="S1" i="89" l="1"/>
  <c r="R1" i="94"/>
  <c r="V1" i="93"/>
  <c r="W1" i="87"/>
  <c r="V1" i="90"/>
  <c r="V1" i="95"/>
  <c r="W1" i="88"/>
  <c r="Q1" i="87"/>
  <c r="S1" i="88"/>
  <c r="V1" i="94"/>
  <c r="S1" i="94"/>
  <c r="Q1" i="95"/>
  <c r="V1" i="88"/>
  <c r="S1" i="92"/>
  <c r="U1" i="95"/>
  <c r="Q1" i="94"/>
  <c r="R1" i="92"/>
  <c r="V1" i="87"/>
  <c r="V1" i="91"/>
  <c r="V1" i="92"/>
  <c r="S1" i="93"/>
  <c r="U1" i="87"/>
  <c r="U1" i="90"/>
  <c r="S1" i="87"/>
  <c r="R1" i="88"/>
  <c r="R1" i="93"/>
  <c r="R1" i="87"/>
  <c r="Q1" i="90"/>
  <c r="R1" i="89"/>
  <c r="Q1" i="88"/>
  <c r="U1" i="94"/>
  <c r="R1" i="91"/>
  <c r="S1" i="90"/>
  <c r="U1" i="91"/>
  <c r="W1" i="90"/>
  <c r="R1" i="95"/>
  <c r="W1" i="93"/>
  <c r="Q1" i="91"/>
  <c r="R1" i="90"/>
  <c r="W1" i="89"/>
  <c r="W1" i="95"/>
  <c r="S1" i="95"/>
  <c r="U1" i="93"/>
  <c r="S1" i="91"/>
  <c r="W1" i="92"/>
  <c r="W1" i="91"/>
  <c r="W1" i="94"/>
  <c r="Q1" i="93"/>
  <c r="V1" i="89"/>
</calcChain>
</file>

<file path=xl/comments1.xml><?xml version="1.0" encoding="utf-8"?>
<comments xmlns="http://schemas.openxmlformats.org/spreadsheetml/2006/main">
  <authors>
    <author>Administrateur</author>
    <author>Manu</author>
  </authors>
  <commentList>
    <comment ref="F11" authorId="0" shapeId="0">
      <text>
        <r>
          <rPr>
            <b/>
            <sz val="9"/>
            <color indexed="81"/>
            <rFont val="Tahoma"/>
            <family val="2"/>
          </rPr>
          <t>CASTA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HUGUES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2" authorId="0" shapeId="0">
      <text>
        <r>
          <rPr>
            <b/>
            <sz val="9"/>
            <color indexed="81"/>
            <rFont val="Tahoma"/>
            <family val="2"/>
          </rPr>
          <t>BOUISSET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5" authorId="1" shapeId="0">
      <text>
        <r>
          <rPr>
            <b/>
            <sz val="9"/>
            <color indexed="81"/>
            <rFont val="Tahoma"/>
            <family val="2"/>
          </rPr>
          <t>PERETTI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Administrateur</author>
    <author>LANCIAL Gregory</author>
    <author>DIOLOGENT Remi</author>
    <author>BOUHENAF Masbar</author>
  </authors>
  <commentList>
    <comment ref="G9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imposé
FPTa nuit</t>
        </r>
      </text>
    </comment>
    <comment ref="D10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FPTa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imposé
FPTa nuit</t>
        </r>
      </text>
    </comment>
    <comment ref="E12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imposé
FPT nuit</t>
        </r>
      </text>
    </comment>
    <comment ref="C14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C15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COD jour</t>
        </r>
      </text>
    </comment>
    <comment ref="E15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imposé
EVa nuit</t>
        </r>
      </text>
    </comment>
    <comment ref="D17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EVa nuit</t>
        </r>
      </text>
    </comment>
    <comment ref="E17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Evc nuit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LANCIAL Gregory:</t>
        </r>
        <r>
          <rPr>
            <sz val="9"/>
            <color indexed="81"/>
            <rFont val="Tahoma"/>
            <family val="2"/>
          </rPr>
          <t xml:space="preserve">
EVc jour</t>
        </r>
      </text>
    </comment>
    <comment ref="F25" authorId="2" shapeId="0">
      <text>
        <r>
          <rPr>
            <b/>
            <sz val="9"/>
            <color indexed="81"/>
            <rFont val="Tahoma"/>
            <family val="2"/>
          </rPr>
          <t>DIOLOGENT Remi:</t>
        </r>
        <r>
          <rPr>
            <sz val="9"/>
            <color indexed="81"/>
            <rFont val="Tahoma"/>
            <family val="2"/>
          </rPr>
          <t xml:space="preserve">
CA imposé J</t>
        </r>
      </text>
    </comment>
    <comment ref="C26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CE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LANCIAL Gregory:</t>
        </r>
        <r>
          <rPr>
            <sz val="9"/>
            <color indexed="81"/>
            <rFont val="Tahoma"/>
            <family val="2"/>
          </rPr>
          <t xml:space="preserve">
VLM jour</t>
        </r>
      </text>
    </comment>
    <comment ref="E30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imposé
VPU nuit</t>
        </r>
      </text>
    </comment>
    <comment ref="H30" authorId="3" shapeId="0">
      <text>
        <r>
          <rPr>
            <b/>
            <sz val="9"/>
            <color indexed="81"/>
            <rFont val="Tahoma"/>
            <family val="2"/>
          </rPr>
          <t>BOUHENAF Masbar:</t>
        </r>
        <r>
          <rPr>
            <sz val="9"/>
            <color indexed="81"/>
            <rFont val="Tahoma"/>
            <family val="2"/>
          </rPr>
          <t xml:space="preserve">
CE JOUR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LANCIAL Gregory:</t>
        </r>
        <r>
          <rPr>
            <sz val="9"/>
            <color indexed="81"/>
            <rFont val="Tahoma"/>
            <family val="2"/>
          </rPr>
          <t xml:space="preserve">
VPU jour</t>
        </r>
      </text>
    </comment>
    <comment ref="C31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E31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VPUc nuit</t>
        </r>
      </text>
    </comment>
    <comment ref="C32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EV nuit</t>
        </r>
      </text>
    </comment>
    <comment ref="H32" authorId="1" shapeId="0">
      <text>
        <r>
          <rPr>
            <b/>
            <sz val="9"/>
            <color indexed="81"/>
            <rFont val="Tahoma"/>
            <family val="2"/>
          </rPr>
          <t>LANCIAL Gregory:
VPU J</t>
        </r>
      </text>
    </comment>
    <comment ref="E33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FPT jour</t>
        </r>
      </text>
    </comment>
    <comment ref="C35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 jour
FPT nuit</t>
        </r>
      </text>
    </comment>
    <comment ref="G35" authorId="1" shapeId="0">
      <text>
        <r>
          <rPr>
            <b/>
            <sz val="9"/>
            <color indexed="81"/>
            <rFont val="Tahoma"/>
            <family val="2"/>
          </rPr>
          <t>LANCIAL Gregory:</t>
        </r>
        <r>
          <rPr>
            <sz val="9"/>
            <color indexed="81"/>
            <rFont val="Tahoma"/>
            <family val="2"/>
          </rPr>
          <t xml:space="preserve">
Evc J</t>
        </r>
      </text>
    </comment>
    <comment ref="C36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 jour
VPU nuit</t>
        </r>
      </text>
    </comment>
    <comment ref="C38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</t>
        </r>
      </text>
    </comment>
    <comment ref="E38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FPTc nuit</t>
        </r>
      </text>
    </comment>
    <comment ref="E40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imposé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LANCIAL Gregory:</t>
        </r>
        <r>
          <rPr>
            <sz val="9"/>
            <color indexed="81"/>
            <rFont val="Tahoma"/>
            <family val="2"/>
          </rPr>
          <t xml:space="preserve">
EV jour</t>
        </r>
      </text>
    </comment>
    <comment ref="D41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standard jour</t>
        </r>
      </text>
    </comment>
    <comment ref="E41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imposé</t>
        </r>
      </text>
    </comment>
    <comment ref="F41" authorId="2" shapeId="0">
      <text>
        <r>
          <rPr>
            <b/>
            <sz val="9"/>
            <color indexed="81"/>
            <rFont val="Tahoma"/>
            <family val="2"/>
          </rPr>
          <t>DIOLOGENT Remi:</t>
        </r>
        <r>
          <rPr>
            <sz val="9"/>
            <color indexed="81"/>
            <rFont val="Tahoma"/>
            <family val="2"/>
          </rPr>
          <t xml:space="preserve">
VSAV J</t>
        </r>
      </text>
    </comment>
    <comment ref="D42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 nuit</t>
        </r>
      </text>
    </comment>
    <comment ref="F42" authorId="2" shapeId="0">
      <text>
        <r>
          <rPr>
            <b/>
            <sz val="9"/>
            <color indexed="81"/>
            <rFont val="Tahoma"/>
            <family val="2"/>
          </rPr>
          <t>DIOLOGENT Remi:</t>
        </r>
        <r>
          <rPr>
            <sz val="9"/>
            <color indexed="81"/>
            <rFont val="Tahoma"/>
            <family val="2"/>
          </rPr>
          <t xml:space="preserve">
EV J</t>
        </r>
      </text>
    </comment>
    <comment ref="E43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EV jour</t>
        </r>
      </text>
    </comment>
    <comment ref="C45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CE</t>
        </r>
      </text>
    </comment>
    <comment ref="E46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FPTc  jour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LANCIAL Gregory:</t>
        </r>
        <r>
          <rPr>
            <sz val="9"/>
            <color indexed="81"/>
            <rFont val="Tahoma"/>
            <family val="2"/>
          </rPr>
          <t xml:space="preserve">
CA imposé jour
EV nuit</t>
        </r>
      </text>
    </comment>
    <comment ref="C48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FPT jour</t>
        </r>
      </text>
    </comment>
    <comment ref="E48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VPUc  jour</t>
        </r>
      </text>
    </comment>
    <comment ref="C50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LANCIAL Gregory:</t>
        </r>
        <r>
          <rPr>
            <sz val="9"/>
            <color indexed="81"/>
            <rFont val="Tahoma"/>
            <family val="2"/>
          </rPr>
          <t xml:space="preserve">
PC Jour VPU nuit</t>
        </r>
      </text>
    </comment>
    <comment ref="C51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D51" authorId="0" shape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 nuit</t>
        </r>
      </text>
    </comment>
    <comment ref="G51" authorId="1" shapeId="0">
      <text>
        <r>
          <rPr>
            <b/>
            <sz val="9"/>
            <color indexed="81"/>
            <rFont val="Tahoma"/>
            <family val="2"/>
          </rPr>
          <t>LANCIAL Gregory:</t>
        </r>
        <r>
          <rPr>
            <sz val="9"/>
            <color indexed="81"/>
            <rFont val="Tahoma"/>
            <family val="2"/>
          </rPr>
          <t xml:space="preserve">
PCJ
VPU nuit</t>
        </r>
      </text>
    </comment>
    <comment ref="H51" authorId="1" shapeId="0">
      <text>
        <r>
          <rPr>
            <b/>
            <sz val="9"/>
            <color indexed="81"/>
            <rFont val="Tahoma"/>
            <family val="2"/>
          </rPr>
          <t>LANCIAL Gregory:</t>
        </r>
        <r>
          <rPr>
            <sz val="9"/>
            <color indexed="81"/>
            <rFont val="Tahoma"/>
            <family val="2"/>
          </rPr>
          <t xml:space="preserve">
VPU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LANCIAL Gregory:</t>
        </r>
        <r>
          <rPr>
            <sz val="9"/>
            <color indexed="81"/>
            <rFont val="Tahoma"/>
            <family val="2"/>
          </rPr>
          <t xml:space="preserve">
VPU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LANCIAL Gregory:</t>
        </r>
        <r>
          <rPr>
            <sz val="9"/>
            <color indexed="81"/>
            <rFont val="Tahoma"/>
            <family val="2"/>
          </rPr>
          <t xml:space="preserve">
CE</t>
        </r>
      </text>
    </comment>
  </commentList>
</comments>
</file>

<file path=xl/comments3.xml><?xml version="1.0" encoding="utf-8"?>
<comments xmlns="http://schemas.openxmlformats.org/spreadsheetml/2006/main">
  <authors>
    <author>DEPRAD Jean-Pierre</author>
  </authors>
  <commentList>
    <comment ref="L29" authorId="0" shapeId="0">
      <text>
        <r>
          <rPr>
            <b/>
            <sz val="9"/>
            <color indexed="81"/>
            <rFont val="Tahoma"/>
            <family val="2"/>
          </rPr>
          <t>DEPRAD Jean-Pierre:</t>
        </r>
        <r>
          <rPr>
            <sz val="9"/>
            <color indexed="81"/>
            <rFont val="Tahoma"/>
            <family val="2"/>
          </rPr>
          <t xml:space="preserve">
12h a deplacer</t>
        </r>
      </text>
    </comment>
  </commentList>
</comments>
</file>

<file path=xl/comments4.xml><?xml version="1.0" encoding="utf-8"?>
<comments xmlns="http://schemas.openxmlformats.org/spreadsheetml/2006/main">
  <authors>
    <author>Administrateur</author>
  </authors>
  <commentList>
    <comment ref="G36" authorId="0" shapeId="0">
      <text>
        <r>
          <rPr>
            <b/>
            <sz val="8"/>
            <color indexed="81"/>
            <rFont val="Tahoma"/>
            <family val="2"/>
          </rPr>
          <t>12h à déplacer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Administrateur</author>
  </authors>
  <commentList>
    <comment ref="Q31" authorId="0" shape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CAMERLO Lionel</author>
  </authors>
  <commentList>
    <comment ref="E58" authorId="0" shapeId="0">
      <text>
        <r>
          <rPr>
            <b/>
            <sz val="9"/>
            <color indexed="81"/>
            <rFont val="Tahoma"/>
            <family val="2"/>
          </rPr>
          <t>CAMERLO Lionel:</t>
        </r>
        <r>
          <rPr>
            <sz val="9"/>
            <color indexed="81"/>
            <rFont val="Tahoma"/>
            <family val="2"/>
          </rPr>
          <t xml:space="preserve">
+DECITRE</t>
        </r>
      </text>
    </comment>
  </commentList>
</comments>
</file>

<file path=xl/sharedStrings.xml><?xml version="1.0" encoding="utf-8"?>
<sst xmlns="http://schemas.openxmlformats.org/spreadsheetml/2006/main" count="2967" uniqueCount="201">
  <si>
    <t>CA</t>
  </si>
  <si>
    <t>CAJ</t>
  </si>
  <si>
    <t>CAN</t>
  </si>
  <si>
    <t>AT</t>
  </si>
  <si>
    <t>CM</t>
  </si>
  <si>
    <t>CDG</t>
  </si>
  <si>
    <t>ST</t>
  </si>
  <si>
    <t>EV</t>
  </si>
  <si>
    <t>CE</t>
  </si>
  <si>
    <t>CP</t>
  </si>
  <si>
    <t>AA</t>
  </si>
  <si>
    <t>PCJ</t>
  </si>
  <si>
    <t>PCN</t>
  </si>
  <si>
    <t>SHR</t>
  </si>
  <si>
    <t>STJ</t>
  </si>
  <si>
    <t>STN</t>
  </si>
  <si>
    <t>CEJ</t>
  </si>
  <si>
    <t>CEN</t>
  </si>
  <si>
    <t>VPU</t>
  </si>
  <si>
    <t>VPUc</t>
  </si>
  <si>
    <t>CAJ/STN</t>
  </si>
  <si>
    <t>CAJ/CEN</t>
  </si>
  <si>
    <t>FPT</t>
  </si>
  <si>
    <t>FPTc</t>
  </si>
  <si>
    <t>STJ/CAN</t>
  </si>
  <si>
    <t>CEJ/CAN</t>
  </si>
  <si>
    <t>TP</t>
  </si>
  <si>
    <t>CA Jour</t>
  </si>
  <si>
    <t>CA Nuit</t>
  </si>
  <si>
    <t>Absence jour</t>
  </si>
  <si>
    <t>Absence Nuit</t>
  </si>
  <si>
    <t>AAJ</t>
  </si>
  <si>
    <t>AAN</t>
  </si>
  <si>
    <t>CAJ/AAN</t>
  </si>
  <si>
    <t>AAJ/CAN</t>
  </si>
  <si>
    <t>effectif total</t>
  </si>
  <si>
    <t>CPJ</t>
  </si>
  <si>
    <t>CPN</t>
  </si>
  <si>
    <t>CAJ/CPN</t>
  </si>
  <si>
    <t>CPJ/CAN</t>
  </si>
  <si>
    <t>CEJ/CPN</t>
  </si>
  <si>
    <t>VEN</t>
  </si>
  <si>
    <t>MUT</t>
  </si>
  <si>
    <t>VID</t>
  </si>
  <si>
    <t>PC 24</t>
  </si>
  <si>
    <t>RPM</t>
  </si>
  <si>
    <t>CAJ/V</t>
  </si>
  <si>
    <t>V/CAN</t>
  </si>
  <si>
    <t>Equipes</t>
  </si>
  <si>
    <t>STJ/V</t>
  </si>
  <si>
    <t>CAJ/PCN</t>
  </si>
  <si>
    <t>VSAV 24h</t>
  </si>
  <si>
    <t>VSAV jour</t>
  </si>
  <si>
    <t>VSAV nuit</t>
  </si>
  <si>
    <t>VLM 24h</t>
  </si>
  <si>
    <t>VLM jour</t>
  </si>
  <si>
    <t>VLM nuit</t>
  </si>
  <si>
    <t>12h</t>
  </si>
  <si>
    <t>CAJ/Feu</t>
  </si>
  <si>
    <t>Feu/CAN</t>
  </si>
  <si>
    <t>STJ/Feu</t>
  </si>
  <si>
    <t>STJ/PCN</t>
  </si>
  <si>
    <t>Evc</t>
  </si>
  <si>
    <t>CG 12h</t>
  </si>
  <si>
    <t>CDG 12h</t>
  </si>
  <si>
    <t>VPU 12h</t>
  </si>
  <si>
    <t>VPUc 12h</t>
  </si>
  <si>
    <t>FPT 12h</t>
  </si>
  <si>
    <t>FPTc 12h</t>
  </si>
  <si>
    <t>Evc 12h</t>
  </si>
  <si>
    <t>VPUa</t>
  </si>
  <si>
    <t>VPUa 12h</t>
  </si>
  <si>
    <t>FPTa</t>
  </si>
  <si>
    <t>FPTa 12h</t>
  </si>
  <si>
    <t>EVa</t>
  </si>
  <si>
    <t>Eva 12h</t>
  </si>
  <si>
    <t>EV 12h</t>
  </si>
  <si>
    <t>VID 12h</t>
  </si>
  <si>
    <t>VSAV 12h</t>
  </si>
  <si>
    <t>VLM 12h</t>
  </si>
  <si>
    <t>PC 12h</t>
  </si>
  <si>
    <t>Fonctions    24h</t>
  </si>
  <si>
    <t>Fonctions 12h</t>
  </si>
  <si>
    <t>Nombre de 12h</t>
  </si>
  <si>
    <t>PCJ/CAN</t>
  </si>
  <si>
    <t>ST 12h</t>
  </si>
  <si>
    <t>CE 12h</t>
  </si>
  <si>
    <t>CP 12h</t>
  </si>
  <si>
    <t>AA 12h</t>
  </si>
  <si>
    <t>AT 12h</t>
  </si>
  <si>
    <t>RPM 12h</t>
  </si>
  <si>
    <t>CM 12h</t>
  </si>
  <si>
    <t>HUGUES</t>
  </si>
  <si>
    <t>ROSTAND</t>
  </si>
  <si>
    <t>BOUISSET</t>
  </si>
  <si>
    <t>DECITRE</t>
  </si>
  <si>
    <t>SOG</t>
  </si>
  <si>
    <t>INC2</t>
  </si>
  <si>
    <t>Groupe</t>
  </si>
  <si>
    <t>CA ops</t>
  </si>
  <si>
    <t>EPSa</t>
  </si>
  <si>
    <t>EPS</t>
  </si>
  <si>
    <t>VSRa</t>
  </si>
  <si>
    <t>EPSc</t>
  </si>
  <si>
    <t>VSRc</t>
  </si>
  <si>
    <t>VSR</t>
  </si>
  <si>
    <t>EPSa 12h</t>
  </si>
  <si>
    <t>EPSc 12h</t>
  </si>
  <si>
    <t>EPS 12h</t>
  </si>
  <si>
    <t>VSRa 12h</t>
  </si>
  <si>
    <t>VSRc 12h</t>
  </si>
  <si>
    <t>VSR 12h</t>
  </si>
  <si>
    <t>date d'entrée SPP</t>
  </si>
  <si>
    <t>Grade</t>
  </si>
  <si>
    <t>Date de nomination</t>
  </si>
  <si>
    <t>ADJUDANT</t>
  </si>
  <si>
    <t>CARTIER</t>
  </si>
  <si>
    <t>CARTAUT</t>
  </si>
  <si>
    <t>MASSELIN</t>
  </si>
  <si>
    <t>SELLES</t>
  </si>
  <si>
    <t>SERGENT</t>
  </si>
  <si>
    <t>BALLESTER</t>
  </si>
  <si>
    <t>ORIOL</t>
  </si>
  <si>
    <t>DEPRAD</t>
  </si>
  <si>
    <t>FLORES</t>
  </si>
  <si>
    <t>HEURTEBISE</t>
  </si>
  <si>
    <t>CAPORAL</t>
  </si>
  <si>
    <t>MONTALEGRE</t>
  </si>
  <si>
    <t>SERANO G</t>
  </si>
  <si>
    <t>GILSON</t>
  </si>
  <si>
    <t>PERINO</t>
  </si>
  <si>
    <t>INC1</t>
  </si>
  <si>
    <t>LANCIAL</t>
  </si>
  <si>
    <t>MOURCIA</t>
  </si>
  <si>
    <t>LUPI</t>
  </si>
  <si>
    <t>ROOS</t>
  </si>
  <si>
    <t>EON</t>
  </si>
  <si>
    <t>MATEO</t>
  </si>
  <si>
    <t>BARREAU</t>
  </si>
  <si>
    <t>VALERIAN</t>
  </si>
  <si>
    <t>ROUSTAN</t>
  </si>
  <si>
    <t>WENGER</t>
  </si>
  <si>
    <t>MALET</t>
  </si>
  <si>
    <t>REY F</t>
  </si>
  <si>
    <t>LUN.</t>
  </si>
  <si>
    <t>JEU.</t>
  </si>
  <si>
    <t>DIM.</t>
  </si>
  <si>
    <t>MER.</t>
  </si>
  <si>
    <t>SAM.</t>
  </si>
  <si>
    <t>MAR.</t>
  </si>
  <si>
    <t>VEN.</t>
  </si>
  <si>
    <t>répartition par groupe en 12h</t>
  </si>
  <si>
    <t>v</t>
  </si>
  <si>
    <t>CEQ</t>
  </si>
  <si>
    <t>DIOLOGENT</t>
  </si>
  <si>
    <t>GUEROULT</t>
  </si>
  <si>
    <t>SALMI</t>
  </si>
  <si>
    <t>DYLIK</t>
  </si>
  <si>
    <t>LAURENT J</t>
  </si>
  <si>
    <t>GRIMM</t>
  </si>
  <si>
    <t>FIGUEIRINHA</t>
  </si>
  <si>
    <t>BLANCHARD</t>
  </si>
  <si>
    <t>LHERBIER</t>
  </si>
  <si>
    <t>USSH</t>
  </si>
  <si>
    <t>LUBRANO</t>
  </si>
  <si>
    <t>NORMAND</t>
  </si>
  <si>
    <t>Absence nuit</t>
  </si>
  <si>
    <t>CG</t>
  </si>
  <si>
    <t>CA covid</t>
  </si>
  <si>
    <t>CAN covid</t>
  </si>
  <si>
    <t>CAJ covid</t>
  </si>
  <si>
    <t>Minimum par compétence</t>
  </si>
  <si>
    <t>pas formé</t>
  </si>
  <si>
    <t>H9:H12</t>
  </si>
  <si>
    <t>H9:H18</t>
  </si>
  <si>
    <t>H19:H33</t>
  </si>
  <si>
    <t>F9:F12</t>
  </si>
  <si>
    <t>F9:F18</t>
  </si>
  <si>
    <t>F19:F33</t>
  </si>
  <si>
    <t>Plage des SOG</t>
  </si>
  <si>
    <t>Plage des INC2</t>
  </si>
  <si>
    <t>Plage des INC1</t>
  </si>
  <si>
    <t>Nombre de CA maxi</t>
  </si>
  <si>
    <t>Nombre de 12h maxi</t>
  </si>
  <si>
    <t>Nbre</t>
  </si>
  <si>
    <t>Présence mini</t>
  </si>
  <si>
    <t>Absence maxi</t>
  </si>
  <si>
    <t>Plage du tableau</t>
  </si>
  <si>
    <t>C9:M52</t>
  </si>
  <si>
    <t xml:space="preserve">Ici j'ai nommé une plage rngTEST pour que tu constate que quand on le déplace par insertion ou suppression de colonne </t>
  </si>
  <si>
    <t>ou  par insertion ou suppression de ligne</t>
  </si>
  <si>
    <t>C'est toujours la plage en jaune qui est défini dans le gestionnaire</t>
  </si>
  <si>
    <t>On peut même l'agrandir par la droite en insérant une colonne avant la colonneH</t>
  </si>
  <si>
    <t>… Et l'agrandir par le bas en insérant une ligne avant la ligne 12</t>
  </si>
  <si>
    <t>Par suite tant qu'il reste au moins une cellule ta plage est toujours "vivante"</t>
  </si>
  <si>
    <t>G9:G12</t>
  </si>
  <si>
    <t>G9:G18</t>
  </si>
  <si>
    <t>G19:G34</t>
  </si>
  <si>
    <t>L9:L12</t>
  </si>
  <si>
    <t>L9:L18</t>
  </si>
  <si>
    <t>L19:L34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</si>
</sst>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29" x14ac:knownFonts="1">
    <font>
      <sz val="10"/>
      <name val="Arial"/>
    </font>
    <font>
      <b/>
      <sz val="16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indexed="63"/>
      <name val="Arial"/>
      <family val="2"/>
    </font>
    <font>
      <b/>
      <sz val="10"/>
      <color indexed="12"/>
      <name val="Arial"/>
      <family val="2"/>
    </font>
    <font>
      <b/>
      <sz val="10"/>
      <color indexed="40"/>
      <name val="Arial"/>
      <family val="2"/>
    </font>
    <font>
      <b/>
      <sz val="9"/>
      <name val="Arial"/>
      <family val="2"/>
    </font>
    <font>
      <b/>
      <sz val="9"/>
      <color indexed="63"/>
      <name val="Arial"/>
      <family val="2"/>
    </font>
    <font>
      <b/>
      <sz val="8"/>
      <color indexed="63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2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rgb="FF00B0F0"/>
      <name val="Arial"/>
      <family val="2"/>
    </font>
    <font>
      <b/>
      <sz val="8"/>
      <color theme="9" tint="-0.499984740745262"/>
      <name val="Arial"/>
      <family val="2"/>
    </font>
    <font>
      <sz val="14"/>
      <color rgb="FFFF0000"/>
      <name val="Arial"/>
      <family val="2"/>
    </font>
    <font>
      <b/>
      <sz val="10"/>
      <color rgb="FF0070C0"/>
      <name val="Arial"/>
      <family val="2"/>
    </font>
    <font>
      <sz val="11"/>
      <name val="Calibri"/>
      <family val="2"/>
      <scheme val="minor"/>
    </font>
    <font>
      <b/>
      <sz val="9"/>
      <color theme="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0">
    <xf numFmtId="0" fontId="0" fillId="0" borderId="0" xfId="0"/>
    <xf numFmtId="0" fontId="9" fillId="15" borderId="1" xfId="0" applyFont="1" applyFill="1" applyBorder="1" applyAlignment="1" applyProtection="1">
      <alignment horizontal="center" vertic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9" fillId="20" borderId="1" xfId="0" applyFont="1" applyFill="1" applyBorder="1" applyAlignment="1" applyProtection="1">
      <alignment horizontal="center" vertical="center"/>
      <protection locked="0"/>
    </xf>
    <xf numFmtId="0" fontId="2" fillId="20" borderId="1" xfId="0" applyFont="1" applyFill="1" applyBorder="1" applyAlignment="1" applyProtection="1">
      <alignment horizontal="center" vertical="center"/>
      <protection locked="0"/>
    </xf>
    <xf numFmtId="0" fontId="9" fillId="17" borderId="1" xfId="0" applyFont="1" applyFill="1" applyBorder="1" applyAlignment="1" applyProtection="1">
      <alignment horizontal="center" vertical="center"/>
      <protection locked="0"/>
    </xf>
    <xf numFmtId="0" fontId="2" fillId="17" borderId="1" xfId="0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vertical="center" wrapText="1"/>
      <protection locked="0"/>
    </xf>
    <xf numFmtId="0" fontId="2" fillId="20" borderId="1" xfId="0" applyFont="1" applyFill="1" applyBorder="1" applyAlignment="1" applyProtection="1">
      <alignment vertical="center" wrapText="1"/>
      <protection locked="0"/>
    </xf>
    <xf numFmtId="0" fontId="2" fillId="9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14" borderId="1" xfId="0" applyNumberFormat="1" applyFont="1" applyFill="1" applyBorder="1" applyAlignment="1" applyProtection="1">
      <alignment horizontal="center" vertical="center"/>
      <protection locked="0"/>
    </xf>
    <xf numFmtId="0" fontId="2" fillId="19" borderId="0" xfId="0" applyFont="1" applyFill="1" applyBorder="1" applyAlignment="1" applyProtection="1">
      <alignment vertical="center" wrapText="1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7" fillId="0" borderId="19" xfId="0" applyFont="1" applyBorder="1" applyAlignment="1" applyProtection="1">
      <alignment horizontal="center" vertical="center"/>
      <protection locked="0"/>
    </xf>
    <xf numFmtId="0" fontId="24" fillId="0" borderId="3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/>
      <protection locked="0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3" fillId="16" borderId="1" xfId="0" applyFont="1" applyFill="1" applyBorder="1" applyAlignment="1" applyProtection="1">
      <alignment horizontal="center" vertic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3" fillId="8" borderId="1" xfId="0" applyNumberFormat="1" applyFont="1" applyFill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horizontal="center" wrapText="1"/>
      <protection locked="0"/>
    </xf>
    <xf numFmtId="0" fontId="2" fillId="19" borderId="4" xfId="0" applyFont="1" applyFill="1" applyBorder="1" applyAlignment="1" applyProtection="1">
      <alignment horizontal="center" vertical="center"/>
      <protection locked="0"/>
    </xf>
    <xf numFmtId="0" fontId="10" fillId="11" borderId="1" xfId="0" applyFont="1" applyFill="1" applyBorder="1" applyAlignment="1" applyProtection="1">
      <alignment horizontal="center" vertical="center"/>
      <protection locked="0"/>
    </xf>
    <xf numFmtId="0" fontId="14" fillId="18" borderId="4" xfId="0" applyFont="1" applyFill="1" applyBorder="1" applyAlignment="1" applyProtection="1">
      <alignment horizontal="center" vertical="center"/>
      <protection locked="0"/>
    </xf>
    <xf numFmtId="0" fontId="2" fillId="11" borderId="4" xfId="0" applyFont="1" applyFill="1" applyBorder="1" applyAlignment="1" applyProtection="1">
      <alignment horizontal="center" vertical="center"/>
      <protection locked="0"/>
    </xf>
    <xf numFmtId="0" fontId="2" fillId="19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19" borderId="1" xfId="0" applyNumberFormat="1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14" fillId="19" borderId="4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Protection="1">
      <protection locked="0"/>
    </xf>
    <xf numFmtId="0" fontId="5" fillId="0" borderId="0" xfId="0" applyNumberFormat="1" applyFont="1" applyAlignment="1" applyProtection="1">
      <alignment horizontal="center"/>
      <protection locked="0"/>
    </xf>
    <xf numFmtId="0" fontId="2" fillId="0" borderId="12" xfId="0" applyNumberFormat="1" applyFont="1" applyBorder="1" applyAlignment="1" applyProtection="1">
      <alignment horizontal="center" vertical="center" wrapText="1"/>
      <protection locked="0"/>
    </xf>
    <xf numFmtId="0" fontId="2" fillId="0" borderId="8" xfId="0" applyNumberFormat="1" applyFont="1" applyBorder="1" applyAlignment="1" applyProtection="1">
      <alignment horizontal="center" vertical="center" wrapText="1"/>
      <protection locked="0"/>
    </xf>
    <xf numFmtId="0" fontId="2" fillId="0" borderId="2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2" fillId="15" borderId="29" xfId="0" applyNumberFormat="1" applyFont="1" applyFill="1" applyBorder="1" applyAlignment="1" applyProtection="1">
      <alignment vertical="center"/>
      <protection locked="0"/>
    </xf>
    <xf numFmtId="0" fontId="25" fillId="0" borderId="0" xfId="0" applyNumberFormat="1" applyFont="1" applyBorder="1" applyAlignment="1" applyProtection="1">
      <alignment vertical="center"/>
      <protection locked="0"/>
    </xf>
    <xf numFmtId="0" fontId="2" fillId="15" borderId="16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26" xfId="0" applyNumberFormat="1" applyFont="1" applyFill="1" applyBorder="1" applyAlignment="1" applyProtection="1">
      <alignment vertical="center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2" xfId="0" applyNumberFormat="1" applyFont="1" applyBorder="1" applyAlignment="1" applyProtection="1">
      <alignment horizontal="center" vertical="center"/>
      <protection locked="0"/>
    </xf>
    <xf numFmtId="0" fontId="2" fillId="15" borderId="2" xfId="0" applyNumberFormat="1" applyFont="1" applyFill="1" applyBorder="1" applyAlignment="1" applyProtection="1">
      <alignment horizontal="center" vertical="center" wrapText="1"/>
      <protection locked="0"/>
    </xf>
    <xf numFmtId="0" fontId="27" fillId="15" borderId="30" xfId="0" applyNumberFormat="1" applyFont="1" applyFill="1" applyBorder="1" applyAlignment="1" applyProtection="1">
      <alignment horizontal="center" vertical="center"/>
      <protection locked="0"/>
    </xf>
    <xf numFmtId="0" fontId="5" fillId="0" borderId="20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0" fontId="2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15" borderId="1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5" fillId="20" borderId="20" xfId="0" applyNumberFormat="1" applyFont="1" applyFill="1" applyBorder="1" applyAlignment="1" applyProtection="1">
      <alignment horizontal="center" vertical="center"/>
      <protection locked="0"/>
    </xf>
    <xf numFmtId="0" fontId="5" fillId="20" borderId="1" xfId="0" applyNumberFormat="1" applyFont="1" applyFill="1" applyBorder="1" applyAlignment="1" applyProtection="1">
      <alignment horizontal="center" vertical="center"/>
      <protection locked="0"/>
    </xf>
    <xf numFmtId="0" fontId="2" fillId="2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0" borderId="14" xfId="0" applyNumberFormat="1" applyFont="1" applyFill="1" applyBorder="1" applyAlignment="1" applyProtection="1">
      <alignment vertical="center"/>
      <protection locked="0"/>
    </xf>
    <xf numFmtId="0" fontId="5" fillId="20" borderId="0" xfId="0" applyNumberFormat="1" applyFont="1" applyFill="1" applyAlignment="1" applyProtection="1">
      <alignment horizontal="center" vertical="center"/>
      <protection locked="0"/>
    </xf>
    <xf numFmtId="14" fontId="27" fillId="15" borderId="20" xfId="0" applyNumberFormat="1" applyFont="1" applyFill="1" applyBorder="1" applyAlignment="1" applyProtection="1">
      <alignment horizontal="center" vertical="center"/>
      <protection locked="0"/>
    </xf>
    <xf numFmtId="14" fontId="27" fillId="15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7" fillId="15" borderId="14" xfId="0" applyFont="1" applyFill="1" applyBorder="1" applyAlignment="1" applyProtection="1">
      <alignment horizontal="center" vertical="center"/>
      <protection locked="0"/>
    </xf>
    <xf numFmtId="0" fontId="18" fillId="15" borderId="13" xfId="0" applyNumberFormat="1" applyFont="1" applyFill="1" applyBorder="1" applyAlignment="1" applyProtection="1">
      <alignment vertical="center"/>
      <protection locked="0"/>
    </xf>
    <xf numFmtId="0" fontId="18" fillId="15" borderId="16" xfId="0" applyNumberFormat="1" applyFont="1" applyFill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20" borderId="20" xfId="0" applyNumberFormat="1" applyFont="1" applyFill="1" applyBorder="1" applyAlignment="1" applyProtection="1">
      <protection locked="0"/>
    </xf>
    <xf numFmtId="0" fontId="5" fillId="20" borderId="1" xfId="0" applyNumberFormat="1" applyFont="1" applyFill="1" applyBorder="1" applyAlignment="1" applyProtection="1">
      <protection locked="0"/>
    </xf>
    <xf numFmtId="0" fontId="5" fillId="20" borderId="1" xfId="0" applyNumberFormat="1" applyFont="1" applyFill="1" applyBorder="1" applyAlignment="1" applyProtection="1">
      <alignment horizontal="center"/>
      <protection locked="0"/>
    </xf>
    <xf numFmtId="0" fontId="5" fillId="20" borderId="14" xfId="0" applyNumberFormat="1" applyFont="1" applyFill="1" applyBorder="1" applyAlignment="1" applyProtection="1">
      <protection locked="0"/>
    </xf>
    <xf numFmtId="0" fontId="18" fillId="20" borderId="0" xfId="0" applyNumberFormat="1" applyFont="1" applyFill="1" applyAlignment="1" applyProtection="1">
      <alignment vertical="center"/>
      <protection locked="0"/>
    </xf>
    <xf numFmtId="0" fontId="18" fillId="0" borderId="0" xfId="0" applyNumberFormat="1" applyFont="1" applyBorder="1" applyAlignment="1" applyProtection="1">
      <alignment horizontal="center" vertical="center"/>
      <protection locked="0"/>
    </xf>
    <xf numFmtId="0" fontId="5" fillId="15" borderId="1" xfId="0" applyNumberFormat="1" applyFont="1" applyFill="1" applyBorder="1" applyAlignment="1" applyProtection="1">
      <alignment horizontal="center" vertical="center"/>
      <protection locked="0"/>
    </xf>
    <xf numFmtId="0" fontId="25" fillId="0" borderId="0" xfId="0" applyNumberFormat="1" applyFont="1" applyBorder="1" applyAlignment="1" applyProtection="1">
      <alignment vertical="center" wrapText="1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21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21" borderId="1" xfId="0" applyNumberFormat="1" applyFont="1" applyFill="1" applyBorder="1" applyAlignment="1" applyProtection="1">
      <alignment horizontal="center" vertical="center"/>
      <protection locked="0"/>
    </xf>
    <xf numFmtId="0" fontId="5" fillId="20" borderId="0" xfId="0" applyNumberFormat="1" applyFont="1" applyFill="1" applyBorder="1" applyProtection="1">
      <protection locked="0"/>
    </xf>
    <xf numFmtId="0" fontId="5" fillId="20" borderId="0" xfId="0" applyNumberFormat="1" applyFont="1" applyFill="1" applyProtection="1">
      <protection locked="0"/>
    </xf>
    <xf numFmtId="14" fontId="27" fillId="15" borderId="6" xfId="0" applyNumberFormat="1" applyFont="1" applyFill="1" applyBorder="1" applyAlignment="1" applyProtection="1">
      <alignment horizontal="center" vertical="center"/>
      <protection locked="0"/>
    </xf>
    <xf numFmtId="14" fontId="27" fillId="15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27" fillId="15" borderId="15" xfId="0" applyNumberFormat="1" applyFont="1" applyFill="1" applyBorder="1" applyAlignment="1" applyProtection="1">
      <alignment horizontal="center" vertical="center"/>
      <protection locked="0"/>
    </xf>
    <xf numFmtId="0" fontId="2" fillId="0" borderId="22" xfId="0" applyNumberFormat="1" applyFont="1" applyBorder="1" applyAlignment="1" applyProtection="1">
      <alignment horizontal="center" vertical="center"/>
      <protection locked="0"/>
    </xf>
    <xf numFmtId="0" fontId="2" fillId="15" borderId="0" xfId="0" applyNumberFormat="1" applyFont="1" applyFill="1" applyAlignment="1" applyProtection="1">
      <alignment horizontal="center"/>
      <protection locked="0"/>
    </xf>
    <xf numFmtId="0" fontId="5" fillId="15" borderId="0" xfId="0" applyNumberFormat="1" applyFont="1" applyFill="1" applyAlignment="1" applyProtection="1">
      <alignment horizontal="center" vertical="center"/>
      <protection locked="0"/>
    </xf>
    <xf numFmtId="0" fontId="2" fillId="0" borderId="2" xfId="0" applyNumberFormat="1" applyFont="1" applyBorder="1" applyAlignment="1" applyProtection="1">
      <alignment horizontal="center" vertical="center"/>
      <protection locked="0"/>
    </xf>
    <xf numFmtId="0" fontId="2" fillId="15" borderId="24" xfId="0" applyNumberFormat="1" applyFont="1" applyFill="1" applyBorder="1" applyAlignment="1" applyProtection="1">
      <alignment horizontal="center" vertical="center"/>
      <protection locked="0"/>
    </xf>
    <xf numFmtId="0" fontId="2" fillId="15" borderId="14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NumberFormat="1" applyFont="1" applyBorder="1" applyAlignment="1" applyProtection="1">
      <alignment horizontal="center" vertical="center"/>
      <protection locked="0"/>
    </xf>
    <xf numFmtId="0" fontId="2" fillId="15" borderId="15" xfId="0" applyNumberFormat="1" applyFont="1" applyFill="1" applyBorder="1" applyAlignment="1" applyProtection="1">
      <alignment horizontal="center" vertical="center"/>
      <protection locked="0"/>
    </xf>
    <xf numFmtId="14" fontId="14" fillId="15" borderId="0" xfId="0" applyNumberFormat="1" applyFont="1" applyFill="1" applyAlignment="1" applyProtection="1">
      <alignment horizontal="center" vertical="center"/>
      <protection locked="0"/>
    </xf>
    <xf numFmtId="14" fontId="14" fillId="0" borderId="0" xfId="0" applyNumberFormat="1" applyFont="1" applyAlignment="1" applyProtection="1">
      <alignment horizontal="center" vertical="center"/>
      <protection locked="0"/>
    </xf>
    <xf numFmtId="14" fontId="14" fillId="0" borderId="0" xfId="0" applyNumberFormat="1" applyFont="1" applyBorder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vertical="center"/>
      <protection locked="0"/>
    </xf>
    <xf numFmtId="14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1" fillId="15" borderId="0" xfId="0" applyFont="1" applyFill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locked="0"/>
    </xf>
    <xf numFmtId="0" fontId="1" fillId="0" borderId="10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15" borderId="0" xfId="0" applyFont="1" applyFill="1" applyAlignment="1" applyProtection="1">
      <alignment horizontal="center" vertical="center"/>
      <protection locked="0"/>
    </xf>
    <xf numFmtId="0" fontId="2" fillId="15" borderId="0" xfId="0" applyFont="1" applyFill="1" applyBorder="1" applyAlignment="1" applyProtection="1">
      <alignment horizontal="center" vertical="center"/>
      <protection locked="0"/>
    </xf>
    <xf numFmtId="0" fontId="9" fillId="15" borderId="1" xfId="0" applyFont="1" applyFill="1" applyBorder="1" applyAlignment="1" applyProtection="1">
      <alignment horizontal="center" vertical="center" wrapText="1"/>
      <protection locked="0"/>
    </xf>
    <xf numFmtId="0" fontId="22" fillId="15" borderId="1" xfId="0" applyFont="1" applyFill="1" applyBorder="1" applyAlignment="1" applyProtection="1">
      <alignment horizontal="center" vertical="center" wrapText="1"/>
      <protection locked="0"/>
    </xf>
    <xf numFmtId="0" fontId="22" fillId="17" borderId="1" xfId="0" applyFont="1" applyFill="1" applyBorder="1" applyAlignment="1" applyProtection="1">
      <alignment horizontal="center" vertical="center" wrapText="1"/>
      <protection locked="0"/>
    </xf>
    <xf numFmtId="0" fontId="9" fillId="17" borderId="1" xfId="0" applyFont="1" applyFill="1" applyBorder="1" applyAlignment="1" applyProtection="1">
      <alignment horizontal="center" vertical="center" wrapText="1"/>
      <protection locked="0"/>
    </xf>
    <xf numFmtId="0" fontId="14" fillId="9" borderId="1" xfId="0" applyFont="1" applyFill="1" applyBorder="1" applyAlignment="1" applyProtection="1">
      <alignment horizontal="center" vertical="center"/>
      <protection locked="0"/>
    </xf>
    <xf numFmtId="0" fontId="12" fillId="11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22" fillId="15" borderId="1" xfId="0" applyFont="1" applyFill="1" applyBorder="1" applyAlignment="1" applyProtection="1">
      <alignment horizontal="center" vertical="center"/>
      <protection locked="0"/>
    </xf>
    <xf numFmtId="0" fontId="21" fillId="17" borderId="1" xfId="0" applyFont="1" applyFill="1" applyBorder="1" applyAlignment="1" applyProtection="1">
      <alignment horizontal="center" vertical="center"/>
      <protection locked="0"/>
    </xf>
    <xf numFmtId="0" fontId="22" fillId="17" borderId="1" xfId="0" applyFont="1" applyFill="1" applyBorder="1" applyAlignment="1" applyProtection="1">
      <alignment horizontal="center" vertical="center"/>
      <protection locked="0"/>
    </xf>
    <xf numFmtId="0" fontId="2" fillId="15" borderId="0" xfId="0" applyFont="1" applyFill="1" applyBorder="1" applyAlignment="1" applyProtection="1">
      <alignment vertical="center"/>
      <protection locked="0"/>
    </xf>
    <xf numFmtId="0" fontId="9" fillId="15" borderId="13" xfId="0" applyFont="1" applyFill="1" applyBorder="1" applyAlignment="1" applyProtection="1">
      <alignment horizontal="center" vertical="center"/>
      <protection locked="0"/>
    </xf>
    <xf numFmtId="0" fontId="28" fillId="15" borderId="13" xfId="0" applyFont="1" applyFill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vertical="center" wrapText="1"/>
      <protection locked="0"/>
    </xf>
    <xf numFmtId="0" fontId="2" fillId="11" borderId="1" xfId="0" applyFont="1" applyFill="1" applyBorder="1" applyAlignment="1" applyProtection="1">
      <alignment horizontal="center" vertical="center"/>
      <protection locked="0"/>
    </xf>
    <xf numFmtId="0" fontId="5" fillId="19" borderId="0" xfId="0" applyFont="1" applyFill="1" applyBorder="1" applyAlignment="1" applyProtection="1">
      <alignment horizontal="center" vertical="center"/>
      <protection locked="0"/>
    </xf>
    <xf numFmtId="0" fontId="4" fillId="11" borderId="1" xfId="0" applyFont="1" applyFill="1" applyBorder="1" applyAlignment="1" applyProtection="1">
      <alignment horizontal="center" vertical="center"/>
      <protection locked="0"/>
    </xf>
    <xf numFmtId="0" fontId="5" fillId="19" borderId="0" xfId="0" applyFont="1" applyFill="1" applyAlignment="1" applyProtection="1">
      <alignment horizontal="center" vertical="center"/>
      <protection locked="0"/>
    </xf>
    <xf numFmtId="0" fontId="23" fillId="11" borderId="1" xfId="0" applyFont="1" applyFill="1" applyBorder="1" applyAlignment="1" applyProtection="1">
      <alignment horizontal="center" vertical="center"/>
      <protection locked="0"/>
    </xf>
    <xf numFmtId="0" fontId="4" fillId="9" borderId="1" xfId="0" applyFont="1" applyFill="1" applyBorder="1" applyAlignment="1" applyProtection="1">
      <alignment horizontal="center" vertical="center"/>
      <protection locked="0"/>
    </xf>
    <xf numFmtId="0" fontId="10" fillId="11" borderId="9" xfId="0" applyFont="1" applyFill="1" applyBorder="1" applyAlignment="1" applyProtection="1">
      <alignment horizontal="center" vertical="center"/>
      <protection locked="0"/>
    </xf>
    <xf numFmtId="0" fontId="10" fillId="9" borderId="1" xfId="0" applyFont="1" applyFill="1" applyBorder="1" applyAlignment="1" applyProtection="1">
      <alignment horizontal="center" vertical="center"/>
      <protection locked="0"/>
    </xf>
    <xf numFmtId="0" fontId="2" fillId="12" borderId="9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6" fillId="3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" fillId="6" borderId="3" xfId="0" applyFont="1" applyFill="1" applyBorder="1" applyAlignment="1" applyProtection="1">
      <alignment horizontal="center" vertical="center"/>
      <protection locked="0"/>
    </xf>
    <xf numFmtId="0" fontId="2" fillId="13" borderId="3" xfId="0" applyFont="1" applyFill="1" applyBorder="1" applyAlignment="1" applyProtection="1">
      <alignment horizontal="center" vertical="center"/>
      <protection locked="0"/>
    </xf>
    <xf numFmtId="0" fontId="6" fillId="7" borderId="1" xfId="0" applyFont="1" applyFill="1" applyBorder="1" applyAlignment="1" applyProtection="1">
      <alignment horizontal="center" vertical="center"/>
      <protection locked="0"/>
    </xf>
    <xf numFmtId="0" fontId="11" fillId="7" borderId="1" xfId="0" applyNumberFormat="1" applyFont="1" applyFill="1" applyBorder="1" applyAlignment="1" applyProtection="1">
      <alignment horizontal="center" vertical="center"/>
      <protection locked="0"/>
    </xf>
    <xf numFmtId="0" fontId="2" fillId="14" borderId="3" xfId="0" applyNumberFormat="1" applyFont="1" applyFill="1" applyBorder="1" applyAlignment="1" applyProtection="1">
      <alignment horizontal="center" vertical="center"/>
      <protection locked="0"/>
    </xf>
    <xf numFmtId="0" fontId="3" fillId="11" borderId="4" xfId="0" applyFont="1" applyFill="1" applyBorder="1" applyAlignment="1" applyProtection="1">
      <alignment horizontal="center" vertical="center"/>
      <protection locked="0"/>
    </xf>
    <xf numFmtId="0" fontId="0" fillId="19" borderId="0" xfId="0" applyFill="1" applyProtection="1">
      <protection locked="0"/>
    </xf>
    <xf numFmtId="0" fontId="5" fillId="19" borderId="0" xfId="0" applyNumberFormat="1" applyFont="1" applyFill="1" applyAlignment="1" applyProtection="1">
      <alignment horizontal="center" vertical="center"/>
      <protection locked="0"/>
    </xf>
    <xf numFmtId="0" fontId="2" fillId="19" borderId="0" xfId="0" applyNumberFormat="1" applyFont="1" applyFill="1" applyAlignment="1" applyProtection="1">
      <alignment horizontal="center" vertical="center"/>
      <protection locked="0"/>
    </xf>
    <xf numFmtId="0" fontId="2" fillId="15" borderId="23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2" xfId="0" applyNumberFormat="1" applyFont="1" applyFill="1" applyBorder="1" applyAlignment="1" applyProtection="1">
      <alignment horizontal="center" vertical="center"/>
      <protection locked="0"/>
    </xf>
    <xf numFmtId="0" fontId="2" fillId="15" borderId="11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13" xfId="0" applyNumberFormat="1" applyFont="1" applyFill="1" applyBorder="1" applyAlignment="1" applyProtection="1">
      <alignment horizontal="center" vertical="center"/>
      <protection locked="0"/>
    </xf>
    <xf numFmtId="0" fontId="2" fillId="19" borderId="0" xfId="0" applyFont="1" applyFill="1" applyBorder="1" applyAlignment="1" applyProtection="1">
      <alignment horizontal="center" vertical="center"/>
      <protection locked="0"/>
    </xf>
    <xf numFmtId="0" fontId="2" fillId="15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7" xfId="0" applyNumberFormat="1" applyFont="1" applyFill="1" applyBorder="1" applyAlignment="1" applyProtection="1">
      <alignment horizontal="center" vertical="center"/>
      <protection locked="0"/>
    </xf>
    <xf numFmtId="0" fontId="2" fillId="15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12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8" xfId="0" applyNumberFormat="1" applyFont="1" applyFill="1" applyBorder="1" applyAlignment="1" applyProtection="1">
      <alignment horizontal="center" vertical="center"/>
      <protection locked="0"/>
    </xf>
    <xf numFmtId="0" fontId="2" fillId="15" borderId="0" xfId="0" applyNumberFormat="1" applyFont="1" applyFill="1" applyBorder="1" applyAlignment="1" applyProtection="1">
      <alignment horizontal="center" vertical="center"/>
      <protection locked="0"/>
    </xf>
    <xf numFmtId="41" fontId="2" fillId="19" borderId="0" xfId="0" applyNumberFormat="1" applyFont="1" applyFill="1" applyAlignment="1" applyProtection="1">
      <alignment horizontal="center" vertical="center"/>
      <protection locked="0"/>
    </xf>
    <xf numFmtId="0" fontId="2" fillId="19" borderId="0" xfId="0" applyFont="1" applyFill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0" fontId="5" fillId="19" borderId="0" xfId="0" applyNumberFormat="1" applyFont="1" applyFill="1" applyBorder="1" applyAlignment="1" applyProtection="1">
      <alignment horizontal="center" vertical="center"/>
      <protection locked="0"/>
    </xf>
    <xf numFmtId="41" fontId="2" fillId="15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1" fillId="15" borderId="1" xfId="0" applyFont="1" applyFill="1" applyBorder="1" applyAlignment="1" applyProtection="1">
      <alignment horizontal="center" vertical="center"/>
      <protection locked="0"/>
    </xf>
    <xf numFmtId="0" fontId="14" fillId="17" borderId="1" xfId="0" applyFont="1" applyFill="1" applyBorder="1" applyAlignment="1" applyProtection="1">
      <alignment horizontal="center" vertical="center"/>
      <protection locked="0"/>
    </xf>
    <xf numFmtId="0" fontId="14" fillId="2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0" fillId="16" borderId="0" xfId="0" applyFill="1"/>
    <xf numFmtId="0" fontId="8" fillId="19" borderId="1" xfId="0" applyFont="1" applyFill="1" applyBorder="1" applyAlignment="1" applyProtection="1">
      <alignment horizontal="center" vertical="center"/>
      <protection locked="0"/>
    </xf>
    <xf numFmtId="0" fontId="2" fillId="19" borderId="3" xfId="0" applyFont="1" applyFill="1" applyBorder="1" applyAlignment="1" applyProtection="1">
      <alignment horizontal="center" vertical="center"/>
      <protection locked="0"/>
    </xf>
    <xf numFmtId="0" fontId="13" fillId="19" borderId="1" xfId="0" applyFont="1" applyFill="1" applyBorder="1" applyAlignment="1" applyProtection="1">
      <alignment horizontal="center" vertical="center"/>
      <protection locked="0"/>
    </xf>
    <xf numFmtId="0" fontId="13" fillId="19" borderId="3" xfId="0" applyFont="1" applyFill="1" applyBorder="1" applyAlignment="1" applyProtection="1">
      <alignment horizontal="center" vertical="center"/>
      <protection locked="0"/>
    </xf>
    <xf numFmtId="0" fontId="9" fillId="19" borderId="1" xfId="0" applyFont="1" applyFill="1" applyBorder="1" applyAlignment="1" applyProtection="1">
      <alignment horizontal="center" vertical="center"/>
      <protection locked="0"/>
    </xf>
    <xf numFmtId="0" fontId="2" fillId="19" borderId="9" xfId="0" applyFont="1" applyFill="1" applyBorder="1" applyAlignment="1" applyProtection="1">
      <alignment horizontal="center" vertical="center"/>
      <protection locked="0"/>
    </xf>
    <xf numFmtId="0" fontId="12" fillId="19" borderId="4" xfId="0" applyFont="1" applyFill="1" applyBorder="1" applyAlignment="1" applyProtection="1">
      <alignment horizontal="center" vertical="center"/>
      <protection locked="0"/>
    </xf>
    <xf numFmtId="0" fontId="2" fillId="0" borderId="9" xfId="0" applyNumberFormat="1" applyFont="1" applyBorder="1" applyAlignment="1" applyProtection="1">
      <alignment vertical="center"/>
      <protection locked="0"/>
    </xf>
    <xf numFmtId="0" fontId="2" fillId="0" borderId="3" xfId="0" applyNumberFormat="1" applyFont="1" applyBorder="1" applyAlignment="1" applyProtection="1">
      <alignment vertical="center"/>
      <protection locked="0"/>
    </xf>
    <xf numFmtId="0" fontId="3" fillId="19" borderId="4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0" xfId="0" applyNumberFormat="1" applyFont="1" applyBorder="1" applyAlignment="1" applyProtection="1">
      <alignment horizont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18" fillId="0" borderId="0" xfId="0" applyNumberFormat="1" applyFont="1" applyBorder="1" applyAlignment="1" applyProtection="1">
      <alignment horizontal="center" vertical="center"/>
      <protection locked="0"/>
    </xf>
    <xf numFmtId="0" fontId="18" fillId="0" borderId="0" xfId="0" applyNumberFormat="1" applyFont="1" applyAlignment="1" applyProtection="1">
      <alignment horizontal="center" vertical="center"/>
      <protection locked="0"/>
    </xf>
    <xf numFmtId="0" fontId="2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20" xfId="0" applyNumberFormat="1" applyFont="1" applyBorder="1" applyAlignment="1" applyProtection="1">
      <alignment horizontal="center" vertical="center" wrapText="1"/>
      <protection locked="0"/>
    </xf>
    <xf numFmtId="0" fontId="2" fillId="0" borderId="6" xfId="0" applyNumberFormat="1" applyFont="1" applyBorder="1" applyAlignment="1" applyProtection="1">
      <alignment horizontal="center" vertical="center" wrapText="1"/>
      <protection locked="0"/>
    </xf>
    <xf numFmtId="0" fontId="2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1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6" xfId="0" applyNumberFormat="1" applyFont="1" applyBorder="1" applyAlignment="1" applyProtection="1">
      <alignment horizontal="center" vertical="center"/>
      <protection locked="0"/>
    </xf>
    <xf numFmtId="0" fontId="2" fillId="15" borderId="27" xfId="0" applyNumberFormat="1" applyFont="1" applyFill="1" applyBorder="1" applyAlignment="1" applyProtection="1">
      <alignment horizontal="center"/>
      <protection locked="0"/>
    </xf>
    <xf numFmtId="0" fontId="2" fillId="15" borderId="25" xfId="0" applyNumberFormat="1" applyFont="1" applyFill="1" applyBorder="1" applyAlignment="1" applyProtection="1">
      <alignment horizontal="center"/>
      <protection locked="0"/>
    </xf>
    <xf numFmtId="0" fontId="18" fillId="16" borderId="9" xfId="0" applyNumberFormat="1" applyFont="1" applyFill="1" applyBorder="1" applyAlignment="1" applyProtection="1">
      <alignment horizontal="center" vertical="center"/>
      <protection locked="0"/>
    </xf>
    <xf numFmtId="0" fontId="25" fillId="0" borderId="29" xfId="0" applyNumberFormat="1" applyFont="1" applyBorder="1" applyAlignment="1" applyProtection="1">
      <alignment horizontal="center" vertical="center"/>
      <protection locked="0"/>
    </xf>
    <xf numFmtId="0" fontId="25" fillId="0" borderId="31" xfId="0" applyNumberFormat="1" applyFont="1" applyBorder="1" applyAlignment="1" applyProtection="1">
      <alignment horizontal="center" vertical="center"/>
      <protection locked="0"/>
    </xf>
    <xf numFmtId="0" fontId="25" fillId="0" borderId="17" xfId="0" applyNumberFormat="1" applyFont="1" applyBorder="1" applyAlignment="1" applyProtection="1">
      <alignment horizontal="center" vertical="center"/>
      <protection locked="0"/>
    </xf>
    <xf numFmtId="0" fontId="25" fillId="0" borderId="26" xfId="0" applyNumberFormat="1" applyFont="1" applyBorder="1" applyAlignment="1" applyProtection="1">
      <alignment horizontal="center" vertical="center"/>
      <protection locked="0"/>
    </xf>
    <xf numFmtId="0" fontId="25" fillId="0" borderId="0" xfId="0" applyNumberFormat="1" applyFont="1" applyBorder="1" applyAlignment="1" applyProtection="1">
      <alignment horizontal="center" vertical="center"/>
      <protection locked="0"/>
    </xf>
    <xf numFmtId="0" fontId="25" fillId="0" borderId="18" xfId="0" applyNumberFormat="1" applyFont="1" applyBorder="1" applyAlignment="1" applyProtection="1">
      <alignment horizontal="center" vertical="center"/>
      <protection locked="0"/>
    </xf>
    <xf numFmtId="0" fontId="25" fillId="0" borderId="28" xfId="0" applyNumberFormat="1" applyFont="1" applyBorder="1" applyAlignment="1" applyProtection="1">
      <alignment horizontal="center" vertical="center"/>
      <protection locked="0"/>
    </xf>
    <xf numFmtId="0" fontId="25" fillId="0" borderId="10" xfId="0" applyNumberFormat="1" applyFont="1" applyBorder="1" applyAlignment="1" applyProtection="1">
      <alignment horizontal="center" vertical="center"/>
      <protection locked="0"/>
    </xf>
    <xf numFmtId="0" fontId="25" fillId="0" borderId="19" xfId="0" applyNumberFormat="1" applyFont="1" applyBorder="1" applyAlignment="1" applyProtection="1">
      <alignment horizontal="center" vertical="center"/>
      <protection locked="0"/>
    </xf>
    <xf numFmtId="0" fontId="18" fillId="16" borderId="11" xfId="0" applyNumberFormat="1" applyFont="1" applyFill="1" applyBorder="1" applyAlignment="1" applyProtection="1">
      <alignment horizontal="center" vertical="center"/>
      <protection locked="0"/>
    </xf>
    <xf numFmtId="0" fontId="18" fillId="16" borderId="32" xfId="0" applyNumberFormat="1" applyFont="1" applyFill="1" applyBorder="1" applyAlignment="1" applyProtection="1">
      <alignment horizontal="center" vertical="center"/>
      <protection locked="0"/>
    </xf>
    <xf numFmtId="0" fontId="18" fillId="16" borderId="1" xfId="0" applyNumberFormat="1" applyFont="1" applyFill="1" applyBorder="1" applyAlignment="1" applyProtection="1">
      <alignment horizontal="center" vertic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horizontal="center" vertical="center" wrapText="1"/>
      <protection locked="0"/>
    </xf>
    <xf numFmtId="0" fontId="21" fillId="0" borderId="28" xfId="0" applyFont="1" applyBorder="1" applyAlignment="1" applyProtection="1">
      <alignment horizontal="center" vertical="center" wrapText="1"/>
      <protection locked="0"/>
    </xf>
    <xf numFmtId="0" fontId="21" fillId="0" borderId="18" xfId="0" applyFont="1" applyBorder="1" applyAlignment="1" applyProtection="1">
      <alignment horizontal="center" vertical="center" wrapText="1"/>
      <protection locked="0"/>
    </xf>
    <xf numFmtId="0" fontId="21" fillId="0" borderId="19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78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</xdr:colOff>
      <xdr:row>7</xdr:row>
      <xdr:rowOff>28575</xdr:rowOff>
    </xdr:from>
    <xdr:to>
      <xdr:col>10</xdr:col>
      <xdr:colOff>551607</xdr:colOff>
      <xdr:row>51</xdr:row>
      <xdr:rowOff>133350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7214235" y="1114425"/>
          <a:ext cx="1281222" cy="6924675"/>
        </a:xfrm>
        <a:prstGeom prst="rightBrace">
          <a:avLst>
            <a:gd name="adj1" fmla="val 8333"/>
            <a:gd name="adj2" fmla="val 14218"/>
          </a:avLst>
        </a:prstGeom>
        <a:ln w="508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10</xdr:col>
      <xdr:colOff>750570</xdr:colOff>
      <xdr:row>12</xdr:row>
      <xdr:rowOff>35856</xdr:rowOff>
    </xdr:from>
    <xdr:ext cx="1813808" cy="59247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694420" y="1855131"/>
          <a:ext cx="1813808" cy="592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>
            <a:lnSpc>
              <a:spcPts val="1300"/>
            </a:lnSpc>
          </a:pPr>
          <a:r>
            <a:rPr lang="fr-FR" sz="1400" b="1">
              <a:solidFill>
                <a:srgbClr val="FF0000"/>
              </a:solidFill>
            </a:rPr>
            <a:t>Le nombre maximal d'agents en</a:t>
          </a:r>
          <a:r>
            <a:rPr lang="fr-FR" sz="1400" b="1" baseline="0">
              <a:solidFill>
                <a:srgbClr val="FF0000"/>
              </a:solidFill>
            </a:rPr>
            <a:t> congé est de 12</a:t>
          </a:r>
          <a:endParaRPr lang="fr-FR" sz="1400" b="1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66"/>
  <sheetViews>
    <sheetView topLeftCell="A9" zoomScaleNormal="100" workbookViewId="0">
      <selection activeCell="O31" sqref="O31"/>
    </sheetView>
  </sheetViews>
  <sheetFormatPr baseColWidth="10" defaultColWidth="11.42578125" defaultRowHeight="12.75" x14ac:dyDescent="0.2"/>
  <cols>
    <col min="1" max="1" width="12.85546875" style="42" customWidth="1"/>
    <col min="2" max="3" width="11.42578125" style="42"/>
    <col min="4" max="4" width="11.42578125" style="43"/>
    <col min="5" max="5" width="9.28515625" style="95" customWidth="1"/>
    <col min="6" max="6" width="16.7109375" style="94" customWidth="1"/>
    <col min="7" max="7" width="11.7109375" style="42" customWidth="1"/>
    <col min="8" max="10" width="11.42578125" style="42" customWidth="1"/>
    <col min="11" max="11" width="11.42578125" style="42"/>
    <col min="12" max="12" width="19.5703125" style="42" customWidth="1"/>
    <col min="13" max="15" width="12.85546875" style="42" customWidth="1"/>
    <col min="16" max="16384" width="11.42578125" style="42"/>
  </cols>
  <sheetData>
    <row r="1" spans="1:11" ht="21" customHeight="1" x14ac:dyDescent="0.2">
      <c r="E1" s="197" t="s">
        <v>98</v>
      </c>
      <c r="F1" s="199"/>
      <c r="G1" s="43"/>
    </row>
    <row r="2" spans="1:11" ht="13.5" customHeight="1" thickBot="1" x14ac:dyDescent="0.25">
      <c r="E2" s="197"/>
      <c r="F2" s="199"/>
      <c r="G2" s="43"/>
    </row>
    <row r="3" spans="1:11" s="47" customFormat="1" ht="25.5" customHeight="1" thickBot="1" x14ac:dyDescent="0.25">
      <c r="A3" s="44" t="s">
        <v>112</v>
      </c>
      <c r="B3" s="45" t="s">
        <v>113</v>
      </c>
      <c r="C3" s="46" t="s">
        <v>114</v>
      </c>
      <c r="E3" s="198"/>
      <c r="F3" s="48"/>
      <c r="G3" s="203" t="s">
        <v>171</v>
      </c>
      <c r="H3" s="204"/>
      <c r="I3" s="205"/>
      <c r="J3" s="49"/>
      <c r="K3" s="49"/>
    </row>
    <row r="4" spans="1:11" s="47" customFormat="1" ht="25.5" hidden="1" customHeight="1" x14ac:dyDescent="0.2">
      <c r="E4" s="50"/>
      <c r="F4" s="51"/>
      <c r="G4" s="206"/>
      <c r="H4" s="207"/>
      <c r="I4" s="208"/>
    </row>
    <row r="5" spans="1:11" s="47" customFormat="1" ht="25.5" hidden="1" customHeight="1" thickBot="1" x14ac:dyDescent="0.25">
      <c r="E5" s="50"/>
      <c r="F5" s="51"/>
      <c r="G5" s="206"/>
      <c r="H5" s="207"/>
      <c r="I5" s="208"/>
    </row>
    <row r="6" spans="1:11" s="47" customFormat="1" ht="13.35" customHeight="1" x14ac:dyDescent="0.2">
      <c r="A6" s="52"/>
      <c r="B6" s="53"/>
      <c r="C6" s="53"/>
      <c r="D6" s="53"/>
      <c r="E6" s="54">
        <v>1</v>
      </c>
      <c r="F6" s="55" t="s">
        <v>137</v>
      </c>
      <c r="G6" s="209"/>
      <c r="H6" s="210"/>
      <c r="I6" s="211"/>
    </row>
    <row r="7" spans="1:11" s="47" customFormat="1" ht="13.35" customHeight="1" x14ac:dyDescent="0.2">
      <c r="A7" s="56"/>
      <c r="B7" s="57"/>
      <c r="C7" s="57"/>
      <c r="D7" s="57"/>
      <c r="E7" s="58">
        <v>9</v>
      </c>
      <c r="F7" s="59" t="s">
        <v>138</v>
      </c>
      <c r="G7" s="60" t="s">
        <v>96</v>
      </c>
      <c r="H7" s="60" t="s">
        <v>97</v>
      </c>
      <c r="I7" s="60" t="s">
        <v>131</v>
      </c>
    </row>
    <row r="8" spans="1:11" s="47" customFormat="1" ht="6.95" customHeight="1" x14ac:dyDescent="0.2">
      <c r="A8" s="61"/>
      <c r="B8" s="62"/>
      <c r="C8" s="62"/>
      <c r="D8" s="62"/>
      <c r="E8" s="63"/>
      <c r="F8" s="64"/>
      <c r="G8" s="65"/>
      <c r="H8" s="65"/>
      <c r="I8" s="65"/>
    </row>
    <row r="9" spans="1:11" ht="13.15" customHeight="1" x14ac:dyDescent="0.2">
      <c r="A9" s="66">
        <v>31959</v>
      </c>
      <c r="B9" s="67" t="s">
        <v>115</v>
      </c>
      <c r="C9" s="67">
        <v>41030</v>
      </c>
      <c r="D9" s="68" t="s">
        <v>96</v>
      </c>
      <c r="E9" s="68">
        <v>10</v>
      </c>
      <c r="F9" s="69" t="s">
        <v>116</v>
      </c>
      <c r="G9" s="212">
        <v>1</v>
      </c>
      <c r="H9" s="202">
        <v>4</v>
      </c>
      <c r="I9" s="70"/>
    </row>
    <row r="10" spans="1:11" ht="13.15" customHeight="1" x14ac:dyDescent="0.2">
      <c r="A10" s="66">
        <v>34881</v>
      </c>
      <c r="B10" s="67" t="s">
        <v>115</v>
      </c>
      <c r="C10" s="67">
        <v>41030</v>
      </c>
      <c r="D10" s="68" t="s">
        <v>96</v>
      </c>
      <c r="E10" s="68">
        <v>4</v>
      </c>
      <c r="F10" s="69" t="s">
        <v>117</v>
      </c>
      <c r="G10" s="213"/>
      <c r="H10" s="202"/>
      <c r="I10" s="71"/>
    </row>
    <row r="11" spans="1:11" ht="13.15" customHeight="1" x14ac:dyDescent="0.2">
      <c r="A11" s="66">
        <v>35704</v>
      </c>
      <c r="B11" s="67" t="s">
        <v>115</v>
      </c>
      <c r="C11" s="67">
        <v>41640</v>
      </c>
      <c r="D11" s="68"/>
      <c r="E11" s="68"/>
      <c r="F11" s="69"/>
      <c r="G11" s="213"/>
      <c r="H11" s="202"/>
      <c r="I11" s="71"/>
    </row>
    <row r="12" spans="1:11" ht="13.15" customHeight="1" x14ac:dyDescent="0.2">
      <c r="A12" s="66">
        <v>36892</v>
      </c>
      <c r="B12" s="67" t="s">
        <v>115</v>
      </c>
      <c r="C12" s="67">
        <v>42370</v>
      </c>
      <c r="D12" s="72" t="s">
        <v>96</v>
      </c>
      <c r="E12" s="68">
        <v>6</v>
      </c>
      <c r="F12" s="69" t="s">
        <v>92</v>
      </c>
      <c r="G12" s="213"/>
      <c r="H12" s="202"/>
      <c r="I12" s="71"/>
    </row>
    <row r="13" spans="1:11" ht="6.95" customHeight="1" x14ac:dyDescent="0.2">
      <c r="A13" s="73"/>
      <c r="B13" s="74"/>
      <c r="C13" s="74"/>
      <c r="D13" s="75"/>
      <c r="E13" s="74"/>
      <c r="F13" s="76"/>
      <c r="G13" s="77"/>
      <c r="H13" s="202"/>
      <c r="I13" s="71"/>
    </row>
    <row r="14" spans="1:11" ht="13.15" customHeight="1" x14ac:dyDescent="0.2">
      <c r="A14" s="66">
        <v>34325</v>
      </c>
      <c r="B14" s="67" t="s">
        <v>115</v>
      </c>
      <c r="C14" s="67">
        <v>41640</v>
      </c>
      <c r="D14" s="68" t="s">
        <v>97</v>
      </c>
      <c r="E14" s="68">
        <v>8</v>
      </c>
      <c r="F14" s="69" t="s">
        <v>119</v>
      </c>
      <c r="G14" s="192"/>
      <c r="H14" s="202"/>
      <c r="I14" s="71"/>
    </row>
    <row r="15" spans="1:11" ht="13.15" customHeight="1" x14ac:dyDescent="0.2">
      <c r="A15" s="66">
        <v>36404</v>
      </c>
      <c r="B15" s="67" t="s">
        <v>115</v>
      </c>
      <c r="C15" s="67">
        <v>42370</v>
      </c>
      <c r="D15" s="68" t="s">
        <v>97</v>
      </c>
      <c r="E15" s="68">
        <v>9</v>
      </c>
      <c r="F15" s="69" t="s">
        <v>118</v>
      </c>
      <c r="G15" s="192"/>
      <c r="H15" s="202"/>
      <c r="I15" s="71"/>
    </row>
    <row r="16" spans="1:11" ht="13.15" customHeight="1" x14ac:dyDescent="0.2">
      <c r="A16" s="66"/>
      <c r="B16" s="67"/>
      <c r="C16" s="67"/>
      <c r="D16" s="68"/>
      <c r="E16" s="68"/>
      <c r="F16" s="69"/>
      <c r="G16" s="192"/>
      <c r="H16" s="202"/>
      <c r="I16" s="71"/>
    </row>
    <row r="17" spans="1:15" ht="13.15" customHeight="1" x14ac:dyDescent="0.2">
      <c r="A17" s="66">
        <v>36892</v>
      </c>
      <c r="B17" s="67" t="s">
        <v>115</v>
      </c>
      <c r="C17" s="67">
        <v>43466</v>
      </c>
      <c r="D17" s="72" t="s">
        <v>97</v>
      </c>
      <c r="E17" s="68">
        <v>1</v>
      </c>
      <c r="F17" s="69" t="s">
        <v>142</v>
      </c>
      <c r="G17" s="192"/>
      <c r="H17" s="202"/>
      <c r="I17" s="71"/>
    </row>
    <row r="18" spans="1:15" ht="13.15" customHeight="1" x14ac:dyDescent="0.2">
      <c r="A18" s="66">
        <v>37257</v>
      </c>
      <c r="B18" s="67" t="s">
        <v>115</v>
      </c>
      <c r="C18" s="67">
        <v>43466</v>
      </c>
      <c r="D18" s="72" t="s">
        <v>97</v>
      </c>
      <c r="E18" s="68">
        <v>2</v>
      </c>
      <c r="F18" s="69" t="s">
        <v>143</v>
      </c>
      <c r="G18" s="192"/>
      <c r="H18" s="202"/>
      <c r="I18" s="71"/>
    </row>
    <row r="19" spans="1:15" ht="13.15" customHeight="1" x14ac:dyDescent="0.2">
      <c r="A19" s="67">
        <v>37316</v>
      </c>
      <c r="B19" s="67" t="s">
        <v>115</v>
      </c>
      <c r="C19" s="67">
        <v>43831</v>
      </c>
      <c r="D19" s="72" t="s">
        <v>131</v>
      </c>
      <c r="E19" s="68">
        <v>6</v>
      </c>
      <c r="F19" s="69" t="s">
        <v>164</v>
      </c>
      <c r="G19" s="78"/>
      <c r="H19" s="79" t="s">
        <v>172</v>
      </c>
      <c r="I19" s="214">
        <v>5</v>
      </c>
    </row>
    <row r="20" spans="1:15" ht="13.15" customHeight="1" x14ac:dyDescent="0.2">
      <c r="A20" s="67">
        <v>37316</v>
      </c>
      <c r="B20" s="67" t="s">
        <v>115</v>
      </c>
      <c r="C20" s="67">
        <v>43831</v>
      </c>
      <c r="D20" s="72" t="s">
        <v>131</v>
      </c>
      <c r="E20" s="68">
        <v>5</v>
      </c>
      <c r="F20" s="69" t="s">
        <v>165</v>
      </c>
      <c r="G20" s="78"/>
      <c r="H20" s="79" t="s">
        <v>172</v>
      </c>
      <c r="I20" s="214"/>
    </row>
    <row r="21" spans="1:15" ht="6.95" customHeight="1" x14ac:dyDescent="0.2">
      <c r="A21" s="73"/>
      <c r="B21" s="74"/>
      <c r="C21" s="74"/>
      <c r="D21" s="75"/>
      <c r="E21" s="74"/>
      <c r="F21" s="76"/>
      <c r="G21" s="77"/>
      <c r="H21" s="77"/>
      <c r="I21" s="214"/>
    </row>
    <row r="22" spans="1:15" ht="13.15" customHeight="1" x14ac:dyDescent="0.2">
      <c r="A22" s="66">
        <v>37316</v>
      </c>
      <c r="B22" s="67" t="s">
        <v>120</v>
      </c>
      <c r="C22" s="67">
        <v>41275</v>
      </c>
      <c r="D22" s="68" t="s">
        <v>131</v>
      </c>
      <c r="E22" s="68">
        <v>9</v>
      </c>
      <c r="F22" s="69" t="s">
        <v>93</v>
      </c>
      <c r="G22" s="193"/>
      <c r="H22" s="193"/>
      <c r="I22" s="214"/>
    </row>
    <row r="23" spans="1:15" ht="13.15" customHeight="1" x14ac:dyDescent="0.2">
      <c r="A23" s="66">
        <v>38231</v>
      </c>
      <c r="B23" s="67" t="s">
        <v>120</v>
      </c>
      <c r="C23" s="67">
        <v>41275</v>
      </c>
      <c r="D23" s="72" t="s">
        <v>131</v>
      </c>
      <c r="E23" s="27">
        <v>6</v>
      </c>
      <c r="F23" s="69" t="s">
        <v>158</v>
      </c>
      <c r="G23" s="193"/>
      <c r="H23" s="193"/>
      <c r="I23" s="214"/>
      <c r="L23" s="190" t="s">
        <v>187</v>
      </c>
      <c r="M23" s="190"/>
    </row>
    <row r="24" spans="1:15" ht="13.15" customHeight="1" x14ac:dyDescent="0.2">
      <c r="A24" s="66">
        <v>39142</v>
      </c>
      <c r="B24" s="67" t="s">
        <v>120</v>
      </c>
      <c r="C24" s="67">
        <v>41640</v>
      </c>
      <c r="D24" s="68" t="s">
        <v>131</v>
      </c>
      <c r="E24" s="68">
        <v>10</v>
      </c>
      <c r="F24" s="69" t="s">
        <v>121</v>
      </c>
      <c r="G24" s="193"/>
      <c r="H24" s="193"/>
      <c r="I24" s="214"/>
      <c r="J24" s="80"/>
      <c r="K24" s="80"/>
      <c r="L24" s="191" t="s">
        <v>179</v>
      </c>
      <c r="M24" s="191"/>
      <c r="N24" s="81">
        <v>9</v>
      </c>
      <c r="O24" s="81">
        <v>12</v>
      </c>
    </row>
    <row r="25" spans="1:15" ht="13.15" customHeight="1" x14ac:dyDescent="0.2">
      <c r="A25" s="66">
        <v>37963</v>
      </c>
      <c r="B25" s="67" t="s">
        <v>120</v>
      </c>
      <c r="C25" s="67">
        <v>41640</v>
      </c>
      <c r="D25" s="72" t="s">
        <v>131</v>
      </c>
      <c r="E25" s="68">
        <v>7</v>
      </c>
      <c r="F25" s="69" t="s">
        <v>159</v>
      </c>
      <c r="G25" s="193"/>
      <c r="H25" s="193"/>
      <c r="I25" s="214"/>
      <c r="J25" s="80"/>
      <c r="K25" s="80"/>
      <c r="L25" s="191" t="s">
        <v>180</v>
      </c>
      <c r="M25" s="191"/>
      <c r="N25" s="81">
        <v>9</v>
      </c>
      <c r="O25" s="81">
        <v>18</v>
      </c>
    </row>
    <row r="26" spans="1:15" ht="13.15" customHeight="1" x14ac:dyDescent="0.2">
      <c r="A26" s="66">
        <v>38473</v>
      </c>
      <c r="B26" s="67" t="s">
        <v>120</v>
      </c>
      <c r="C26" s="67">
        <v>42005</v>
      </c>
      <c r="D26" s="68" t="s">
        <v>131</v>
      </c>
      <c r="E26" s="68">
        <v>3</v>
      </c>
      <c r="F26" s="69" t="s">
        <v>122</v>
      </c>
      <c r="G26" s="193"/>
      <c r="H26" s="193"/>
      <c r="I26" s="214"/>
      <c r="J26" s="80"/>
      <c r="K26" s="80"/>
      <c r="L26" s="191" t="s">
        <v>181</v>
      </c>
      <c r="M26" s="191"/>
      <c r="N26" s="81">
        <v>19</v>
      </c>
      <c r="O26" s="81">
        <v>34</v>
      </c>
    </row>
    <row r="27" spans="1:15" ht="13.15" customHeight="1" x14ac:dyDescent="0.2">
      <c r="A27" s="66">
        <v>39264</v>
      </c>
      <c r="B27" s="67" t="s">
        <v>120</v>
      </c>
      <c r="C27" s="67">
        <v>42005</v>
      </c>
      <c r="D27" s="68" t="s">
        <v>131</v>
      </c>
      <c r="E27" s="68">
        <v>10</v>
      </c>
      <c r="F27" s="69" t="s">
        <v>123</v>
      </c>
      <c r="G27" s="193"/>
      <c r="H27" s="193"/>
      <c r="I27" s="214"/>
      <c r="J27" s="80"/>
      <c r="K27" s="80"/>
      <c r="L27" s="191" t="s">
        <v>182</v>
      </c>
      <c r="M27" s="191"/>
      <c r="N27" s="82">
        <v>12</v>
      </c>
      <c r="O27" s="83"/>
    </row>
    <row r="28" spans="1:15" ht="13.15" customHeight="1" x14ac:dyDescent="0.2">
      <c r="A28" s="66">
        <v>39264</v>
      </c>
      <c r="B28" s="67" t="s">
        <v>120</v>
      </c>
      <c r="C28" s="67">
        <v>42005</v>
      </c>
      <c r="D28" s="68" t="s">
        <v>131</v>
      </c>
      <c r="E28" s="68">
        <v>4</v>
      </c>
      <c r="F28" s="69" t="s">
        <v>124</v>
      </c>
      <c r="G28" s="193"/>
      <c r="H28" s="193"/>
      <c r="I28" s="214"/>
      <c r="J28" s="80"/>
      <c r="K28" s="80"/>
      <c r="L28" s="191" t="s">
        <v>183</v>
      </c>
      <c r="M28" s="191"/>
      <c r="N28" s="82">
        <v>5</v>
      </c>
      <c r="O28" s="83"/>
    </row>
    <row r="29" spans="1:15" ht="13.15" customHeight="1" x14ac:dyDescent="0.2">
      <c r="A29" s="66">
        <v>39417</v>
      </c>
      <c r="B29" s="67" t="s">
        <v>120</v>
      </c>
      <c r="C29" s="67">
        <v>42005</v>
      </c>
      <c r="D29" s="72" t="s">
        <v>131</v>
      </c>
      <c r="E29" s="68">
        <v>2</v>
      </c>
      <c r="F29" s="69" t="s">
        <v>160</v>
      </c>
      <c r="G29" s="193"/>
      <c r="H29" s="193"/>
      <c r="I29" s="214"/>
      <c r="J29" s="80"/>
      <c r="K29" s="80"/>
      <c r="L29" s="81"/>
      <c r="M29" s="81" t="s">
        <v>184</v>
      </c>
      <c r="N29" s="84" t="s">
        <v>185</v>
      </c>
      <c r="O29" s="85" t="s">
        <v>186</v>
      </c>
    </row>
    <row r="30" spans="1:15" ht="13.15" customHeight="1" x14ac:dyDescent="0.2">
      <c r="A30" s="66">
        <v>39539</v>
      </c>
      <c r="B30" s="67" t="s">
        <v>120</v>
      </c>
      <c r="C30" s="67">
        <v>42005</v>
      </c>
      <c r="D30" s="68" t="s">
        <v>131</v>
      </c>
      <c r="E30" s="68">
        <v>8</v>
      </c>
      <c r="F30" s="59" t="s">
        <v>125</v>
      </c>
      <c r="G30" s="193"/>
      <c r="H30" s="193"/>
      <c r="I30" s="214"/>
      <c r="J30" s="80"/>
      <c r="K30" s="80"/>
      <c r="L30" s="81" t="s">
        <v>96</v>
      </c>
      <c r="M30" s="81">
        <f>COUNTIF(D6:D52,L30)</f>
        <v>3</v>
      </c>
      <c r="N30" s="81">
        <v>1</v>
      </c>
      <c r="O30" s="81">
        <f>M30-N30</f>
        <v>2</v>
      </c>
    </row>
    <row r="31" spans="1:15" ht="13.15" customHeight="1" x14ac:dyDescent="0.2">
      <c r="A31" s="66">
        <v>39904</v>
      </c>
      <c r="B31" s="67" t="s">
        <v>120</v>
      </c>
      <c r="C31" s="67">
        <v>42552</v>
      </c>
      <c r="D31" s="72" t="s">
        <v>131</v>
      </c>
      <c r="E31" s="27">
        <v>3</v>
      </c>
      <c r="F31" s="69" t="s">
        <v>161</v>
      </c>
      <c r="G31" s="193"/>
      <c r="H31" s="193"/>
      <c r="I31" s="214"/>
      <c r="J31" s="80"/>
      <c r="K31" s="80"/>
      <c r="L31" s="81" t="s">
        <v>97</v>
      </c>
      <c r="M31" s="81">
        <f>COUNTIF(D7:D53,L31)+M30</f>
        <v>7</v>
      </c>
      <c r="N31" s="81">
        <v>3</v>
      </c>
      <c r="O31" s="81">
        <f>M31-N31</f>
        <v>4</v>
      </c>
    </row>
    <row r="32" spans="1:15" ht="13.15" customHeight="1" x14ac:dyDescent="0.2">
      <c r="A32" s="66">
        <v>41974</v>
      </c>
      <c r="B32" s="67" t="s">
        <v>120</v>
      </c>
      <c r="C32" s="67">
        <v>43282</v>
      </c>
      <c r="D32" s="68"/>
      <c r="E32" s="68"/>
      <c r="F32" s="59"/>
      <c r="G32" s="193"/>
      <c r="H32" s="193"/>
      <c r="I32" s="214"/>
      <c r="J32" s="80"/>
      <c r="K32" s="80"/>
      <c r="L32" s="81" t="s">
        <v>131</v>
      </c>
      <c r="M32" s="81">
        <f>COUNTIF(D8:D54,L32)</f>
        <v>13</v>
      </c>
      <c r="N32" s="81">
        <v>5</v>
      </c>
      <c r="O32" s="81">
        <f>M32-N32</f>
        <v>8</v>
      </c>
    </row>
    <row r="33" spans="1:11" ht="13.15" customHeight="1" x14ac:dyDescent="0.2">
      <c r="A33" s="66">
        <v>42064</v>
      </c>
      <c r="B33" s="67" t="s">
        <v>120</v>
      </c>
      <c r="C33" s="67">
        <v>43282</v>
      </c>
      <c r="D33" s="68" t="s">
        <v>131</v>
      </c>
      <c r="E33" s="68">
        <v>5</v>
      </c>
      <c r="F33" s="59" t="s">
        <v>95</v>
      </c>
      <c r="G33" s="193"/>
      <c r="H33" s="193"/>
      <c r="I33" s="214"/>
      <c r="J33" s="80"/>
      <c r="K33" s="80"/>
    </row>
    <row r="34" spans="1:11" ht="13.15" customHeight="1" x14ac:dyDescent="0.2">
      <c r="A34" s="66">
        <v>43525</v>
      </c>
      <c r="B34" s="67" t="s">
        <v>120</v>
      </c>
      <c r="C34" s="67">
        <v>43534</v>
      </c>
      <c r="D34" s="68"/>
      <c r="E34" s="68"/>
      <c r="F34" s="59" t="s">
        <v>136</v>
      </c>
      <c r="G34" s="193"/>
      <c r="H34" s="193"/>
      <c r="I34" s="214"/>
    </row>
    <row r="35" spans="1:11" ht="13.15" customHeight="1" x14ac:dyDescent="0.2">
      <c r="A35" s="66">
        <v>40238</v>
      </c>
      <c r="B35" s="67" t="s">
        <v>120</v>
      </c>
      <c r="C35" s="67">
        <v>43647</v>
      </c>
      <c r="D35" s="72" t="s">
        <v>153</v>
      </c>
      <c r="E35" s="68">
        <v>6</v>
      </c>
      <c r="F35" s="59" t="s">
        <v>154</v>
      </c>
      <c r="G35" s="193"/>
      <c r="H35" s="193"/>
      <c r="I35" s="79" t="s">
        <v>172</v>
      </c>
    </row>
    <row r="36" spans="1:11" ht="13.15" customHeight="1" x14ac:dyDescent="0.2">
      <c r="A36" s="66">
        <v>40575</v>
      </c>
      <c r="B36" s="67" t="s">
        <v>120</v>
      </c>
      <c r="C36" s="67">
        <v>43678</v>
      </c>
      <c r="D36" s="72" t="s">
        <v>153</v>
      </c>
      <c r="E36" s="68">
        <v>7</v>
      </c>
      <c r="F36" s="59" t="s">
        <v>155</v>
      </c>
      <c r="G36" s="193"/>
      <c r="H36" s="193"/>
      <c r="I36" s="79" t="s">
        <v>172</v>
      </c>
    </row>
    <row r="37" spans="1:11" ht="13.15" customHeight="1" x14ac:dyDescent="0.2">
      <c r="A37" s="66">
        <v>40588</v>
      </c>
      <c r="B37" s="67" t="s">
        <v>120</v>
      </c>
      <c r="C37" s="67">
        <v>43647</v>
      </c>
      <c r="D37" s="72" t="s">
        <v>153</v>
      </c>
      <c r="E37" s="68">
        <v>1</v>
      </c>
      <c r="F37" s="59" t="s">
        <v>156</v>
      </c>
      <c r="G37" s="193"/>
      <c r="H37" s="193"/>
      <c r="I37" s="79" t="s">
        <v>172</v>
      </c>
    </row>
    <row r="38" spans="1:11" ht="13.15" customHeight="1" x14ac:dyDescent="0.2">
      <c r="A38" s="66">
        <v>41918</v>
      </c>
      <c r="B38" s="67" t="s">
        <v>120</v>
      </c>
      <c r="C38" s="67">
        <v>43647</v>
      </c>
      <c r="D38" s="72" t="s">
        <v>153</v>
      </c>
      <c r="E38" s="68">
        <v>7</v>
      </c>
      <c r="F38" s="59" t="s">
        <v>157</v>
      </c>
      <c r="G38" s="193"/>
      <c r="H38" s="193"/>
      <c r="I38" s="79" t="s">
        <v>172</v>
      </c>
    </row>
    <row r="39" spans="1:11" ht="6.95" customHeight="1" x14ac:dyDescent="0.2">
      <c r="A39" s="73"/>
      <c r="B39" s="74"/>
      <c r="C39" s="74"/>
      <c r="D39" s="75"/>
      <c r="E39" s="74"/>
      <c r="F39" s="76"/>
      <c r="G39" s="86"/>
      <c r="H39" s="87"/>
      <c r="I39" s="87"/>
    </row>
    <row r="40" spans="1:11" ht="13.15" customHeight="1" x14ac:dyDescent="0.2">
      <c r="A40" s="66">
        <v>40725</v>
      </c>
      <c r="B40" s="67" t="s">
        <v>126</v>
      </c>
      <c r="C40" s="67">
        <v>42736</v>
      </c>
      <c r="D40" s="72" t="s">
        <v>153</v>
      </c>
      <c r="E40" s="68">
        <v>9</v>
      </c>
      <c r="F40" s="59" t="s">
        <v>127</v>
      </c>
    </row>
    <row r="41" spans="1:11" ht="13.15" customHeight="1" x14ac:dyDescent="0.2">
      <c r="A41" s="66">
        <v>41699</v>
      </c>
      <c r="B41" s="67" t="s">
        <v>126</v>
      </c>
      <c r="C41" s="67">
        <v>42736</v>
      </c>
      <c r="D41" s="72" t="s">
        <v>153</v>
      </c>
      <c r="E41" s="68">
        <v>9</v>
      </c>
      <c r="F41" s="59" t="s">
        <v>128</v>
      </c>
    </row>
    <row r="42" spans="1:11" ht="13.15" customHeight="1" x14ac:dyDescent="0.2">
      <c r="A42" s="66">
        <v>41913</v>
      </c>
      <c r="B42" s="67" t="s">
        <v>126</v>
      </c>
      <c r="C42" s="67">
        <v>42736</v>
      </c>
      <c r="D42" s="72" t="s">
        <v>153</v>
      </c>
      <c r="E42" s="68">
        <v>7</v>
      </c>
      <c r="F42" s="59" t="s">
        <v>132</v>
      </c>
    </row>
    <row r="43" spans="1:11" ht="13.15" customHeight="1" x14ac:dyDescent="0.2">
      <c r="A43" s="66">
        <v>41913</v>
      </c>
      <c r="B43" s="67" t="s">
        <v>126</v>
      </c>
      <c r="C43" s="67">
        <v>42736</v>
      </c>
      <c r="D43" s="72" t="s">
        <v>153</v>
      </c>
      <c r="E43" s="68">
        <v>8</v>
      </c>
      <c r="F43" s="59" t="s">
        <v>133</v>
      </c>
    </row>
    <row r="44" spans="1:11" ht="13.15" customHeight="1" x14ac:dyDescent="0.2">
      <c r="A44" s="66">
        <v>41913</v>
      </c>
      <c r="B44" s="67" t="s">
        <v>126</v>
      </c>
      <c r="C44" s="67">
        <v>42736</v>
      </c>
      <c r="D44" s="72" t="s">
        <v>153</v>
      </c>
      <c r="E44" s="68">
        <v>2</v>
      </c>
      <c r="F44" s="59" t="s">
        <v>129</v>
      </c>
    </row>
    <row r="45" spans="1:11" ht="13.15" customHeight="1" x14ac:dyDescent="0.2">
      <c r="A45" s="66">
        <v>42064</v>
      </c>
      <c r="B45" s="67" t="s">
        <v>126</v>
      </c>
      <c r="C45" s="67">
        <v>42736</v>
      </c>
      <c r="D45" s="72" t="s">
        <v>153</v>
      </c>
      <c r="E45" s="68"/>
      <c r="F45" s="59"/>
    </row>
    <row r="46" spans="1:11" ht="13.15" customHeight="1" x14ac:dyDescent="0.2">
      <c r="A46" s="66">
        <v>42248</v>
      </c>
      <c r="B46" s="67" t="s">
        <v>126</v>
      </c>
      <c r="C46" s="67">
        <v>42736</v>
      </c>
      <c r="D46" s="72" t="s">
        <v>153</v>
      </c>
      <c r="E46" s="68">
        <v>5</v>
      </c>
      <c r="F46" s="59" t="s">
        <v>130</v>
      </c>
    </row>
    <row r="47" spans="1:11" ht="13.15" customHeight="1" x14ac:dyDescent="0.2">
      <c r="A47" s="66">
        <v>43497</v>
      </c>
      <c r="B47" s="67" t="s">
        <v>126</v>
      </c>
      <c r="C47" s="67">
        <v>43497</v>
      </c>
      <c r="D47" s="72" t="s">
        <v>153</v>
      </c>
      <c r="E47" s="68">
        <v>10</v>
      </c>
      <c r="F47" s="59" t="s">
        <v>134</v>
      </c>
    </row>
    <row r="48" spans="1:11" ht="13.15" customHeight="1" x14ac:dyDescent="0.2">
      <c r="A48" s="66">
        <v>43497</v>
      </c>
      <c r="B48" s="67" t="s">
        <v>126</v>
      </c>
      <c r="C48" s="67">
        <v>43497</v>
      </c>
      <c r="D48" s="72" t="s">
        <v>153</v>
      </c>
      <c r="E48" s="68">
        <v>4</v>
      </c>
      <c r="F48" s="59" t="s">
        <v>135</v>
      </c>
    </row>
    <row r="49" spans="1:6" ht="13.15" customHeight="1" x14ac:dyDescent="0.2">
      <c r="A49" s="66">
        <v>43466</v>
      </c>
      <c r="B49" s="67" t="s">
        <v>126</v>
      </c>
      <c r="C49" s="67">
        <v>43466</v>
      </c>
      <c r="D49" s="72" t="s">
        <v>153</v>
      </c>
      <c r="E49" s="68">
        <v>1</v>
      </c>
      <c r="F49" s="59" t="s">
        <v>139</v>
      </c>
    </row>
    <row r="50" spans="1:6" ht="13.15" customHeight="1" x14ac:dyDescent="0.2">
      <c r="A50" s="66">
        <v>43647</v>
      </c>
      <c r="B50" s="67" t="s">
        <v>126</v>
      </c>
      <c r="C50" s="67">
        <v>43647</v>
      </c>
      <c r="D50" s="72" t="s">
        <v>153</v>
      </c>
      <c r="E50" s="68">
        <v>3</v>
      </c>
      <c r="F50" s="59" t="s">
        <v>140</v>
      </c>
    </row>
    <row r="51" spans="1:6" ht="13.15" customHeight="1" x14ac:dyDescent="0.2">
      <c r="A51" s="66">
        <v>43709</v>
      </c>
      <c r="B51" s="67" t="s">
        <v>126</v>
      </c>
      <c r="C51" s="67">
        <v>43709</v>
      </c>
      <c r="D51" s="72" t="s">
        <v>153</v>
      </c>
      <c r="E51" s="68">
        <v>1</v>
      </c>
      <c r="F51" s="59" t="s">
        <v>141</v>
      </c>
    </row>
    <row r="52" spans="1:6" ht="13.15" customHeight="1" thickBot="1" x14ac:dyDescent="0.25">
      <c r="A52" s="88">
        <v>43831</v>
      </c>
      <c r="B52" s="89" t="s">
        <v>126</v>
      </c>
      <c r="C52" s="89">
        <v>43831</v>
      </c>
      <c r="D52" s="90" t="s">
        <v>153</v>
      </c>
      <c r="E52" s="91">
        <v>8</v>
      </c>
      <c r="F52" s="92" t="s">
        <v>162</v>
      </c>
    </row>
    <row r="53" spans="1:6" ht="13.15" customHeight="1" thickBot="1" x14ac:dyDescent="0.25">
      <c r="C53" s="200" t="s">
        <v>35</v>
      </c>
      <c r="D53" s="201"/>
      <c r="E53" s="93">
        <f>COUNTA(E9:E52)</f>
        <v>36</v>
      </c>
    </row>
    <row r="54" spans="1:6" ht="13.15" customHeight="1" x14ac:dyDescent="0.2"/>
    <row r="55" spans="1:6" ht="13.5" thickBot="1" x14ac:dyDescent="0.25"/>
    <row r="56" spans="1:6" x14ac:dyDescent="0.2">
      <c r="C56" s="194" t="s">
        <v>151</v>
      </c>
      <c r="D56" s="96">
        <v>1</v>
      </c>
      <c r="E56" s="97">
        <f>COUNTIF($E$9:$E$52,D56)</f>
        <v>4</v>
      </c>
    </row>
    <row r="57" spans="1:6" x14ac:dyDescent="0.2">
      <c r="C57" s="195"/>
      <c r="D57" s="81">
        <v>2</v>
      </c>
      <c r="E57" s="98">
        <f t="shared" ref="E57:E65" si="0">COUNTIF($E$9:$E$52,D57)</f>
        <v>3</v>
      </c>
    </row>
    <row r="58" spans="1:6" x14ac:dyDescent="0.2">
      <c r="C58" s="195"/>
      <c r="D58" s="81">
        <v>3</v>
      </c>
      <c r="E58" s="98">
        <f t="shared" si="0"/>
        <v>3</v>
      </c>
    </row>
    <row r="59" spans="1:6" x14ac:dyDescent="0.2">
      <c r="C59" s="195"/>
      <c r="D59" s="81">
        <v>4</v>
      </c>
      <c r="E59" s="98">
        <f t="shared" si="0"/>
        <v>3</v>
      </c>
    </row>
    <row r="60" spans="1:6" x14ac:dyDescent="0.2">
      <c r="C60" s="195"/>
      <c r="D60" s="81">
        <v>5</v>
      </c>
      <c r="E60" s="98">
        <f t="shared" si="0"/>
        <v>3</v>
      </c>
    </row>
    <row r="61" spans="1:6" x14ac:dyDescent="0.2">
      <c r="C61" s="195"/>
      <c r="D61" s="81">
        <v>6</v>
      </c>
      <c r="E61" s="98">
        <f t="shared" si="0"/>
        <v>4</v>
      </c>
    </row>
    <row r="62" spans="1:6" x14ac:dyDescent="0.2">
      <c r="C62" s="195"/>
      <c r="D62" s="81">
        <v>7</v>
      </c>
      <c r="E62" s="98">
        <f t="shared" si="0"/>
        <v>4</v>
      </c>
    </row>
    <row r="63" spans="1:6" x14ac:dyDescent="0.2">
      <c r="C63" s="195"/>
      <c r="D63" s="81">
        <v>8</v>
      </c>
      <c r="E63" s="98">
        <f t="shared" si="0"/>
        <v>4</v>
      </c>
    </row>
    <row r="64" spans="1:6" x14ac:dyDescent="0.2">
      <c r="C64" s="195"/>
      <c r="D64" s="81">
        <v>9</v>
      </c>
      <c r="E64" s="98">
        <f t="shared" si="0"/>
        <v>4</v>
      </c>
    </row>
    <row r="65" spans="3:5" ht="13.5" thickBot="1" x14ac:dyDescent="0.25">
      <c r="C65" s="196"/>
      <c r="D65" s="99">
        <v>10</v>
      </c>
      <c r="E65" s="100">
        <f t="shared" si="0"/>
        <v>4</v>
      </c>
    </row>
    <row r="66" spans="3:5" x14ac:dyDescent="0.2">
      <c r="D66" s="47"/>
    </row>
  </sheetData>
  <protectedRanges>
    <protectedRange sqref="E24 E37 E39:E52 E26:E28 E30 E32:E34 E9:E22" name="Plage1_1_1"/>
    <protectedRange sqref="E35:E36" name="Plage1_1_1_5"/>
    <protectedRange sqref="E38" name="Plage1_1_1_5_1"/>
    <protectedRange sqref="E23" name="Plage1_1_1_4"/>
    <protectedRange sqref="E25" name="Plage1_1_1_4_1"/>
    <protectedRange sqref="E29" name="Plage1_1_1_4_2"/>
    <protectedRange sqref="E31" name="Plage1_1_1_8"/>
  </protectedRanges>
  <mergeCells count="16">
    <mergeCell ref="G14:G18"/>
    <mergeCell ref="G22:H38"/>
    <mergeCell ref="C56:C65"/>
    <mergeCell ref="E1:E3"/>
    <mergeCell ref="F1:F2"/>
    <mergeCell ref="C53:D53"/>
    <mergeCell ref="H9:H18"/>
    <mergeCell ref="G3:I6"/>
    <mergeCell ref="G9:G12"/>
    <mergeCell ref="I19:I34"/>
    <mergeCell ref="L23:M23"/>
    <mergeCell ref="L28:M28"/>
    <mergeCell ref="L27:M27"/>
    <mergeCell ref="L26:M26"/>
    <mergeCell ref="L25:M25"/>
    <mergeCell ref="L24:M24"/>
  </mergeCells>
  <phoneticPr fontId="12" type="noConversion"/>
  <conditionalFormatting sqref="E9:E11 E33:E34 E22 E14:E20 E24 E40:E52 E37 E26:E28 E30">
    <cfRule type="cellIs" dxfId="177" priority="17" stopIfTrue="1" operator="equal">
      <formula>90</formula>
    </cfRule>
    <cfRule type="cellIs" dxfId="176" priority="18" stopIfTrue="1" operator="equal">
      <formula>#REF!</formula>
    </cfRule>
  </conditionalFormatting>
  <conditionalFormatting sqref="E35:E36">
    <cfRule type="cellIs" dxfId="175" priority="13" stopIfTrue="1" operator="equal">
      <formula>90</formula>
    </cfRule>
    <cfRule type="cellIs" dxfId="174" priority="14" stopIfTrue="1" operator="equal">
      <formula>#REF!</formula>
    </cfRule>
  </conditionalFormatting>
  <conditionalFormatting sqref="E38">
    <cfRule type="cellIs" dxfId="173" priority="11" stopIfTrue="1" operator="equal">
      <formula>90</formula>
    </cfRule>
    <cfRule type="cellIs" dxfId="172" priority="12" stopIfTrue="1" operator="equal">
      <formula>#REF!</formula>
    </cfRule>
  </conditionalFormatting>
  <conditionalFormatting sqref="E23">
    <cfRule type="cellIs" dxfId="171" priority="9" stopIfTrue="1" operator="equal">
      <formula>90</formula>
    </cfRule>
    <cfRule type="cellIs" dxfId="170" priority="10" stopIfTrue="1" operator="equal">
      <formula>#REF!</formula>
    </cfRule>
  </conditionalFormatting>
  <conditionalFormatting sqref="E25">
    <cfRule type="cellIs" dxfId="169" priority="7" stopIfTrue="1" operator="equal">
      <formula>90</formula>
    </cfRule>
    <cfRule type="cellIs" dxfId="168" priority="8" stopIfTrue="1" operator="equal">
      <formula>#REF!</formula>
    </cfRule>
  </conditionalFormatting>
  <conditionalFormatting sqref="E29">
    <cfRule type="cellIs" dxfId="167" priority="5" stopIfTrue="1" operator="equal">
      <formula>90</formula>
    </cfRule>
    <cfRule type="cellIs" dxfId="166" priority="6" stopIfTrue="1" operator="equal">
      <formula>#REF!</formula>
    </cfRule>
  </conditionalFormatting>
  <conditionalFormatting sqref="E31">
    <cfRule type="cellIs" dxfId="165" priority="3" stopIfTrue="1" operator="equal">
      <formula>90</formula>
    </cfRule>
    <cfRule type="cellIs" dxfId="164" priority="4" stopIfTrue="1" operator="equal">
      <formula>#REF!</formula>
    </cfRule>
  </conditionalFormatting>
  <conditionalFormatting sqref="E12">
    <cfRule type="cellIs" dxfId="163" priority="1" stopIfTrue="1" operator="equal">
      <formula>90</formula>
    </cfRule>
    <cfRule type="cellIs" dxfId="162" priority="2" stopIfTrue="1" operator="equal">
      <formula>#REF!</formula>
    </cfRule>
  </conditionalFormatting>
  <pageMargins left="0.78740157499999996" right="0.78740157499999996" top="0.984251969" bottom="0.984251969" header="0.4921259845" footer="0.4921259845"/>
  <pageSetup paperSize="9" scale="97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04">
    <pageSetUpPr fitToPage="1"/>
  </sheetPr>
  <dimension ref="A1:AD325"/>
  <sheetViews>
    <sheetView tabSelected="1" zoomScale="85" zoomScaleNormal="85" workbookViewId="0">
      <pane xSplit="2" ySplit="5" topLeftCell="C6" activePane="bottomRight" state="frozen"/>
      <selection activeCell="E52" sqref="E52"/>
      <selection pane="topRight" activeCell="E52" sqref="E52"/>
      <selection pane="bottomLeft" activeCell="E52" sqref="E52"/>
      <selection pane="bottomRight" activeCell="L35" sqref="L35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30" s="105" customFormat="1" ht="28.5" hidden="1" customHeight="1" x14ac:dyDescent="0.2">
      <c r="A1" s="101"/>
      <c r="B1" s="101"/>
      <c r="C1" s="102"/>
      <c r="D1" s="103"/>
      <c r="E1" s="102"/>
      <c r="F1" s="103"/>
      <c r="G1" s="103"/>
      <c r="H1" s="103"/>
      <c r="I1" s="103"/>
      <c r="J1" s="103"/>
      <c r="K1" s="102"/>
      <c r="L1" s="103"/>
      <c r="M1" s="102"/>
      <c r="N1" s="104"/>
      <c r="P1" s="106"/>
      <c r="Q1" s="107">
        <f ca="1">SUM(Q3:Q51)</f>
        <v>2</v>
      </c>
      <c r="R1" s="107">
        <f ca="1">SUM(R3:R51)</f>
        <v>2</v>
      </c>
      <c r="S1" s="107">
        <f ca="1">SUM(S3:S51)</f>
        <v>1</v>
      </c>
      <c r="T1" s="107"/>
      <c r="U1" s="107">
        <f ca="1">SUM(U3:U51)</f>
        <v>2</v>
      </c>
      <c r="V1" s="107">
        <f ca="1">SUM(V3:V51)</f>
        <v>4</v>
      </c>
      <c r="W1" s="107">
        <f ca="1">SUM(W3:W51)</f>
        <v>2</v>
      </c>
      <c r="X1" s="216" t="s">
        <v>81</v>
      </c>
      <c r="Y1" s="218" t="s">
        <v>82</v>
      </c>
      <c r="Z1" s="106"/>
    </row>
    <row r="2" spans="1:30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Avril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198</v>
      </c>
      <c r="R2" s="38" t="s">
        <v>199</v>
      </c>
      <c r="S2" s="38" t="s">
        <v>200</v>
      </c>
      <c r="T2" s="38" t="s">
        <v>166</v>
      </c>
      <c r="U2" s="38" t="s">
        <v>198</v>
      </c>
      <c r="V2" s="38" t="s">
        <v>199</v>
      </c>
      <c r="W2" s="38" t="s">
        <v>200</v>
      </c>
      <c r="X2" s="216"/>
      <c r="Y2" s="218"/>
      <c r="Z2" s="9" t="s">
        <v>0</v>
      </c>
      <c r="AA2" s="185" t="s">
        <v>179</v>
      </c>
      <c r="AB2" s="186"/>
      <c r="AC2" s="175">
        <f>Congé!N24</f>
        <v>9</v>
      </c>
      <c r="AD2" s="175">
        <f>Congé!O24</f>
        <v>12</v>
      </c>
    </row>
    <row r="3" spans="1:30" ht="12.75" customHeight="1" x14ac:dyDescent="0.2">
      <c r="B3" s="114"/>
      <c r="C3" s="115">
        <v>3</v>
      </c>
      <c r="D3" s="115">
        <v>6</v>
      </c>
      <c r="E3" s="115">
        <v>9</v>
      </c>
      <c r="F3" s="117">
        <v>12</v>
      </c>
      <c r="G3" s="118">
        <v>15</v>
      </c>
      <c r="H3" s="117">
        <v>18</v>
      </c>
      <c r="I3" s="118">
        <v>21</v>
      </c>
      <c r="J3" s="118">
        <v>24</v>
      </c>
      <c r="K3" s="115">
        <v>27</v>
      </c>
      <c r="L3" s="115">
        <v>30</v>
      </c>
      <c r="M3" s="115"/>
      <c r="N3" s="119" t="s">
        <v>57</v>
      </c>
      <c r="O3" s="107"/>
      <c r="P3" s="36" t="s">
        <v>0</v>
      </c>
      <c r="Q3" s="120">
        <f ca="1">COUNTIF(INDIRECT(Q$2),$P3)</f>
        <v>2</v>
      </c>
      <c r="R3" s="120">
        <f ca="1">COUNTIF(INDIRECT(R$2),$P3)</f>
        <v>2</v>
      </c>
      <c r="S3" s="120">
        <f ca="1">COUNTIF(INDIRECT(S$2),$P3)</f>
        <v>0</v>
      </c>
      <c r="T3" s="36" t="s">
        <v>0</v>
      </c>
      <c r="U3" s="120">
        <f ca="1">COUNTIF(INDIRECT(U$2),$T3)</f>
        <v>2</v>
      </c>
      <c r="V3" s="120">
        <f ca="1">COUNTIF(INDIRECT(V$2),$T3)</f>
        <v>2</v>
      </c>
      <c r="W3" s="120">
        <f ca="1">COUNTIF(INDIRECT(W$2),$T3)</f>
        <v>0</v>
      </c>
      <c r="X3" s="217"/>
      <c r="Y3" s="219"/>
      <c r="Z3" s="9" t="s">
        <v>1</v>
      </c>
      <c r="AA3" s="185" t="s">
        <v>180</v>
      </c>
      <c r="AB3" s="186"/>
      <c r="AC3" s="175">
        <f>Congé!N25</f>
        <v>9</v>
      </c>
      <c r="AD3" s="175">
        <f>Congé!O25</f>
        <v>18</v>
      </c>
    </row>
    <row r="4" spans="1:30" ht="12.75" customHeight="1" x14ac:dyDescent="0.2">
      <c r="B4" s="114"/>
      <c r="C4" s="1" t="s">
        <v>41</v>
      </c>
      <c r="D4" s="1" t="s">
        <v>144</v>
      </c>
      <c r="E4" s="1" t="s">
        <v>145</v>
      </c>
      <c r="F4" s="123" t="s">
        <v>146</v>
      </c>
      <c r="G4" s="5" t="s">
        <v>147</v>
      </c>
      <c r="H4" s="124" t="s">
        <v>148</v>
      </c>
      <c r="I4" s="5" t="s">
        <v>149</v>
      </c>
      <c r="J4" s="5" t="s">
        <v>150</v>
      </c>
      <c r="K4" s="1" t="s">
        <v>144</v>
      </c>
      <c r="L4" s="1" t="s">
        <v>145</v>
      </c>
      <c r="M4" s="1"/>
      <c r="N4" s="125"/>
      <c r="O4" s="107"/>
      <c r="P4" s="36" t="s">
        <v>1</v>
      </c>
      <c r="Q4" s="120">
        <f t="shared" ref="Q4:S44" ca="1" si="0">COUNTIF(INDIRECT(Q$2),$P4)</f>
        <v>0</v>
      </c>
      <c r="R4" s="120">
        <f t="shared" ca="1" si="0"/>
        <v>0</v>
      </c>
      <c r="S4" s="120">
        <f t="shared" ca="1" si="0"/>
        <v>0</v>
      </c>
      <c r="T4" s="36" t="s">
        <v>2</v>
      </c>
      <c r="U4" s="120">
        <f t="shared" ref="U4:W51" ca="1" si="1">COUNTIF(INDIRECT(U$2),$T4)</f>
        <v>0</v>
      </c>
      <c r="V4" s="120">
        <f t="shared" ca="1" si="1"/>
        <v>0</v>
      </c>
      <c r="W4" s="120">
        <f t="shared" ca="1" si="1"/>
        <v>0</v>
      </c>
      <c r="X4" s="14" t="s">
        <v>167</v>
      </c>
      <c r="Y4" s="14" t="s">
        <v>63</v>
      </c>
      <c r="Z4" s="9" t="s">
        <v>2</v>
      </c>
      <c r="AA4" s="185" t="s">
        <v>181</v>
      </c>
      <c r="AB4" s="186"/>
      <c r="AC4" s="175">
        <f>Congé!N26</f>
        <v>19</v>
      </c>
      <c r="AD4" s="175">
        <f>Congé!O26</f>
        <v>34</v>
      </c>
    </row>
    <row r="5" spans="1:30" ht="18" customHeight="1" x14ac:dyDescent="0.2">
      <c r="A5" s="215" t="s">
        <v>48</v>
      </c>
      <c r="B5" s="215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7"/>
      <c r="N5" s="128"/>
      <c r="O5" s="107"/>
      <c r="P5" s="129" t="s">
        <v>58</v>
      </c>
      <c r="Q5" s="120">
        <f t="shared" ca="1" si="0"/>
        <v>0</v>
      </c>
      <c r="R5" s="120">
        <f t="shared" ca="1" si="0"/>
        <v>0</v>
      </c>
      <c r="S5" s="120">
        <f t="shared" ca="1" si="0"/>
        <v>0</v>
      </c>
      <c r="T5" s="129" t="s">
        <v>59</v>
      </c>
      <c r="U5" s="120">
        <f t="shared" ca="1" si="1"/>
        <v>0</v>
      </c>
      <c r="V5" s="120">
        <f t="shared" ca="1" si="1"/>
        <v>0</v>
      </c>
      <c r="W5" s="120">
        <f t="shared" ca="1" si="1"/>
        <v>0</v>
      </c>
      <c r="X5" s="13" t="s">
        <v>5</v>
      </c>
      <c r="Y5" s="13" t="s">
        <v>64</v>
      </c>
      <c r="Z5" s="9" t="s">
        <v>58</v>
      </c>
      <c r="AA5" s="185" t="s">
        <v>182</v>
      </c>
      <c r="AB5" s="186"/>
      <c r="AC5" s="175">
        <f>Congé!N27</f>
        <v>12</v>
      </c>
      <c r="AD5" s="83"/>
    </row>
    <row r="6" spans="1:30" s="132" customFormat="1" ht="18" customHeight="1" x14ac:dyDescent="0.2">
      <c r="A6" s="2">
        <f>Congé!E6</f>
        <v>1</v>
      </c>
      <c r="B6" s="2" t="str">
        <f>Congé!F6</f>
        <v>MATEO</v>
      </c>
      <c r="C6" s="24" t="s">
        <v>8</v>
      </c>
      <c r="D6" s="24" t="s">
        <v>8</v>
      </c>
      <c r="E6" s="24" t="s">
        <v>8</v>
      </c>
      <c r="F6" s="24" t="s">
        <v>8</v>
      </c>
      <c r="G6" s="35" t="s">
        <v>57</v>
      </c>
      <c r="H6" s="9" t="s">
        <v>0</v>
      </c>
      <c r="I6" s="5" t="str">
        <f t="shared" ref="I6:M7" si="2">IF($A6=I$5,"12h",IF($A6="","",""))</f>
        <v/>
      </c>
      <c r="J6" s="9" t="s">
        <v>0</v>
      </c>
      <c r="K6" s="35" t="s">
        <v>57</v>
      </c>
      <c r="L6" s="1" t="str">
        <f t="shared" si="2"/>
        <v/>
      </c>
      <c r="M6" s="1" t="str">
        <f t="shared" si="2"/>
        <v/>
      </c>
      <c r="N6" s="7"/>
      <c r="O6" s="130"/>
      <c r="P6" s="131" t="s">
        <v>46</v>
      </c>
      <c r="Q6" s="120">
        <f t="shared" ca="1" si="0"/>
        <v>0</v>
      </c>
      <c r="R6" s="120">
        <f t="shared" ca="1" si="0"/>
        <v>0</v>
      </c>
      <c r="S6" s="120">
        <f t="shared" ca="1" si="0"/>
        <v>0</v>
      </c>
      <c r="T6" s="131" t="s">
        <v>47</v>
      </c>
      <c r="U6" s="120">
        <f t="shared" ca="1" si="1"/>
        <v>0</v>
      </c>
      <c r="V6" s="120">
        <f t="shared" ca="1" si="1"/>
        <v>0</v>
      </c>
      <c r="W6" s="120">
        <f t="shared" ca="1" si="1"/>
        <v>0</v>
      </c>
      <c r="X6" s="14" t="s">
        <v>70</v>
      </c>
      <c r="Y6" s="14" t="s">
        <v>71</v>
      </c>
      <c r="Z6" s="9" t="s">
        <v>59</v>
      </c>
      <c r="AA6" s="185" t="s">
        <v>183</v>
      </c>
      <c r="AB6" s="186"/>
      <c r="AC6" s="175">
        <f>Congé!N28</f>
        <v>5</v>
      </c>
      <c r="AD6" s="83"/>
    </row>
    <row r="7" spans="1:30" s="132" customFormat="1" ht="18" customHeight="1" x14ac:dyDescent="0.2">
      <c r="A7" s="2">
        <f>Congé!E7</f>
        <v>9</v>
      </c>
      <c r="B7" s="2" t="str">
        <f>Congé!F7</f>
        <v>BARREAU</v>
      </c>
      <c r="C7" s="13" t="s">
        <v>5</v>
      </c>
      <c r="D7" s="36" t="s">
        <v>0</v>
      </c>
      <c r="E7" s="13" t="s">
        <v>5</v>
      </c>
      <c r="F7" s="13" t="s">
        <v>5</v>
      </c>
      <c r="G7" s="9" t="s">
        <v>0</v>
      </c>
      <c r="H7" s="13" t="s">
        <v>5</v>
      </c>
      <c r="I7" s="5" t="str">
        <f t="shared" si="2"/>
        <v>12h</v>
      </c>
      <c r="J7" s="5" t="str">
        <f t="shared" si="2"/>
        <v/>
      </c>
      <c r="K7" s="1" t="str">
        <f t="shared" si="2"/>
        <v/>
      </c>
      <c r="L7" s="1" t="str">
        <f t="shared" si="2"/>
        <v/>
      </c>
      <c r="M7" s="1" t="str">
        <f t="shared" si="2"/>
        <v/>
      </c>
      <c r="N7" s="7"/>
      <c r="O7" s="130"/>
      <c r="P7" s="133" t="s">
        <v>50</v>
      </c>
      <c r="Q7" s="120">
        <f t="shared" ca="1" si="0"/>
        <v>0</v>
      </c>
      <c r="R7" s="120">
        <f t="shared" ca="1" si="0"/>
        <v>0</v>
      </c>
      <c r="S7" s="120">
        <f t="shared" ca="1" si="0"/>
        <v>0</v>
      </c>
      <c r="T7" s="133" t="s">
        <v>84</v>
      </c>
      <c r="U7" s="120">
        <f t="shared" ca="1" si="1"/>
        <v>0</v>
      </c>
      <c r="V7" s="120">
        <f t="shared" ca="1" si="1"/>
        <v>0</v>
      </c>
      <c r="W7" s="120">
        <f t="shared" ca="1" si="1"/>
        <v>0</v>
      </c>
      <c r="X7" s="15" t="s">
        <v>18</v>
      </c>
      <c r="Y7" s="15" t="s">
        <v>65</v>
      </c>
      <c r="Z7" s="134" t="s">
        <v>46</v>
      </c>
      <c r="AA7" s="175"/>
      <c r="AB7" s="175" t="s">
        <v>184</v>
      </c>
      <c r="AC7" s="84" t="s">
        <v>185</v>
      </c>
      <c r="AD7" s="85" t="s">
        <v>186</v>
      </c>
    </row>
    <row r="8" spans="1:30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0"/>
        <v>0</v>
      </c>
      <c r="R8" s="120">
        <f t="shared" ca="1" si="0"/>
        <v>0</v>
      </c>
      <c r="S8" s="120">
        <f t="shared" ca="1" si="0"/>
        <v>0</v>
      </c>
      <c r="U8" s="120">
        <f t="shared" ca="1" si="1"/>
        <v>0</v>
      </c>
      <c r="V8" s="120">
        <f t="shared" ca="1" si="1"/>
        <v>0</v>
      </c>
      <c r="W8" s="120">
        <f t="shared" ca="1" si="1"/>
        <v>0</v>
      </c>
      <c r="AA8" s="175" t="s">
        <v>96</v>
      </c>
      <c r="AB8" s="175">
        <f>Congé!M30</f>
        <v>3</v>
      </c>
      <c r="AC8" s="175">
        <f>Congé!N30</f>
        <v>1</v>
      </c>
      <c r="AD8" s="175">
        <f>Congé!O30</f>
        <v>2</v>
      </c>
    </row>
    <row r="9" spans="1:30" ht="18" customHeight="1" x14ac:dyDescent="0.2">
      <c r="A9" s="2">
        <f>Congé!E9</f>
        <v>10</v>
      </c>
      <c r="B9" s="2" t="str">
        <f>Congé!F9</f>
        <v>CARTIER</v>
      </c>
      <c r="C9" s="14" t="s">
        <v>72</v>
      </c>
      <c r="D9" s="13" t="s">
        <v>5</v>
      </c>
      <c r="E9" s="9" t="s">
        <v>0</v>
      </c>
      <c r="F9" s="13" t="s">
        <v>96</v>
      </c>
      <c r="G9" s="36" t="s">
        <v>1</v>
      </c>
      <c r="H9" s="14" t="s">
        <v>72</v>
      </c>
      <c r="I9" s="40"/>
      <c r="J9" s="5" t="str">
        <f>IF($A9=J$5,"12h",IF($A9="","",""))</f>
        <v>12h</v>
      </c>
      <c r="K9" s="1" t="str">
        <f>IF($A9=K$5,"12h",IF($A9="","",""))</f>
        <v/>
      </c>
      <c r="L9" s="9" t="s">
        <v>0</v>
      </c>
      <c r="M9" s="1" t="str">
        <f>IF($A9=M$5,"12h",IF($A9="","",""))</f>
        <v/>
      </c>
      <c r="N9" s="7"/>
      <c r="O9" s="107"/>
      <c r="P9" s="34" t="s">
        <v>20</v>
      </c>
      <c r="Q9" s="120">
        <f t="shared" ca="1" si="0"/>
        <v>0</v>
      </c>
      <c r="R9" s="120">
        <f t="shared" ca="1" si="0"/>
        <v>0</v>
      </c>
      <c r="S9" s="120">
        <f t="shared" ca="1" si="0"/>
        <v>0</v>
      </c>
      <c r="T9" s="34" t="s">
        <v>24</v>
      </c>
      <c r="U9" s="120">
        <f t="shared" ca="1" si="1"/>
        <v>0</v>
      </c>
      <c r="V9" s="120">
        <f t="shared" ca="1" si="1"/>
        <v>0</v>
      </c>
      <c r="W9" s="120">
        <f t="shared" ca="1" si="1"/>
        <v>0</v>
      </c>
      <c r="X9" s="15" t="s">
        <v>19</v>
      </c>
      <c r="Y9" s="15" t="s">
        <v>66</v>
      </c>
      <c r="Z9" s="134" t="s">
        <v>47</v>
      </c>
      <c r="AA9" s="175" t="s">
        <v>97</v>
      </c>
      <c r="AB9" s="175">
        <f>Congé!M31</f>
        <v>7</v>
      </c>
      <c r="AC9" s="175">
        <f>Congé!N31</f>
        <v>3</v>
      </c>
      <c r="AD9" s="175">
        <f>Congé!O31</f>
        <v>4</v>
      </c>
    </row>
    <row r="10" spans="1:30" ht="18" customHeight="1" x14ac:dyDescent="0.2">
      <c r="A10" s="2">
        <f>Congé!E10</f>
        <v>4</v>
      </c>
      <c r="B10" s="2" t="str">
        <f>Congé!F10</f>
        <v>CARTAUT</v>
      </c>
      <c r="C10" s="14" t="s">
        <v>70</v>
      </c>
      <c r="D10" s="1" t="str">
        <f>IF($A10=D$5,"12h",IF($A10="","",""))</f>
        <v>12h</v>
      </c>
      <c r="E10" s="13" t="s">
        <v>96</v>
      </c>
      <c r="F10" s="36" t="s">
        <v>1</v>
      </c>
      <c r="G10" s="143" t="s">
        <v>9</v>
      </c>
      <c r="H10" s="13" t="s">
        <v>96</v>
      </c>
      <c r="I10" s="9" t="s">
        <v>0</v>
      </c>
      <c r="J10" s="9" t="s">
        <v>0</v>
      </c>
      <c r="K10" s="1" t="str">
        <f>IF($A10=K$5,"12h",IF($A10="","",""))</f>
        <v/>
      </c>
      <c r="L10" s="40"/>
      <c r="M10" s="1" t="str">
        <f>IF($A10=M$5,"12h",IF($A10="","",""))</f>
        <v/>
      </c>
      <c r="N10" s="7"/>
      <c r="O10" s="107"/>
      <c r="P10" s="34" t="s">
        <v>21</v>
      </c>
      <c r="Q10" s="120">
        <f t="shared" ca="1" si="0"/>
        <v>0</v>
      </c>
      <c r="R10" s="120">
        <f t="shared" ca="1" si="0"/>
        <v>0</v>
      </c>
      <c r="S10" s="120">
        <f t="shared" ca="1" si="0"/>
        <v>0</v>
      </c>
      <c r="T10" s="34" t="s">
        <v>25</v>
      </c>
      <c r="U10" s="120">
        <f t="shared" ca="1" si="1"/>
        <v>0</v>
      </c>
      <c r="V10" s="120">
        <f t="shared" ca="1" si="1"/>
        <v>0</v>
      </c>
      <c r="W10" s="120">
        <f t="shared" ca="1" si="1"/>
        <v>0</v>
      </c>
      <c r="X10" s="14" t="s">
        <v>72</v>
      </c>
      <c r="Y10" s="14" t="s">
        <v>73</v>
      </c>
      <c r="Z10" s="28" t="s">
        <v>84</v>
      </c>
      <c r="AA10" s="175" t="s">
        <v>131</v>
      </c>
      <c r="AB10" s="175">
        <f>Congé!M32</f>
        <v>13</v>
      </c>
      <c r="AC10" s="175">
        <f>Congé!N32</f>
        <v>5</v>
      </c>
      <c r="AD10" s="175">
        <f>Congé!O32</f>
        <v>8</v>
      </c>
    </row>
    <row r="11" spans="1:30" ht="18" hidden="1" customHeight="1" x14ac:dyDescent="0.2">
      <c r="A11" s="2">
        <f>Congé!E11</f>
        <v>0</v>
      </c>
      <c r="B11" s="2">
        <f>Congé!F11</f>
        <v>0</v>
      </c>
      <c r="C11" s="1" t="str">
        <f>IF($A11=C$5,"12h",IF($A11="","",""))</f>
        <v/>
      </c>
      <c r="D11" s="1" t="str">
        <f>IF($A11=D$5,"12h",IF($A11="","",""))</f>
        <v/>
      </c>
      <c r="E11" s="1" t="str">
        <f>IF($A11=E$5,"12h",IF($A11="","",""))</f>
        <v/>
      </c>
      <c r="F11" s="11"/>
      <c r="G11" s="11"/>
      <c r="H11" s="11"/>
      <c r="I11" s="11"/>
      <c r="J11" s="11"/>
      <c r="K11" s="1" t="str">
        <f>IF($A11=K$5,"12h",IF($A11="","",""))</f>
        <v/>
      </c>
      <c r="L11" s="1" t="str">
        <f>IF($A11=L$5,"12h",IF($A11="","",""))</f>
        <v/>
      </c>
      <c r="M11" s="11" t="s">
        <v>42</v>
      </c>
      <c r="N11" s="7"/>
      <c r="O11" s="107"/>
      <c r="Q11" s="120">
        <f t="shared" ca="1" si="0"/>
        <v>0</v>
      </c>
      <c r="R11" s="120">
        <f t="shared" ca="1" si="0"/>
        <v>0</v>
      </c>
      <c r="S11" s="120">
        <f t="shared" ca="1" si="0"/>
        <v>0</v>
      </c>
      <c r="U11" s="120">
        <f t="shared" ca="1" si="1"/>
        <v>0</v>
      </c>
      <c r="V11" s="120">
        <f t="shared" ca="1" si="1"/>
        <v>0</v>
      </c>
      <c r="W11" s="120">
        <f t="shared" ca="1" si="1"/>
        <v>0</v>
      </c>
    </row>
    <row r="12" spans="1:30" ht="18" customHeight="1" x14ac:dyDescent="0.2">
      <c r="A12" s="2">
        <f>Congé!E12</f>
        <v>6</v>
      </c>
      <c r="B12" s="2" t="str">
        <f>Congé!F12</f>
        <v>HUGUES</v>
      </c>
      <c r="C12" s="13" t="s">
        <v>96</v>
      </c>
      <c r="D12" s="13" t="s">
        <v>96</v>
      </c>
      <c r="E12" s="36" t="s">
        <v>1</v>
      </c>
      <c r="F12" s="19" t="s">
        <v>74</v>
      </c>
      <c r="G12" s="40"/>
      <c r="H12" s="14" t="s">
        <v>70</v>
      </c>
      <c r="I12" s="9" t="s">
        <v>0</v>
      </c>
      <c r="J12" s="5" t="str">
        <f>IF($A12=J$5,"12h",IF($A12="","",""))</f>
        <v/>
      </c>
      <c r="K12" s="1" t="str">
        <f>IF($A12=K$5,"12h",IF($A12="","",""))</f>
        <v/>
      </c>
      <c r="L12" s="9" t="s">
        <v>0</v>
      </c>
      <c r="M12" s="11"/>
      <c r="N12" s="7"/>
      <c r="O12" s="107"/>
      <c r="P12" s="34" t="s">
        <v>33</v>
      </c>
      <c r="Q12" s="120">
        <f t="shared" ca="1" si="0"/>
        <v>0</v>
      </c>
      <c r="R12" s="120">
        <f t="shared" ca="1" si="0"/>
        <v>0</v>
      </c>
      <c r="S12" s="120">
        <f t="shared" ca="1" si="0"/>
        <v>0</v>
      </c>
      <c r="T12" s="34" t="s">
        <v>34</v>
      </c>
      <c r="U12" s="120">
        <f t="shared" ca="1" si="1"/>
        <v>0</v>
      </c>
      <c r="V12" s="120">
        <f t="shared" ca="1" si="1"/>
        <v>0</v>
      </c>
      <c r="W12" s="120">
        <f t="shared" ca="1" si="1"/>
        <v>0</v>
      </c>
      <c r="X12" s="15" t="s">
        <v>22</v>
      </c>
      <c r="Y12" s="15" t="s">
        <v>67</v>
      </c>
      <c r="Z12" s="28" t="s">
        <v>50</v>
      </c>
    </row>
    <row r="13" spans="1:30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0"/>
        <v>0</v>
      </c>
      <c r="R13" s="120">
        <f t="shared" ca="1" si="0"/>
        <v>0</v>
      </c>
      <c r="S13" s="120">
        <f t="shared" ca="1" si="0"/>
        <v>0</v>
      </c>
      <c r="U13" s="120">
        <f t="shared" ca="1" si="1"/>
        <v>0</v>
      </c>
      <c r="V13" s="120">
        <f t="shared" ca="1" si="1"/>
        <v>0</v>
      </c>
      <c r="W13" s="120">
        <f t="shared" ca="1" si="1"/>
        <v>0</v>
      </c>
    </row>
    <row r="14" spans="1:30" s="132" customFormat="1" ht="18" customHeight="1" x14ac:dyDescent="0.2">
      <c r="A14" s="2">
        <f>Congé!E14</f>
        <v>8</v>
      </c>
      <c r="B14" s="2" t="str">
        <f>Congé!F14</f>
        <v>SELLES</v>
      </c>
      <c r="C14" s="19"/>
      <c r="D14" s="22" t="s">
        <v>100</v>
      </c>
      <c r="E14" s="14" t="s">
        <v>70</v>
      </c>
      <c r="F14" s="9" t="s">
        <v>0</v>
      </c>
      <c r="G14" s="9" t="s">
        <v>0</v>
      </c>
      <c r="H14" s="32"/>
      <c r="I14" s="40"/>
      <c r="J14" s="5" t="str">
        <f>IF($A14=J$5,"12h",IF($A14="","",""))</f>
        <v/>
      </c>
      <c r="K14" s="1" t="str">
        <f>IF($A14=K$5,"12h",IF($A14="","",""))</f>
        <v/>
      </c>
      <c r="L14" s="1" t="str">
        <f>IF($A14=L$5,"12h",IF($A14="","",""))</f>
        <v/>
      </c>
      <c r="M14" s="1" t="str">
        <f>IF($A14=M$5,"12h",IF($A14="","",""))</f>
        <v/>
      </c>
      <c r="N14" s="7"/>
      <c r="O14" s="130"/>
      <c r="P14" s="34" t="s">
        <v>38</v>
      </c>
      <c r="Q14" s="120">
        <f t="shared" ca="1" si="0"/>
        <v>0</v>
      </c>
      <c r="R14" s="120">
        <f t="shared" ca="1" si="0"/>
        <v>0</v>
      </c>
      <c r="S14" s="120">
        <f t="shared" ca="1" si="0"/>
        <v>0</v>
      </c>
      <c r="T14" s="135" t="s">
        <v>39</v>
      </c>
      <c r="U14" s="120">
        <f t="shared" ca="1" si="1"/>
        <v>0</v>
      </c>
      <c r="V14" s="120">
        <f t="shared" ca="1" si="1"/>
        <v>0</v>
      </c>
      <c r="W14" s="120">
        <f t="shared" ca="1" si="1"/>
        <v>0</v>
      </c>
      <c r="X14" s="15" t="s">
        <v>23</v>
      </c>
      <c r="Y14" s="15" t="s">
        <v>68</v>
      </c>
      <c r="Z14" s="136" t="s">
        <v>20</v>
      </c>
    </row>
    <row r="15" spans="1:30" ht="18" customHeight="1" x14ac:dyDescent="0.2">
      <c r="A15" s="2">
        <f>Congé!E15</f>
        <v>9</v>
      </c>
      <c r="B15" s="2" t="str">
        <f>Congé!F15</f>
        <v>MASSELIN</v>
      </c>
      <c r="C15" s="19" t="s">
        <v>74</v>
      </c>
      <c r="D15" s="14" t="s">
        <v>70</v>
      </c>
      <c r="E15" s="36" t="s">
        <v>1</v>
      </c>
      <c r="F15" s="16" t="s">
        <v>51</v>
      </c>
      <c r="G15" s="40"/>
      <c r="H15" s="9" t="s">
        <v>0</v>
      </c>
      <c r="I15" s="9" t="s">
        <v>0</v>
      </c>
      <c r="J15" s="5" t="str">
        <f t="shared" ref="J15:K17" si="3">IF($A15=J$5,"12h",IF($A15="","",""))</f>
        <v/>
      </c>
      <c r="K15" s="1" t="str">
        <f t="shared" si="3"/>
        <v/>
      </c>
      <c r="L15" s="35" t="s">
        <v>57</v>
      </c>
      <c r="M15" s="1" t="str">
        <f t="shared" ref="M15:M20" si="4">IF($A15=M$5,"12h",IF($A15="","",""))</f>
        <v/>
      </c>
      <c r="N15" s="7"/>
      <c r="O15" s="107"/>
      <c r="P15" s="34" t="s">
        <v>24</v>
      </c>
      <c r="Q15" s="120">
        <f t="shared" ca="1" si="0"/>
        <v>0</v>
      </c>
      <c r="R15" s="120">
        <f t="shared" ca="1" si="0"/>
        <v>0</v>
      </c>
      <c r="S15" s="120">
        <f t="shared" ca="1" si="0"/>
        <v>0</v>
      </c>
      <c r="T15" s="34" t="s">
        <v>20</v>
      </c>
      <c r="U15" s="120">
        <f t="shared" ca="1" si="1"/>
        <v>0</v>
      </c>
      <c r="V15" s="120">
        <f t="shared" ca="1" si="1"/>
        <v>0</v>
      </c>
      <c r="W15" s="120">
        <f t="shared" ca="1" si="1"/>
        <v>0</v>
      </c>
      <c r="X15" s="22" t="s">
        <v>100</v>
      </c>
      <c r="Y15" s="22" t="s">
        <v>106</v>
      </c>
      <c r="Z15" s="136" t="s">
        <v>24</v>
      </c>
    </row>
    <row r="16" spans="1:30" ht="18" hidden="1" customHeight="1" x14ac:dyDescent="0.2">
      <c r="A16" s="2">
        <f>Congé!E16</f>
        <v>0</v>
      </c>
      <c r="B16" s="2">
        <f>Congé!F16</f>
        <v>0</v>
      </c>
      <c r="C16" s="1" t="str">
        <f>IF($A16=C$5,"12h",IF($A16="","",""))</f>
        <v/>
      </c>
      <c r="D16" s="1" t="str">
        <f>IF($A16=D$5,"12h",IF($A16="","",""))</f>
        <v/>
      </c>
      <c r="E16" s="1" t="str">
        <f>IF($A16=E$5,"12h",IF($A16="","",""))</f>
        <v/>
      </c>
      <c r="F16" s="5"/>
      <c r="G16" s="5" t="str">
        <f>IF($A16=G$5,"12h",IF($A16="","",""))</f>
        <v/>
      </c>
      <c r="H16" s="5" t="str">
        <f>IF($A16=H$5,"12h",IF($A16="","",""))</f>
        <v/>
      </c>
      <c r="I16" s="5" t="str">
        <f>IF($A16=I$5,"12h",IF($A16="","",""))</f>
        <v/>
      </c>
      <c r="J16" s="5" t="str">
        <f t="shared" si="3"/>
        <v/>
      </c>
      <c r="K16" s="1" t="str">
        <f t="shared" si="3"/>
        <v/>
      </c>
      <c r="L16" s="1" t="str">
        <f>IF($A16=L$5,"12h",IF($A16="","",""))</f>
        <v/>
      </c>
      <c r="M16" s="1" t="str">
        <f t="shared" si="4"/>
        <v>12h</v>
      </c>
      <c r="N16" s="7"/>
      <c r="O16" s="107"/>
      <c r="Q16" s="120">
        <f t="shared" ca="1" si="0"/>
        <v>0</v>
      </c>
      <c r="R16" s="120">
        <f t="shared" ca="1" si="0"/>
        <v>0</v>
      </c>
      <c r="S16" s="120">
        <f t="shared" ca="1" si="0"/>
        <v>0</v>
      </c>
      <c r="U16" s="120">
        <f t="shared" ca="1" si="1"/>
        <v>0</v>
      </c>
      <c r="V16" s="120">
        <f t="shared" ca="1" si="1"/>
        <v>0</v>
      </c>
      <c r="W16" s="120">
        <f t="shared" ca="1" si="1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9" t="s">
        <v>0</v>
      </c>
      <c r="D17" s="20" t="s">
        <v>52</v>
      </c>
      <c r="E17" s="19" t="s">
        <v>74</v>
      </c>
      <c r="F17" s="14" t="s">
        <v>70</v>
      </c>
      <c r="G17" s="16" t="s">
        <v>51</v>
      </c>
      <c r="H17" s="19" t="s">
        <v>74</v>
      </c>
      <c r="I17" s="14" t="s">
        <v>70</v>
      </c>
      <c r="J17" s="5" t="str">
        <f t="shared" si="3"/>
        <v/>
      </c>
      <c r="K17" s="1" t="str">
        <f t="shared" si="3"/>
        <v>12h</v>
      </c>
      <c r="L17" s="41"/>
      <c r="M17" s="1" t="str">
        <f t="shared" si="4"/>
        <v/>
      </c>
      <c r="N17" s="7"/>
      <c r="O17" s="130"/>
      <c r="P17" s="34" t="s">
        <v>25</v>
      </c>
      <c r="Q17" s="120">
        <f t="shared" ca="1" si="0"/>
        <v>0</v>
      </c>
      <c r="R17" s="120">
        <f t="shared" ca="1" si="0"/>
        <v>0</v>
      </c>
      <c r="S17" s="120">
        <f t="shared" ca="1" si="0"/>
        <v>0</v>
      </c>
      <c r="T17" s="34" t="s">
        <v>21</v>
      </c>
      <c r="U17" s="120">
        <f t="shared" ca="1" si="1"/>
        <v>0</v>
      </c>
      <c r="V17" s="120">
        <f t="shared" ca="1" si="1"/>
        <v>0</v>
      </c>
      <c r="W17" s="120">
        <f t="shared" ca="1" si="1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9" t="s">
        <v>0</v>
      </c>
      <c r="D18" s="15" t="s">
        <v>23</v>
      </c>
      <c r="E18" s="16" t="s">
        <v>51</v>
      </c>
      <c r="F18" s="9" t="s">
        <v>0</v>
      </c>
      <c r="G18" s="10" t="s">
        <v>4</v>
      </c>
      <c r="H18" s="10" t="s">
        <v>4</v>
      </c>
      <c r="I18" s="10" t="s">
        <v>4</v>
      </c>
      <c r="J18" s="10" t="s">
        <v>4</v>
      </c>
      <c r="K18" s="10" t="s">
        <v>4</v>
      </c>
      <c r="L18" s="1" t="str">
        <f>IF($A18=L$5,"12h",IF($A18="","",""))</f>
        <v>12h</v>
      </c>
      <c r="M18" s="1" t="str">
        <f t="shared" si="4"/>
        <v/>
      </c>
      <c r="N18" s="7"/>
      <c r="O18" s="130"/>
      <c r="P18" s="34" t="s">
        <v>34</v>
      </c>
      <c r="Q18" s="120">
        <f t="shared" ca="1" si="0"/>
        <v>0</v>
      </c>
      <c r="R18" s="120">
        <f t="shared" ca="1" si="0"/>
        <v>0</v>
      </c>
      <c r="S18" s="120">
        <f t="shared" ca="1" si="0"/>
        <v>0</v>
      </c>
      <c r="T18" s="34" t="s">
        <v>33</v>
      </c>
      <c r="U18" s="120">
        <f t="shared" ca="1" si="1"/>
        <v>0</v>
      </c>
      <c r="V18" s="120">
        <f t="shared" ca="1" si="1"/>
        <v>0</v>
      </c>
      <c r="W18" s="120">
        <f t="shared" ca="1" si="1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hidden="1" customHeight="1" x14ac:dyDescent="0.2">
      <c r="A19" s="2">
        <f>Congé!E19</f>
        <v>6</v>
      </c>
      <c r="B19" s="2" t="str">
        <f>Congé!F19</f>
        <v>LUBRANO</v>
      </c>
      <c r="C19" s="5" t="str">
        <f t="shared" ref="C19:E20" si="5">IF($A19=C$5,"12h",IF($A19="","",""))</f>
        <v/>
      </c>
      <c r="D19" s="1" t="str">
        <f t="shared" si="5"/>
        <v/>
      </c>
      <c r="E19" s="1" t="str">
        <f t="shared" si="5"/>
        <v/>
      </c>
      <c r="F19" s="1"/>
      <c r="G19" s="5" t="str">
        <f>IF($A19=G$5,"12h",IF($A19="","",""))</f>
        <v/>
      </c>
      <c r="H19" s="5" t="str">
        <f>IF($A19=H$5,"12h",IF($A19="","",""))</f>
        <v/>
      </c>
      <c r="I19" s="5" t="str">
        <f>IF($A19=I$5,"12h",IF($A19="","",""))</f>
        <v/>
      </c>
      <c r="J19" s="5" t="str">
        <f>IF($A19=J$5,"12h",IF($A19="","",""))</f>
        <v/>
      </c>
      <c r="K19" s="1" t="str">
        <f>IF($A19=K$5,"12h",IF($A19="","",""))</f>
        <v/>
      </c>
      <c r="L19" s="1" t="str">
        <f>IF($A19=L$5,"12h",IF($A19="","",""))</f>
        <v/>
      </c>
      <c r="M19" s="1" t="str">
        <f t="shared" si="4"/>
        <v/>
      </c>
      <c r="N19" s="7"/>
      <c r="O19" s="130"/>
      <c r="P19" s="135" t="s">
        <v>39</v>
      </c>
      <c r="Q19" s="120">
        <f t="shared" ca="1" si="0"/>
        <v>0</v>
      </c>
      <c r="R19" s="120">
        <f t="shared" ca="1" si="0"/>
        <v>0</v>
      </c>
      <c r="S19" s="120">
        <f t="shared" ca="1" si="0"/>
        <v>0</v>
      </c>
      <c r="T19" s="34" t="s">
        <v>38</v>
      </c>
      <c r="U19" s="120">
        <f t="shared" ca="1" si="1"/>
        <v>0</v>
      </c>
      <c r="V19" s="120">
        <f t="shared" ca="1" si="1"/>
        <v>0</v>
      </c>
      <c r="W19" s="120">
        <f t="shared" ca="1" si="1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hidden="1" customHeight="1" x14ac:dyDescent="0.2">
      <c r="A20" s="2">
        <f>Congé!E20</f>
        <v>5</v>
      </c>
      <c r="B20" s="2" t="str">
        <f>Congé!F20</f>
        <v>NORMAND</v>
      </c>
      <c r="C20" s="5" t="str">
        <f t="shared" si="5"/>
        <v/>
      </c>
      <c r="D20" s="1" t="str">
        <f t="shared" si="5"/>
        <v/>
      </c>
      <c r="E20" s="1" t="str">
        <f t="shared" si="5"/>
        <v>12h</v>
      </c>
      <c r="F20" s="5" t="str">
        <f>IF($A20=F$5,"12h",IF($A20="","",""))</f>
        <v/>
      </c>
      <c r="G20" s="5" t="str">
        <f>IF($A20=G$5,"12h",IF($A20="","",""))</f>
        <v/>
      </c>
      <c r="H20" s="5" t="str">
        <f>IF($A20=H$5,"12h",IF($A20="","",""))</f>
        <v/>
      </c>
      <c r="I20" s="1"/>
      <c r="J20" s="5" t="str">
        <f>IF($A20=J$5,"12h",IF($A20="","",""))</f>
        <v/>
      </c>
      <c r="K20" s="1" t="str">
        <f>IF($A20=K$5,"12h",IF($A20="","",""))</f>
        <v/>
      </c>
      <c r="L20" s="1" t="str">
        <f>IF($A20=L$5,"12h",IF($A20="","",""))</f>
        <v/>
      </c>
      <c r="M20" s="1" t="str">
        <f t="shared" si="4"/>
        <v/>
      </c>
      <c r="N20" s="7"/>
      <c r="O20" s="130"/>
      <c r="P20" s="137" t="s">
        <v>45</v>
      </c>
      <c r="Q20" s="120">
        <f t="shared" ca="1" si="0"/>
        <v>0</v>
      </c>
      <c r="R20" s="120">
        <f t="shared" ca="1" si="0"/>
        <v>0</v>
      </c>
      <c r="S20" s="120">
        <f t="shared" ca="1" si="0"/>
        <v>0</v>
      </c>
      <c r="T20" s="137" t="s">
        <v>45</v>
      </c>
      <c r="U20" s="120">
        <f t="shared" ca="1" si="1"/>
        <v>0</v>
      </c>
      <c r="V20" s="120">
        <f t="shared" ca="1" si="1"/>
        <v>0</v>
      </c>
      <c r="W20" s="120">
        <f t="shared" ca="1" si="1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0"/>
        <v>0</v>
      </c>
      <c r="R21" s="120">
        <f t="shared" ca="1" si="0"/>
        <v>0</v>
      </c>
      <c r="S21" s="120">
        <f t="shared" ca="1" si="0"/>
        <v>0</v>
      </c>
      <c r="U21" s="120">
        <f t="shared" ca="1" si="1"/>
        <v>0</v>
      </c>
      <c r="V21" s="120">
        <f t="shared" ca="1" si="1"/>
        <v>0</v>
      </c>
      <c r="W21" s="120">
        <f t="shared" ca="1" si="1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15" t="s">
        <v>19</v>
      </c>
      <c r="D22" s="24" t="s">
        <v>8</v>
      </c>
      <c r="E22" s="24" t="s">
        <v>8</v>
      </c>
      <c r="F22" s="16" t="s">
        <v>51</v>
      </c>
      <c r="G22" s="143" t="s">
        <v>9</v>
      </c>
      <c r="H22" s="16" t="s">
        <v>51</v>
      </c>
      <c r="I22" s="24" t="s">
        <v>8</v>
      </c>
      <c r="J22" s="24" t="s">
        <v>8</v>
      </c>
      <c r="K22" s="138" t="s">
        <v>6</v>
      </c>
      <c r="L22" s="1" t="str">
        <f t="shared" ref="H22:M32" si="6">IF($A22=L$5,"12h",IF($A22="","",""))</f>
        <v/>
      </c>
      <c r="M22" s="1" t="str">
        <f t="shared" si="6"/>
        <v/>
      </c>
      <c r="N22" s="7"/>
      <c r="O22" s="107"/>
      <c r="P22" s="138" t="s">
        <v>6</v>
      </c>
      <c r="Q22" s="120">
        <f t="shared" ca="1" si="0"/>
        <v>0</v>
      </c>
      <c r="R22" s="120">
        <f t="shared" ca="1" si="0"/>
        <v>0</v>
      </c>
      <c r="S22" s="120">
        <f t="shared" ca="1" si="0"/>
        <v>0</v>
      </c>
      <c r="T22" s="138" t="s">
        <v>6</v>
      </c>
      <c r="U22" s="120">
        <f t="shared" ca="1" si="1"/>
        <v>0</v>
      </c>
      <c r="V22" s="120">
        <f t="shared" ca="1" si="1"/>
        <v>0</v>
      </c>
      <c r="W22" s="120">
        <f t="shared" ca="1" si="1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24" t="s">
        <v>8</v>
      </c>
      <c r="D23" s="24" t="s">
        <v>8</v>
      </c>
      <c r="E23" s="24" t="s">
        <v>8</v>
      </c>
      <c r="F23" s="9" t="s">
        <v>0</v>
      </c>
      <c r="G23" s="9" t="s">
        <v>0</v>
      </c>
      <c r="H23" s="9" t="s">
        <v>0</v>
      </c>
      <c r="I23" s="16" t="s">
        <v>51</v>
      </c>
      <c r="J23" s="5" t="str">
        <f t="shared" si="6"/>
        <v/>
      </c>
      <c r="K23" s="138" t="s">
        <v>6</v>
      </c>
      <c r="L23" s="1" t="str">
        <f t="shared" si="6"/>
        <v/>
      </c>
      <c r="M23" s="1" t="str">
        <f t="shared" si="6"/>
        <v/>
      </c>
      <c r="N23" s="7"/>
      <c r="O23" s="130"/>
      <c r="P23" s="138" t="s">
        <v>60</v>
      </c>
      <c r="Q23" s="120">
        <f t="shared" ca="1" si="0"/>
        <v>0</v>
      </c>
      <c r="R23" s="120">
        <f t="shared" ca="1" si="0"/>
        <v>0</v>
      </c>
      <c r="S23" s="120">
        <f t="shared" ca="1" si="0"/>
        <v>0</v>
      </c>
      <c r="T23" s="25" t="s">
        <v>15</v>
      </c>
      <c r="U23" s="120">
        <f t="shared" ca="1" si="1"/>
        <v>0</v>
      </c>
      <c r="V23" s="120">
        <f t="shared" ca="1" si="1"/>
        <v>0</v>
      </c>
      <c r="W23" s="120">
        <f t="shared" ca="1" si="1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9" t="s">
        <v>0</v>
      </c>
      <c r="D24" s="9" t="s">
        <v>0</v>
      </c>
      <c r="E24" s="16" t="s">
        <v>51</v>
      </c>
      <c r="F24" s="15" t="s">
        <v>62</v>
      </c>
      <c r="G24" s="40"/>
      <c r="H24" s="20" t="s">
        <v>78</v>
      </c>
      <c r="I24" s="19" t="s">
        <v>74</v>
      </c>
      <c r="J24" s="5" t="str">
        <f t="shared" si="6"/>
        <v>12h</v>
      </c>
      <c r="K24" s="138" t="s">
        <v>6</v>
      </c>
      <c r="L24" s="1" t="str">
        <f t="shared" si="6"/>
        <v/>
      </c>
      <c r="M24" s="1" t="str">
        <f t="shared" si="6"/>
        <v/>
      </c>
      <c r="N24" s="7"/>
      <c r="O24" s="107"/>
      <c r="P24" s="139" t="s">
        <v>49</v>
      </c>
      <c r="Q24" s="120">
        <f t="shared" ca="1" si="0"/>
        <v>0</v>
      </c>
      <c r="R24" s="120">
        <f t="shared" ca="1" si="0"/>
        <v>0</v>
      </c>
      <c r="S24" s="120">
        <f t="shared" ca="1" si="0"/>
        <v>0</v>
      </c>
      <c r="T24" s="24" t="s">
        <v>8</v>
      </c>
      <c r="U24" s="120">
        <f t="shared" ca="1" si="1"/>
        <v>0</v>
      </c>
      <c r="V24" s="120">
        <f t="shared" ca="1" si="1"/>
        <v>0</v>
      </c>
      <c r="W24" s="120">
        <f t="shared" ca="1" si="1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9" t="s">
        <v>0</v>
      </c>
      <c r="D25" s="9" t="s">
        <v>0</v>
      </c>
      <c r="E25" s="36" t="s">
        <v>0</v>
      </c>
      <c r="F25" s="21" t="s">
        <v>56</v>
      </c>
      <c r="G25" s="143" t="s">
        <v>9</v>
      </c>
      <c r="H25" s="16" t="s">
        <v>51</v>
      </c>
      <c r="I25" s="15" t="s">
        <v>18</v>
      </c>
      <c r="J25" s="5" t="str">
        <f t="shared" si="6"/>
        <v/>
      </c>
      <c r="K25" s="138" t="s">
        <v>6</v>
      </c>
      <c r="L25" s="1" t="str">
        <f t="shared" si="6"/>
        <v/>
      </c>
      <c r="M25" s="1" t="str">
        <f t="shared" si="6"/>
        <v/>
      </c>
      <c r="N25" s="7"/>
      <c r="O25" s="107"/>
      <c r="P25" s="141" t="s">
        <v>61</v>
      </c>
      <c r="Q25" s="120">
        <f t="shared" ca="1" si="0"/>
        <v>0</v>
      </c>
      <c r="R25" s="120">
        <f t="shared" ca="1" si="0"/>
        <v>0</v>
      </c>
      <c r="S25" s="120">
        <f t="shared" ca="1" si="0"/>
        <v>0</v>
      </c>
      <c r="T25" s="142" t="s">
        <v>17</v>
      </c>
      <c r="U25" s="120">
        <f t="shared" ca="1" si="1"/>
        <v>0</v>
      </c>
      <c r="V25" s="120">
        <f t="shared" ca="1" si="1"/>
        <v>0</v>
      </c>
      <c r="W25" s="120">
        <f t="shared" ca="1" si="1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1" t="str">
        <f>IF($A26=C$5,"12h",IF($A26="","",""))</f>
        <v>12h</v>
      </c>
      <c r="D26" s="24" t="s">
        <v>8</v>
      </c>
      <c r="E26" s="24" t="s">
        <v>8</v>
      </c>
      <c r="F26" s="24" t="s">
        <v>8</v>
      </c>
      <c r="G26" s="24" t="s">
        <v>8</v>
      </c>
      <c r="H26" s="9" t="s">
        <v>0</v>
      </c>
      <c r="I26" s="9" t="s">
        <v>0</v>
      </c>
      <c r="J26" s="9" t="s">
        <v>0</v>
      </c>
      <c r="K26" s="138" t="s">
        <v>6</v>
      </c>
      <c r="L26" s="1" t="str">
        <f t="shared" si="6"/>
        <v/>
      </c>
      <c r="M26" s="1" t="str">
        <f t="shared" si="6"/>
        <v/>
      </c>
      <c r="N26" s="7"/>
      <c r="O26" s="130"/>
      <c r="P26" s="25" t="s">
        <v>14</v>
      </c>
      <c r="Q26" s="120">
        <f t="shared" ca="1" si="0"/>
        <v>0</v>
      </c>
      <c r="R26" s="120">
        <f t="shared" ca="1" si="0"/>
        <v>0</v>
      </c>
      <c r="S26" s="120">
        <f t="shared" ca="1" si="0"/>
        <v>0</v>
      </c>
      <c r="T26" s="142" t="s">
        <v>40</v>
      </c>
      <c r="U26" s="120">
        <f t="shared" ca="1" si="1"/>
        <v>0</v>
      </c>
      <c r="V26" s="120">
        <f t="shared" ca="1" si="1"/>
        <v>0</v>
      </c>
      <c r="W26" s="120">
        <f t="shared" ca="1" si="1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0" t="s">
        <v>4</v>
      </c>
      <c r="D27" s="10" t="s">
        <v>4</v>
      </c>
      <c r="E27" s="9" t="s">
        <v>0</v>
      </c>
      <c r="F27" s="9" t="s">
        <v>0</v>
      </c>
      <c r="G27" s="36" t="s">
        <v>0</v>
      </c>
      <c r="H27" s="36" t="s">
        <v>0</v>
      </c>
      <c r="I27" s="16" t="s">
        <v>51</v>
      </c>
      <c r="J27" s="5" t="str">
        <f t="shared" si="6"/>
        <v>12h</v>
      </c>
      <c r="K27" s="138" t="s">
        <v>6</v>
      </c>
      <c r="L27" s="1" t="str">
        <f t="shared" si="6"/>
        <v/>
      </c>
      <c r="M27" s="1" t="str">
        <f t="shared" si="6"/>
        <v/>
      </c>
      <c r="N27" s="7"/>
      <c r="O27" s="107"/>
      <c r="P27" s="24" t="s">
        <v>8</v>
      </c>
      <c r="Q27" s="120">
        <f t="shared" ca="1" si="0"/>
        <v>0</v>
      </c>
      <c r="R27" s="120">
        <f t="shared" ca="1" si="0"/>
        <v>0</v>
      </c>
      <c r="S27" s="120">
        <f t="shared" ca="1" si="0"/>
        <v>0</v>
      </c>
      <c r="T27" s="143" t="s">
        <v>9</v>
      </c>
      <c r="U27" s="120">
        <f t="shared" ca="1" si="1"/>
        <v>0</v>
      </c>
      <c r="V27" s="120">
        <f t="shared" ca="1" si="1"/>
        <v>0</v>
      </c>
      <c r="W27" s="120">
        <f t="shared" ca="1" si="1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9" t="s">
        <v>0</v>
      </c>
      <c r="D28" s="24" t="s">
        <v>8</v>
      </c>
      <c r="E28" s="24" t="s">
        <v>8</v>
      </c>
      <c r="F28" s="9" t="s">
        <v>0</v>
      </c>
      <c r="G28" s="180"/>
      <c r="H28" s="21" t="s">
        <v>56</v>
      </c>
      <c r="I28" s="17" t="s">
        <v>12</v>
      </c>
      <c r="J28" s="5" t="str">
        <f t="shared" si="6"/>
        <v/>
      </c>
      <c r="K28" s="138" t="s">
        <v>6</v>
      </c>
      <c r="L28" s="1" t="str">
        <f t="shared" si="6"/>
        <v/>
      </c>
      <c r="M28" s="1" t="str">
        <f t="shared" si="6"/>
        <v/>
      </c>
      <c r="N28" s="7"/>
      <c r="O28" s="130"/>
      <c r="P28" s="24" t="s">
        <v>16</v>
      </c>
      <c r="Q28" s="120">
        <f t="shared" ca="1" si="0"/>
        <v>0</v>
      </c>
      <c r="R28" s="120">
        <f t="shared" ca="1" si="0"/>
        <v>0</v>
      </c>
      <c r="S28" s="120">
        <f t="shared" ca="1" si="0"/>
        <v>0</v>
      </c>
      <c r="T28" s="143" t="s">
        <v>37</v>
      </c>
      <c r="U28" s="120">
        <f t="shared" ca="1" si="1"/>
        <v>0</v>
      </c>
      <c r="V28" s="120">
        <f t="shared" ca="1" si="1"/>
        <v>0</v>
      </c>
      <c r="W28" s="120">
        <f t="shared" ca="1" si="1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5" t="s">
        <v>62</v>
      </c>
      <c r="D29" s="16" t="s">
        <v>51</v>
      </c>
      <c r="E29" s="24" t="s">
        <v>8</v>
      </c>
      <c r="F29" s="30" t="s">
        <v>80</v>
      </c>
      <c r="G29" s="143" t="s">
        <v>9</v>
      </c>
      <c r="H29" s="5" t="str">
        <f t="shared" si="6"/>
        <v/>
      </c>
      <c r="I29" s="24" t="s">
        <v>8</v>
      </c>
      <c r="J29" s="5" t="str">
        <f t="shared" si="6"/>
        <v/>
      </c>
      <c r="K29" s="1" t="str">
        <f t="shared" si="6"/>
        <v/>
      </c>
      <c r="L29" s="1" t="str">
        <f t="shared" si="6"/>
        <v>12h</v>
      </c>
      <c r="M29" s="1" t="str">
        <f t="shared" si="6"/>
        <v/>
      </c>
      <c r="N29" s="7"/>
      <c r="O29" s="107"/>
      <c r="P29" s="142" t="s">
        <v>40</v>
      </c>
      <c r="Q29" s="120">
        <f t="shared" ca="1" si="0"/>
        <v>0</v>
      </c>
      <c r="R29" s="120">
        <f t="shared" ca="1" si="0"/>
        <v>0</v>
      </c>
      <c r="S29" s="120">
        <f t="shared" ca="1" si="0"/>
        <v>0</v>
      </c>
      <c r="T29" s="144" t="s">
        <v>10</v>
      </c>
      <c r="U29" s="120">
        <f t="shared" ca="1" si="1"/>
        <v>0</v>
      </c>
      <c r="V29" s="120">
        <f t="shared" ca="1" si="1"/>
        <v>0</v>
      </c>
      <c r="W29" s="120">
        <f t="shared" ca="1" si="1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6" t="s">
        <v>51</v>
      </c>
      <c r="D30" s="9" t="s">
        <v>0</v>
      </c>
      <c r="E30" s="36" t="s">
        <v>1</v>
      </c>
      <c r="F30" s="16" t="s">
        <v>51</v>
      </c>
      <c r="G30" s="9" t="s">
        <v>0</v>
      </c>
      <c r="H30" s="5" t="str">
        <f t="shared" si="6"/>
        <v>12h</v>
      </c>
      <c r="I30" s="16" t="s">
        <v>53</v>
      </c>
      <c r="J30" s="9" t="s">
        <v>0</v>
      </c>
      <c r="K30" s="1" t="str">
        <f t="shared" si="6"/>
        <v/>
      </c>
      <c r="L30" s="1" t="str">
        <f t="shared" si="6"/>
        <v/>
      </c>
      <c r="M30" s="1" t="str">
        <f t="shared" si="6"/>
        <v/>
      </c>
      <c r="N30" s="7"/>
      <c r="O30" s="107"/>
      <c r="P30" s="143" t="s">
        <v>9</v>
      </c>
      <c r="Q30" s="120">
        <f t="shared" ca="1" si="0"/>
        <v>0</v>
      </c>
      <c r="R30" s="120">
        <f t="shared" ca="1" si="0"/>
        <v>0</v>
      </c>
      <c r="S30" s="120">
        <f t="shared" ca="1" si="0"/>
        <v>0</v>
      </c>
      <c r="T30" s="145" t="s">
        <v>32</v>
      </c>
      <c r="U30" s="120">
        <f t="shared" ca="1" si="1"/>
        <v>0</v>
      </c>
      <c r="V30" s="120">
        <f t="shared" ca="1" si="1"/>
        <v>0</v>
      </c>
      <c r="W30" s="120">
        <f t="shared" ca="1" si="1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>IF($A31=C$5,"12h",IF($A31="","",""))</f>
        <v>12h</v>
      </c>
      <c r="D31" s="16" t="s">
        <v>51</v>
      </c>
      <c r="E31" s="15" t="s">
        <v>18</v>
      </c>
      <c r="F31" s="5"/>
      <c r="G31" s="179"/>
      <c r="H31" s="15" t="s">
        <v>18</v>
      </c>
      <c r="I31" s="9" t="s">
        <v>0</v>
      </c>
      <c r="J31" s="9" t="s">
        <v>0</v>
      </c>
      <c r="K31" s="1" t="str">
        <f t="shared" si="6"/>
        <v/>
      </c>
      <c r="L31" s="1" t="str">
        <f t="shared" si="6"/>
        <v/>
      </c>
      <c r="M31" s="1" t="str">
        <f t="shared" si="6"/>
        <v/>
      </c>
      <c r="N31" s="7"/>
      <c r="O31" s="107"/>
      <c r="P31" s="143" t="s">
        <v>36</v>
      </c>
      <c r="Q31" s="120">
        <f t="shared" ca="1" si="0"/>
        <v>0</v>
      </c>
      <c r="R31" s="120">
        <f t="shared" ca="1" si="0"/>
        <v>0</v>
      </c>
      <c r="S31" s="120">
        <f t="shared" ca="1" si="0"/>
        <v>0</v>
      </c>
      <c r="T31" s="10" t="s">
        <v>4</v>
      </c>
      <c r="U31" s="120">
        <f t="shared" ca="1" si="1"/>
        <v>0</v>
      </c>
      <c r="V31" s="120">
        <f t="shared" ca="1" si="1"/>
        <v>0</v>
      </c>
      <c r="W31" s="120">
        <f t="shared" ca="1" si="1"/>
        <v>0</v>
      </c>
      <c r="X31" s="18" t="s">
        <v>55</v>
      </c>
      <c r="Y31" s="132"/>
    </row>
    <row r="32" spans="1:26" s="132" customFormat="1" ht="18" customHeight="1" x14ac:dyDescent="0.2">
      <c r="A32" s="2">
        <f>Congé!E32</f>
        <v>0</v>
      </c>
      <c r="B32" s="2" t="s">
        <v>94</v>
      </c>
      <c r="C32" s="17" t="s">
        <v>11</v>
      </c>
      <c r="D32" s="15" t="s">
        <v>18</v>
      </c>
      <c r="E32" s="16" t="s">
        <v>51</v>
      </c>
      <c r="F32" s="9" t="s">
        <v>0</v>
      </c>
      <c r="G32" s="181"/>
      <c r="H32" s="16" t="s">
        <v>53</v>
      </c>
      <c r="I32" s="15" t="s">
        <v>19</v>
      </c>
      <c r="J32" s="9" t="s">
        <v>0</v>
      </c>
      <c r="K32" s="35" t="s">
        <v>57</v>
      </c>
      <c r="L32" s="1" t="str">
        <f t="shared" si="6"/>
        <v/>
      </c>
      <c r="M32" s="1" t="str">
        <f t="shared" si="6"/>
        <v>12h</v>
      </c>
      <c r="N32" s="7"/>
      <c r="O32" s="130"/>
      <c r="Q32" s="120">
        <f t="shared" ca="1" si="0"/>
        <v>0</v>
      </c>
      <c r="R32" s="120">
        <f t="shared" ca="1" si="0"/>
        <v>0</v>
      </c>
      <c r="S32" s="120">
        <f t="shared" ca="1" si="0"/>
        <v>0</v>
      </c>
      <c r="U32" s="120">
        <f t="shared" ca="1" si="1"/>
        <v>0</v>
      </c>
      <c r="V32" s="120">
        <f t="shared" ca="1" si="1"/>
        <v>0</v>
      </c>
      <c r="W32" s="120">
        <f t="shared" ca="1" si="1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6" t="s">
        <v>51</v>
      </c>
      <c r="D33" s="15" t="s">
        <v>62</v>
      </c>
      <c r="E33" s="1" t="str">
        <f>IF($A33=E$5,"12h",IF($A33="","",""))</f>
        <v>12h</v>
      </c>
      <c r="F33" s="5"/>
      <c r="G33" s="179"/>
      <c r="H33" s="15" t="s">
        <v>62</v>
      </c>
      <c r="I33" s="9" t="s">
        <v>0</v>
      </c>
      <c r="J33" s="9" t="s">
        <v>0</v>
      </c>
      <c r="K33" s="1" t="str">
        <f>IF($A33=K$5,"12h",IF($A33="","",""))</f>
        <v/>
      </c>
      <c r="L33" s="1" t="str">
        <f>IF($A33=L$5,"12h",IF($A33="","",""))</f>
        <v/>
      </c>
      <c r="M33" s="1" t="str">
        <f>IF($A33=M$5,"12h",IF($A33="","",""))</f>
        <v/>
      </c>
      <c r="N33" s="7"/>
      <c r="O33" s="107"/>
      <c r="P33" s="144" t="s">
        <v>10</v>
      </c>
      <c r="Q33" s="120">
        <f t="shared" ca="1" si="0"/>
        <v>0</v>
      </c>
      <c r="R33" s="120">
        <f t="shared" ca="1" si="0"/>
        <v>0</v>
      </c>
      <c r="S33" s="120">
        <f t="shared" ca="1" si="0"/>
        <v>0</v>
      </c>
      <c r="T33" s="146" t="s">
        <v>3</v>
      </c>
      <c r="U33" s="120">
        <f t="shared" ca="1" si="1"/>
        <v>0</v>
      </c>
      <c r="V33" s="120">
        <f t="shared" ca="1" si="1"/>
        <v>0</v>
      </c>
      <c r="W33" s="120">
        <f t="shared" ca="1" si="1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 t="s">
        <v>42</v>
      </c>
      <c r="D34" s="11" t="s">
        <v>42</v>
      </c>
      <c r="E34" s="11" t="s">
        <v>42</v>
      </c>
      <c r="F34" s="11" t="s">
        <v>42</v>
      </c>
      <c r="G34" s="11" t="s">
        <v>42</v>
      </c>
      <c r="H34" s="11" t="s">
        <v>42</v>
      </c>
      <c r="I34" s="11" t="s">
        <v>42</v>
      </c>
      <c r="J34" s="11" t="s">
        <v>42</v>
      </c>
      <c r="K34" s="11" t="s">
        <v>42</v>
      </c>
      <c r="L34" s="11" t="s">
        <v>42</v>
      </c>
      <c r="M34" s="1" t="str">
        <f>IF($A34=M$5,"12h",IF($A34="","",""))</f>
        <v>12h</v>
      </c>
      <c r="N34" s="7"/>
      <c r="O34" s="130"/>
      <c r="Q34" s="120">
        <f t="shared" ca="1" si="0"/>
        <v>0</v>
      </c>
      <c r="R34" s="120">
        <f t="shared" ca="1" si="0"/>
        <v>0</v>
      </c>
      <c r="S34" s="120">
        <f t="shared" ca="1" si="0"/>
        <v>0</v>
      </c>
      <c r="U34" s="120">
        <f t="shared" ca="1" si="1"/>
        <v>0</v>
      </c>
      <c r="V34" s="120">
        <f t="shared" ca="1" si="1"/>
        <v>0</v>
      </c>
      <c r="W34" s="120">
        <f t="shared" ca="1" si="1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" t="str">
        <f>IF($A35=C$5,"12h",IF($A35="","",""))</f>
        <v/>
      </c>
      <c r="D35" s="16" t="s">
        <v>51</v>
      </c>
      <c r="E35" s="15" t="s">
        <v>62</v>
      </c>
      <c r="F35" s="15" t="s">
        <v>18</v>
      </c>
      <c r="G35" s="16" t="s">
        <v>53</v>
      </c>
      <c r="H35" s="17" t="s">
        <v>11</v>
      </c>
      <c r="I35" s="9" t="s">
        <v>0</v>
      </c>
      <c r="J35" s="9" t="s">
        <v>0</v>
      </c>
      <c r="K35" s="1" t="str">
        <f>IF($A35=K$5,"12h",IF($A35="","",""))</f>
        <v/>
      </c>
      <c r="L35" s="41"/>
      <c r="M35" s="1" t="str">
        <f>IF($A35=M$5,"12h",IF($A35="","",""))</f>
        <v/>
      </c>
      <c r="N35" s="7"/>
      <c r="O35" s="107"/>
      <c r="P35" s="144" t="s">
        <v>31</v>
      </c>
      <c r="Q35" s="120">
        <f t="shared" ca="1" si="0"/>
        <v>0</v>
      </c>
      <c r="R35" s="120">
        <f t="shared" ca="1" si="0"/>
        <v>0</v>
      </c>
      <c r="S35" s="120">
        <f t="shared" ca="1" si="0"/>
        <v>0</v>
      </c>
      <c r="T35" s="147" t="s">
        <v>26</v>
      </c>
      <c r="U35" s="120">
        <f t="shared" ca="1" si="1"/>
        <v>0</v>
      </c>
      <c r="V35" s="120">
        <f t="shared" ca="1" si="1"/>
        <v>0</v>
      </c>
      <c r="W35" s="120">
        <f t="shared" ca="1" si="1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" t="str">
        <f>IF($A36=C$5,"12h",IF($A36="","",""))</f>
        <v/>
      </c>
      <c r="D36" s="9" t="s">
        <v>0</v>
      </c>
      <c r="E36" s="9" t="s">
        <v>0</v>
      </c>
      <c r="F36" s="9" t="s">
        <v>0</v>
      </c>
      <c r="G36" s="10" t="s">
        <v>4</v>
      </c>
      <c r="H36" s="10" t="s">
        <v>4</v>
      </c>
      <c r="I36" s="10" t="s">
        <v>4</v>
      </c>
      <c r="J36" s="10" t="s">
        <v>4</v>
      </c>
      <c r="K36" s="10" t="s">
        <v>4</v>
      </c>
      <c r="L36" s="1" t="str">
        <f>IF($A36=L$5,"12h",IF($A36="","",""))</f>
        <v/>
      </c>
      <c r="M36" s="1" t="str">
        <f>IF($A36=M$5,"12h",IF($A36="","",""))</f>
        <v/>
      </c>
      <c r="N36" s="7"/>
      <c r="O36" s="107"/>
      <c r="P36" s="10" t="s">
        <v>4</v>
      </c>
      <c r="Q36" s="120">
        <f t="shared" ca="1" si="0"/>
        <v>0</v>
      </c>
      <c r="R36" s="120">
        <f t="shared" ca="1" si="0"/>
        <v>0</v>
      </c>
      <c r="S36" s="120">
        <f t="shared" ca="1" si="0"/>
        <v>0</v>
      </c>
      <c r="T36" s="148" t="s">
        <v>13</v>
      </c>
      <c r="U36" s="120">
        <f t="shared" ca="1" si="1"/>
        <v>0</v>
      </c>
      <c r="V36" s="120">
        <f t="shared" ca="1" si="1"/>
        <v>0</v>
      </c>
      <c r="W36" s="120">
        <f t="shared" ca="1" si="1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5" t="s">
        <v>23</v>
      </c>
      <c r="D37" s="9" t="s">
        <v>0</v>
      </c>
      <c r="E37" s="16" t="s">
        <v>51</v>
      </c>
      <c r="F37" s="15" t="s">
        <v>18</v>
      </c>
      <c r="G37" s="15" t="s">
        <v>7</v>
      </c>
      <c r="H37" s="16" t="s">
        <v>51</v>
      </c>
      <c r="I37" s="9" t="s">
        <v>0</v>
      </c>
      <c r="J37" s="9" t="s">
        <v>0</v>
      </c>
      <c r="K37" s="1" t="str">
        <f>IF($A37=K$5,"12h",IF($A37="","",""))</f>
        <v>12h</v>
      </c>
      <c r="L37" s="1" t="str">
        <f>IF($A37=L$5,"12h",IF($A37="","",""))</f>
        <v/>
      </c>
      <c r="M37" s="1" t="str">
        <f>IF($A37=M$5,"12h",IF($A37="","",""))</f>
        <v/>
      </c>
      <c r="N37" s="7"/>
      <c r="O37" s="107"/>
      <c r="P37" s="146" t="s">
        <v>3</v>
      </c>
      <c r="Q37" s="120">
        <f t="shared" ca="1" si="0"/>
        <v>0</v>
      </c>
      <c r="R37" s="120">
        <f t="shared" ca="1" si="0"/>
        <v>0</v>
      </c>
      <c r="S37" s="120">
        <f t="shared" ca="1" si="0"/>
        <v>0</v>
      </c>
      <c r="T37" s="149" t="s">
        <v>42</v>
      </c>
      <c r="U37" s="120">
        <f t="shared" ca="1" si="1"/>
        <v>0</v>
      </c>
      <c r="V37" s="120">
        <f t="shared" ca="1" si="1"/>
        <v>0</v>
      </c>
      <c r="W37" s="120">
        <f t="shared" ca="1" si="1"/>
        <v>1</v>
      </c>
      <c r="X37" s="17" t="s">
        <v>44</v>
      </c>
      <c r="Y37" s="140"/>
      <c r="Z37" s="140"/>
    </row>
    <row r="38" spans="1:26" s="132" customFormat="1" ht="18" customHeight="1" x14ac:dyDescent="0.2">
      <c r="A38" s="2">
        <f>Congé!E38</f>
        <v>7</v>
      </c>
      <c r="B38" s="2" t="str">
        <f>Congé!F38</f>
        <v>DYLIK</v>
      </c>
      <c r="C38" s="1" t="str">
        <f>IF($A38=C$5,"12h",IF($A38="","",""))</f>
        <v/>
      </c>
      <c r="D38" s="16" t="s">
        <v>51</v>
      </c>
      <c r="E38" s="15" t="s">
        <v>18</v>
      </c>
      <c r="F38" s="15" t="s">
        <v>19</v>
      </c>
      <c r="G38" s="9" t="s">
        <v>0</v>
      </c>
      <c r="H38" s="9" t="s">
        <v>0</v>
      </c>
      <c r="I38" s="16" t="s">
        <v>51</v>
      </c>
      <c r="J38" s="5" t="str">
        <f>IF($A38=J$5,"12h",IF($A38="","",""))</f>
        <v/>
      </c>
      <c r="K38" s="1" t="str">
        <f>IF($A38=K$5,"12h",IF($A38="","",""))</f>
        <v/>
      </c>
      <c r="L38" s="1" t="str">
        <f>IF($A38=L$5,"12h",IF($A38="","",""))</f>
        <v/>
      </c>
      <c r="M38" s="1" t="str">
        <f>IF($A38=M$5,"12h",IF($A38="","",""))</f>
        <v/>
      </c>
      <c r="N38" s="7"/>
      <c r="O38" s="107"/>
      <c r="P38" s="147" t="s">
        <v>26</v>
      </c>
      <c r="Q38" s="120">
        <f t="shared" ca="1" si="0"/>
        <v>0</v>
      </c>
      <c r="R38" s="120">
        <f t="shared" ca="1" si="0"/>
        <v>0</v>
      </c>
      <c r="S38" s="120">
        <f t="shared" ca="1" si="0"/>
        <v>0</v>
      </c>
      <c r="T38" s="35" t="s">
        <v>57</v>
      </c>
      <c r="U38" s="120">
        <f t="shared" ca="1" si="1"/>
        <v>0</v>
      </c>
      <c r="V38" s="120">
        <f t="shared" ca="1" si="1"/>
        <v>2</v>
      </c>
      <c r="W38" s="120">
        <f t="shared" ca="1" si="1"/>
        <v>1</v>
      </c>
      <c r="X38" s="140"/>
      <c r="Y38" s="140"/>
      <c r="Z38" s="14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0"/>
        <v>0</v>
      </c>
      <c r="R39" s="120">
        <f t="shared" ca="1" si="0"/>
        <v>0</v>
      </c>
      <c r="S39" s="120">
        <f t="shared" ca="1" si="0"/>
        <v>0</v>
      </c>
      <c r="T39" s="140"/>
      <c r="U39" s="120">
        <f t="shared" ca="1" si="1"/>
        <v>0</v>
      </c>
      <c r="V39" s="120">
        <f t="shared" ca="1" si="1"/>
        <v>0</v>
      </c>
      <c r="W39" s="120">
        <f t="shared" ca="1" si="1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6" t="s">
        <v>51</v>
      </c>
      <c r="D40" s="15" t="s">
        <v>19</v>
      </c>
      <c r="E40" s="36" t="s">
        <v>0</v>
      </c>
      <c r="F40" s="16" t="s">
        <v>51</v>
      </c>
      <c r="G40" s="9" t="s">
        <v>0</v>
      </c>
      <c r="H40" s="9" t="s">
        <v>0</v>
      </c>
      <c r="I40" s="15" t="s">
        <v>62</v>
      </c>
      <c r="J40" s="5" t="str">
        <f t="shared" ref="J40:M44" si="7">IF($A40=J$5,"12h",IF($A40="","",""))</f>
        <v/>
      </c>
      <c r="K40" s="1" t="str">
        <f t="shared" si="7"/>
        <v/>
      </c>
      <c r="L40" s="1" t="str">
        <f t="shared" si="7"/>
        <v/>
      </c>
      <c r="M40" s="1" t="str">
        <f t="shared" si="7"/>
        <v/>
      </c>
      <c r="N40" s="7"/>
      <c r="O40" s="107"/>
      <c r="P40" s="27" t="s">
        <v>163</v>
      </c>
      <c r="Q40" s="120">
        <f t="shared" ca="1" si="0"/>
        <v>0</v>
      </c>
      <c r="R40" s="120">
        <f t="shared" ca="1" si="0"/>
        <v>0</v>
      </c>
      <c r="S40" s="120">
        <f t="shared" ca="1" si="0"/>
        <v>0</v>
      </c>
      <c r="T40" s="150" t="s">
        <v>169</v>
      </c>
      <c r="U40" s="120">
        <f t="shared" ca="1" si="1"/>
        <v>0</v>
      </c>
      <c r="V40" s="120">
        <f t="shared" ca="1" si="1"/>
        <v>0</v>
      </c>
      <c r="W40" s="120">
        <f t="shared" ca="1" si="1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9" t="s">
        <v>0</v>
      </c>
      <c r="D41" s="21" t="s">
        <v>56</v>
      </c>
      <c r="E41" s="36" t="s">
        <v>0</v>
      </c>
      <c r="F41" s="15" t="s">
        <v>7</v>
      </c>
      <c r="G41" s="9" t="s">
        <v>0</v>
      </c>
      <c r="H41" s="15" t="s">
        <v>19</v>
      </c>
      <c r="I41" s="9" t="s">
        <v>0</v>
      </c>
      <c r="J41" s="5" t="str">
        <f t="shared" si="7"/>
        <v/>
      </c>
      <c r="K41" s="1" t="str">
        <f t="shared" si="7"/>
        <v/>
      </c>
      <c r="L41" s="1" t="str">
        <f t="shared" si="7"/>
        <v/>
      </c>
      <c r="M41" s="1" t="str">
        <f t="shared" si="7"/>
        <v/>
      </c>
      <c r="N41" s="7"/>
      <c r="O41" s="107"/>
      <c r="P41" s="149" t="s">
        <v>42</v>
      </c>
      <c r="Q41" s="120">
        <f t="shared" ca="1" si="0"/>
        <v>0</v>
      </c>
      <c r="R41" s="120">
        <f t="shared" ca="1" si="0"/>
        <v>0</v>
      </c>
      <c r="S41" s="120">
        <f t="shared" ca="1" si="0"/>
        <v>1</v>
      </c>
      <c r="T41" s="27" t="s">
        <v>163</v>
      </c>
      <c r="U41" s="120">
        <f t="shared" ca="1" si="1"/>
        <v>0</v>
      </c>
      <c r="V41" s="120">
        <f t="shared" ca="1" si="1"/>
        <v>0</v>
      </c>
      <c r="W41" s="120">
        <f t="shared" ca="1" si="1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6" t="s">
        <v>51</v>
      </c>
      <c r="D42" s="9" t="s">
        <v>1</v>
      </c>
      <c r="E42" s="9" t="s">
        <v>0</v>
      </c>
      <c r="F42" s="17" t="s">
        <v>12</v>
      </c>
      <c r="G42" s="15" t="s">
        <v>18</v>
      </c>
      <c r="H42" s="15" t="s">
        <v>23</v>
      </c>
      <c r="I42" s="16" t="s">
        <v>51</v>
      </c>
      <c r="J42" s="5" t="str">
        <f t="shared" si="7"/>
        <v/>
      </c>
      <c r="K42" s="1" t="str">
        <f t="shared" si="7"/>
        <v/>
      </c>
      <c r="L42" s="1" t="str">
        <f t="shared" si="7"/>
        <v/>
      </c>
      <c r="M42" s="1" t="str">
        <f t="shared" si="7"/>
        <v/>
      </c>
      <c r="N42" s="7"/>
      <c r="O42" s="107"/>
      <c r="P42" s="138" t="s">
        <v>85</v>
      </c>
      <c r="Q42" s="120">
        <f t="shared" ca="1" si="0"/>
        <v>0</v>
      </c>
      <c r="R42" s="120">
        <f t="shared" ca="1" si="0"/>
        <v>0</v>
      </c>
      <c r="S42" s="120">
        <f t="shared" ca="1" si="0"/>
        <v>0</v>
      </c>
      <c r="T42" s="140"/>
      <c r="U42" s="120">
        <f t="shared" ca="1" si="1"/>
        <v>0</v>
      </c>
      <c r="V42" s="120">
        <f t="shared" ca="1" si="1"/>
        <v>0</v>
      </c>
      <c r="W42" s="120">
        <f t="shared" ca="1" si="1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6" t="s">
        <v>51</v>
      </c>
      <c r="D43" s="9" t="s">
        <v>0</v>
      </c>
      <c r="E43" s="17" t="s">
        <v>12</v>
      </c>
      <c r="F43" s="36" t="s">
        <v>0</v>
      </c>
      <c r="G43" s="15" t="s">
        <v>23</v>
      </c>
      <c r="H43" s="16" t="s">
        <v>51</v>
      </c>
      <c r="I43" s="15" t="s">
        <v>23</v>
      </c>
      <c r="J43" s="5" t="str">
        <f t="shared" si="7"/>
        <v/>
      </c>
      <c r="K43" s="1" t="str">
        <f t="shared" si="7"/>
        <v/>
      </c>
      <c r="L43" s="1" t="str">
        <f t="shared" si="7"/>
        <v/>
      </c>
      <c r="M43" s="1" t="str">
        <f t="shared" si="7"/>
        <v/>
      </c>
      <c r="N43" s="7"/>
      <c r="O43" s="107"/>
      <c r="P43" s="24" t="s">
        <v>86</v>
      </c>
      <c r="Q43" s="120">
        <f t="shared" ca="1" si="0"/>
        <v>0</v>
      </c>
      <c r="R43" s="120">
        <f t="shared" ca="1" si="0"/>
        <v>0</v>
      </c>
      <c r="S43" s="120">
        <f t="shared" ca="1" si="0"/>
        <v>0</v>
      </c>
      <c r="T43" s="107"/>
      <c r="U43" s="120">
        <f t="shared" ca="1" si="1"/>
        <v>0</v>
      </c>
      <c r="V43" s="120">
        <f t="shared" ca="1" si="1"/>
        <v>0</v>
      </c>
      <c r="W43" s="120">
        <f t="shared" ca="1" si="1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9" t="s">
        <v>0</v>
      </c>
      <c r="D44" s="24" t="s">
        <v>8</v>
      </c>
      <c r="E44" s="24" t="s">
        <v>8</v>
      </c>
      <c r="F44" s="24" t="s">
        <v>8</v>
      </c>
      <c r="G44" s="9" t="s">
        <v>0</v>
      </c>
      <c r="H44" s="9" t="s">
        <v>0</v>
      </c>
      <c r="I44" s="16" t="s">
        <v>51</v>
      </c>
      <c r="J44" s="5" t="str">
        <f t="shared" si="7"/>
        <v/>
      </c>
      <c r="K44" s="1" t="str">
        <f t="shared" si="7"/>
        <v/>
      </c>
      <c r="L44" s="1" t="str">
        <f t="shared" si="7"/>
        <v>12h</v>
      </c>
      <c r="M44" s="1" t="str">
        <f t="shared" si="7"/>
        <v/>
      </c>
      <c r="N44" s="7"/>
      <c r="O44" s="107"/>
      <c r="P44" s="143" t="s">
        <v>87</v>
      </c>
      <c r="Q44" s="120">
        <f t="shared" ca="1" si="0"/>
        <v>0</v>
      </c>
      <c r="R44" s="120">
        <f t="shared" ca="1" si="0"/>
        <v>0</v>
      </c>
      <c r="S44" s="120">
        <f t="shared" ca="1" si="0"/>
        <v>0</v>
      </c>
      <c r="T44" s="107"/>
      <c r="U44" s="120">
        <f t="shared" ca="1" si="1"/>
        <v>0</v>
      </c>
      <c r="V44" s="120">
        <f t="shared" ca="1" si="1"/>
        <v>0</v>
      </c>
      <c r="W44" s="120">
        <f t="shared" ca="1" si="1"/>
        <v>0</v>
      </c>
      <c r="X44" s="140"/>
      <c r="Y44" s="140"/>
    </row>
    <row r="45" spans="1:26" ht="18" customHeight="1" x14ac:dyDescent="0.2">
      <c r="A45" s="2">
        <f>Congé!E45</f>
        <v>0</v>
      </c>
      <c r="B45" s="2">
        <f>Congé!F45</f>
        <v>0</v>
      </c>
      <c r="C45" s="1" t="str">
        <f>IF($A45=C$5,"12h",IF($A45="","",""))</f>
        <v/>
      </c>
      <c r="D45" s="24" t="s">
        <v>8</v>
      </c>
      <c r="E45" s="24" t="s">
        <v>8</v>
      </c>
      <c r="F45" s="24" t="s">
        <v>8</v>
      </c>
      <c r="G45" s="24" t="s">
        <v>8</v>
      </c>
      <c r="H45" s="24" t="s">
        <v>8</v>
      </c>
      <c r="I45" s="31" t="s">
        <v>99</v>
      </c>
      <c r="J45" s="9" t="s">
        <v>0</v>
      </c>
      <c r="K45" s="9" t="s">
        <v>0</v>
      </c>
      <c r="L45" s="9" t="s">
        <v>0</v>
      </c>
      <c r="M45" s="1" t="str">
        <f>IF($A45=M$5,"12h",IF($A45="","",""))</f>
        <v>12h</v>
      </c>
      <c r="N45" s="7"/>
      <c r="O45" s="107"/>
      <c r="Q45" s="120">
        <f t="shared" ref="Q45:S47" ca="1" si="8">COUNTIF(INDIRECT(Q$2),$P46)</f>
        <v>0</v>
      </c>
      <c r="R45" s="120">
        <f t="shared" ca="1" si="8"/>
        <v>0</v>
      </c>
      <c r="S45" s="120">
        <f t="shared" ca="1" si="8"/>
        <v>0</v>
      </c>
      <c r="T45" s="107"/>
      <c r="U45" s="120">
        <f t="shared" ca="1" si="1"/>
        <v>0</v>
      </c>
      <c r="V45" s="120">
        <f t="shared" ca="1" si="1"/>
        <v>0</v>
      </c>
      <c r="W45" s="120">
        <f t="shared" ca="1" si="1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15" t="s">
        <v>18</v>
      </c>
      <c r="D46" s="15" t="s">
        <v>7</v>
      </c>
      <c r="E46" s="1" t="str">
        <f>IF($A46=E$5,"12h",IF($A46="","",""))</f>
        <v>12h</v>
      </c>
      <c r="F46" s="16" t="s">
        <v>51</v>
      </c>
      <c r="G46" s="9" t="s">
        <v>0</v>
      </c>
      <c r="H46" s="9" t="s">
        <v>0</v>
      </c>
      <c r="I46" s="5" t="str">
        <f>IF($A46=I$5,"12h",IF($A46="","",""))</f>
        <v/>
      </c>
      <c r="J46" s="5" t="str">
        <f>IF($A46=J$5,"12h",IF($A46="","",""))</f>
        <v/>
      </c>
      <c r="K46" s="9" t="s">
        <v>0</v>
      </c>
      <c r="L46" s="9" t="s">
        <v>0</v>
      </c>
      <c r="M46" s="1" t="str">
        <f>IF($A46=M$5,"12h",IF($A46="","",""))</f>
        <v/>
      </c>
      <c r="N46" s="7"/>
      <c r="O46" s="130"/>
      <c r="P46" s="144" t="s">
        <v>88</v>
      </c>
      <c r="Q46" s="120">
        <f t="shared" ca="1" si="8"/>
        <v>0</v>
      </c>
      <c r="R46" s="120">
        <f t="shared" ca="1" si="8"/>
        <v>0</v>
      </c>
      <c r="S46" s="120">
        <f t="shared" ca="1" si="8"/>
        <v>0</v>
      </c>
      <c r="T46" s="107"/>
      <c r="U46" s="120">
        <f t="shared" ca="1" si="1"/>
        <v>0</v>
      </c>
      <c r="V46" s="120">
        <f t="shared" ca="1" si="1"/>
        <v>0</v>
      </c>
      <c r="W46" s="120">
        <f t="shared" ca="1" si="1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24" t="s">
        <v>8</v>
      </c>
      <c r="D47" s="24" t="s">
        <v>8</v>
      </c>
      <c r="E47" s="24" t="s">
        <v>8</v>
      </c>
      <c r="F47" s="9" t="s">
        <v>0</v>
      </c>
      <c r="G47" s="24" t="s">
        <v>8</v>
      </c>
      <c r="H47" s="31" t="s">
        <v>99</v>
      </c>
      <c r="I47" s="24" t="s">
        <v>8</v>
      </c>
      <c r="J47" s="5" t="str">
        <f>IF($A47=J$5,"12h",IF($A47="","",""))</f>
        <v>12h</v>
      </c>
      <c r="K47" s="1" t="str">
        <f>IF($A47=K$5,"12h",IF($A47="","",""))</f>
        <v/>
      </c>
      <c r="L47" s="1" t="str">
        <f>IF($A47=L$5,"12h",IF($A47="","",""))</f>
        <v/>
      </c>
      <c r="M47" s="1" t="str">
        <f>IF($A47=M$5,"12h",IF($A47="","",""))</f>
        <v/>
      </c>
      <c r="N47" s="7"/>
      <c r="O47" s="130"/>
      <c r="P47" s="29" t="s">
        <v>89</v>
      </c>
      <c r="Q47" s="120">
        <f t="shared" ca="1" si="8"/>
        <v>0</v>
      </c>
      <c r="R47" s="120">
        <f t="shared" ca="1" si="8"/>
        <v>0</v>
      </c>
      <c r="S47" s="120">
        <f t="shared" ca="1" si="8"/>
        <v>0</v>
      </c>
      <c r="U47" s="120">
        <f t="shared" ca="1" si="1"/>
        <v>0</v>
      </c>
      <c r="V47" s="120">
        <f t="shared" ca="1" si="1"/>
        <v>0</v>
      </c>
      <c r="W47" s="120">
        <f t="shared" ca="1" si="1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17" t="s">
        <v>12</v>
      </c>
      <c r="D48" s="9" t="s">
        <v>0</v>
      </c>
      <c r="E48" s="21" t="s">
        <v>56</v>
      </c>
      <c r="F48" s="15" t="s">
        <v>23</v>
      </c>
      <c r="G48" s="15" t="s">
        <v>19</v>
      </c>
      <c r="H48" s="16" t="s">
        <v>51</v>
      </c>
      <c r="I48" s="9" t="s">
        <v>0</v>
      </c>
      <c r="J48" s="9" t="s">
        <v>0</v>
      </c>
      <c r="K48" s="9" t="s">
        <v>0</v>
      </c>
      <c r="L48" s="35" t="s">
        <v>57</v>
      </c>
      <c r="M48" s="1" t="str">
        <f>IF($A48=M$5,"12h",IF($A48="","",""))</f>
        <v/>
      </c>
      <c r="N48" s="7"/>
      <c r="O48" s="130"/>
      <c r="P48" s="137" t="s">
        <v>90</v>
      </c>
      <c r="Q48" s="120">
        <f ca="1">COUNTIF(INDIRECT(Q$2),#REF!)</f>
        <v>0</v>
      </c>
      <c r="R48" s="120">
        <f ca="1">COUNTIF(INDIRECT(R$2),#REF!)</f>
        <v>0</v>
      </c>
      <c r="S48" s="120">
        <f ca="1">COUNTIF(INDIRECT(S$2),#REF!)</f>
        <v>0</v>
      </c>
      <c r="U48" s="120">
        <f t="shared" ca="1" si="1"/>
        <v>0</v>
      </c>
      <c r="V48" s="120">
        <f t="shared" ca="1" si="1"/>
        <v>0</v>
      </c>
      <c r="W48" s="120">
        <f t="shared" ca="1" si="1"/>
        <v>0</v>
      </c>
      <c r="X48" s="140"/>
      <c r="Y48" s="140"/>
    </row>
    <row r="49" spans="1:26" s="132" customFormat="1" ht="18" customHeight="1" x14ac:dyDescent="0.2">
      <c r="A49" s="176">
        <f>Congé!E49</f>
        <v>1</v>
      </c>
      <c r="B49" s="176" t="str">
        <f>Congé!F49</f>
        <v>VALERIAN</v>
      </c>
      <c r="C49" s="178"/>
      <c r="D49" s="179"/>
      <c r="E49" s="180"/>
      <c r="F49" s="33"/>
      <c r="G49" s="181"/>
      <c r="H49" s="181"/>
      <c r="I49" s="40"/>
      <c r="J49" s="40"/>
      <c r="K49" s="40"/>
      <c r="L49" s="41"/>
      <c r="M49" s="182"/>
      <c r="N49" s="7"/>
      <c r="O49" s="130"/>
      <c r="P49" s="183"/>
      <c r="Q49" s="184"/>
      <c r="R49" s="184"/>
      <c r="S49" s="184"/>
      <c r="U49" s="184"/>
      <c r="V49" s="184"/>
      <c r="W49" s="184"/>
      <c r="X49" s="151"/>
      <c r="Y49" s="151"/>
    </row>
    <row r="50" spans="1:26" s="132" customFormat="1" ht="18" customHeight="1" x14ac:dyDescent="0.2">
      <c r="A50" s="176">
        <f>Congé!E50</f>
        <v>3</v>
      </c>
      <c r="B50" s="176" t="str">
        <f>Congé!F50</f>
        <v>ROUSTAN</v>
      </c>
      <c r="C50" s="182"/>
      <c r="D50" s="181"/>
      <c r="E50" s="179"/>
      <c r="F50" s="36" t="s">
        <v>0</v>
      </c>
      <c r="G50" s="179"/>
      <c r="H50" s="40"/>
      <c r="I50" s="182"/>
      <c r="J50" s="41"/>
      <c r="K50" s="182"/>
      <c r="L50" s="182"/>
      <c r="M50" s="182"/>
      <c r="N50" s="7"/>
      <c r="O50" s="130"/>
      <c r="P50" s="187"/>
      <c r="Q50" s="184"/>
      <c r="R50" s="184"/>
      <c r="S50" s="184"/>
      <c r="U50" s="184"/>
      <c r="V50" s="184"/>
      <c r="W50" s="184"/>
      <c r="X50" s="130"/>
      <c r="Y50" s="130"/>
      <c r="Z50" s="152"/>
    </row>
    <row r="51" spans="1:26" s="132" customFormat="1" ht="18" customHeight="1" x14ac:dyDescent="0.2">
      <c r="A51" s="176">
        <f>Congé!E51</f>
        <v>1</v>
      </c>
      <c r="B51" s="176" t="str">
        <f>Congé!F51</f>
        <v>WENGER</v>
      </c>
      <c r="C51" s="1" t="str">
        <f>IF($A51=C$5,"12h",IF($A51="","",""))</f>
        <v/>
      </c>
      <c r="D51" s="15" t="s">
        <v>22</v>
      </c>
      <c r="E51" s="16" t="s">
        <v>51</v>
      </c>
      <c r="F51" s="9" t="s">
        <v>0</v>
      </c>
      <c r="G51" s="179"/>
      <c r="H51" s="31" t="s">
        <v>99</v>
      </c>
      <c r="I51" s="5" t="str">
        <f>IF($A51=I$5,"12h",IF($A51="","",""))</f>
        <v/>
      </c>
      <c r="J51" s="5" t="str">
        <f>IF($A51=J$5,"12h",IF($A51="","",""))</f>
        <v/>
      </c>
      <c r="K51" s="1" t="str">
        <f>IF($A51=K$5,"12h",IF($A51="","",""))</f>
        <v>12h</v>
      </c>
      <c r="L51" s="1" t="str">
        <f>IF($A51=L$5,"12h",IF($A51="","",""))</f>
        <v/>
      </c>
      <c r="M51" s="1" t="str">
        <f>IF($A51=M$5,"12h",IF($A51="","",""))</f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1"/>
        <v>0</v>
      </c>
      <c r="V51" s="120">
        <f t="shared" ca="1" si="1"/>
        <v>0</v>
      </c>
      <c r="W51" s="120">
        <f t="shared" ca="1" si="1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9" t="s">
        <v>0</v>
      </c>
      <c r="D52" s="9" t="s">
        <v>0</v>
      </c>
      <c r="E52" s="9" t="s">
        <v>0</v>
      </c>
      <c r="F52" s="24" t="s">
        <v>8</v>
      </c>
      <c r="G52" s="24" t="s">
        <v>8</v>
      </c>
      <c r="H52" s="1" t="str">
        <f>IF($A52=H$5,"12h",IF($A52="","",""))</f>
        <v>12h</v>
      </c>
      <c r="I52" s="5" t="str">
        <f>IF($A52=I$5,"12h",IF($A52="","",""))</f>
        <v/>
      </c>
      <c r="J52" s="5" t="str">
        <f>IF($A52=J$5,"12h",IF($A52="","",""))</f>
        <v/>
      </c>
      <c r="K52" s="1" t="str">
        <f>IF($A52=K$5,"12h",IF($A52="","",""))</f>
        <v/>
      </c>
      <c r="L52" s="9" t="s">
        <v>0</v>
      </c>
      <c r="M52" s="1" t="str">
        <f>IF($A52=M$5,"12h",IF($A52="","",""))</f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 t="shared" ref="C53:M53" si="9">COUNTIF(C9:C52,"CA")+COUNTIF(C9:C52,"CAJ*")+COUNTIF(C9:C52,"RPM")</f>
        <v>8</v>
      </c>
      <c r="D53" s="155">
        <f t="shared" si="9"/>
        <v>9</v>
      </c>
      <c r="E53" s="155">
        <f t="shared" si="9"/>
        <v>11</v>
      </c>
      <c r="F53" s="155">
        <f t="shared" si="9"/>
        <v>12</v>
      </c>
      <c r="G53" s="155">
        <f t="shared" si="9"/>
        <v>10</v>
      </c>
      <c r="H53" s="155">
        <f t="shared" si="9"/>
        <v>8</v>
      </c>
      <c r="I53" s="155">
        <f t="shared" si="9"/>
        <v>10</v>
      </c>
      <c r="J53" s="155">
        <f t="shared" si="9"/>
        <v>10</v>
      </c>
      <c r="K53" s="155">
        <f t="shared" si="9"/>
        <v>3</v>
      </c>
      <c r="L53" s="155">
        <f t="shared" si="9"/>
        <v>5</v>
      </c>
      <c r="M53" s="155">
        <f t="shared" si="9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 t="e">
        <f>SUM(#REF!)+#REF!+SUM(#REF!)+SUM(#REF!)+C53</f>
        <v>#REF!</v>
      </c>
      <c r="D54" s="157" t="e">
        <f>SUM(#REF!)+#REF!+SUM(#REF!)+SUM(#REF!)+D53</f>
        <v>#REF!</v>
      </c>
      <c r="E54" s="157" t="e">
        <f>SUM(#REF!)+#REF!+SUM(#REF!)+SUM(#REF!)+E53</f>
        <v>#REF!</v>
      </c>
      <c r="F54" s="157" t="e">
        <f>SUM(#REF!)+#REF!+SUM(#REF!)+SUM(#REF!)+F53</f>
        <v>#REF!</v>
      </c>
      <c r="G54" s="157" t="e">
        <f>SUM(#REF!)+#REF!+SUM(#REF!)+SUM(#REF!)+G53</f>
        <v>#REF!</v>
      </c>
      <c r="H54" s="157" t="e">
        <f>SUM(#REF!)+#REF!+SUM(#REF!)+SUM(#REF!)+H53</f>
        <v>#REF!</v>
      </c>
      <c r="I54" s="157" t="e">
        <f>SUM(#REF!)+#REF!+SUM(#REF!)+SUM(#REF!)+I53</f>
        <v>#REF!</v>
      </c>
      <c r="J54" s="157" t="e">
        <f>SUM(#REF!)+#REF!+SUM(#REF!)+SUM(#REF!)+J53</f>
        <v>#REF!</v>
      </c>
      <c r="K54" s="157" t="e">
        <f>SUM(#REF!)+#REF!+SUM(#REF!)+SUM(#REF!)+K53</f>
        <v>#REF!</v>
      </c>
      <c r="L54" s="157" t="e">
        <f>SUM(#REF!)+#REF!+SUM(#REF!)+SUM(#REF!)+L53</f>
        <v>#REF!</v>
      </c>
      <c r="M54" s="157" t="e">
        <f>SUM(#REF!)+#REF!+SUM(#REF!)+SUM(#REF!)+M53</f>
        <v>#REF!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 t="shared" ref="C55:M55" si="10">COUNTIF(C9:C52,"CA")+COUNTIF(C9:C52,"*CAN")+COUNTIF(C9:C52,"RPM")</f>
        <v>8</v>
      </c>
      <c r="D55" s="155">
        <f t="shared" si="10"/>
        <v>8</v>
      </c>
      <c r="E55" s="155">
        <f t="shared" si="10"/>
        <v>8</v>
      </c>
      <c r="F55" s="155">
        <f t="shared" si="10"/>
        <v>11</v>
      </c>
      <c r="G55" s="155">
        <f t="shared" si="10"/>
        <v>9</v>
      </c>
      <c r="H55" s="155">
        <f t="shared" si="10"/>
        <v>8</v>
      </c>
      <c r="I55" s="155">
        <f t="shared" si="10"/>
        <v>10</v>
      </c>
      <c r="J55" s="155">
        <f t="shared" si="10"/>
        <v>10</v>
      </c>
      <c r="K55" s="155">
        <f t="shared" si="10"/>
        <v>3</v>
      </c>
      <c r="L55" s="155">
        <f t="shared" si="10"/>
        <v>5</v>
      </c>
      <c r="M55" s="155">
        <f t="shared" si="10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 t="e">
        <f>SUM(#REF!)+#REF!+SUM(#REF!)+C55</f>
        <v>#REF!</v>
      </c>
      <c r="D56" s="161" t="e">
        <f>SUM(#REF!)+#REF!+SUM(#REF!)+D55</f>
        <v>#REF!</v>
      </c>
      <c r="E56" s="161" t="e">
        <f>SUM(#REF!)+#REF!+SUM(#REF!)+E55</f>
        <v>#REF!</v>
      </c>
      <c r="F56" s="161" t="e">
        <f>SUM(#REF!)+#REF!+SUM(#REF!)+F55</f>
        <v>#REF!</v>
      </c>
      <c r="G56" s="161" t="e">
        <f>SUM(#REF!)+#REF!+SUM(#REF!)+G55</f>
        <v>#REF!</v>
      </c>
      <c r="H56" s="161" t="e">
        <f>SUM(#REF!)+#REF!+SUM(#REF!)+H55</f>
        <v>#REF!</v>
      </c>
      <c r="I56" s="161" t="e">
        <f>SUM(#REF!)+#REF!+SUM(#REF!)+I55</f>
        <v>#REF!</v>
      </c>
      <c r="J56" s="161" t="e">
        <f>SUM(#REF!)+#REF!+SUM(#REF!)+J55</f>
        <v>#REF!</v>
      </c>
      <c r="K56" s="161" t="e">
        <f>SUM(#REF!)+#REF!+SUM(#REF!)+K55</f>
        <v>#REF!</v>
      </c>
      <c r="L56" s="161" t="e">
        <f>SUM(#REF!)+#REF!+SUM(#REF!)+L55</f>
        <v>#REF!</v>
      </c>
      <c r="M56" s="161" t="e">
        <f>SUM(#REF!)+#REF!+SUM(#REF!)+M55</f>
        <v>#REF!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2</v>
      </c>
      <c r="D58" s="164">
        <f t="shared" ref="D58:M58" si="11">COUNTIF(D9:D52,"*12h")</f>
        <v>1</v>
      </c>
      <c r="E58" s="164">
        <f t="shared" si="11"/>
        <v>3</v>
      </c>
      <c r="F58" s="164">
        <f t="shared" si="11"/>
        <v>1</v>
      </c>
      <c r="G58" s="164">
        <f t="shared" si="11"/>
        <v>0</v>
      </c>
      <c r="H58" s="164">
        <f t="shared" si="11"/>
        <v>3</v>
      </c>
      <c r="I58" s="164">
        <f t="shared" si="11"/>
        <v>0</v>
      </c>
      <c r="J58" s="164">
        <f t="shared" si="11"/>
        <v>4</v>
      </c>
      <c r="K58" s="164">
        <f t="shared" si="11"/>
        <v>4</v>
      </c>
      <c r="L58" s="164">
        <f t="shared" si="11"/>
        <v>5</v>
      </c>
      <c r="M58" s="164">
        <f t="shared" si="11"/>
        <v>4</v>
      </c>
      <c r="Q58" s="130"/>
      <c r="R58" s="130"/>
    </row>
    <row r="59" spans="1:26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 t="e">
        <f>Congé!$E$53-M54</f>
        <v>#REF!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</row>
    <row r="61" spans="1:26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 t="e">
        <f>Congé!$E$53-M56-M58</f>
        <v>#REF!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</row>
    <row r="62" spans="1:26" s="132" customFormat="1" hidden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</row>
    <row r="63" spans="1:26" s="132" customFormat="1" hidden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</row>
    <row r="64" spans="1:26" s="132" customFormat="1" hidden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</row>
    <row r="65" spans="1:26" s="132" customFormat="1" hidden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</row>
    <row r="66" spans="1:26" s="132" customFormat="1" hidden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</row>
    <row r="67" spans="1:26" s="42" customFormat="1" x14ac:dyDescent="0.2">
      <c r="E67" s="95"/>
      <c r="F67" s="94"/>
      <c r="P67" s="135" t="s">
        <v>39</v>
      </c>
    </row>
    <row r="68" spans="1:26" s="42" customFormat="1" x14ac:dyDescent="0.2">
      <c r="E68" s="95"/>
      <c r="F68" s="94"/>
      <c r="P68" s="34" t="s">
        <v>20</v>
      </c>
    </row>
    <row r="69" spans="1:26" s="42" customFormat="1" x14ac:dyDescent="0.2">
      <c r="E69" s="95"/>
      <c r="F69" s="94"/>
      <c r="P69" s="34" t="s">
        <v>21</v>
      </c>
    </row>
    <row r="70" spans="1:26" s="42" customFormat="1" x14ac:dyDescent="0.2">
      <c r="E70" s="95"/>
      <c r="F70" s="94"/>
      <c r="P70" s="34" t="s">
        <v>33</v>
      </c>
    </row>
    <row r="71" spans="1:26" s="42" customFormat="1" x14ac:dyDescent="0.2">
      <c r="E71" s="95"/>
      <c r="F71" s="94"/>
      <c r="P71" s="34" t="s">
        <v>38</v>
      </c>
    </row>
    <row r="72" spans="1:26" s="42" customFormat="1" x14ac:dyDescent="0.2">
      <c r="E72" s="95"/>
      <c r="F72" s="94"/>
      <c r="P72" s="137" t="s">
        <v>45</v>
      </c>
    </row>
    <row r="73" spans="1:26" s="42" customFormat="1" x14ac:dyDescent="0.2">
      <c r="E73" s="95"/>
      <c r="F73" s="94"/>
      <c r="P73" s="138" t="s">
        <v>6</v>
      </c>
    </row>
    <row r="74" spans="1:26" s="42" customFormat="1" x14ac:dyDescent="0.2">
      <c r="E74" s="95"/>
      <c r="F74" s="94"/>
      <c r="P74" s="25" t="s">
        <v>15</v>
      </c>
    </row>
    <row r="75" spans="1:26" s="42" customFormat="1" x14ac:dyDescent="0.2">
      <c r="E75" s="95"/>
      <c r="F75" s="94"/>
      <c r="P75" s="24" t="s">
        <v>8</v>
      </c>
    </row>
    <row r="76" spans="1:26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</row>
    <row r="77" spans="1:26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</row>
    <row r="78" spans="1:26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</row>
    <row r="79" spans="1:26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</row>
    <row r="80" spans="1:26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</row>
    <row r="81" spans="1:26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</row>
    <row r="82" spans="1:26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</row>
    <row r="83" spans="1:26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</row>
    <row r="84" spans="1:26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</row>
    <row r="85" spans="1:26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</row>
    <row r="86" spans="1:26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</row>
    <row r="87" spans="1:26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</row>
    <row r="88" spans="1:26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</row>
    <row r="89" spans="1:26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</row>
    <row r="90" spans="1:26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</row>
    <row r="91" spans="1:26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</row>
    <row r="92" spans="1:26" x14ac:dyDescent="0.2">
      <c r="B92" s="170"/>
      <c r="N92" s="167"/>
      <c r="O92" s="132"/>
      <c r="P92" s="14" t="s">
        <v>70</v>
      </c>
    </row>
    <row r="93" spans="1:26" x14ac:dyDescent="0.2">
      <c r="B93" s="170"/>
      <c r="N93" s="167"/>
      <c r="O93" s="132"/>
      <c r="P93" s="15" t="s">
        <v>18</v>
      </c>
    </row>
    <row r="94" spans="1:26" x14ac:dyDescent="0.2">
      <c r="B94" s="170"/>
      <c r="N94" s="167"/>
      <c r="O94" s="132"/>
      <c r="P94" s="15" t="s">
        <v>19</v>
      </c>
    </row>
    <row r="95" spans="1:26" x14ac:dyDescent="0.2">
      <c r="B95" s="170"/>
      <c r="N95" s="167"/>
      <c r="O95" s="132"/>
      <c r="P95" s="14" t="s">
        <v>72</v>
      </c>
    </row>
    <row r="96" spans="1:26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</sheetData>
  <dataConsolidate/>
  <mergeCells count="3">
    <mergeCell ref="A5:B5"/>
    <mergeCell ref="X1:X3"/>
    <mergeCell ref="Y1:Y3"/>
  </mergeCells>
  <conditionalFormatting sqref="A6:B52">
    <cfRule type="cellIs" dxfId="161" priority="128" stopIfTrue="1" operator="equal">
      <formula>"C"</formula>
    </cfRule>
    <cfRule type="cellIs" dxfId="160" priority="129" stopIfTrue="1" operator="equal">
      <formula>"B"</formula>
    </cfRule>
    <cfRule type="cellIs" dxfId="159" priority="130" stopIfTrue="1" operator="equal">
      <formula>"A"</formula>
    </cfRule>
  </conditionalFormatting>
  <conditionalFormatting sqref="M5">
    <cfRule type="cellIs" dxfId="158" priority="125" stopIfTrue="1" operator="equal">
      <formula>"C"</formula>
    </cfRule>
    <cfRule type="cellIs" dxfId="157" priority="126" stopIfTrue="1" operator="equal">
      <formula>"B"</formula>
    </cfRule>
    <cfRule type="cellIs" dxfId="156" priority="127" stopIfTrue="1" operator="equal">
      <formula>"A"</formula>
    </cfRule>
  </conditionalFormatting>
  <conditionalFormatting sqref="D8:M8 M48:M49 E46 J14:M14 E33 L36:M36 H52:K52 H30 C39:M39 J38:M38 D10 K37:M37 J15:K15 K10 I50 I51:M51 J9:K9 M52 D11:E11 K11:L11 C21:M21 D16:M16 I6 I7:M7 D19:M20 J47:M47 K30:M31 I46:J46 M45:M46 K35 K33:M33 L32:M32 M15 L6:M6 J17:K17 L18:M18 J29:M29 C13:M13 K12 J40:M44 M9:M10 M17 J23:J24 J27:J28 L22:M28 K50:M50 C50:C51 M34:M35">
    <cfRule type="cellIs" dxfId="155" priority="52" stopIfTrue="1" operator="equal">
      <formula>"12h"</formula>
    </cfRule>
  </conditionalFormatting>
  <conditionalFormatting sqref="C58:M58">
    <cfRule type="cellIs" dxfId="154" priority="31" stopIfTrue="1" operator="greaterThan">
      <formula>4</formula>
    </cfRule>
    <cfRule type="cellIs" dxfId="153" priority="32" stopIfTrue="1" operator="equal">
      <formula>4</formula>
    </cfRule>
    <cfRule type="cellIs" dxfId="152" priority="33" stopIfTrue="1" operator="lessThan">
      <formula>4</formula>
    </cfRule>
  </conditionalFormatting>
  <conditionalFormatting sqref="C53:M53 C55:M55">
    <cfRule type="cellIs" dxfId="151" priority="28" stopIfTrue="1" operator="lessThan">
      <formula>12</formula>
    </cfRule>
    <cfRule type="cellIs" dxfId="150" priority="29" stopIfTrue="1" operator="equal">
      <formula>12</formula>
    </cfRule>
    <cfRule type="cellIs" dxfId="149" priority="30" stopIfTrue="1" operator="greaterThan">
      <formula>12</formula>
    </cfRule>
  </conditionalFormatting>
  <conditionalFormatting sqref="J25">
    <cfRule type="cellIs" dxfId="148" priority="20" stopIfTrue="1" operator="equal">
      <formula>"12h"</formula>
    </cfRule>
  </conditionalFormatting>
  <conditionalFormatting sqref="C8 C11">
    <cfRule type="cellIs" dxfId="147" priority="17" stopIfTrue="1" operator="equal">
      <formula>"12h"</formula>
    </cfRule>
  </conditionalFormatting>
  <conditionalFormatting sqref="C16 C19:C20">
    <cfRule type="cellIs" dxfId="146" priority="16" stopIfTrue="1" operator="equal">
      <formula>"12h"</formula>
    </cfRule>
  </conditionalFormatting>
  <conditionalFormatting sqref="C31 C38 C26 C35:C36">
    <cfRule type="cellIs" dxfId="145" priority="15" stopIfTrue="1" operator="equal">
      <formula>"12h"</formula>
    </cfRule>
  </conditionalFormatting>
  <conditionalFormatting sqref="C45">
    <cfRule type="cellIs" dxfId="144" priority="14" stopIfTrue="1" operator="equal">
      <formula>"12h"</formula>
    </cfRule>
  </conditionalFormatting>
  <conditionalFormatting sqref="F31">
    <cfRule type="cellIs" dxfId="143" priority="13" stopIfTrue="1" operator="equal">
      <formula>"12h"</formula>
    </cfRule>
  </conditionalFormatting>
  <conditionalFormatting sqref="F33">
    <cfRule type="cellIs" dxfId="142" priority="12" stopIfTrue="1" operator="equal">
      <formula>"12h"</formula>
    </cfRule>
  </conditionalFormatting>
  <conditionalFormatting sqref="J12">
    <cfRule type="cellIs" dxfId="141" priority="8" stopIfTrue="1" operator="equal">
      <formula>"12h"</formula>
    </cfRule>
  </conditionalFormatting>
  <conditionalFormatting sqref="H29">
    <cfRule type="cellIs" dxfId="140" priority="6" stopIfTrue="1" operator="equal">
      <formula>"12h"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J51:J52 P52 P89 K50:K52 E50:E51 I50:I52 G23:G24 P40 T41 L6:L9 L13:L14 L11 F12:F18 K7:K17 J12:J17 C24:D25 M6:M10 H6:H10 G28 I6:I8 G35:K35 I13 F30:G33 K47 L47:L52 G37:H39 J37:J47 H41:H43 G42:G43 I42:I46 G16:I17 K37:K45 E35:F44 G7:G9 E33 E27:G27 D36:D37 D48:E49 D30 D8:D13 E11:E18 D15:D16 L16:L33 D39 C26:C33 D43 E46 C7:C22 H47:H52 E29:E31 F46:F51 H12:H14 C35:C51 M13:M52 K29:K33 I37:I40 D19:G20 D21 G48:G51 E7:F10 G13:G14 E21:F25 G21 H19:J33 K19:K21 J6:J9 L36:L45">
      <formula1>$P:$P</formula1>
    </dataValidation>
  </dataValidations>
  <pageMargins left="0" right="0" top="0" bottom="0" header="0" footer="0"/>
  <pageSetup paperSize="9" scale="57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6:J22"/>
  <sheetViews>
    <sheetView workbookViewId="0">
      <selection activeCell="E52" sqref="E52"/>
    </sheetView>
  </sheetViews>
  <sheetFormatPr baseColWidth="10" defaultRowHeight="12.75" x14ac:dyDescent="0.2"/>
  <sheetData>
    <row r="6" spans="3:7" x14ac:dyDescent="0.2">
      <c r="C6" s="177"/>
      <c r="D6" s="177"/>
      <c r="E6" s="177"/>
      <c r="F6" s="177"/>
      <c r="G6" s="177"/>
    </row>
    <row r="7" spans="3:7" x14ac:dyDescent="0.2">
      <c r="C7" s="177"/>
      <c r="D7" s="177"/>
      <c r="E7" s="177"/>
      <c r="F7" s="177"/>
      <c r="G7" s="177"/>
    </row>
    <row r="8" spans="3:7" x14ac:dyDescent="0.2">
      <c r="C8" s="177"/>
      <c r="D8" s="177"/>
      <c r="E8" s="177"/>
      <c r="F8" s="177"/>
      <c r="G8" s="177"/>
    </row>
    <row r="9" spans="3:7" x14ac:dyDescent="0.2">
      <c r="C9" s="177"/>
      <c r="D9" s="177"/>
      <c r="E9" s="177"/>
      <c r="F9" s="177"/>
      <c r="G9" s="177"/>
    </row>
    <row r="10" spans="3:7" x14ac:dyDescent="0.2">
      <c r="C10" s="177"/>
      <c r="D10" s="177"/>
      <c r="E10" s="177"/>
      <c r="F10" s="177"/>
      <c r="G10" s="177"/>
    </row>
    <row r="11" spans="3:7" x14ac:dyDescent="0.2">
      <c r="C11" s="177"/>
      <c r="D11" s="177"/>
      <c r="E11" s="177"/>
      <c r="F11" s="177"/>
      <c r="G11" s="177"/>
    </row>
    <row r="12" spans="3:7" x14ac:dyDescent="0.2">
      <c r="C12" s="177"/>
      <c r="D12" s="177"/>
      <c r="E12" s="177"/>
      <c r="F12" s="177"/>
      <c r="G12" s="177"/>
    </row>
    <row r="16" spans="3:7" x14ac:dyDescent="0.2">
      <c r="E16" t="s">
        <v>189</v>
      </c>
    </row>
    <row r="17" spans="5:10" x14ac:dyDescent="0.2">
      <c r="J17" t="s">
        <v>190</v>
      </c>
    </row>
    <row r="18" spans="5:10" x14ac:dyDescent="0.2">
      <c r="F18" t="s">
        <v>191</v>
      </c>
    </row>
    <row r="19" spans="5:10" x14ac:dyDescent="0.2">
      <c r="G19" t="s">
        <v>192</v>
      </c>
    </row>
    <row r="20" spans="5:10" x14ac:dyDescent="0.2">
      <c r="G20" t="s">
        <v>193</v>
      </c>
    </row>
    <row r="22" spans="5:10" x14ac:dyDescent="0.2">
      <c r="E22" t="s">
        <v>194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05">
    <pageSetUpPr fitToPage="1"/>
  </sheetPr>
  <dimension ref="A1:AD328"/>
  <sheetViews>
    <sheetView zoomScale="85" zoomScaleNormal="85" workbookViewId="0">
      <pane xSplit="2" ySplit="5" topLeftCell="C6" activePane="bottomRight" state="frozen"/>
      <selection activeCell="E52" sqref="E52"/>
      <selection pane="topRight" activeCell="E52" sqref="E52"/>
      <selection pane="bottomLeft" activeCell="E52" sqref="E52"/>
      <selection pane="bottomRight" activeCell="AA1" sqref="AA1:AD1048576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30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1</v>
      </c>
      <c r="R1" s="107">
        <f t="shared" ref="R1:W1" ca="1" si="0">SUM(R3:R51)</f>
        <v>2</v>
      </c>
      <c r="S1" s="107">
        <f t="shared" ca="1" si="0"/>
        <v>4</v>
      </c>
      <c r="T1" s="107"/>
      <c r="U1" s="107">
        <f t="shared" ca="1" si="0"/>
        <v>1</v>
      </c>
      <c r="V1" s="107">
        <f t="shared" ca="1" si="0"/>
        <v>2</v>
      </c>
      <c r="W1" s="107">
        <f t="shared" ca="1" si="0"/>
        <v>5</v>
      </c>
      <c r="X1" s="216" t="s">
        <v>81</v>
      </c>
      <c r="Y1" s="218" t="s">
        <v>82</v>
      </c>
      <c r="Z1" s="106"/>
    </row>
    <row r="2" spans="1:30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Mai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195</v>
      </c>
      <c r="R2" s="38" t="s">
        <v>196</v>
      </c>
      <c r="S2" s="38" t="s">
        <v>197</v>
      </c>
      <c r="T2" s="38" t="s">
        <v>166</v>
      </c>
      <c r="U2" s="38" t="s">
        <v>195</v>
      </c>
      <c r="V2" s="38" t="s">
        <v>196</v>
      </c>
      <c r="W2" s="38" t="s">
        <v>197</v>
      </c>
      <c r="X2" s="216"/>
      <c r="Y2" s="218"/>
      <c r="Z2" s="9" t="s">
        <v>0</v>
      </c>
      <c r="AA2" s="185" t="s">
        <v>179</v>
      </c>
      <c r="AB2" s="186"/>
      <c r="AC2" s="188">
        <f>Congé!N24</f>
        <v>9</v>
      </c>
      <c r="AD2" s="188">
        <f>Congé!O24</f>
        <v>12</v>
      </c>
    </row>
    <row r="3" spans="1:30" ht="12.75" customHeight="1" x14ac:dyDescent="0.2">
      <c r="B3" s="114"/>
      <c r="C3" s="116">
        <v>3</v>
      </c>
      <c r="D3" s="115">
        <v>6</v>
      </c>
      <c r="E3" s="116">
        <v>9</v>
      </c>
      <c r="F3" s="115">
        <v>12</v>
      </c>
      <c r="G3" s="115">
        <v>15</v>
      </c>
      <c r="H3" s="115">
        <v>18</v>
      </c>
      <c r="I3" s="116">
        <v>21</v>
      </c>
      <c r="J3" s="116">
        <v>24</v>
      </c>
      <c r="K3" s="115">
        <v>27</v>
      </c>
      <c r="L3" s="116">
        <v>30</v>
      </c>
      <c r="M3" s="115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1</v>
      </c>
      <c r="S3" s="120">
        <f ca="1">COUNTIF(INDIRECT(S$2),$P3)</f>
        <v>4</v>
      </c>
      <c r="T3" s="36" t="s">
        <v>0</v>
      </c>
      <c r="U3" s="120">
        <f ca="1">COUNTIF(INDIRECT(U$2),$T3)</f>
        <v>0</v>
      </c>
      <c r="V3" s="120">
        <f ca="1">COUNTIF(INDIRECT(V$2),$T3)</f>
        <v>1</v>
      </c>
      <c r="W3" s="120">
        <f ca="1">COUNTIF(INDIRECT(W$2),$T3)</f>
        <v>4</v>
      </c>
      <c r="X3" s="217"/>
      <c r="Y3" s="219"/>
      <c r="Z3" s="9" t="s">
        <v>1</v>
      </c>
      <c r="AA3" s="185" t="s">
        <v>180</v>
      </c>
      <c r="AB3" s="186"/>
      <c r="AC3" s="188">
        <f>Congé!N25</f>
        <v>9</v>
      </c>
      <c r="AD3" s="188">
        <f>Congé!O25</f>
        <v>18</v>
      </c>
    </row>
    <row r="4" spans="1:30" ht="12.75" customHeight="1" x14ac:dyDescent="0.2">
      <c r="B4" s="114"/>
      <c r="C4" s="172" t="s">
        <v>146</v>
      </c>
      <c r="D4" s="1" t="s">
        <v>147</v>
      </c>
      <c r="E4" s="122" t="s">
        <v>148</v>
      </c>
      <c r="F4" s="1" t="s">
        <v>149</v>
      </c>
      <c r="G4" s="1" t="s">
        <v>150</v>
      </c>
      <c r="H4" s="1" t="s">
        <v>144</v>
      </c>
      <c r="I4" s="122" t="s">
        <v>145</v>
      </c>
      <c r="J4" s="172" t="s">
        <v>146</v>
      </c>
      <c r="K4" s="1" t="s">
        <v>147</v>
      </c>
      <c r="L4" s="122" t="s">
        <v>148</v>
      </c>
      <c r="M4" s="1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  <c r="AA4" s="185" t="s">
        <v>181</v>
      </c>
      <c r="AB4" s="186"/>
      <c r="AC4" s="188">
        <f>Congé!N26</f>
        <v>19</v>
      </c>
      <c r="AD4" s="188">
        <f>Congé!O26</f>
        <v>34</v>
      </c>
    </row>
    <row r="5" spans="1:30" ht="18" customHeight="1" x14ac:dyDescent="0.2">
      <c r="A5" s="215" t="s">
        <v>48</v>
      </c>
      <c r="B5" s="215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  <c r="AA5" s="185" t="s">
        <v>182</v>
      </c>
      <c r="AB5" s="186"/>
      <c r="AC5" s="188">
        <f>Congé!N27</f>
        <v>12</v>
      </c>
      <c r="AD5" s="83"/>
    </row>
    <row r="6" spans="1:30" s="132" customFormat="1" ht="18" customHeight="1" x14ac:dyDescent="0.2">
      <c r="A6" s="2">
        <f>Congé!E6</f>
        <v>1</v>
      </c>
      <c r="B6" s="2" t="str">
        <f>Congé!F6</f>
        <v>MATEO</v>
      </c>
      <c r="C6" s="6" t="str">
        <f t="shared" ref="C6:M7" si="3">IF($A6=C$5,"12h",IF($A6="","",""))</f>
        <v/>
      </c>
      <c r="D6" s="2" t="str">
        <f t="shared" si="3"/>
        <v/>
      </c>
      <c r="E6" s="9" t="s">
        <v>0</v>
      </c>
      <c r="F6" s="2" t="str">
        <f t="shared" si="3"/>
        <v/>
      </c>
      <c r="G6" s="2" t="str">
        <f t="shared" si="3"/>
        <v/>
      </c>
      <c r="H6" s="2" t="str">
        <f t="shared" si="3"/>
        <v/>
      </c>
      <c r="I6" s="9" t="s">
        <v>0</v>
      </c>
      <c r="J6" s="6" t="str">
        <f t="shared" si="3"/>
        <v/>
      </c>
      <c r="K6" s="2" t="str">
        <f t="shared" si="3"/>
        <v>12h</v>
      </c>
      <c r="L6" s="6" t="str">
        <f t="shared" si="3"/>
        <v/>
      </c>
      <c r="M6" s="2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  <c r="AA6" s="185" t="s">
        <v>183</v>
      </c>
      <c r="AB6" s="186"/>
      <c r="AC6" s="188">
        <f>Congé!N28</f>
        <v>5</v>
      </c>
      <c r="AD6" s="83"/>
    </row>
    <row r="7" spans="1:30" s="132" customFormat="1" ht="18" customHeight="1" x14ac:dyDescent="0.2">
      <c r="A7" s="2">
        <f>Congé!E7</f>
        <v>9</v>
      </c>
      <c r="B7" s="2" t="str">
        <f>Congé!F7</f>
        <v>BARREAU</v>
      </c>
      <c r="C7" s="6" t="str">
        <f t="shared" si="3"/>
        <v/>
      </c>
      <c r="D7" s="2" t="str">
        <f t="shared" si="3"/>
        <v/>
      </c>
      <c r="E7" s="6" t="str">
        <f t="shared" si="3"/>
        <v/>
      </c>
      <c r="F7" s="2" t="str">
        <f t="shared" si="3"/>
        <v/>
      </c>
      <c r="G7" s="2" t="str">
        <f t="shared" si="3"/>
        <v/>
      </c>
      <c r="H7" s="2" t="str">
        <f t="shared" si="3"/>
        <v/>
      </c>
      <c r="I7" s="6" t="str">
        <f t="shared" si="3"/>
        <v>12h</v>
      </c>
      <c r="J7" s="6" t="str">
        <f t="shared" si="3"/>
        <v/>
      </c>
      <c r="K7" s="2" t="str">
        <f t="shared" si="3"/>
        <v/>
      </c>
      <c r="L7" s="6" t="str">
        <f t="shared" si="3"/>
        <v/>
      </c>
      <c r="M7" s="2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  <c r="AA7" s="188"/>
      <c r="AB7" s="188" t="s">
        <v>184</v>
      </c>
      <c r="AC7" s="84" t="s">
        <v>185</v>
      </c>
      <c r="AD7" s="85" t="s">
        <v>186</v>
      </c>
    </row>
    <row r="8" spans="1:30" s="132" customFormat="1" ht="6.95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  <c r="AA8" s="188" t="s">
        <v>96</v>
      </c>
      <c r="AB8" s="188">
        <f>Congé!M30</f>
        <v>3</v>
      </c>
      <c r="AC8" s="188">
        <f>Congé!N30</f>
        <v>1</v>
      </c>
      <c r="AD8" s="188">
        <f>Congé!O30</f>
        <v>2</v>
      </c>
    </row>
    <row r="9" spans="1:30" ht="18" customHeight="1" x14ac:dyDescent="0.2">
      <c r="A9" s="2">
        <f>Congé!E9</f>
        <v>10</v>
      </c>
      <c r="B9" s="2" t="str">
        <f>Congé!F9</f>
        <v>CARTIER</v>
      </c>
      <c r="C9" s="36" t="s">
        <v>0</v>
      </c>
      <c r="D9" s="2" t="str">
        <f>IF($A9=D$5,"12h",IF($A9="","",""))</f>
        <v/>
      </c>
      <c r="E9" s="6" t="str">
        <f>IF($A9=E$5,"12h",IF($A9="","",""))</f>
        <v/>
      </c>
      <c r="F9" s="10" t="s">
        <v>4</v>
      </c>
      <c r="G9" s="40"/>
      <c r="H9" s="158"/>
      <c r="I9" s="26"/>
      <c r="J9" s="6" t="str">
        <f>IF($A9=J$5,"12h",IF($A9="","",""))</f>
        <v>12h</v>
      </c>
      <c r="K9" s="26" t="s">
        <v>163</v>
      </c>
      <c r="L9" s="36" t="s">
        <v>0</v>
      </c>
      <c r="M9" s="2" t="str">
        <f>IF($A9=M$5,"12h",IF($A9="","",""))</f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  <c r="AA9" s="188" t="s">
        <v>97</v>
      </c>
      <c r="AB9" s="188">
        <f>Congé!M31</f>
        <v>7</v>
      </c>
      <c r="AC9" s="188">
        <f>Congé!N31</f>
        <v>3</v>
      </c>
      <c r="AD9" s="188">
        <f>Congé!O31</f>
        <v>4</v>
      </c>
    </row>
    <row r="10" spans="1:30" ht="18" customHeight="1" x14ac:dyDescent="0.2">
      <c r="A10" s="2">
        <f>Congé!E10</f>
        <v>4</v>
      </c>
      <c r="B10" s="2" t="str">
        <f>Congé!F10</f>
        <v>CARTAUT</v>
      </c>
      <c r="C10" s="158"/>
      <c r="D10" s="2" t="str">
        <f>IF($A10=D$5,"12h",IF($A10="","",""))</f>
        <v>12h</v>
      </c>
      <c r="E10" s="6" t="str">
        <f>IF($A10=E$5,"12h",IF($A10="","",""))</f>
        <v/>
      </c>
      <c r="F10" s="40"/>
      <c r="G10" s="27"/>
      <c r="H10" s="26"/>
      <c r="I10" s="129" t="s">
        <v>0</v>
      </c>
      <c r="J10" s="36" t="s">
        <v>0</v>
      </c>
      <c r="K10" s="36" t="s">
        <v>0</v>
      </c>
      <c r="L10" s="6" t="str">
        <f>IF($A10=L$5,"12h",IF($A10="","",""))</f>
        <v/>
      </c>
      <c r="M10" s="2" t="str">
        <f>IF($A10=M$5,"12h",IF($A10="","",""))</f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  <c r="AA10" s="188" t="s">
        <v>131</v>
      </c>
      <c r="AB10" s="188">
        <f>Congé!M32</f>
        <v>13</v>
      </c>
      <c r="AC10" s="188">
        <f>Congé!N32</f>
        <v>5</v>
      </c>
      <c r="AD10" s="188">
        <f>Congé!O32</f>
        <v>8</v>
      </c>
    </row>
    <row r="11" spans="1:30" ht="18" customHeight="1" x14ac:dyDescent="0.2">
      <c r="A11" s="2">
        <f>Congé!E11</f>
        <v>0</v>
      </c>
      <c r="B11" s="2">
        <f>Congé!F11</f>
        <v>0</v>
      </c>
      <c r="C11" s="26"/>
      <c r="D11" s="37"/>
      <c r="E11" s="37"/>
      <c r="F11" s="37"/>
      <c r="G11" s="37"/>
      <c r="H11" s="37"/>
      <c r="I11" s="37"/>
      <c r="J11" s="37"/>
      <c r="K11" s="37"/>
      <c r="L11" s="37"/>
      <c r="M11" s="2" t="str">
        <f>IF($A11=M$5,"12h",IF($A11="","",""))</f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30" ht="18" customHeight="1" x14ac:dyDescent="0.2">
      <c r="A12" s="2">
        <f>Congé!E12</f>
        <v>6</v>
      </c>
      <c r="B12" s="2" t="str">
        <f>Congé!F12</f>
        <v>HUGUES</v>
      </c>
      <c r="C12" s="35" t="s">
        <v>57</v>
      </c>
      <c r="D12" s="9" t="s">
        <v>0</v>
      </c>
      <c r="E12" s="6" t="str">
        <f>IF($A12=E$5,"12h",IF($A12="","",""))</f>
        <v/>
      </c>
      <c r="F12" s="2" t="str">
        <f>IF($A12=F$5,"12h",IF($A12="","",""))</f>
        <v>12h</v>
      </c>
      <c r="G12" s="26" t="s">
        <v>163</v>
      </c>
      <c r="H12" s="9" t="s">
        <v>0</v>
      </c>
      <c r="I12" s="26" t="s">
        <v>163</v>
      </c>
      <c r="J12" s="6" t="str">
        <f>IF($A12=J$5,"12h",IF($A12="","",""))</f>
        <v/>
      </c>
      <c r="K12" s="158"/>
      <c r="L12" s="9" t="s">
        <v>0</v>
      </c>
      <c r="M12" s="2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30" s="132" customFormat="1" ht="6.95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30" s="132" customFormat="1" ht="18" customHeight="1" x14ac:dyDescent="0.2">
      <c r="A14" s="2">
        <f>Congé!E14</f>
        <v>8</v>
      </c>
      <c r="B14" s="2" t="str">
        <f>Congé!F14</f>
        <v>SELLES</v>
      </c>
      <c r="C14" s="6" t="str">
        <f t="shared" ref="C14:M20" si="4">IF($A14=C$5,"12h",IF($A14="","",""))</f>
        <v/>
      </c>
      <c r="D14" s="2" t="str">
        <f t="shared" si="4"/>
        <v/>
      </c>
      <c r="E14" s="6" t="str">
        <f t="shared" si="4"/>
        <v/>
      </c>
      <c r="F14" s="10" t="s">
        <v>4</v>
      </c>
      <c r="G14" s="2" t="str">
        <f t="shared" si="4"/>
        <v/>
      </c>
      <c r="H14" s="2" t="str">
        <f t="shared" si="4"/>
        <v>12h</v>
      </c>
      <c r="I14" s="31" t="s">
        <v>99</v>
      </c>
      <c r="J14" s="9" t="s">
        <v>0</v>
      </c>
      <c r="K14" s="2" t="str">
        <f t="shared" si="4"/>
        <v/>
      </c>
      <c r="L14" s="6" t="str">
        <f t="shared" si="4"/>
        <v/>
      </c>
      <c r="M14" s="2" t="str">
        <f t="shared" si="4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30" ht="18" customHeight="1" x14ac:dyDescent="0.2">
      <c r="A15" s="2">
        <f>Congé!E15</f>
        <v>9</v>
      </c>
      <c r="B15" s="2" t="str">
        <f>Congé!F15</f>
        <v>MASSELIN</v>
      </c>
      <c r="C15" s="6" t="str">
        <f t="shared" si="4"/>
        <v/>
      </c>
      <c r="D15" s="2" t="str">
        <f t="shared" si="4"/>
        <v/>
      </c>
      <c r="E15" s="6" t="str">
        <f t="shared" si="4"/>
        <v/>
      </c>
      <c r="F15" s="35" t="s">
        <v>57</v>
      </c>
      <c r="G15" s="9" t="s">
        <v>0</v>
      </c>
      <c r="H15" s="26"/>
      <c r="I15" s="36" t="s">
        <v>0</v>
      </c>
      <c r="J15" s="9" t="s">
        <v>0</v>
      </c>
      <c r="K15" s="2" t="str">
        <f t="shared" si="4"/>
        <v/>
      </c>
      <c r="L15" s="31" t="s">
        <v>99</v>
      </c>
      <c r="M15" s="2" t="str">
        <f t="shared" si="4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30" ht="18" customHeight="1" x14ac:dyDescent="0.2">
      <c r="A16" s="2">
        <f>Congé!E16</f>
        <v>0</v>
      </c>
      <c r="B16" s="2">
        <f>Congé!F16</f>
        <v>0</v>
      </c>
      <c r="C16" s="35"/>
      <c r="D16" s="2" t="str">
        <f t="shared" si="4"/>
        <v/>
      </c>
      <c r="E16" s="6" t="str">
        <f t="shared" si="4"/>
        <v/>
      </c>
      <c r="F16" s="40"/>
      <c r="G16" s="2" t="str">
        <f t="shared" si="4"/>
        <v/>
      </c>
      <c r="H16" s="2" t="str">
        <f t="shared" si="4"/>
        <v/>
      </c>
      <c r="I16" s="6" t="str">
        <f t="shared" si="4"/>
        <v/>
      </c>
      <c r="J16" s="6" t="str">
        <f t="shared" si="4"/>
        <v/>
      </c>
      <c r="K16" s="2" t="str">
        <f t="shared" si="4"/>
        <v/>
      </c>
      <c r="L16" s="6" t="str">
        <f t="shared" si="4"/>
        <v/>
      </c>
      <c r="M16" s="2" t="str">
        <f t="shared" si="4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31" t="s">
        <v>99</v>
      </c>
      <c r="D17" s="2" t="str">
        <f t="shared" si="4"/>
        <v/>
      </c>
      <c r="E17" s="31" t="s">
        <v>99</v>
      </c>
      <c r="F17" s="2" t="str">
        <f t="shared" si="4"/>
        <v/>
      </c>
      <c r="G17" s="2" t="str">
        <f t="shared" si="4"/>
        <v/>
      </c>
      <c r="H17" s="26"/>
      <c r="I17" s="35" t="s">
        <v>57</v>
      </c>
      <c r="J17" s="9" t="s">
        <v>0</v>
      </c>
      <c r="K17" s="9" t="s">
        <v>0</v>
      </c>
      <c r="L17" s="9" t="s">
        <v>0</v>
      </c>
      <c r="M17" s="2" t="str">
        <f t="shared" si="4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6" t="str">
        <f t="shared" si="4"/>
        <v/>
      </c>
      <c r="D18" s="9" t="s">
        <v>0</v>
      </c>
      <c r="E18" s="9" t="s">
        <v>0</v>
      </c>
      <c r="F18" s="2" t="str">
        <f t="shared" si="4"/>
        <v/>
      </c>
      <c r="G18" s="2" t="str">
        <f t="shared" si="4"/>
        <v/>
      </c>
      <c r="H18" s="158"/>
      <c r="I18" s="6" t="str">
        <f t="shared" si="4"/>
        <v/>
      </c>
      <c r="J18" s="6" t="str">
        <f t="shared" si="4"/>
        <v/>
      </c>
      <c r="K18" s="9" t="s">
        <v>0</v>
      </c>
      <c r="L18" s="6" t="str">
        <f t="shared" si="4"/>
        <v>12h</v>
      </c>
      <c r="M18" s="2" t="str">
        <f t="shared" si="4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6" t="str">
        <f t="shared" si="4"/>
        <v/>
      </c>
      <c r="D19" s="2" t="str">
        <f t="shared" si="4"/>
        <v/>
      </c>
      <c r="E19" s="6" t="str">
        <f t="shared" si="4"/>
        <v/>
      </c>
      <c r="F19" s="6" t="str">
        <f t="shared" si="4"/>
        <v>12h</v>
      </c>
      <c r="G19" s="2" t="str">
        <f t="shared" si="4"/>
        <v/>
      </c>
      <c r="H19" s="2" t="str">
        <f t="shared" si="4"/>
        <v/>
      </c>
      <c r="I19" s="6" t="str">
        <f t="shared" si="4"/>
        <v/>
      </c>
      <c r="J19" s="6" t="str">
        <f t="shared" si="4"/>
        <v/>
      </c>
      <c r="K19" s="2" t="str">
        <f t="shared" si="4"/>
        <v/>
      </c>
      <c r="L19" s="6" t="str">
        <f t="shared" si="4"/>
        <v/>
      </c>
      <c r="M19" s="6" t="str">
        <f t="shared" si="4"/>
        <v/>
      </c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6" t="str">
        <f t="shared" si="4"/>
        <v/>
      </c>
      <c r="D20" s="2" t="str">
        <f t="shared" si="4"/>
        <v/>
      </c>
      <c r="E20" s="6" t="str">
        <f t="shared" si="4"/>
        <v>12h</v>
      </c>
      <c r="F20" s="2" t="str">
        <f t="shared" si="4"/>
        <v/>
      </c>
      <c r="G20" s="2" t="str">
        <f t="shared" si="4"/>
        <v/>
      </c>
      <c r="H20" s="2" t="str">
        <f t="shared" si="4"/>
        <v/>
      </c>
      <c r="I20" s="6" t="str">
        <f t="shared" si="4"/>
        <v/>
      </c>
      <c r="J20" s="6" t="str">
        <f t="shared" si="4"/>
        <v/>
      </c>
      <c r="K20" s="2" t="str">
        <f t="shared" si="4"/>
        <v/>
      </c>
      <c r="L20" s="6" t="str">
        <f t="shared" si="4"/>
        <v/>
      </c>
      <c r="M20" s="6" t="str">
        <f t="shared" si="4"/>
        <v/>
      </c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6" t="str">
        <f t="shared" ref="C22:M32" si="5">IF($A22=C$5,"12h",IF($A22="","",""))</f>
        <v/>
      </c>
      <c r="D22" s="2" t="str">
        <f t="shared" si="5"/>
        <v/>
      </c>
      <c r="E22" s="138" t="s">
        <v>6</v>
      </c>
      <c r="F22" s="2" t="str">
        <f t="shared" si="5"/>
        <v/>
      </c>
      <c r="G22" s="2" t="str">
        <f t="shared" si="5"/>
        <v/>
      </c>
      <c r="H22" s="2" t="str">
        <f t="shared" si="5"/>
        <v/>
      </c>
      <c r="I22" s="6" t="str">
        <f t="shared" si="5"/>
        <v>12h</v>
      </c>
      <c r="J22" s="6" t="str">
        <f t="shared" si="5"/>
        <v/>
      </c>
      <c r="K22" s="2" t="str">
        <f t="shared" si="5"/>
        <v/>
      </c>
      <c r="L22" s="6" t="str">
        <f t="shared" si="5"/>
        <v/>
      </c>
      <c r="M22" s="2" t="str">
        <f t="shared" si="5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6" t="str">
        <f t="shared" si="5"/>
        <v/>
      </c>
      <c r="D23" s="2" t="str">
        <f t="shared" si="5"/>
        <v/>
      </c>
      <c r="E23" s="138" t="s">
        <v>6</v>
      </c>
      <c r="F23" s="2" t="str">
        <f t="shared" si="5"/>
        <v>12h</v>
      </c>
      <c r="G23" s="9" t="s">
        <v>0</v>
      </c>
      <c r="H23" s="9" t="s">
        <v>0</v>
      </c>
      <c r="I23" s="9" t="s">
        <v>0</v>
      </c>
      <c r="J23" s="6" t="str">
        <f t="shared" si="5"/>
        <v/>
      </c>
      <c r="K23" s="2" t="str">
        <f t="shared" si="5"/>
        <v/>
      </c>
      <c r="L23" s="6" t="str">
        <f t="shared" si="5"/>
        <v/>
      </c>
      <c r="M23" s="2" t="str">
        <f t="shared" si="5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6" t="str">
        <f t="shared" si="5"/>
        <v/>
      </c>
      <c r="D24" s="2" t="str">
        <f t="shared" si="5"/>
        <v/>
      </c>
      <c r="E24" s="9" t="s">
        <v>0</v>
      </c>
      <c r="F24" s="2" t="str">
        <f t="shared" si="5"/>
        <v/>
      </c>
      <c r="G24" s="2" t="str">
        <f t="shared" si="5"/>
        <v/>
      </c>
      <c r="H24" s="2" t="str">
        <f t="shared" si="5"/>
        <v/>
      </c>
      <c r="I24" s="6" t="str">
        <f t="shared" si="5"/>
        <v/>
      </c>
      <c r="J24" s="6" t="str">
        <f t="shared" si="5"/>
        <v>12h</v>
      </c>
      <c r="K24" s="2" t="str">
        <f t="shared" si="5"/>
        <v/>
      </c>
      <c r="L24" s="9" t="s">
        <v>0</v>
      </c>
      <c r="M24" s="2" t="str">
        <f t="shared" si="5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6" t="str">
        <f t="shared" si="5"/>
        <v/>
      </c>
      <c r="D25" s="2" t="str">
        <f t="shared" si="5"/>
        <v/>
      </c>
      <c r="E25" s="9" t="s">
        <v>0</v>
      </c>
      <c r="F25" s="36" t="s">
        <v>0</v>
      </c>
      <c r="G25" s="2" t="str">
        <f t="shared" si="5"/>
        <v>12h</v>
      </c>
      <c r="H25" s="2" t="str">
        <f t="shared" si="5"/>
        <v/>
      </c>
      <c r="I25" s="6" t="str">
        <f t="shared" si="5"/>
        <v/>
      </c>
      <c r="J25" s="6" t="str">
        <f t="shared" si="5"/>
        <v/>
      </c>
      <c r="K25" s="2" t="str">
        <f t="shared" si="5"/>
        <v/>
      </c>
      <c r="L25" s="9" t="s">
        <v>0</v>
      </c>
      <c r="M25" s="2" t="str">
        <f t="shared" si="5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6" t="str">
        <f t="shared" si="5"/>
        <v>12h</v>
      </c>
      <c r="D26" s="2" t="str">
        <f t="shared" si="5"/>
        <v/>
      </c>
      <c r="E26" s="9" t="s">
        <v>0</v>
      </c>
      <c r="F26" s="10" t="s">
        <v>4</v>
      </c>
      <c r="G26" s="2" t="str">
        <f t="shared" si="5"/>
        <v/>
      </c>
      <c r="H26" s="9" t="s">
        <v>0</v>
      </c>
      <c r="I26" s="6" t="str">
        <f t="shared" si="5"/>
        <v/>
      </c>
      <c r="J26" s="6" t="str">
        <f t="shared" si="5"/>
        <v/>
      </c>
      <c r="K26" s="9" t="s">
        <v>0</v>
      </c>
      <c r="L26" s="6" t="str">
        <f t="shared" si="5"/>
        <v/>
      </c>
      <c r="M26" s="2" t="str">
        <f t="shared" si="5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6" t="str">
        <f t="shared" si="5"/>
        <v/>
      </c>
      <c r="D27" s="2" t="str">
        <f t="shared" si="5"/>
        <v/>
      </c>
      <c r="E27" s="183"/>
      <c r="F27" s="10" t="s">
        <v>4</v>
      </c>
      <c r="G27" s="9" t="s">
        <v>0</v>
      </c>
      <c r="H27" s="9" t="s">
        <v>0</v>
      </c>
      <c r="I27" s="6" t="str">
        <f t="shared" si="5"/>
        <v/>
      </c>
      <c r="J27" s="6" t="str">
        <f t="shared" si="5"/>
        <v>12h</v>
      </c>
      <c r="K27" s="9" t="s">
        <v>0</v>
      </c>
      <c r="L27" s="6" t="str">
        <f t="shared" si="5"/>
        <v/>
      </c>
      <c r="M27" s="2" t="str">
        <f t="shared" si="5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6" t="str">
        <f t="shared" si="5"/>
        <v/>
      </c>
      <c r="D28" s="2" t="str">
        <f t="shared" si="5"/>
        <v>12h</v>
      </c>
      <c r="E28" s="6" t="str">
        <f t="shared" si="5"/>
        <v/>
      </c>
      <c r="F28" s="10" t="s">
        <v>4</v>
      </c>
      <c r="G28" s="2" t="str">
        <f t="shared" si="5"/>
        <v/>
      </c>
      <c r="H28" s="2" t="str">
        <f t="shared" si="5"/>
        <v/>
      </c>
      <c r="I28" s="6" t="str">
        <f t="shared" si="5"/>
        <v/>
      </c>
      <c r="J28" s="6" t="str">
        <f t="shared" si="5"/>
        <v/>
      </c>
      <c r="K28" s="2" t="str">
        <f t="shared" si="5"/>
        <v/>
      </c>
      <c r="L28" s="6" t="str">
        <f t="shared" si="5"/>
        <v/>
      </c>
      <c r="M28" s="2" t="str">
        <f t="shared" si="5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36" t="s">
        <v>0</v>
      </c>
      <c r="D29" s="2" t="str">
        <f t="shared" si="5"/>
        <v/>
      </c>
      <c r="E29" s="6" t="str">
        <f t="shared" si="5"/>
        <v/>
      </c>
      <c r="F29" s="10" t="s">
        <v>4</v>
      </c>
      <c r="G29" s="36" t="s">
        <v>0</v>
      </c>
      <c r="H29" s="36" t="s">
        <v>0</v>
      </c>
      <c r="I29" s="6" t="str">
        <f t="shared" si="5"/>
        <v/>
      </c>
      <c r="J29" s="6" t="str">
        <f t="shared" si="5"/>
        <v/>
      </c>
      <c r="K29" s="36" t="s">
        <v>0</v>
      </c>
      <c r="L29" s="36" t="s">
        <v>0</v>
      </c>
      <c r="M29" s="2" t="str">
        <f t="shared" si="5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6" t="str">
        <f t="shared" si="5"/>
        <v/>
      </c>
      <c r="D30" s="2" t="str">
        <f t="shared" si="5"/>
        <v/>
      </c>
      <c r="E30" s="6" t="str">
        <f t="shared" si="5"/>
        <v/>
      </c>
      <c r="F30" s="40"/>
      <c r="G30" s="9" t="s">
        <v>0</v>
      </c>
      <c r="H30" s="2" t="str">
        <f t="shared" si="5"/>
        <v>12h</v>
      </c>
      <c r="I30" s="9" t="s">
        <v>0</v>
      </c>
      <c r="J30" s="9" t="s">
        <v>0</v>
      </c>
      <c r="K30" s="9" t="s">
        <v>0</v>
      </c>
      <c r="L30" s="6" t="str">
        <f t="shared" si="5"/>
        <v/>
      </c>
      <c r="M30" s="2" t="str">
        <f t="shared" si="5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6" t="str">
        <f t="shared" si="5"/>
        <v>12h</v>
      </c>
      <c r="D31" s="9" t="s">
        <v>0</v>
      </c>
      <c r="E31" s="9" t="s">
        <v>0</v>
      </c>
      <c r="F31" s="10" t="s">
        <v>4</v>
      </c>
      <c r="G31" s="2" t="str">
        <f t="shared" si="5"/>
        <v/>
      </c>
      <c r="H31" s="9" t="s">
        <v>0</v>
      </c>
      <c r="I31" s="9" t="s">
        <v>0</v>
      </c>
      <c r="J31" s="6" t="str">
        <f t="shared" si="5"/>
        <v/>
      </c>
      <c r="K31" s="9" t="s">
        <v>0</v>
      </c>
      <c r="L31" s="6" t="str">
        <f t="shared" si="5"/>
        <v/>
      </c>
      <c r="M31" s="2" t="str">
        <f t="shared" si="5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customHeight="1" x14ac:dyDescent="0.2">
      <c r="A32" s="2">
        <f>Congé!E32</f>
        <v>0</v>
      </c>
      <c r="B32" s="2">
        <f>Congé!F32</f>
        <v>0</v>
      </c>
      <c r="C32" s="37"/>
      <c r="D32" s="37"/>
      <c r="E32" s="37"/>
      <c r="F32" s="37"/>
      <c r="G32" s="37"/>
      <c r="H32" s="41"/>
      <c r="I32" s="37"/>
      <c r="J32" s="37"/>
      <c r="K32" s="37"/>
      <c r="L32" s="37"/>
      <c r="M32" s="2" t="str">
        <f t="shared" si="5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6" t="str">
        <f>IF($A33=C$5,"12h",IF($A33="","",""))</f>
        <v/>
      </c>
      <c r="D33" s="2" t="str">
        <f>IF($A33=D$5,"12h",IF($A33="","",""))</f>
        <v/>
      </c>
      <c r="E33" s="6" t="str">
        <f t="shared" ref="C33:M52" si="6">IF($A33=E$5,"12h",IF($A33="","",""))</f>
        <v>12h</v>
      </c>
      <c r="F33" s="2" t="str">
        <f t="shared" si="6"/>
        <v/>
      </c>
      <c r="G33" s="2" t="str">
        <f t="shared" si="6"/>
        <v/>
      </c>
      <c r="H33" s="36" t="s">
        <v>0</v>
      </c>
      <c r="I33" s="36" t="s">
        <v>0</v>
      </c>
      <c r="J33" s="33"/>
      <c r="K33" s="33"/>
      <c r="L33" s="6" t="str">
        <f t="shared" si="6"/>
        <v/>
      </c>
      <c r="M33" s="2" t="str">
        <f t="shared" si="6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37"/>
      <c r="D34" s="37"/>
      <c r="E34" s="37"/>
      <c r="F34" s="37"/>
      <c r="G34" s="41"/>
      <c r="H34" s="36" t="s">
        <v>0</v>
      </c>
      <c r="I34" s="37"/>
      <c r="J34" s="37"/>
      <c r="K34" s="37"/>
      <c r="L34" s="37"/>
      <c r="M34" s="2" t="str">
        <f t="shared" si="6"/>
        <v>12h</v>
      </c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6" t="str">
        <f>IF($A35=C$5,"12h",IF($A35="","",""))</f>
        <v/>
      </c>
      <c r="D35" s="2" t="str">
        <f t="shared" si="6"/>
        <v/>
      </c>
      <c r="E35" s="6" t="str">
        <f t="shared" si="6"/>
        <v/>
      </c>
      <c r="F35" s="2" t="str">
        <f t="shared" si="6"/>
        <v>12h</v>
      </c>
      <c r="G35" s="35" t="s">
        <v>57</v>
      </c>
      <c r="H35" s="33"/>
      <c r="I35" s="6" t="str">
        <f t="shared" si="6"/>
        <v/>
      </c>
      <c r="J35" s="6" t="str">
        <f t="shared" si="6"/>
        <v/>
      </c>
      <c r="K35" s="36" t="s">
        <v>0</v>
      </c>
      <c r="L35" s="9" t="s">
        <v>0</v>
      </c>
      <c r="M35" s="2" t="str">
        <f t="shared" si="6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6" t="str">
        <f>IF($A36=C$5,"12h",IF($A36="","",""))</f>
        <v/>
      </c>
      <c r="D36" s="2" t="str">
        <f t="shared" si="6"/>
        <v/>
      </c>
      <c r="E36" s="36" t="s">
        <v>0</v>
      </c>
      <c r="F36" s="36" t="s">
        <v>0</v>
      </c>
      <c r="G36" s="2" t="str">
        <f t="shared" si="6"/>
        <v>12h</v>
      </c>
      <c r="H36" s="35" t="s">
        <v>57</v>
      </c>
      <c r="I36" s="6" t="str">
        <f t="shared" si="6"/>
        <v/>
      </c>
      <c r="J36" s="31" t="s">
        <v>99</v>
      </c>
      <c r="K36" s="2" t="str">
        <f t="shared" si="6"/>
        <v/>
      </c>
      <c r="L36" s="6" t="str">
        <f t="shared" si="6"/>
        <v/>
      </c>
      <c r="M36" s="2" t="str">
        <f t="shared" si="6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6" t="str">
        <f>IF($A37=C$5,"12h",IF($A37="","",""))</f>
        <v/>
      </c>
      <c r="D37" s="2" t="str">
        <f t="shared" si="6"/>
        <v/>
      </c>
      <c r="E37" s="9" t="s">
        <v>0</v>
      </c>
      <c r="F37" s="9" t="s">
        <v>0</v>
      </c>
      <c r="G37" s="9" t="s">
        <v>0</v>
      </c>
      <c r="H37" s="9" t="s">
        <v>0</v>
      </c>
      <c r="I37" s="6" t="str">
        <f t="shared" si="6"/>
        <v/>
      </c>
      <c r="J37" s="9" t="s">
        <v>0</v>
      </c>
      <c r="K37" s="2" t="str">
        <f t="shared" si="6"/>
        <v>12h</v>
      </c>
      <c r="L37" s="6" t="str">
        <f t="shared" si="6"/>
        <v/>
      </c>
      <c r="M37" s="2" t="str">
        <f t="shared" si="6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s="132" customFormat="1" ht="18" customHeight="1" x14ac:dyDescent="0.2">
      <c r="A38" s="2">
        <f>Congé!E38</f>
        <v>7</v>
      </c>
      <c r="B38" s="2" t="str">
        <f>Congé!F38</f>
        <v>DYLIK</v>
      </c>
      <c r="C38" s="6" t="str">
        <f>IF($A38=C$5,"12h",IF($A38="","",""))</f>
        <v/>
      </c>
      <c r="D38" s="2" t="str">
        <f t="shared" si="6"/>
        <v/>
      </c>
      <c r="E38" s="9" t="s">
        <v>0</v>
      </c>
      <c r="F38" s="2" t="str">
        <f t="shared" si="6"/>
        <v/>
      </c>
      <c r="G38" s="2" t="str">
        <f t="shared" si="6"/>
        <v>12h</v>
      </c>
      <c r="H38" s="41"/>
      <c r="I38" s="6" t="str">
        <f t="shared" si="6"/>
        <v/>
      </c>
      <c r="J38" s="6" t="str">
        <f t="shared" si="6"/>
        <v/>
      </c>
      <c r="K38" s="2" t="str">
        <f t="shared" si="6"/>
        <v/>
      </c>
      <c r="L38" s="6" t="str">
        <f t="shared" si="6"/>
        <v/>
      </c>
      <c r="M38" s="2" t="str">
        <f t="shared" si="6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0</v>
      </c>
      <c r="W38" s="120">
        <f t="shared" ca="1" si="2"/>
        <v>1</v>
      </c>
      <c r="X38" s="140"/>
      <c r="Y38" s="140"/>
      <c r="Z38" s="140"/>
    </row>
    <row r="39" spans="1:26" ht="6.9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6" t="str">
        <f>IF($A40=C$5,"12h",IF($A40="","",""))</f>
        <v/>
      </c>
      <c r="D40" s="2" t="str">
        <f t="shared" si="6"/>
        <v/>
      </c>
      <c r="E40" s="6" t="str">
        <f t="shared" si="6"/>
        <v/>
      </c>
      <c r="F40" s="2" t="str">
        <f t="shared" si="6"/>
        <v/>
      </c>
      <c r="G40" s="2" t="str">
        <f t="shared" si="6"/>
        <v/>
      </c>
      <c r="H40" s="2" t="str">
        <f t="shared" si="6"/>
        <v/>
      </c>
      <c r="I40" s="6" t="str">
        <f t="shared" si="6"/>
        <v>12h</v>
      </c>
      <c r="J40" s="6" t="str">
        <f t="shared" si="6"/>
        <v/>
      </c>
      <c r="K40" s="2" t="str">
        <f t="shared" si="6"/>
        <v/>
      </c>
      <c r="L40" s="6" t="str">
        <f t="shared" si="6"/>
        <v/>
      </c>
      <c r="M40" s="2" t="str">
        <f t="shared" si="6"/>
        <v/>
      </c>
      <c r="N40" s="7"/>
      <c r="O40" s="107"/>
      <c r="P40" s="27" t="s">
        <v>163</v>
      </c>
      <c r="Q40" s="120">
        <f t="shared" ca="1" si="1"/>
        <v>1</v>
      </c>
      <c r="R40" s="120">
        <f t="shared" ca="1" si="1"/>
        <v>1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6" t="str">
        <f>IF($A41=C$5,"12h",IF($A41="","",""))</f>
        <v/>
      </c>
      <c r="D41" s="2" t="str">
        <f t="shared" si="6"/>
        <v/>
      </c>
      <c r="E41" s="6" t="str">
        <f t="shared" si="6"/>
        <v/>
      </c>
      <c r="F41" s="2" t="str">
        <f t="shared" si="6"/>
        <v/>
      </c>
      <c r="G41" s="2" t="str">
        <f t="shared" si="6"/>
        <v/>
      </c>
      <c r="H41" s="2" t="str">
        <f t="shared" si="6"/>
        <v/>
      </c>
      <c r="I41" s="6" t="str">
        <f t="shared" si="6"/>
        <v>12h</v>
      </c>
      <c r="J41" s="6" t="str">
        <f t="shared" si="6"/>
        <v/>
      </c>
      <c r="K41" s="2" t="str">
        <f t="shared" si="6"/>
        <v/>
      </c>
      <c r="L41" s="6" t="str">
        <f t="shared" si="6"/>
        <v/>
      </c>
      <c r="M41" s="2" t="str">
        <f t="shared" si="6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1</v>
      </c>
      <c r="V41" s="120">
        <f t="shared" ca="1" si="2"/>
        <v>1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6" t="str">
        <f>IF($A42=C$5,"12h",IF($A42="","",""))</f>
        <v/>
      </c>
      <c r="D42" s="2" t="str">
        <f t="shared" si="6"/>
        <v/>
      </c>
      <c r="E42" s="6" t="str">
        <f t="shared" si="6"/>
        <v/>
      </c>
      <c r="F42" s="2" t="str">
        <f t="shared" si="6"/>
        <v/>
      </c>
      <c r="G42" s="2" t="str">
        <f t="shared" si="6"/>
        <v>12h</v>
      </c>
      <c r="H42" s="9" t="s">
        <v>0</v>
      </c>
      <c r="I42" s="9" t="s">
        <v>0</v>
      </c>
      <c r="J42" s="9" t="s">
        <v>0</v>
      </c>
      <c r="K42" s="9" t="s">
        <v>0</v>
      </c>
      <c r="L42" s="9" t="s">
        <v>0</v>
      </c>
      <c r="M42" s="2" t="str">
        <f t="shared" si="6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6" t="str">
        <f>IF($A43=C$5,"12h",IF($A43="","",""))</f>
        <v/>
      </c>
      <c r="D43" s="2" t="str">
        <f t="shared" si="6"/>
        <v/>
      </c>
      <c r="E43" s="9" t="s">
        <v>0</v>
      </c>
      <c r="F43" s="9" t="s">
        <v>0</v>
      </c>
      <c r="G43" s="9" t="s">
        <v>0</v>
      </c>
      <c r="H43" s="2" t="str">
        <f t="shared" si="6"/>
        <v>12h</v>
      </c>
      <c r="I43" s="9" t="s">
        <v>0</v>
      </c>
      <c r="J43" s="6" t="str">
        <f t="shared" si="6"/>
        <v/>
      </c>
      <c r="K43" s="40"/>
      <c r="L43" s="31" t="s">
        <v>99</v>
      </c>
      <c r="M43" s="2" t="str">
        <f t="shared" si="6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6" t="str">
        <f>IF($A44=C$5,"12h",IF($A44="","",""))</f>
        <v/>
      </c>
      <c r="D44" s="2" t="str">
        <f t="shared" si="6"/>
        <v/>
      </c>
      <c r="E44" s="6" t="str">
        <f t="shared" si="6"/>
        <v/>
      </c>
      <c r="F44" s="2" t="str">
        <f t="shared" si="6"/>
        <v/>
      </c>
      <c r="G44" s="2" t="str">
        <f t="shared" si="6"/>
        <v/>
      </c>
      <c r="H44" s="2" t="str">
        <f t="shared" si="6"/>
        <v/>
      </c>
      <c r="I44" s="36" t="s">
        <v>0</v>
      </c>
      <c r="J44" s="36" t="s">
        <v>0</v>
      </c>
      <c r="K44" s="40"/>
      <c r="L44" s="6" t="str">
        <f t="shared" si="6"/>
        <v>12h</v>
      </c>
      <c r="M44" s="2" t="str">
        <f t="shared" si="6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customHeight="1" x14ac:dyDescent="0.2">
      <c r="A45" s="2">
        <f>Congé!E45</f>
        <v>0</v>
      </c>
      <c r="B45" s="2">
        <f>Congé!F45</f>
        <v>0</v>
      </c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2" t="str">
        <f t="shared" si="6"/>
        <v>12h</v>
      </c>
      <c r="N45" s="7"/>
      <c r="O45" s="107"/>
      <c r="Q45" s="120">
        <f t="shared" ref="Q45:S50" ca="1" si="7">COUNTIF(INDIRECT(Q$2),$P46)</f>
        <v>0</v>
      </c>
      <c r="R45" s="120">
        <f t="shared" ca="1" si="7"/>
        <v>0</v>
      </c>
      <c r="S45" s="120">
        <f t="shared" ca="1" si="7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6" t="str">
        <f t="shared" ref="C46:C51" si="8">IF($A46=C$5,"12h",IF($A46="","",""))</f>
        <v/>
      </c>
      <c r="D46" s="2" t="str">
        <f t="shared" si="6"/>
        <v/>
      </c>
      <c r="E46" s="6" t="str">
        <f t="shared" si="6"/>
        <v>12h</v>
      </c>
      <c r="F46" s="9" t="s">
        <v>0</v>
      </c>
      <c r="G46" s="9" t="s">
        <v>0</v>
      </c>
      <c r="H46" s="9" t="s">
        <v>0</v>
      </c>
      <c r="I46" s="6" t="str">
        <f t="shared" si="6"/>
        <v/>
      </c>
      <c r="J46" s="36" t="s">
        <v>0</v>
      </c>
      <c r="K46" s="2" t="str">
        <f t="shared" si="6"/>
        <v/>
      </c>
      <c r="L46" s="6" t="str">
        <f t="shared" si="6"/>
        <v/>
      </c>
      <c r="M46" s="2" t="str">
        <f t="shared" si="6"/>
        <v/>
      </c>
      <c r="N46" s="7"/>
      <c r="O46" s="130"/>
      <c r="P46" s="144" t="s">
        <v>88</v>
      </c>
      <c r="Q46" s="120">
        <f t="shared" ca="1" si="7"/>
        <v>0</v>
      </c>
      <c r="R46" s="120">
        <f t="shared" ca="1" si="7"/>
        <v>0</v>
      </c>
      <c r="S46" s="120">
        <f t="shared" ca="1" si="7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6" t="str">
        <f t="shared" si="8"/>
        <v/>
      </c>
      <c r="D47" s="2" t="str">
        <f t="shared" si="6"/>
        <v/>
      </c>
      <c r="E47" s="9" t="s">
        <v>0</v>
      </c>
      <c r="F47" s="2" t="str">
        <f t="shared" si="6"/>
        <v/>
      </c>
      <c r="G47" s="2" t="str">
        <f t="shared" si="6"/>
        <v/>
      </c>
      <c r="H47" s="40"/>
      <c r="I47" s="6" t="str">
        <f t="shared" si="6"/>
        <v/>
      </c>
      <c r="J47" s="6" t="str">
        <f t="shared" si="6"/>
        <v>12h</v>
      </c>
      <c r="K47" s="2" t="str">
        <f t="shared" si="6"/>
        <v/>
      </c>
      <c r="L47" s="6" t="str">
        <f t="shared" si="6"/>
        <v/>
      </c>
      <c r="M47" s="2" t="str">
        <f t="shared" si="6"/>
        <v/>
      </c>
      <c r="N47" s="7"/>
      <c r="O47" s="130"/>
      <c r="P47" s="29" t="s">
        <v>89</v>
      </c>
      <c r="Q47" s="120">
        <f t="shared" ca="1" si="7"/>
        <v>0</v>
      </c>
      <c r="R47" s="120">
        <f t="shared" ca="1" si="7"/>
        <v>0</v>
      </c>
      <c r="S47" s="120">
        <f t="shared" ca="1" si="7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6" t="str">
        <f t="shared" si="8"/>
        <v/>
      </c>
      <c r="D48" s="6" t="str">
        <f>IF($A48=D$5,"12h",IF($A48="","",""))</f>
        <v>12h</v>
      </c>
      <c r="E48" s="6" t="str">
        <f t="shared" si="6"/>
        <v/>
      </c>
      <c r="F48" s="2" t="str">
        <f t="shared" si="6"/>
        <v/>
      </c>
      <c r="G48" s="2" t="str">
        <f t="shared" si="6"/>
        <v/>
      </c>
      <c r="H48" s="2" t="str">
        <f t="shared" si="6"/>
        <v/>
      </c>
      <c r="I48" s="6" t="str">
        <f t="shared" si="6"/>
        <v/>
      </c>
      <c r="J48" s="9" t="s">
        <v>0</v>
      </c>
      <c r="K48" s="9" t="s">
        <v>0</v>
      </c>
      <c r="L48" s="9" t="s">
        <v>0</v>
      </c>
      <c r="M48" s="2" t="str">
        <f t="shared" si="6"/>
        <v/>
      </c>
      <c r="N48" s="7"/>
      <c r="O48" s="130"/>
      <c r="P48" s="137" t="s">
        <v>90</v>
      </c>
      <c r="Q48" s="120">
        <f t="shared" ca="1" si="7"/>
        <v>0</v>
      </c>
      <c r="R48" s="120">
        <f t="shared" ca="1" si="7"/>
        <v>0</v>
      </c>
      <c r="S48" s="120">
        <f t="shared" ca="1" si="7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26" s="132" customFormat="1" ht="18" customHeight="1" x14ac:dyDescent="0.2">
      <c r="A49" s="2">
        <f>Congé!E49</f>
        <v>1</v>
      </c>
      <c r="B49" s="2" t="str">
        <f>Congé!F49</f>
        <v>VALERIAN</v>
      </c>
      <c r="C49" s="6" t="str">
        <f t="shared" si="8"/>
        <v/>
      </c>
      <c r="D49" s="2" t="str">
        <f t="shared" si="6"/>
        <v/>
      </c>
      <c r="E49" s="9" t="s">
        <v>0</v>
      </c>
      <c r="F49" s="2" t="str">
        <f t="shared" si="6"/>
        <v/>
      </c>
      <c r="G49" s="2" t="str">
        <f t="shared" si="6"/>
        <v/>
      </c>
      <c r="H49" s="9" t="s">
        <v>0</v>
      </c>
      <c r="I49" s="6" t="str">
        <f t="shared" si="6"/>
        <v/>
      </c>
      <c r="J49" s="31" t="s">
        <v>99</v>
      </c>
      <c r="K49" s="2" t="str">
        <f t="shared" si="6"/>
        <v>12h</v>
      </c>
      <c r="L49" s="31" t="s">
        <v>99</v>
      </c>
      <c r="M49" s="2" t="str">
        <f t="shared" si="6"/>
        <v/>
      </c>
      <c r="N49" s="7"/>
      <c r="O49" s="130"/>
      <c r="P49" s="10" t="s">
        <v>91</v>
      </c>
      <c r="Q49" s="120">
        <f t="shared" ca="1" si="7"/>
        <v>0</v>
      </c>
      <c r="R49" s="120">
        <f t="shared" ca="1" si="7"/>
        <v>0</v>
      </c>
      <c r="S49" s="120">
        <f t="shared" ca="1" si="7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26" s="132" customFormat="1" ht="18" customHeight="1" x14ac:dyDescent="0.2">
      <c r="A50" s="2">
        <f>Congé!E50</f>
        <v>3</v>
      </c>
      <c r="B50" s="2" t="str">
        <f>Congé!F50</f>
        <v>ROUSTAN</v>
      </c>
      <c r="C50" s="6" t="str">
        <f t="shared" si="8"/>
        <v>12h</v>
      </c>
      <c r="D50" s="2" t="str">
        <f t="shared" si="6"/>
        <v/>
      </c>
      <c r="E50" s="6" t="str">
        <f t="shared" si="6"/>
        <v/>
      </c>
      <c r="F50" s="2" t="str">
        <f t="shared" si="6"/>
        <v/>
      </c>
      <c r="G50" s="2" t="str">
        <f t="shared" si="6"/>
        <v/>
      </c>
      <c r="H50" s="2" t="str">
        <f t="shared" si="6"/>
        <v/>
      </c>
      <c r="I50" s="6" t="str">
        <f t="shared" si="6"/>
        <v/>
      </c>
      <c r="J50" s="6" t="str">
        <f t="shared" si="6"/>
        <v/>
      </c>
      <c r="K50" s="2" t="str">
        <f t="shared" si="6"/>
        <v/>
      </c>
      <c r="L50" s="6" t="str">
        <f t="shared" si="6"/>
        <v/>
      </c>
      <c r="M50" s="2" t="str">
        <f t="shared" si="6"/>
        <v/>
      </c>
      <c r="N50" s="7"/>
      <c r="O50" s="130"/>
      <c r="P50" s="150" t="s">
        <v>168</v>
      </c>
      <c r="Q50" s="120">
        <f t="shared" ca="1" si="7"/>
        <v>0</v>
      </c>
      <c r="R50" s="120">
        <f t="shared" ca="1" si="7"/>
        <v>0</v>
      </c>
      <c r="S50" s="120">
        <f t="shared" ca="1" si="7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26" s="132" customFormat="1" ht="18" customHeight="1" x14ac:dyDescent="0.2">
      <c r="A51" s="2">
        <f>Congé!E51</f>
        <v>1</v>
      </c>
      <c r="B51" s="2" t="str">
        <f>Congé!F51</f>
        <v>WENGER</v>
      </c>
      <c r="C51" s="6" t="str">
        <f t="shared" si="8"/>
        <v/>
      </c>
      <c r="D51" s="2" t="str">
        <f t="shared" si="6"/>
        <v/>
      </c>
      <c r="E51" s="9" t="s">
        <v>0</v>
      </c>
      <c r="F51" s="2" t="str">
        <f t="shared" si="6"/>
        <v/>
      </c>
      <c r="G51" s="2" t="str">
        <f t="shared" si="6"/>
        <v/>
      </c>
      <c r="H51" s="2" t="str">
        <f t="shared" si="6"/>
        <v/>
      </c>
      <c r="I51" s="6" t="str">
        <f t="shared" si="6"/>
        <v/>
      </c>
      <c r="J51" s="6" t="str">
        <f t="shared" si="6"/>
        <v/>
      </c>
      <c r="K51" s="2" t="str">
        <f t="shared" si="6"/>
        <v>12h</v>
      </c>
      <c r="L51" s="6" t="str">
        <f t="shared" si="6"/>
        <v/>
      </c>
      <c r="M51" s="2" t="str">
        <f t="shared" si="6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26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6" t="str">
        <f t="shared" si="6"/>
        <v/>
      </c>
      <c r="D52" s="2" t="str">
        <f t="shared" si="6"/>
        <v/>
      </c>
      <c r="E52" s="6" t="str">
        <f t="shared" si="6"/>
        <v/>
      </c>
      <c r="F52" s="9" t="s">
        <v>0</v>
      </c>
      <c r="G52" s="9" t="s">
        <v>0</v>
      </c>
      <c r="H52" s="6" t="str">
        <f t="shared" si="6"/>
        <v>12h</v>
      </c>
      <c r="I52" s="6" t="str">
        <f t="shared" si="6"/>
        <v/>
      </c>
      <c r="J52" s="6" t="str">
        <f t="shared" si="6"/>
        <v/>
      </c>
      <c r="K52" s="2" t="str">
        <f t="shared" si="6"/>
        <v/>
      </c>
      <c r="L52" s="6" t="str">
        <f t="shared" si="6"/>
        <v/>
      </c>
      <c r="M52" s="6" t="str">
        <f t="shared" si="6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26" ht="18" customHeight="1" x14ac:dyDescent="0.2">
      <c r="A53" s="153"/>
      <c r="B53" s="154" t="s">
        <v>27</v>
      </c>
      <c r="C53" s="155">
        <f>COUNTIF(C9:C52,"CA")+COUNTIF(C9:C52,"CAJ*")+COUNTIF(C9:C52,"RPM")</f>
        <v>2</v>
      </c>
      <c r="D53" s="155">
        <f t="shared" ref="D53:M53" si="9">COUNTIF(D9:D52,"CA")+COUNTIF(D9:D52,"CAJ*")+COUNTIF(D9:D52,"RPM")</f>
        <v>3</v>
      </c>
      <c r="E53" s="155">
        <f t="shared" si="9"/>
        <v>12</v>
      </c>
      <c r="F53" s="155">
        <f t="shared" si="9"/>
        <v>6</v>
      </c>
      <c r="G53" s="155">
        <f t="shared" si="9"/>
        <v>9</v>
      </c>
      <c r="H53" s="155">
        <f t="shared" si="9"/>
        <v>12</v>
      </c>
      <c r="I53" s="155">
        <f t="shared" si="9"/>
        <v>9</v>
      </c>
      <c r="J53" s="155">
        <f t="shared" si="9"/>
        <v>10</v>
      </c>
      <c r="K53" s="155">
        <f t="shared" si="9"/>
        <v>11</v>
      </c>
      <c r="L53" s="155">
        <f t="shared" si="9"/>
        <v>9</v>
      </c>
      <c r="M53" s="155">
        <f t="shared" si="9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26" s="152" customFormat="1" ht="18" customHeight="1" thickBot="1" x14ac:dyDescent="0.25">
      <c r="A54" s="153"/>
      <c r="B54" s="156" t="s">
        <v>29</v>
      </c>
      <c r="C54" s="157">
        <f t="shared" ref="C54:L54" si="10">SUMPRODUCT(COUNTIF(C9:C52,$P$3:$P$51))</f>
        <v>2</v>
      </c>
      <c r="D54" s="157">
        <f t="shared" si="10"/>
        <v>3</v>
      </c>
      <c r="E54" s="157">
        <f t="shared" si="10"/>
        <v>14</v>
      </c>
      <c r="F54" s="157">
        <f t="shared" si="10"/>
        <v>13</v>
      </c>
      <c r="G54" s="157">
        <f t="shared" si="10"/>
        <v>10</v>
      </c>
      <c r="H54" s="157">
        <f t="shared" si="10"/>
        <v>12</v>
      </c>
      <c r="I54" s="157">
        <f t="shared" si="10"/>
        <v>10</v>
      </c>
      <c r="J54" s="157">
        <f t="shared" si="10"/>
        <v>10</v>
      </c>
      <c r="K54" s="157">
        <f t="shared" si="10"/>
        <v>12</v>
      </c>
      <c r="L54" s="157">
        <f t="shared" si="10"/>
        <v>9</v>
      </c>
      <c r="M54" s="157" t="e">
        <f>SUM(#REF!)+#REF!+SUM(#REF!)+SUM(#REF!)+M53</f>
        <v>#REF!</v>
      </c>
      <c r="N54" s="132"/>
      <c r="O54" s="132"/>
      <c r="Q54" s="158"/>
      <c r="R54" s="158"/>
      <c r="S54" s="158"/>
      <c r="X54" s="130"/>
      <c r="Y54" s="130"/>
    </row>
    <row r="55" spans="1:26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2</v>
      </c>
      <c r="D55" s="155">
        <f t="shared" ref="D55:M55" si="11">COUNTIF(D9:D52,"CA")+COUNTIF(D9:D52,"*CAN")+COUNTIF(D9:D52,"RPM")</f>
        <v>3</v>
      </c>
      <c r="E55" s="155">
        <f t="shared" si="11"/>
        <v>12</v>
      </c>
      <c r="F55" s="155">
        <f t="shared" si="11"/>
        <v>6</v>
      </c>
      <c r="G55" s="155">
        <f t="shared" si="11"/>
        <v>9</v>
      </c>
      <c r="H55" s="155">
        <f t="shared" si="11"/>
        <v>12</v>
      </c>
      <c r="I55" s="155">
        <f t="shared" si="11"/>
        <v>9</v>
      </c>
      <c r="J55" s="155">
        <f t="shared" si="11"/>
        <v>10</v>
      </c>
      <c r="K55" s="155">
        <f t="shared" si="11"/>
        <v>11</v>
      </c>
      <c r="L55" s="155">
        <f t="shared" si="11"/>
        <v>9</v>
      </c>
      <c r="M55" s="155">
        <f t="shared" si="11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26" s="152" customFormat="1" ht="17.25" customHeight="1" thickBot="1" x14ac:dyDescent="0.25">
      <c r="A56" s="153"/>
      <c r="B56" s="160" t="s">
        <v>30</v>
      </c>
      <c r="C56" s="161">
        <f>SUMPRODUCT(COUNTIF(C9:C52,$T$3:$T$51))</f>
        <v>6</v>
      </c>
      <c r="D56" s="161">
        <f t="shared" ref="D56:M56" si="12">SUMPRODUCT(COUNTIF(D9:D52,$T$3:$T$51))</f>
        <v>6</v>
      </c>
      <c r="E56" s="161">
        <f t="shared" si="12"/>
        <v>17</v>
      </c>
      <c r="F56" s="161">
        <f t="shared" si="12"/>
        <v>18</v>
      </c>
      <c r="G56" s="161">
        <f t="shared" si="12"/>
        <v>15</v>
      </c>
      <c r="H56" s="161">
        <f t="shared" si="12"/>
        <v>17</v>
      </c>
      <c r="I56" s="161">
        <f t="shared" si="12"/>
        <v>14</v>
      </c>
      <c r="J56" s="161">
        <f t="shared" si="12"/>
        <v>14</v>
      </c>
      <c r="K56" s="161">
        <f t="shared" si="12"/>
        <v>15</v>
      </c>
      <c r="L56" s="161">
        <f t="shared" si="12"/>
        <v>11</v>
      </c>
      <c r="M56" s="161">
        <f t="shared" si="12"/>
        <v>5</v>
      </c>
      <c r="Q56" s="130"/>
      <c r="R56" s="130"/>
    </row>
    <row r="57" spans="1:26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26" s="152" customFormat="1" ht="17.25" customHeight="1" thickBot="1" x14ac:dyDescent="0.25">
      <c r="A58" s="153"/>
      <c r="B58" s="163" t="s">
        <v>83</v>
      </c>
      <c r="C58" s="164">
        <f>COUNTIF(C9:C52,"*12h")</f>
        <v>4</v>
      </c>
      <c r="D58" s="164">
        <f t="shared" ref="D58:M58" si="13">COUNTIF(D9:D52,"*12h")</f>
        <v>3</v>
      </c>
      <c r="E58" s="164">
        <f t="shared" si="13"/>
        <v>3</v>
      </c>
      <c r="F58" s="164">
        <f t="shared" si="13"/>
        <v>5</v>
      </c>
      <c r="G58" s="164">
        <f t="shared" si="13"/>
        <v>5</v>
      </c>
      <c r="H58" s="164">
        <f t="shared" si="13"/>
        <v>5</v>
      </c>
      <c r="I58" s="164">
        <f t="shared" si="13"/>
        <v>4</v>
      </c>
      <c r="J58" s="164">
        <f t="shared" si="13"/>
        <v>4</v>
      </c>
      <c r="K58" s="164">
        <f t="shared" si="13"/>
        <v>3</v>
      </c>
      <c r="L58" s="164">
        <f t="shared" si="13"/>
        <v>2</v>
      </c>
      <c r="M58" s="164">
        <f t="shared" si="13"/>
        <v>5</v>
      </c>
      <c r="Q58" s="130"/>
      <c r="R58" s="130"/>
    </row>
    <row r="59" spans="1:26" s="152" customFormat="1" ht="17.25" hidden="1" customHeight="1" x14ac:dyDescent="0.2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26" s="132" customFormat="1" hidden="1" x14ac:dyDescent="0.2">
      <c r="A60" s="167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7"/>
      <c r="N60" s="167"/>
      <c r="P60" s="36" t="s">
        <v>2</v>
      </c>
      <c r="Q60" s="130"/>
      <c r="R60" s="130"/>
    </row>
    <row r="61" spans="1:26" s="132" customFormat="1" hidden="1" x14ac:dyDescent="0.2">
      <c r="A61" s="167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167"/>
      <c r="N61" s="167"/>
      <c r="P61" s="129" t="s">
        <v>59</v>
      </c>
      <c r="Q61" s="130"/>
      <c r="R61" s="130"/>
    </row>
    <row r="62" spans="1:26" hidden="1" x14ac:dyDescent="0.2">
      <c r="B62" s="170"/>
      <c r="P62" s="131" t="s">
        <v>47</v>
      </c>
    </row>
    <row r="63" spans="1:26" hidden="1" x14ac:dyDescent="0.2">
      <c r="B63" s="170"/>
      <c r="P63" s="133" t="s">
        <v>84</v>
      </c>
    </row>
    <row r="64" spans="1:26" hidden="1" x14ac:dyDescent="0.2">
      <c r="B64" s="170"/>
      <c r="P64" s="34" t="s">
        <v>24</v>
      </c>
    </row>
    <row r="65" spans="1:16" hidden="1" x14ac:dyDescent="0.2">
      <c r="B65" s="170"/>
      <c r="P65" s="34" t="s">
        <v>25</v>
      </c>
    </row>
    <row r="66" spans="1:16" hidden="1" x14ac:dyDescent="0.2">
      <c r="B66" s="170"/>
      <c r="P66" s="34" t="s">
        <v>34</v>
      </c>
    </row>
    <row r="67" spans="1:16" s="42" customFormat="1" x14ac:dyDescent="0.2">
      <c r="A67" s="191" t="s">
        <v>179</v>
      </c>
      <c r="B67" s="191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16" s="42" customFormat="1" x14ac:dyDescent="0.2">
      <c r="A68" s="191" t="s">
        <v>180</v>
      </c>
      <c r="B68" s="191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16" s="42" customFormat="1" x14ac:dyDescent="0.2">
      <c r="A69" s="191" t="s">
        <v>181</v>
      </c>
      <c r="B69" s="191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16" s="42" customFormat="1" x14ac:dyDescent="0.2">
      <c r="A70" s="191" t="s">
        <v>182</v>
      </c>
      <c r="B70" s="191"/>
      <c r="C70" s="81">
        <f>Congé!N27</f>
        <v>12</v>
      </c>
      <c r="D70" s="83"/>
      <c r="E70" s="95"/>
      <c r="F70" s="94"/>
      <c r="P70" s="34" t="s">
        <v>33</v>
      </c>
    </row>
    <row r="71" spans="1:16" s="42" customFormat="1" x14ac:dyDescent="0.2">
      <c r="A71" s="191" t="s">
        <v>183</v>
      </c>
      <c r="B71" s="191"/>
      <c r="C71" s="81">
        <f>Congé!N28</f>
        <v>5</v>
      </c>
      <c r="D71" s="83"/>
      <c r="E71" s="95"/>
      <c r="F71" s="94"/>
      <c r="P71" s="34" t="s">
        <v>38</v>
      </c>
    </row>
    <row r="72" spans="1:16" s="42" customFormat="1" x14ac:dyDescent="0.2">
      <c r="A72" s="81"/>
      <c r="B72" s="81" t="s">
        <v>184</v>
      </c>
      <c r="C72" s="84" t="s">
        <v>185</v>
      </c>
      <c r="D72" s="85" t="s">
        <v>186</v>
      </c>
      <c r="E72" s="95"/>
      <c r="F72" s="94"/>
      <c r="P72" s="137" t="s">
        <v>45</v>
      </c>
    </row>
    <row r="73" spans="1:16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16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16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16" x14ac:dyDescent="0.2">
      <c r="A76" s="113" t="s">
        <v>187</v>
      </c>
      <c r="B76" s="170"/>
      <c r="C76" s="171" t="s">
        <v>188</v>
      </c>
      <c r="P76" s="142" t="s">
        <v>17</v>
      </c>
    </row>
    <row r="77" spans="1:16" x14ac:dyDescent="0.2">
      <c r="B77" s="170"/>
      <c r="P77" s="142" t="s">
        <v>40</v>
      </c>
    </row>
    <row r="78" spans="1:16" x14ac:dyDescent="0.2">
      <c r="B78" s="170"/>
      <c r="P78" s="143" t="s">
        <v>9</v>
      </c>
    </row>
    <row r="79" spans="1:16" x14ac:dyDescent="0.2">
      <c r="B79" s="170"/>
      <c r="P79" s="143" t="s">
        <v>37</v>
      </c>
    </row>
    <row r="80" spans="1:16" x14ac:dyDescent="0.2">
      <c r="B80" s="170"/>
      <c r="P80" s="144" t="s">
        <v>10</v>
      </c>
    </row>
    <row r="81" spans="2:16" x14ac:dyDescent="0.2">
      <c r="B81" s="170"/>
      <c r="P81" s="145" t="s">
        <v>32</v>
      </c>
    </row>
    <row r="82" spans="2:16" x14ac:dyDescent="0.2">
      <c r="B82" s="170"/>
      <c r="P82" s="10" t="s">
        <v>4</v>
      </c>
    </row>
    <row r="83" spans="2:16" x14ac:dyDescent="0.2">
      <c r="B83" s="170"/>
      <c r="P83" s="146" t="s">
        <v>3</v>
      </c>
    </row>
    <row r="84" spans="2:16" x14ac:dyDescent="0.2">
      <c r="B84" s="170"/>
      <c r="P84" s="147" t="s">
        <v>26</v>
      </c>
    </row>
    <row r="85" spans="2:16" x14ac:dyDescent="0.2">
      <c r="B85" s="170"/>
      <c r="P85" s="148" t="s">
        <v>13</v>
      </c>
    </row>
    <row r="86" spans="2:16" x14ac:dyDescent="0.2">
      <c r="B86" s="170"/>
      <c r="P86" s="149" t="s">
        <v>42</v>
      </c>
    </row>
    <row r="87" spans="2:16" x14ac:dyDescent="0.2">
      <c r="B87" s="170"/>
      <c r="P87" s="35" t="s">
        <v>57</v>
      </c>
    </row>
    <row r="88" spans="2:16" x14ac:dyDescent="0.2">
      <c r="B88" s="170"/>
      <c r="P88" s="150" t="s">
        <v>169</v>
      </c>
    </row>
    <row r="89" spans="2:16" x14ac:dyDescent="0.2">
      <c r="B89" s="170"/>
      <c r="P89" s="27" t="s">
        <v>163</v>
      </c>
    </row>
    <row r="90" spans="2:16" x14ac:dyDescent="0.2">
      <c r="B90" s="170"/>
      <c r="P90" s="14" t="s">
        <v>167</v>
      </c>
    </row>
    <row r="91" spans="2:16" x14ac:dyDescent="0.2">
      <c r="B91" s="170"/>
      <c r="P91" s="13" t="s">
        <v>5</v>
      </c>
    </row>
    <row r="92" spans="2:16" x14ac:dyDescent="0.2">
      <c r="B92" s="170"/>
      <c r="P92" s="14" t="s">
        <v>70</v>
      </c>
    </row>
    <row r="93" spans="2:16" x14ac:dyDescent="0.2">
      <c r="B93" s="170"/>
      <c r="P93" s="15" t="s">
        <v>18</v>
      </c>
    </row>
    <row r="94" spans="2:16" x14ac:dyDescent="0.2">
      <c r="B94" s="170"/>
      <c r="P94" s="15" t="s">
        <v>19</v>
      </c>
    </row>
    <row r="95" spans="2:16" x14ac:dyDescent="0.2">
      <c r="B95" s="170"/>
      <c r="P95" s="14" t="s">
        <v>72</v>
      </c>
    </row>
    <row r="96" spans="2:16" x14ac:dyDescent="0.2">
      <c r="B96" s="170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  <row r="327" spans="2:2" x14ac:dyDescent="0.2">
      <c r="B327" s="170"/>
    </row>
    <row r="328" spans="2:2" x14ac:dyDescent="0.2">
      <c r="B328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39" priority="168" stopIfTrue="1" operator="equal">
      <formula>"C"</formula>
    </cfRule>
    <cfRule type="cellIs" dxfId="138" priority="169" stopIfTrue="1" operator="equal">
      <formula>"B"</formula>
    </cfRule>
    <cfRule type="cellIs" dxfId="137" priority="170" stopIfTrue="1" operator="equal">
      <formula>"A"</formula>
    </cfRule>
  </conditionalFormatting>
  <conditionalFormatting sqref="M5">
    <cfRule type="cellIs" dxfId="136" priority="165" stopIfTrue="1" operator="equal">
      <formula>"C"</formula>
    </cfRule>
    <cfRule type="cellIs" dxfId="135" priority="166" stopIfTrue="1" operator="equal">
      <formula>"B"</formula>
    </cfRule>
    <cfRule type="cellIs" dxfId="134" priority="167" stopIfTrue="1" operator="equal">
      <formula>"A"</formula>
    </cfRule>
  </conditionalFormatting>
  <conditionalFormatting sqref="C5:L5">
    <cfRule type="cellIs" dxfId="133" priority="138" stopIfTrue="1" operator="equal">
      <formula>"C"</formula>
    </cfRule>
    <cfRule type="cellIs" dxfId="132" priority="139" stopIfTrue="1" operator="equal">
      <formula>"B"</formula>
    </cfRule>
    <cfRule type="cellIs" dxfId="131" priority="140" stopIfTrue="1" operator="equal">
      <formula>"A"</formula>
    </cfRule>
  </conditionalFormatting>
  <conditionalFormatting sqref="C5:L5">
    <cfRule type="cellIs" dxfId="130" priority="141" stopIfTrue="1" operator="equal">
      <formula>"C"</formula>
    </cfRule>
    <cfRule type="cellIs" dxfId="129" priority="142" stopIfTrue="1" operator="equal">
      <formula>"B"</formula>
    </cfRule>
    <cfRule type="cellIs" dxfId="128" priority="143" stopIfTrue="1" operator="equal">
      <formula>"A"</formula>
    </cfRule>
  </conditionalFormatting>
  <conditionalFormatting sqref="C7:M8 H43 C42:G42 C50:M50 C31 G31 C28:E28 J23:M23 C39:M41 L37:M37 C30:E30 D29:E29 C35:F35 D17 G26 C36:D38 F38:G38 C47:D47 F47:G47 C49:D49 F49:G49 C52:E52 C51:D51 F51:M51 D9:E10 D16:E16 J31 C44:H44 C14:E14 M9 F17:G18 M17 M29 K14:M14 M34:M35 K36:M36 C46:E46 L44:M44 C15:D15 C43:D43 M42:M43 C33:F33 L33:M33 M24:M25 F24:K24 H30 H52:M52 C13:M13 C18 C19:M21 L18:M18 I26:J27 I46 J43 C48:G48 L26:M27 J12 E12:F12 C6:D6 J6:M6 K49 I48:I49 M48:M49 I29:J29 G25:K25 K15 M15 L30:M31 M32 L10:M10 M11:M12 K46:M46 M45 J9 F6:H6 I18:J18 I35:J35 I36:I37 I38:M38 I47:M47 F23 C22:D27 F22:M22 G14:H14 G16:M16 G28:M28 G36">
    <cfRule type="cellIs" dxfId="127" priority="79" stopIfTrue="1" operator="equal">
      <formula>"12h"</formula>
    </cfRule>
  </conditionalFormatting>
  <conditionalFormatting sqref="C58:M58">
    <cfRule type="cellIs" dxfId="126" priority="58" stopIfTrue="1" operator="greaterThan">
      <formula>4</formula>
    </cfRule>
    <cfRule type="cellIs" dxfId="125" priority="59" stopIfTrue="1" operator="equal">
      <formula>4</formula>
    </cfRule>
    <cfRule type="cellIs" dxfId="124" priority="60" stopIfTrue="1" operator="lessThan">
      <formula>4</formula>
    </cfRule>
  </conditionalFormatting>
  <conditionalFormatting sqref="C53:M53 C55:M55">
    <cfRule type="cellIs" dxfId="123" priority="55" stopIfTrue="1" operator="lessThan">
      <formula>12</formula>
    </cfRule>
    <cfRule type="cellIs" dxfId="122" priority="56" stopIfTrue="1" operator="equal">
      <formula>12</formula>
    </cfRule>
    <cfRule type="cellIs" dxfId="121" priority="57" stopIfTrue="1" operator="greaterThan">
      <formula>12</formula>
    </cfRule>
  </conditionalFormatting>
  <conditionalFormatting sqref="C9 C29">
    <cfRule type="cellIs" dxfId="120" priority="48" stopIfTrue="1" operator="equal">
      <formula>"12h"</formula>
    </cfRule>
  </conditionalFormatting>
  <conditionalFormatting sqref="E36">
    <cfRule type="cellIs" dxfId="119" priority="47" stopIfTrue="1" operator="equal">
      <formula>"12h"</formula>
    </cfRule>
  </conditionalFormatting>
  <conditionalFormatting sqref="I44 I10">
    <cfRule type="cellIs" dxfId="118" priority="46" stopIfTrue="1" operator="equal">
      <formula>"12h"</formula>
    </cfRule>
  </conditionalFormatting>
  <conditionalFormatting sqref="L29">
    <cfRule type="cellIs" dxfId="117" priority="44" stopIfTrue="1" operator="equal">
      <formula>"12h"</formula>
    </cfRule>
  </conditionalFormatting>
  <conditionalFormatting sqref="J44">
    <cfRule type="cellIs" dxfId="116" priority="39" stopIfTrue="1" operator="equal">
      <formula>"12h"</formula>
    </cfRule>
  </conditionalFormatting>
  <conditionalFormatting sqref="J46">
    <cfRule type="cellIs" dxfId="115" priority="38" stopIfTrue="1" operator="equal">
      <formula>"12h"</formula>
    </cfRule>
  </conditionalFormatting>
  <conditionalFormatting sqref="J10">
    <cfRule type="cellIs" dxfId="114" priority="37" stopIfTrue="1" operator="equal">
      <formula>"12h"</formula>
    </cfRule>
  </conditionalFormatting>
  <conditionalFormatting sqref="F36">
    <cfRule type="cellIs" dxfId="113" priority="34" stopIfTrue="1" operator="equal">
      <formula>"12h"</formula>
    </cfRule>
  </conditionalFormatting>
  <conditionalFormatting sqref="G33">
    <cfRule type="cellIs" dxfId="112" priority="26" stopIfTrue="1" operator="equal">
      <formula>"12h"</formula>
    </cfRule>
  </conditionalFormatting>
  <conditionalFormatting sqref="E15">
    <cfRule type="cellIs" dxfId="111" priority="23" stopIfTrue="1" operator="equal">
      <formula>"12h"</formula>
    </cfRule>
  </conditionalFormatting>
  <conditionalFormatting sqref="K37">
    <cfRule type="cellIs" dxfId="110" priority="17" stopIfTrue="1" operator="equal">
      <formula>"12h"</formula>
    </cfRule>
  </conditionalFormatting>
  <conditionalFormatting sqref="H48">
    <cfRule type="cellIs" dxfId="109" priority="11" stopIfTrue="1" operator="equal">
      <formula>"12h"</formula>
    </cfRule>
  </conditionalFormatting>
  <conditionalFormatting sqref="K10">
    <cfRule type="cellIs" dxfId="108" priority="8" stopIfTrue="1" operator="equal">
      <formula>"12h"</formula>
    </cfRule>
  </conditionalFormatting>
  <conditionalFormatting sqref="F25">
    <cfRule type="cellIs" dxfId="107" priority="7" stopIfTrue="1" operator="equal">
      <formula>"12h"</formula>
    </cfRule>
  </conditionalFormatting>
  <conditionalFormatting sqref="K35">
    <cfRule type="cellIs" dxfId="106" priority="6" stopIfTrue="1" operator="equal">
      <formula>"12h"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K6:K8 I46:L52 J35:L44 I44 C35:E44 G12:G14 L26:L31 K28:K31 I18:I31 G28:H31 E12:E17 E19:E21 C17:C31 C13:C15 G47:H52 H12:H26 I35:I42 F6:F8 H39:H44 C46:E52 G44 G38:G42 M6:M52 I13:I16 F47:F51 J12:J31 G16:G26 F38:F44 K13:K17 H34:H35 K19:K26 K10 P52 D12:D31 L13:L24 C6:C9 T41 E28:E31 I10 H6:I8 J6:J10 L6:L10 P89 P40 F17:F25 C33:L33 E24 E26 D6:E10 G6:G10 F12:F13 F15 G36 F35:F36">
      <formula1>$P:$P</formula1>
    </dataValidation>
  </dataValidations>
  <pageMargins left="0" right="0" top="0" bottom="0" header="0" footer="0"/>
  <pageSetup paperSize="9" scale="57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06">
    <pageSetUpPr fitToPage="1"/>
  </sheetPr>
  <dimension ref="A1:AD326"/>
  <sheetViews>
    <sheetView zoomScale="85" zoomScaleNormal="85" workbookViewId="0">
      <pane xSplit="2" ySplit="5" topLeftCell="C6" activePane="bottomRight" state="frozen"/>
      <selection activeCell="E52" sqref="E52"/>
      <selection pane="topRight" activeCell="E52" sqref="E52"/>
      <selection pane="bottomLeft" activeCell="E52" sqref="E52"/>
      <selection pane="bottomRight" activeCell="AC21" sqref="AC21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30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1</v>
      </c>
      <c r="S1" s="107">
        <f t="shared" ca="1" si="0"/>
        <v>1</v>
      </c>
      <c r="T1" s="107"/>
      <c r="U1" s="107">
        <f t="shared" ca="1" si="0"/>
        <v>0</v>
      </c>
      <c r="V1" s="107">
        <f t="shared" ca="1" si="0"/>
        <v>2</v>
      </c>
      <c r="W1" s="107">
        <f t="shared" ca="1" si="0"/>
        <v>2</v>
      </c>
      <c r="X1" s="216" t="s">
        <v>81</v>
      </c>
      <c r="Y1" s="218" t="s">
        <v>82</v>
      </c>
      <c r="Z1" s="106"/>
    </row>
    <row r="2" spans="1:30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Juin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16"/>
      <c r="Y2" s="218"/>
      <c r="Z2" s="9" t="s">
        <v>0</v>
      </c>
      <c r="AA2" s="185" t="s">
        <v>179</v>
      </c>
      <c r="AB2" s="186"/>
      <c r="AC2" s="189">
        <f>Congé!N24</f>
        <v>9</v>
      </c>
      <c r="AD2" s="189">
        <f>Congé!O24</f>
        <v>12</v>
      </c>
    </row>
    <row r="3" spans="1:30" ht="12.75" customHeight="1" x14ac:dyDescent="0.2">
      <c r="B3" s="114"/>
      <c r="C3" s="115">
        <v>2</v>
      </c>
      <c r="D3" s="115">
        <v>5</v>
      </c>
      <c r="E3" s="115">
        <v>8</v>
      </c>
      <c r="F3" s="115">
        <v>11</v>
      </c>
      <c r="G3" s="116">
        <v>14</v>
      </c>
      <c r="H3" s="115">
        <v>17</v>
      </c>
      <c r="I3" s="116">
        <v>20</v>
      </c>
      <c r="J3" s="115">
        <v>23</v>
      </c>
      <c r="K3" s="115">
        <v>26</v>
      </c>
      <c r="L3" s="115">
        <v>29</v>
      </c>
      <c r="M3" s="116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1</v>
      </c>
      <c r="S3" s="120">
        <f ca="1">COUNTIF(INDIRECT(S$2),$P3)</f>
        <v>1</v>
      </c>
      <c r="T3" s="36" t="s">
        <v>0</v>
      </c>
      <c r="U3" s="120">
        <f ca="1">COUNTIF(INDIRECT(U$2),$T3)</f>
        <v>0</v>
      </c>
      <c r="V3" s="120">
        <f ca="1">COUNTIF(INDIRECT(V$2),$T3)</f>
        <v>1</v>
      </c>
      <c r="W3" s="120">
        <f ca="1">COUNTIF(INDIRECT(W$2),$T3)</f>
        <v>1</v>
      </c>
      <c r="X3" s="217"/>
      <c r="Y3" s="219"/>
      <c r="Z3" s="9" t="s">
        <v>1</v>
      </c>
      <c r="AA3" s="185" t="s">
        <v>180</v>
      </c>
      <c r="AB3" s="186"/>
      <c r="AC3" s="189">
        <f>Congé!N25</f>
        <v>9</v>
      </c>
      <c r="AD3" s="189">
        <f>Congé!O25</f>
        <v>18</v>
      </c>
    </row>
    <row r="4" spans="1:30" ht="12.75" customHeight="1" x14ac:dyDescent="0.2">
      <c r="B4" s="114"/>
      <c r="C4" s="1" t="s">
        <v>149</v>
      </c>
      <c r="D4" s="1" t="s">
        <v>150</v>
      </c>
      <c r="E4" s="1" t="s">
        <v>144</v>
      </c>
      <c r="F4" s="1" t="s">
        <v>145</v>
      </c>
      <c r="G4" s="172" t="s">
        <v>146</v>
      </c>
      <c r="H4" s="1" t="s">
        <v>147</v>
      </c>
      <c r="I4" s="122" t="s">
        <v>148</v>
      </c>
      <c r="J4" s="1" t="s">
        <v>149</v>
      </c>
      <c r="K4" s="1" t="s">
        <v>150</v>
      </c>
      <c r="L4" s="1" t="s">
        <v>144</v>
      </c>
      <c r="M4" s="1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  <c r="AA4" s="185" t="s">
        <v>181</v>
      </c>
      <c r="AB4" s="186"/>
      <c r="AC4" s="189">
        <f>Congé!N26</f>
        <v>19</v>
      </c>
      <c r="AD4" s="189">
        <f>Congé!O26</f>
        <v>34</v>
      </c>
    </row>
    <row r="5" spans="1:30" ht="18" customHeight="1" x14ac:dyDescent="0.2">
      <c r="A5" s="215" t="s">
        <v>48</v>
      </c>
      <c r="B5" s="215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  <c r="AA5" s="185" t="s">
        <v>182</v>
      </c>
      <c r="AB5" s="186"/>
      <c r="AC5" s="189">
        <f>Congé!N27</f>
        <v>12</v>
      </c>
      <c r="AD5" s="83"/>
    </row>
    <row r="6" spans="1:30" s="132" customFormat="1" ht="18" customHeight="1" x14ac:dyDescent="0.2">
      <c r="A6" s="2">
        <f>Congé!E6</f>
        <v>1</v>
      </c>
      <c r="B6" s="2" t="str">
        <f>Congé!F6</f>
        <v>MATEO</v>
      </c>
      <c r="C6" s="2" t="str">
        <f t="shared" ref="C6:M7" si="3">IF($A6=C$5,"12h",IF($A6="","",""))</f>
        <v/>
      </c>
      <c r="D6" s="2" t="str">
        <f t="shared" si="3"/>
        <v/>
      </c>
      <c r="E6" s="2" t="str">
        <f t="shared" si="3"/>
        <v/>
      </c>
      <c r="F6" s="2" t="str">
        <f t="shared" si="3"/>
        <v/>
      </c>
      <c r="G6" s="6" t="str">
        <f t="shared" si="3"/>
        <v/>
      </c>
      <c r="H6" s="2" t="str">
        <f t="shared" si="3"/>
        <v/>
      </c>
      <c r="I6" s="6" t="str">
        <f t="shared" si="3"/>
        <v/>
      </c>
      <c r="J6" s="2" t="str">
        <f t="shared" si="3"/>
        <v/>
      </c>
      <c r="K6" s="6" t="str">
        <f t="shared" si="3"/>
        <v>12h</v>
      </c>
      <c r="L6" s="2" t="str">
        <f t="shared" si="3"/>
        <v/>
      </c>
      <c r="M6" s="2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  <c r="AA6" s="185" t="s">
        <v>183</v>
      </c>
      <c r="AB6" s="186"/>
      <c r="AC6" s="189">
        <f>Congé!N28</f>
        <v>5</v>
      </c>
      <c r="AD6" s="83"/>
    </row>
    <row r="7" spans="1:30" s="132" customFormat="1" ht="18" customHeight="1" x14ac:dyDescent="0.2">
      <c r="A7" s="2">
        <f>Congé!E7</f>
        <v>9</v>
      </c>
      <c r="B7" s="2" t="str">
        <f>Congé!F7</f>
        <v>BARREAU</v>
      </c>
      <c r="C7" s="2" t="str">
        <f t="shared" si="3"/>
        <v/>
      </c>
      <c r="D7" s="2" t="str">
        <f t="shared" si="3"/>
        <v/>
      </c>
      <c r="E7" s="2" t="str">
        <f t="shared" si="3"/>
        <v/>
      </c>
      <c r="F7" s="2" t="str">
        <f t="shared" si="3"/>
        <v/>
      </c>
      <c r="G7" s="6" t="str">
        <f t="shared" si="3"/>
        <v/>
      </c>
      <c r="H7" s="2" t="str">
        <f t="shared" si="3"/>
        <v/>
      </c>
      <c r="I7" s="6" t="str">
        <f t="shared" si="3"/>
        <v>12h</v>
      </c>
      <c r="J7" s="2" t="str">
        <f t="shared" si="3"/>
        <v/>
      </c>
      <c r="K7" s="2" t="str">
        <f t="shared" si="3"/>
        <v/>
      </c>
      <c r="L7" s="2" t="str">
        <f t="shared" si="3"/>
        <v/>
      </c>
      <c r="M7" s="2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  <c r="AA7" s="189"/>
      <c r="AB7" s="189" t="s">
        <v>184</v>
      </c>
      <c r="AC7" s="84" t="s">
        <v>185</v>
      </c>
      <c r="AD7" s="85" t="s">
        <v>186</v>
      </c>
    </row>
    <row r="8" spans="1:30" s="132" customFormat="1" ht="6.95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  <c r="AA8" s="189" t="s">
        <v>96</v>
      </c>
      <c r="AB8" s="189">
        <f>Congé!M30</f>
        <v>3</v>
      </c>
      <c r="AC8" s="189">
        <f>Congé!N30</f>
        <v>1</v>
      </c>
      <c r="AD8" s="189">
        <f>Congé!O30</f>
        <v>2</v>
      </c>
    </row>
    <row r="9" spans="1:30" ht="18" customHeight="1" x14ac:dyDescent="0.2">
      <c r="A9" s="2">
        <f>Congé!E9</f>
        <v>10</v>
      </c>
      <c r="B9" s="2" t="str">
        <f>Congé!F9</f>
        <v>CARTIER</v>
      </c>
      <c r="C9" s="2" t="str">
        <f t="shared" ref="C9:M12" si="4">IF($A9=C$5,"12h",IF($A9="","",""))</f>
        <v/>
      </c>
      <c r="D9" s="2" t="str">
        <f t="shared" si="4"/>
        <v/>
      </c>
      <c r="E9" s="2" t="str">
        <f t="shared" si="4"/>
        <v/>
      </c>
      <c r="F9" s="2" t="str">
        <f t="shared" si="4"/>
        <v/>
      </c>
      <c r="G9" s="6" t="str">
        <f t="shared" si="4"/>
        <v/>
      </c>
      <c r="H9" s="2" t="str">
        <f t="shared" si="4"/>
        <v/>
      </c>
      <c r="I9" s="6" t="str">
        <f t="shared" si="4"/>
        <v/>
      </c>
      <c r="J9" s="6" t="str">
        <f t="shared" si="4"/>
        <v>12h</v>
      </c>
      <c r="K9" s="2" t="str">
        <f t="shared" si="4"/>
        <v/>
      </c>
      <c r="L9" s="2" t="str">
        <f t="shared" si="4"/>
        <v/>
      </c>
      <c r="M9" s="2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  <c r="AA9" s="189" t="s">
        <v>97</v>
      </c>
      <c r="AB9" s="189">
        <f>Congé!M31</f>
        <v>7</v>
      </c>
      <c r="AC9" s="189">
        <f>Congé!N31</f>
        <v>3</v>
      </c>
      <c r="AD9" s="189">
        <f>Congé!O31</f>
        <v>4</v>
      </c>
    </row>
    <row r="10" spans="1:30" ht="18" customHeight="1" x14ac:dyDescent="0.2">
      <c r="A10" s="2">
        <f>Congé!E10</f>
        <v>4</v>
      </c>
      <c r="B10" s="2" t="str">
        <f>Congé!F10</f>
        <v>CARTAUT</v>
      </c>
      <c r="C10" s="2" t="str">
        <f t="shared" si="4"/>
        <v/>
      </c>
      <c r="D10" s="2" t="str">
        <f t="shared" si="4"/>
        <v>12h</v>
      </c>
      <c r="E10" s="2" t="str">
        <f t="shared" si="4"/>
        <v/>
      </c>
      <c r="F10" s="2" t="str">
        <f t="shared" si="4"/>
        <v/>
      </c>
      <c r="G10" s="6" t="str">
        <f t="shared" si="4"/>
        <v/>
      </c>
      <c r="H10" s="2" t="str">
        <f t="shared" si="4"/>
        <v/>
      </c>
      <c r="I10" s="6" t="str">
        <f t="shared" si="4"/>
        <v/>
      </c>
      <c r="J10" s="2" t="str">
        <f t="shared" si="4"/>
        <v/>
      </c>
      <c r="K10" s="2" t="str">
        <f t="shared" si="4"/>
        <v/>
      </c>
      <c r="L10" s="2" t="str">
        <f t="shared" si="4"/>
        <v/>
      </c>
      <c r="M10" s="2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  <c r="AA10" s="189" t="s">
        <v>131</v>
      </c>
      <c r="AB10" s="189">
        <f>Congé!M32</f>
        <v>13</v>
      </c>
      <c r="AC10" s="189">
        <f>Congé!N32</f>
        <v>5</v>
      </c>
      <c r="AD10" s="189">
        <f>Congé!O32</f>
        <v>8</v>
      </c>
    </row>
    <row r="11" spans="1:30" ht="18" hidden="1" customHeight="1" x14ac:dyDescent="0.2">
      <c r="A11" s="2">
        <f>Congé!E11</f>
        <v>0</v>
      </c>
      <c r="B11" s="2">
        <f>Congé!F11</f>
        <v>0</v>
      </c>
      <c r="C11" s="2" t="str">
        <f t="shared" si="4"/>
        <v/>
      </c>
      <c r="D11" s="2" t="str">
        <f t="shared" si="4"/>
        <v/>
      </c>
      <c r="E11" s="2" t="str">
        <f t="shared" si="4"/>
        <v/>
      </c>
      <c r="F11" s="2" t="str">
        <f t="shared" si="4"/>
        <v/>
      </c>
      <c r="G11" s="6"/>
      <c r="H11" s="2"/>
      <c r="I11" s="6"/>
      <c r="J11" s="2"/>
      <c r="K11" s="2" t="str">
        <f t="shared" si="4"/>
        <v/>
      </c>
      <c r="L11" s="2" t="str">
        <f t="shared" si="4"/>
        <v/>
      </c>
      <c r="M11" s="2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30" ht="18" customHeight="1" x14ac:dyDescent="0.2">
      <c r="A12" s="2">
        <f>Congé!E12</f>
        <v>6</v>
      </c>
      <c r="B12" s="2" t="str">
        <f>Congé!F12</f>
        <v>HUGUES</v>
      </c>
      <c r="C12" s="9" t="s">
        <v>0</v>
      </c>
      <c r="D12" s="9" t="s">
        <v>0</v>
      </c>
      <c r="E12" s="9" t="s">
        <v>2</v>
      </c>
      <c r="F12" s="2"/>
      <c r="G12" s="9" t="s">
        <v>0</v>
      </c>
      <c r="H12" s="2" t="str">
        <f t="shared" si="4"/>
        <v/>
      </c>
      <c r="I12" s="35" t="s">
        <v>57</v>
      </c>
      <c r="J12" s="2" t="str">
        <f t="shared" si="4"/>
        <v/>
      </c>
      <c r="K12" s="36" t="s">
        <v>0</v>
      </c>
      <c r="L12" s="2" t="str">
        <f t="shared" si="4"/>
        <v/>
      </c>
      <c r="M12" s="2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30" s="132" customFormat="1" ht="6.95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30" ht="18" customHeight="1" x14ac:dyDescent="0.2">
      <c r="A14" s="2">
        <f>Congé!E14</f>
        <v>8</v>
      </c>
      <c r="B14" s="2" t="str">
        <f>Congé!F14</f>
        <v>SELLES</v>
      </c>
      <c r="C14" s="2" t="str">
        <f t="shared" ref="C14:M20" si="5">IF($A14=C$5,"12h",IF($A14="","",""))</f>
        <v/>
      </c>
      <c r="D14" s="2" t="str">
        <f t="shared" si="5"/>
        <v/>
      </c>
      <c r="E14" s="2" t="str">
        <f t="shared" si="5"/>
        <v/>
      </c>
      <c r="F14" s="2" t="str">
        <f t="shared" si="5"/>
        <v/>
      </c>
      <c r="G14" s="31" t="s">
        <v>99</v>
      </c>
      <c r="H14" s="6" t="str">
        <f t="shared" si="5"/>
        <v>12h</v>
      </c>
      <c r="I14" s="6" t="str">
        <f t="shared" si="5"/>
        <v/>
      </c>
      <c r="J14" s="2" t="str">
        <f t="shared" si="5"/>
        <v/>
      </c>
      <c r="K14" s="2" t="str">
        <f t="shared" si="5"/>
        <v/>
      </c>
      <c r="L14" s="2" t="str">
        <f t="shared" si="5"/>
        <v/>
      </c>
      <c r="M14" s="2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  <c r="AA14" s="132"/>
      <c r="AB14" s="132"/>
      <c r="AC14" s="132"/>
      <c r="AD14" s="132"/>
    </row>
    <row r="15" spans="1:30" ht="18" customHeight="1" x14ac:dyDescent="0.2">
      <c r="A15" s="2">
        <f>Congé!E15</f>
        <v>9</v>
      </c>
      <c r="B15" s="2" t="str">
        <f>Congé!F15</f>
        <v>MASSELIN</v>
      </c>
      <c r="C15" s="2" t="str">
        <f t="shared" si="5"/>
        <v/>
      </c>
      <c r="D15" s="2" t="str">
        <f t="shared" si="5"/>
        <v/>
      </c>
      <c r="E15" s="2" t="str">
        <f t="shared" si="5"/>
        <v/>
      </c>
      <c r="F15" s="2" t="str">
        <f t="shared" si="5"/>
        <v/>
      </c>
      <c r="G15" s="6" t="str">
        <f t="shared" si="5"/>
        <v/>
      </c>
      <c r="H15" s="36" t="s">
        <v>0</v>
      </c>
      <c r="I15" s="6" t="str">
        <f t="shared" si="5"/>
        <v>12h</v>
      </c>
      <c r="J15" s="2" t="str">
        <f t="shared" si="5"/>
        <v/>
      </c>
      <c r="K15" s="2" t="str">
        <f t="shared" si="5"/>
        <v/>
      </c>
      <c r="L15" s="2" t="str">
        <f t="shared" si="5"/>
        <v/>
      </c>
      <c r="M15" s="2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30" ht="18" hidden="1" customHeight="1" x14ac:dyDescent="0.2">
      <c r="A16" s="2">
        <f>Congé!E16</f>
        <v>0</v>
      </c>
      <c r="B16" s="2">
        <f>Congé!F16</f>
        <v>0</v>
      </c>
      <c r="C16" s="2" t="str">
        <f t="shared" si="5"/>
        <v/>
      </c>
      <c r="D16" s="2" t="str">
        <f t="shared" si="5"/>
        <v/>
      </c>
      <c r="E16" s="2" t="str">
        <f t="shared" si="5"/>
        <v/>
      </c>
      <c r="F16" s="2" t="str">
        <f t="shared" si="5"/>
        <v/>
      </c>
      <c r="G16" s="6" t="str">
        <f t="shared" si="5"/>
        <v/>
      </c>
      <c r="H16" s="2" t="str">
        <f t="shared" si="5"/>
        <v/>
      </c>
      <c r="I16" s="6" t="str">
        <f t="shared" si="5"/>
        <v/>
      </c>
      <c r="J16" s="2" t="str">
        <f t="shared" si="5"/>
        <v/>
      </c>
      <c r="K16" s="2" t="str">
        <f t="shared" si="5"/>
        <v/>
      </c>
      <c r="L16" s="2" t="str">
        <f t="shared" si="5"/>
        <v/>
      </c>
      <c r="M16" s="2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30" ht="18" customHeight="1" x14ac:dyDescent="0.2">
      <c r="A17" s="2">
        <f>Congé!E17</f>
        <v>1</v>
      </c>
      <c r="B17" s="2" t="str">
        <f>Congé!F17</f>
        <v>MALET</v>
      </c>
      <c r="C17" s="2" t="str">
        <f t="shared" si="5"/>
        <v/>
      </c>
      <c r="D17" s="2" t="str">
        <f t="shared" si="5"/>
        <v/>
      </c>
      <c r="E17" s="2" t="str">
        <f t="shared" si="5"/>
        <v/>
      </c>
      <c r="F17" s="2" t="str">
        <f t="shared" si="5"/>
        <v/>
      </c>
      <c r="G17" s="6" t="str">
        <f t="shared" si="5"/>
        <v/>
      </c>
      <c r="H17" s="2" t="str">
        <f t="shared" si="5"/>
        <v/>
      </c>
      <c r="I17" s="6" t="str">
        <f t="shared" si="5"/>
        <v/>
      </c>
      <c r="J17" s="2" t="str">
        <f t="shared" si="5"/>
        <v/>
      </c>
      <c r="K17" s="6" t="str">
        <f t="shared" si="5"/>
        <v>12h</v>
      </c>
      <c r="L17" s="2" t="str">
        <f t="shared" si="5"/>
        <v/>
      </c>
      <c r="M17" s="2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  <c r="AA17" s="132"/>
      <c r="AB17" s="132"/>
      <c r="AC17" s="132"/>
      <c r="AD17" s="132"/>
    </row>
    <row r="18" spans="1:30" ht="18" customHeight="1" x14ac:dyDescent="0.2">
      <c r="A18" s="2">
        <f>Congé!E18</f>
        <v>2</v>
      </c>
      <c r="B18" s="2" t="str">
        <f>Congé!F18</f>
        <v>REY F</v>
      </c>
      <c r="C18" s="2" t="str">
        <f t="shared" si="5"/>
        <v/>
      </c>
      <c r="D18" s="2" t="str">
        <f t="shared" si="5"/>
        <v/>
      </c>
      <c r="E18" s="2" t="str">
        <f t="shared" si="5"/>
        <v/>
      </c>
      <c r="F18" s="2" t="str">
        <f t="shared" si="5"/>
        <v/>
      </c>
      <c r="G18" s="6" t="str">
        <f t="shared" si="5"/>
        <v/>
      </c>
      <c r="H18" s="2" t="str">
        <f t="shared" si="5"/>
        <v/>
      </c>
      <c r="I18" s="6" t="str">
        <f t="shared" si="5"/>
        <v/>
      </c>
      <c r="J18" s="2" t="str">
        <f t="shared" si="5"/>
        <v/>
      </c>
      <c r="K18" s="2" t="str">
        <f t="shared" si="5"/>
        <v/>
      </c>
      <c r="L18" s="6" t="str">
        <f t="shared" si="5"/>
        <v>12h</v>
      </c>
      <c r="M18" s="2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  <c r="AA18" s="132"/>
      <c r="AB18" s="132"/>
      <c r="AC18" s="132"/>
      <c r="AD18" s="132"/>
    </row>
    <row r="19" spans="1:30" ht="18" customHeight="1" x14ac:dyDescent="0.2">
      <c r="A19" s="2">
        <f>Congé!E19</f>
        <v>6</v>
      </c>
      <c r="B19" s="2" t="str">
        <f>Congé!F19</f>
        <v>LUBRANO</v>
      </c>
      <c r="C19" s="2" t="str">
        <f t="shared" si="5"/>
        <v/>
      </c>
      <c r="D19" s="2" t="str">
        <f t="shared" si="5"/>
        <v/>
      </c>
      <c r="E19" s="2" t="str">
        <f t="shared" si="5"/>
        <v/>
      </c>
      <c r="F19" s="2" t="str">
        <f t="shared" si="5"/>
        <v>12h</v>
      </c>
      <c r="G19" s="6" t="str">
        <f t="shared" si="5"/>
        <v/>
      </c>
      <c r="H19" s="2" t="str">
        <f t="shared" si="5"/>
        <v/>
      </c>
      <c r="I19" s="6" t="str">
        <f t="shared" si="5"/>
        <v/>
      </c>
      <c r="J19" s="2" t="str">
        <f t="shared" si="5"/>
        <v/>
      </c>
      <c r="K19" s="2" t="str">
        <f t="shared" si="5"/>
        <v/>
      </c>
      <c r="L19" s="2" t="str">
        <f t="shared" si="5"/>
        <v/>
      </c>
      <c r="M19" s="2" t="str">
        <f t="shared" si="5"/>
        <v/>
      </c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  <c r="AA19" s="132"/>
      <c r="AB19" s="132"/>
      <c r="AC19" s="132"/>
      <c r="AD19" s="132"/>
    </row>
    <row r="20" spans="1:30" ht="18" customHeight="1" x14ac:dyDescent="0.2">
      <c r="A20" s="2">
        <f>Congé!E20</f>
        <v>5</v>
      </c>
      <c r="B20" s="2" t="str">
        <f>Congé!F20</f>
        <v>NORMAND</v>
      </c>
      <c r="C20" s="2" t="str">
        <f t="shared" si="5"/>
        <v/>
      </c>
      <c r="D20" s="2" t="str">
        <f t="shared" si="5"/>
        <v/>
      </c>
      <c r="E20" s="2" t="str">
        <f t="shared" si="5"/>
        <v>12h</v>
      </c>
      <c r="F20" s="2" t="str">
        <f t="shared" si="5"/>
        <v/>
      </c>
      <c r="G20" s="6" t="str">
        <f t="shared" si="5"/>
        <v/>
      </c>
      <c r="H20" s="2" t="str">
        <f t="shared" si="5"/>
        <v/>
      </c>
      <c r="I20" s="6" t="str">
        <f t="shared" si="5"/>
        <v/>
      </c>
      <c r="J20" s="2" t="str">
        <f t="shared" si="5"/>
        <v/>
      </c>
      <c r="K20" s="2" t="str">
        <f t="shared" si="5"/>
        <v/>
      </c>
      <c r="L20" s="2" t="str">
        <f t="shared" si="5"/>
        <v/>
      </c>
      <c r="M20" s="2" t="str">
        <f t="shared" si="5"/>
        <v/>
      </c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  <c r="AA20" s="132"/>
      <c r="AB20" s="132"/>
      <c r="AC20" s="132"/>
      <c r="AD20" s="132"/>
    </row>
    <row r="21" spans="1:30" ht="6.9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30" ht="18" customHeight="1" x14ac:dyDescent="0.2">
      <c r="A22" s="2">
        <f>Congé!E22</f>
        <v>9</v>
      </c>
      <c r="B22" s="2" t="str">
        <f>Congé!F22</f>
        <v>ROSTAND</v>
      </c>
      <c r="C22" s="2" t="str">
        <f t="shared" ref="C22:M32" si="6">IF($A22=C$5,"12h",IF($A22="","",""))</f>
        <v/>
      </c>
      <c r="D22" s="2" t="str">
        <f t="shared" si="6"/>
        <v/>
      </c>
      <c r="E22" s="2" t="str">
        <f t="shared" si="6"/>
        <v/>
      </c>
      <c r="F22" s="2" t="str">
        <f t="shared" si="6"/>
        <v/>
      </c>
      <c r="G22" s="6" t="str">
        <f t="shared" si="6"/>
        <v/>
      </c>
      <c r="H22" s="2" t="str">
        <f t="shared" si="6"/>
        <v/>
      </c>
      <c r="I22" s="6" t="str">
        <f t="shared" si="6"/>
        <v>12h</v>
      </c>
      <c r="J22" s="2" t="str">
        <f t="shared" si="6"/>
        <v/>
      </c>
      <c r="K22" s="2" t="str">
        <f t="shared" si="6"/>
        <v/>
      </c>
      <c r="L22" s="2" t="str">
        <f t="shared" si="6"/>
        <v/>
      </c>
      <c r="M22" s="2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  <c r="AA22" s="132"/>
      <c r="AB22" s="132"/>
      <c r="AC22" s="132"/>
      <c r="AD22" s="132"/>
    </row>
    <row r="23" spans="1:30" ht="18" customHeight="1" x14ac:dyDescent="0.2">
      <c r="A23" s="2">
        <f>Congé!E23</f>
        <v>6</v>
      </c>
      <c r="B23" s="2" t="str">
        <f>Congé!F23</f>
        <v>LAURENT J</v>
      </c>
      <c r="C23" s="2" t="str">
        <f t="shared" si="6"/>
        <v/>
      </c>
      <c r="D23" s="2" t="str">
        <f t="shared" si="6"/>
        <v/>
      </c>
      <c r="E23" s="2" t="str">
        <f t="shared" si="6"/>
        <v/>
      </c>
      <c r="F23" s="2" t="str">
        <f t="shared" si="6"/>
        <v>12h</v>
      </c>
      <c r="G23" s="31" t="s">
        <v>99</v>
      </c>
      <c r="H23" s="2" t="str">
        <f t="shared" si="6"/>
        <v/>
      </c>
      <c r="I23" s="6" t="str">
        <f t="shared" si="6"/>
        <v/>
      </c>
      <c r="J23" s="2" t="str">
        <f t="shared" si="6"/>
        <v/>
      </c>
      <c r="K23" s="2" t="str">
        <f t="shared" si="6"/>
        <v/>
      </c>
      <c r="L23" s="2" t="str">
        <f t="shared" si="6"/>
        <v/>
      </c>
      <c r="M23" s="2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  <c r="AA23" s="132"/>
      <c r="AB23" s="132"/>
      <c r="AC23" s="132"/>
      <c r="AD23" s="132"/>
    </row>
    <row r="24" spans="1:30" ht="18" customHeight="1" x14ac:dyDescent="0.2">
      <c r="A24" s="2">
        <f>Congé!E24</f>
        <v>10</v>
      </c>
      <c r="B24" s="2" t="str">
        <f>Congé!F24</f>
        <v>BALLESTER</v>
      </c>
      <c r="C24" s="2" t="str">
        <f t="shared" si="6"/>
        <v/>
      </c>
      <c r="D24" s="2" t="str">
        <f t="shared" si="6"/>
        <v/>
      </c>
      <c r="E24" s="2" t="str">
        <f t="shared" si="6"/>
        <v/>
      </c>
      <c r="F24" s="2" t="str">
        <f t="shared" si="6"/>
        <v/>
      </c>
      <c r="G24" s="6" t="str">
        <f t="shared" si="6"/>
        <v/>
      </c>
      <c r="H24" s="2" t="str">
        <f t="shared" si="6"/>
        <v/>
      </c>
      <c r="I24" s="6" t="str">
        <f t="shared" si="6"/>
        <v/>
      </c>
      <c r="J24" s="6" t="str">
        <f t="shared" si="6"/>
        <v>12h</v>
      </c>
      <c r="K24" s="2" t="str">
        <f t="shared" si="6"/>
        <v/>
      </c>
      <c r="L24" s="2" t="str">
        <f t="shared" si="6"/>
        <v/>
      </c>
      <c r="M24" s="2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30" ht="18" customHeight="1" x14ac:dyDescent="0.2">
      <c r="A25" s="2">
        <f>Congé!E25</f>
        <v>7</v>
      </c>
      <c r="B25" s="2" t="str">
        <f>Congé!F25</f>
        <v>GRIMM</v>
      </c>
      <c r="C25" s="36" t="s">
        <v>0</v>
      </c>
      <c r="D25" s="36" t="s">
        <v>0</v>
      </c>
      <c r="E25" s="2" t="str">
        <f t="shared" si="6"/>
        <v/>
      </c>
      <c r="F25" s="2" t="str">
        <f t="shared" si="6"/>
        <v/>
      </c>
      <c r="G25" s="2" t="str">
        <f t="shared" si="6"/>
        <v>12h</v>
      </c>
      <c r="H25" s="2" t="str">
        <f t="shared" si="6"/>
        <v/>
      </c>
      <c r="I25" s="6" t="str">
        <f t="shared" si="6"/>
        <v/>
      </c>
      <c r="J25" s="2" t="str">
        <f t="shared" si="6"/>
        <v/>
      </c>
      <c r="K25" s="2" t="str">
        <f t="shared" si="6"/>
        <v/>
      </c>
      <c r="L25" s="2" t="str">
        <f t="shared" si="6"/>
        <v/>
      </c>
      <c r="M25" s="2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30" ht="18" customHeight="1" x14ac:dyDescent="0.2">
      <c r="A26" s="2">
        <f>Congé!E26</f>
        <v>3</v>
      </c>
      <c r="B26" s="2" t="str">
        <f>Congé!F26</f>
        <v>ORIOL</v>
      </c>
      <c r="C26" s="9" t="s">
        <v>0</v>
      </c>
      <c r="D26" s="9" t="s">
        <v>0</v>
      </c>
      <c r="E26" s="2" t="str">
        <f t="shared" si="6"/>
        <v/>
      </c>
      <c r="F26" s="9" t="s">
        <v>0</v>
      </c>
      <c r="G26" s="9" t="s">
        <v>0</v>
      </c>
      <c r="H26" s="2" t="str">
        <f t="shared" si="6"/>
        <v/>
      </c>
      <c r="I26" s="6" t="str">
        <f t="shared" si="6"/>
        <v/>
      </c>
      <c r="J26" s="2" t="str">
        <f t="shared" si="6"/>
        <v/>
      </c>
      <c r="K26" s="2" t="str">
        <f t="shared" si="6"/>
        <v/>
      </c>
      <c r="L26" s="2" t="str">
        <f t="shared" si="6"/>
        <v/>
      </c>
      <c r="M26" s="2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  <c r="AA26" s="132"/>
      <c r="AB26" s="132"/>
      <c r="AC26" s="132"/>
      <c r="AD26" s="132"/>
    </row>
    <row r="27" spans="1:30" ht="18" customHeight="1" x14ac:dyDescent="0.2">
      <c r="A27" s="2">
        <f>Congé!E27</f>
        <v>10</v>
      </c>
      <c r="B27" s="2" t="str">
        <f>Congé!F27</f>
        <v>DEPRAD</v>
      </c>
      <c r="C27" s="2" t="str">
        <f t="shared" si="6"/>
        <v/>
      </c>
      <c r="D27" s="9" t="s">
        <v>0</v>
      </c>
      <c r="E27" s="2" t="str">
        <f t="shared" si="6"/>
        <v/>
      </c>
      <c r="F27" s="2" t="str">
        <f t="shared" si="6"/>
        <v/>
      </c>
      <c r="G27" s="6" t="str">
        <f t="shared" si="6"/>
        <v/>
      </c>
      <c r="H27" s="2" t="str">
        <f t="shared" si="6"/>
        <v/>
      </c>
      <c r="I27" s="6" t="str">
        <f t="shared" si="6"/>
        <v/>
      </c>
      <c r="J27" s="6" t="str">
        <f t="shared" si="6"/>
        <v>12h</v>
      </c>
      <c r="K27" s="2" t="str">
        <f t="shared" si="6"/>
        <v/>
      </c>
      <c r="L27" s="2" t="str">
        <f t="shared" si="6"/>
        <v/>
      </c>
      <c r="M27" s="2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30" ht="18" customHeight="1" x14ac:dyDescent="0.2">
      <c r="A28" s="2">
        <f>Congé!E28</f>
        <v>4</v>
      </c>
      <c r="B28" s="2" t="str">
        <f>Congé!F28</f>
        <v>FLORES</v>
      </c>
      <c r="C28" s="2" t="str">
        <f t="shared" si="6"/>
        <v/>
      </c>
      <c r="D28" s="2" t="str">
        <f t="shared" si="6"/>
        <v>12h</v>
      </c>
      <c r="E28" s="2" t="str">
        <f t="shared" si="6"/>
        <v/>
      </c>
      <c r="F28" s="2" t="str">
        <f t="shared" si="6"/>
        <v/>
      </c>
      <c r="G28" s="6" t="str">
        <f t="shared" si="6"/>
        <v/>
      </c>
      <c r="H28" s="2" t="str">
        <f t="shared" si="6"/>
        <v/>
      </c>
      <c r="I28" s="6" t="str">
        <f t="shared" si="6"/>
        <v/>
      </c>
      <c r="J28" s="2" t="str">
        <f t="shared" si="6"/>
        <v/>
      </c>
      <c r="K28" s="2" t="str">
        <f t="shared" si="6"/>
        <v/>
      </c>
      <c r="L28" s="2" t="str">
        <f t="shared" si="6"/>
        <v/>
      </c>
      <c r="M28" s="2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  <c r="AA28" s="132"/>
      <c r="AB28" s="132"/>
      <c r="AC28" s="132"/>
      <c r="AD28" s="132"/>
    </row>
    <row r="29" spans="1:30" ht="18" customHeight="1" x14ac:dyDescent="0.2">
      <c r="A29" s="2">
        <f>Congé!E29</f>
        <v>2</v>
      </c>
      <c r="B29" s="2" t="str">
        <f>Congé!F29</f>
        <v>FIGUEIRINHA</v>
      </c>
      <c r="C29" s="36" t="s">
        <v>0</v>
      </c>
      <c r="D29" s="36" t="s">
        <v>0</v>
      </c>
      <c r="E29" s="2" t="str">
        <f t="shared" si="6"/>
        <v/>
      </c>
      <c r="F29" s="2" t="str">
        <f t="shared" si="6"/>
        <v/>
      </c>
      <c r="G29" s="6" t="str">
        <f t="shared" si="6"/>
        <v/>
      </c>
      <c r="H29" s="36" t="s">
        <v>0</v>
      </c>
      <c r="I29" s="6" t="str">
        <f t="shared" si="6"/>
        <v/>
      </c>
      <c r="J29" s="36" t="s">
        <v>0</v>
      </c>
      <c r="K29" s="36" t="s">
        <v>0</v>
      </c>
      <c r="L29" s="6" t="str">
        <f t="shared" si="6"/>
        <v>12h</v>
      </c>
      <c r="M29" s="2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30" ht="18" customHeight="1" x14ac:dyDescent="0.2">
      <c r="A30" s="2">
        <f>Congé!E30</f>
        <v>8</v>
      </c>
      <c r="B30" s="2" t="str">
        <f>Congé!F30</f>
        <v>HEURTEBISE</v>
      </c>
      <c r="C30" s="2" t="str">
        <f t="shared" si="6"/>
        <v/>
      </c>
      <c r="D30" s="2" t="str">
        <f t="shared" si="6"/>
        <v/>
      </c>
      <c r="E30" s="2" t="str">
        <f t="shared" si="6"/>
        <v/>
      </c>
      <c r="F30" s="2" t="str">
        <f t="shared" si="6"/>
        <v/>
      </c>
      <c r="G30" s="6" t="str">
        <f t="shared" si="6"/>
        <v/>
      </c>
      <c r="H30" s="6" t="str">
        <f t="shared" si="6"/>
        <v>12h</v>
      </c>
      <c r="I30" s="6" t="str">
        <f t="shared" si="6"/>
        <v/>
      </c>
      <c r="J30" s="2" t="str">
        <f t="shared" si="6"/>
        <v/>
      </c>
      <c r="K30" s="2" t="str">
        <f t="shared" si="6"/>
        <v/>
      </c>
      <c r="L30" s="2" t="str">
        <f t="shared" si="6"/>
        <v/>
      </c>
      <c r="M30" s="2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30" ht="18" customHeight="1" x14ac:dyDescent="0.2">
      <c r="A31" s="2">
        <f>Congé!E31</f>
        <v>3</v>
      </c>
      <c r="B31" s="2" t="str">
        <f>Congé!F31</f>
        <v>BLANCHARD</v>
      </c>
      <c r="C31" s="2" t="str">
        <f t="shared" si="6"/>
        <v>12h</v>
      </c>
      <c r="D31" s="2" t="str">
        <f t="shared" si="6"/>
        <v/>
      </c>
      <c r="E31" s="2" t="str">
        <f t="shared" si="6"/>
        <v/>
      </c>
      <c r="F31" s="2" t="str">
        <f t="shared" si="6"/>
        <v/>
      </c>
      <c r="G31" s="6" t="str">
        <f t="shared" si="6"/>
        <v/>
      </c>
      <c r="H31" s="2" t="str">
        <f t="shared" si="6"/>
        <v/>
      </c>
      <c r="I31" s="6" t="str">
        <f t="shared" si="6"/>
        <v/>
      </c>
      <c r="J31" s="2" t="str">
        <f t="shared" si="6"/>
        <v/>
      </c>
      <c r="K31" s="2" t="str">
        <f t="shared" si="6"/>
        <v/>
      </c>
      <c r="L31" s="2" t="str">
        <f t="shared" si="6"/>
        <v/>
      </c>
      <c r="M31" s="2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30" s="132" customFormat="1" ht="18" hidden="1" customHeight="1" x14ac:dyDescent="0.2">
      <c r="A32" s="2">
        <f>Congé!E32</f>
        <v>0</v>
      </c>
      <c r="B32" s="2">
        <f>Congé!F32</f>
        <v>0</v>
      </c>
      <c r="C32" s="2" t="str">
        <f t="shared" si="6"/>
        <v/>
      </c>
      <c r="D32" s="2" t="str">
        <f t="shared" si="6"/>
        <v/>
      </c>
      <c r="E32" s="2" t="str">
        <f t="shared" si="6"/>
        <v/>
      </c>
      <c r="F32" s="2" t="str">
        <f t="shared" si="6"/>
        <v/>
      </c>
      <c r="G32" s="6" t="str">
        <f t="shared" si="6"/>
        <v/>
      </c>
      <c r="H32" s="2" t="str">
        <f t="shared" si="6"/>
        <v/>
      </c>
      <c r="I32" s="6" t="str">
        <f t="shared" si="6"/>
        <v/>
      </c>
      <c r="J32" s="2" t="str">
        <f t="shared" si="6"/>
        <v/>
      </c>
      <c r="K32" s="2" t="str">
        <f t="shared" si="6"/>
        <v/>
      </c>
      <c r="L32" s="2" t="str">
        <f t="shared" si="6"/>
        <v/>
      </c>
      <c r="M32" s="2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30" ht="18" customHeight="1" x14ac:dyDescent="0.2">
      <c r="A33" s="2">
        <f>Congé!E33</f>
        <v>5</v>
      </c>
      <c r="B33" s="2" t="str">
        <f>Congé!F33</f>
        <v>DECITRE</v>
      </c>
      <c r="C33" s="2" t="str">
        <f>IF($A33=C$5,"12h",IF($A33="","",""))</f>
        <v/>
      </c>
      <c r="D33" s="9" t="s">
        <v>0</v>
      </c>
      <c r="E33" s="2" t="str">
        <f t="shared" ref="C33:M52" si="7">IF($A33=E$5,"12h",IF($A33="","",""))</f>
        <v>12h</v>
      </c>
      <c r="F33" s="2" t="str">
        <f t="shared" si="7"/>
        <v/>
      </c>
      <c r="G33" s="6" t="str">
        <f t="shared" si="7"/>
        <v/>
      </c>
      <c r="H33" s="2" t="str">
        <f t="shared" si="7"/>
        <v/>
      </c>
      <c r="I33" s="6" t="str">
        <f t="shared" si="7"/>
        <v/>
      </c>
      <c r="J33" s="2" t="str">
        <f t="shared" si="7"/>
        <v/>
      </c>
      <c r="K33" s="2" t="str">
        <f t="shared" si="7"/>
        <v/>
      </c>
      <c r="L33" s="2" t="str">
        <f t="shared" si="7"/>
        <v/>
      </c>
      <c r="M33" s="2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30" s="132" customFormat="1" ht="18" customHeight="1" x14ac:dyDescent="0.2">
      <c r="A34" s="2">
        <f>Congé!E34</f>
        <v>0</v>
      </c>
      <c r="B34" s="2" t="str">
        <f>Congé!F34</f>
        <v>EON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40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30" ht="18" customHeight="1" x14ac:dyDescent="0.2">
      <c r="A35" s="2">
        <f>Congé!E35</f>
        <v>6</v>
      </c>
      <c r="B35" s="2" t="str">
        <f>Congé!F35</f>
        <v>DIOLOGENT</v>
      </c>
      <c r="C35" s="9" t="s">
        <v>0</v>
      </c>
      <c r="D35" s="9" t="s">
        <v>0</v>
      </c>
      <c r="E35" s="2" t="str">
        <f t="shared" si="7"/>
        <v/>
      </c>
      <c r="F35" s="2" t="str">
        <f t="shared" si="7"/>
        <v>12h</v>
      </c>
      <c r="G35" s="6" t="str">
        <f t="shared" si="7"/>
        <v/>
      </c>
      <c r="H35" s="9" t="s">
        <v>0</v>
      </c>
      <c r="I35" s="6" t="str">
        <f t="shared" si="7"/>
        <v/>
      </c>
      <c r="J35" s="2" t="str">
        <f t="shared" si="7"/>
        <v/>
      </c>
      <c r="K35" s="2" t="str">
        <f t="shared" si="7"/>
        <v/>
      </c>
      <c r="L35" s="2" t="str">
        <f t="shared" si="7"/>
        <v/>
      </c>
      <c r="M35" s="2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30" ht="18" customHeight="1" x14ac:dyDescent="0.2">
      <c r="A36" s="2">
        <f>Congé!E36</f>
        <v>7</v>
      </c>
      <c r="B36" s="2" t="str">
        <f>Congé!F36</f>
        <v>GUEROULT</v>
      </c>
      <c r="C36" s="2" t="str">
        <f>IF($A36=C$5,"12h",IF($A36="","",""))</f>
        <v/>
      </c>
      <c r="D36" s="2" t="str">
        <f t="shared" si="7"/>
        <v/>
      </c>
      <c r="E36" s="36" t="s">
        <v>0</v>
      </c>
      <c r="F36" s="36" t="s">
        <v>0</v>
      </c>
      <c r="G36" s="31" t="s">
        <v>99</v>
      </c>
      <c r="H36" s="2" t="str">
        <f t="shared" si="7"/>
        <v/>
      </c>
      <c r="I36" s="6" t="str">
        <f t="shared" si="7"/>
        <v/>
      </c>
      <c r="J36" s="2" t="str">
        <f t="shared" si="7"/>
        <v/>
      </c>
      <c r="K36" s="2" t="str">
        <f t="shared" si="7"/>
        <v/>
      </c>
      <c r="L36" s="2" t="str">
        <f t="shared" si="7"/>
        <v/>
      </c>
      <c r="M36" s="2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30" ht="18" customHeight="1" x14ac:dyDescent="0.2">
      <c r="A37" s="2">
        <f>Congé!E37</f>
        <v>1</v>
      </c>
      <c r="B37" s="2" t="str">
        <f>Congé!F37</f>
        <v>SALMI</v>
      </c>
      <c r="C37" s="2" t="str">
        <f>IF($A37=C$5,"12h",IF($A37="","",""))</f>
        <v/>
      </c>
      <c r="D37" s="2" t="str">
        <f t="shared" si="7"/>
        <v/>
      </c>
      <c r="E37" s="2" t="str">
        <f t="shared" si="7"/>
        <v/>
      </c>
      <c r="F37" s="9" t="s">
        <v>0</v>
      </c>
      <c r="G37" s="6" t="str">
        <f t="shared" si="7"/>
        <v/>
      </c>
      <c r="H37" s="2" t="str">
        <f t="shared" si="7"/>
        <v/>
      </c>
      <c r="I37" s="6" t="str">
        <f t="shared" si="7"/>
        <v/>
      </c>
      <c r="J37" s="2" t="str">
        <f t="shared" si="7"/>
        <v/>
      </c>
      <c r="K37" s="6" t="str">
        <f t="shared" si="7"/>
        <v>12h</v>
      </c>
      <c r="L37" s="2" t="str">
        <f t="shared" si="7"/>
        <v/>
      </c>
      <c r="M37" s="2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30" ht="18" customHeight="1" x14ac:dyDescent="0.2">
      <c r="A38" s="2">
        <f>Congé!E38</f>
        <v>7</v>
      </c>
      <c r="B38" s="2" t="str">
        <f>Congé!F38</f>
        <v>DYLIK</v>
      </c>
      <c r="C38" s="2"/>
      <c r="D38" s="2" t="str">
        <f t="shared" si="7"/>
        <v/>
      </c>
      <c r="E38" s="2" t="str">
        <f t="shared" si="7"/>
        <v/>
      </c>
      <c r="F38" s="35" t="s">
        <v>57</v>
      </c>
      <c r="G38" s="31" t="s">
        <v>99</v>
      </c>
      <c r="H38" s="2" t="str">
        <f t="shared" si="7"/>
        <v/>
      </c>
      <c r="I38" s="6" t="str">
        <f t="shared" si="7"/>
        <v/>
      </c>
      <c r="J38" s="2" t="str">
        <f t="shared" si="7"/>
        <v/>
      </c>
      <c r="K38" s="2" t="str">
        <f t="shared" si="7"/>
        <v/>
      </c>
      <c r="L38" s="2" t="str">
        <f t="shared" si="7"/>
        <v/>
      </c>
      <c r="M38" s="2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  <c r="AA38" s="132"/>
      <c r="AB38" s="132"/>
      <c r="AC38" s="132"/>
      <c r="AD38" s="132"/>
    </row>
    <row r="39" spans="1:30" ht="6.9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30" ht="18" customHeight="1" x14ac:dyDescent="0.2">
      <c r="A40" s="2">
        <f>Congé!E40</f>
        <v>9</v>
      </c>
      <c r="B40" s="2" t="str">
        <f>Congé!F40</f>
        <v>MONTALEGRE</v>
      </c>
      <c r="C40" s="2" t="str">
        <f>IF($A40=C$5,"12h",IF($A40="","",""))</f>
        <v/>
      </c>
      <c r="D40" s="2" t="str">
        <f t="shared" si="7"/>
        <v/>
      </c>
      <c r="E40" s="2" t="str">
        <f t="shared" si="7"/>
        <v/>
      </c>
      <c r="F40" s="2" t="str">
        <f t="shared" si="7"/>
        <v/>
      </c>
      <c r="G40" s="6" t="str">
        <f t="shared" si="7"/>
        <v/>
      </c>
      <c r="H40" s="2" t="str">
        <f t="shared" si="7"/>
        <v/>
      </c>
      <c r="I40" s="6" t="str">
        <f t="shared" si="7"/>
        <v>12h</v>
      </c>
      <c r="J40" s="2" t="str">
        <f t="shared" si="7"/>
        <v/>
      </c>
      <c r="K40" s="2" t="str">
        <f t="shared" si="7"/>
        <v/>
      </c>
      <c r="L40" s="2" t="str">
        <f t="shared" si="7"/>
        <v/>
      </c>
      <c r="M40" s="2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30" ht="18" customHeight="1" x14ac:dyDescent="0.2">
      <c r="A41" s="2">
        <f>Congé!E41</f>
        <v>9</v>
      </c>
      <c r="B41" s="2" t="str">
        <f>Congé!F41</f>
        <v>SERANO G</v>
      </c>
      <c r="C41" s="2" t="str">
        <f>IF($A41=C$5,"12h",IF($A41="","",""))</f>
        <v/>
      </c>
      <c r="D41" s="2" t="str">
        <f t="shared" si="7"/>
        <v/>
      </c>
      <c r="E41" s="2" t="str">
        <f t="shared" si="7"/>
        <v/>
      </c>
      <c r="F41" s="2" t="str">
        <f t="shared" si="7"/>
        <v/>
      </c>
      <c r="G41" s="6" t="str">
        <f t="shared" si="7"/>
        <v/>
      </c>
      <c r="H41" s="2" t="str">
        <f t="shared" si="7"/>
        <v/>
      </c>
      <c r="I41" s="6" t="str">
        <f t="shared" si="7"/>
        <v>12h</v>
      </c>
      <c r="J41" s="2" t="str">
        <f t="shared" si="7"/>
        <v/>
      </c>
      <c r="K41" s="2" t="str">
        <f t="shared" si="7"/>
        <v/>
      </c>
      <c r="L41" s="2" t="str">
        <f t="shared" si="7"/>
        <v/>
      </c>
      <c r="M41" s="2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30" ht="18" customHeight="1" x14ac:dyDescent="0.2">
      <c r="A42" s="2">
        <f>Congé!E42</f>
        <v>7</v>
      </c>
      <c r="B42" s="2" t="str">
        <f>Congé!F42</f>
        <v>LANCIAL</v>
      </c>
      <c r="C42" s="9" t="s">
        <v>0</v>
      </c>
      <c r="D42" s="9" t="s">
        <v>0</v>
      </c>
      <c r="E42" s="2" t="str">
        <f t="shared" si="7"/>
        <v/>
      </c>
      <c r="F42" s="2" t="str">
        <f t="shared" si="7"/>
        <v/>
      </c>
      <c r="G42" s="2" t="str">
        <f t="shared" si="7"/>
        <v>12h</v>
      </c>
      <c r="H42" s="2" t="str">
        <f t="shared" si="7"/>
        <v/>
      </c>
      <c r="I42" s="9" t="s">
        <v>0</v>
      </c>
      <c r="J42" s="9" t="s">
        <v>0</v>
      </c>
      <c r="K42" s="9" t="s">
        <v>0</v>
      </c>
      <c r="L42" s="9" t="s">
        <v>0</v>
      </c>
      <c r="M42" s="2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30" ht="18" customHeight="1" x14ac:dyDescent="0.2">
      <c r="A43" s="2">
        <f>Congé!E43</f>
        <v>8</v>
      </c>
      <c r="B43" s="2" t="str">
        <f>Congé!F43</f>
        <v>MOURCIA</v>
      </c>
      <c r="C43" s="9" t="s">
        <v>0</v>
      </c>
      <c r="D43" s="2" t="str">
        <f t="shared" si="7"/>
        <v/>
      </c>
      <c r="E43" s="9" t="s">
        <v>0</v>
      </c>
      <c r="F43" s="2" t="str">
        <f t="shared" si="7"/>
        <v/>
      </c>
      <c r="G43" s="6" t="str">
        <f t="shared" si="7"/>
        <v/>
      </c>
      <c r="H43" s="6" t="str">
        <f t="shared" si="7"/>
        <v>12h</v>
      </c>
      <c r="I43" s="6" t="str">
        <f t="shared" si="7"/>
        <v/>
      </c>
      <c r="J43" s="2" t="str">
        <f t="shared" si="7"/>
        <v/>
      </c>
      <c r="K43" s="36" t="s">
        <v>0</v>
      </c>
      <c r="L43" s="2" t="str">
        <f t="shared" si="7"/>
        <v/>
      </c>
      <c r="M43" s="2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30" ht="18" customHeight="1" x14ac:dyDescent="0.2">
      <c r="A44" s="2">
        <f>Congé!E44</f>
        <v>2</v>
      </c>
      <c r="B44" s="2" t="str">
        <f>Congé!F44</f>
        <v>GILSON</v>
      </c>
      <c r="C44" s="2" t="str">
        <f t="shared" ref="C44:C51" si="8">IF($A44=C$5,"12h",IF($A44="","",""))</f>
        <v/>
      </c>
      <c r="D44" s="2" t="str">
        <f t="shared" si="7"/>
        <v/>
      </c>
      <c r="E44" s="2" t="str">
        <f t="shared" si="7"/>
        <v/>
      </c>
      <c r="F44" s="2" t="str">
        <f t="shared" si="7"/>
        <v/>
      </c>
      <c r="G44" s="6" t="str">
        <f t="shared" si="7"/>
        <v/>
      </c>
      <c r="H44" s="2" t="str">
        <f t="shared" si="7"/>
        <v/>
      </c>
      <c r="I44" s="6" t="str">
        <f t="shared" si="7"/>
        <v/>
      </c>
      <c r="J44" s="2" t="str">
        <f t="shared" si="7"/>
        <v/>
      </c>
      <c r="K44" s="2" t="str">
        <f t="shared" si="7"/>
        <v/>
      </c>
      <c r="L44" s="6" t="str">
        <f t="shared" si="7"/>
        <v>12h</v>
      </c>
      <c r="M44" s="2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30" ht="18" hidden="1" customHeight="1" x14ac:dyDescent="0.2">
      <c r="A45" s="2">
        <f>Congé!E45</f>
        <v>0</v>
      </c>
      <c r="B45" s="2">
        <f>Congé!F45</f>
        <v>0</v>
      </c>
      <c r="C45" s="2" t="str">
        <f t="shared" si="8"/>
        <v/>
      </c>
      <c r="D45" s="2" t="str">
        <f t="shared" si="7"/>
        <v/>
      </c>
      <c r="E45" s="2" t="str">
        <f t="shared" si="7"/>
        <v/>
      </c>
      <c r="F45" s="2" t="str">
        <f t="shared" si="7"/>
        <v/>
      </c>
      <c r="G45" s="6" t="str">
        <f t="shared" si="7"/>
        <v/>
      </c>
      <c r="H45" s="2" t="str">
        <f t="shared" si="7"/>
        <v/>
      </c>
      <c r="I45" s="6" t="str">
        <f t="shared" si="7"/>
        <v/>
      </c>
      <c r="J45" s="2" t="str">
        <f t="shared" si="7"/>
        <v/>
      </c>
      <c r="K45" s="2" t="str">
        <f t="shared" si="7"/>
        <v/>
      </c>
      <c r="L45" s="2" t="str">
        <f t="shared" si="7"/>
        <v/>
      </c>
      <c r="M45" s="2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30" s="132" customFormat="1" ht="18" customHeight="1" x14ac:dyDescent="0.2">
      <c r="A46" s="2">
        <f>Congé!E46</f>
        <v>5</v>
      </c>
      <c r="B46" s="2" t="str">
        <f>Congé!F46</f>
        <v>PERINO</v>
      </c>
      <c r="C46" s="2" t="str">
        <f t="shared" si="8"/>
        <v/>
      </c>
      <c r="D46" s="2" t="str">
        <f t="shared" si="7"/>
        <v/>
      </c>
      <c r="E46" s="2" t="str">
        <f t="shared" si="7"/>
        <v>12h</v>
      </c>
      <c r="F46" s="9" t="s">
        <v>0</v>
      </c>
      <c r="G46" s="9" t="s">
        <v>0</v>
      </c>
      <c r="H46" s="9" t="s">
        <v>0</v>
      </c>
      <c r="I46" s="6" t="str">
        <f t="shared" si="7"/>
        <v/>
      </c>
      <c r="J46" s="2" t="str">
        <f t="shared" si="7"/>
        <v/>
      </c>
      <c r="K46" s="2" t="str">
        <f t="shared" si="7"/>
        <v/>
      </c>
      <c r="L46" s="2" t="str">
        <f t="shared" si="7"/>
        <v/>
      </c>
      <c r="M46" s="2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30" s="132" customFormat="1" ht="18" customHeight="1" x14ac:dyDescent="0.2">
      <c r="A47" s="2">
        <f>Congé!E47</f>
        <v>10</v>
      </c>
      <c r="B47" s="2" t="str">
        <f>Congé!F47</f>
        <v>LUPI</v>
      </c>
      <c r="C47" s="2" t="str">
        <f t="shared" si="8"/>
        <v/>
      </c>
      <c r="D47" s="2" t="str">
        <f t="shared" si="7"/>
        <v/>
      </c>
      <c r="E47" s="2" t="str">
        <f t="shared" si="7"/>
        <v/>
      </c>
      <c r="F47" s="2" t="str">
        <f t="shared" si="7"/>
        <v/>
      </c>
      <c r="G47" s="6" t="str">
        <f t="shared" si="7"/>
        <v/>
      </c>
      <c r="H47" s="2" t="str">
        <f t="shared" si="7"/>
        <v/>
      </c>
      <c r="I47" s="6" t="str">
        <f t="shared" si="7"/>
        <v/>
      </c>
      <c r="J47" s="6" t="str">
        <f t="shared" si="7"/>
        <v>12h</v>
      </c>
      <c r="K47" s="2" t="str">
        <f t="shared" si="7"/>
        <v/>
      </c>
      <c r="L47" s="2" t="str">
        <f t="shared" si="7"/>
        <v/>
      </c>
      <c r="M47" s="2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30" s="132" customFormat="1" ht="18" customHeight="1" x14ac:dyDescent="0.2">
      <c r="A48" s="2">
        <f>Congé!E48</f>
        <v>4</v>
      </c>
      <c r="B48" s="2" t="str">
        <f>Congé!F48</f>
        <v>ROOS</v>
      </c>
      <c r="C48" s="2" t="str">
        <f t="shared" si="8"/>
        <v/>
      </c>
      <c r="D48" s="2" t="str">
        <f>IF($A48=D$5,"12h",IF($A48="","",""))</f>
        <v>12h</v>
      </c>
      <c r="E48" s="2" t="str">
        <f t="shared" si="7"/>
        <v/>
      </c>
      <c r="F48" s="2" t="str">
        <f t="shared" si="7"/>
        <v/>
      </c>
      <c r="G48" s="6" t="str">
        <f t="shared" si="7"/>
        <v/>
      </c>
      <c r="H48" s="2" t="str">
        <f t="shared" si="7"/>
        <v/>
      </c>
      <c r="I48" s="6" t="str">
        <f t="shared" si="7"/>
        <v/>
      </c>
      <c r="J48" s="36" t="s">
        <v>0</v>
      </c>
      <c r="K48" s="36" t="s">
        <v>0</v>
      </c>
      <c r="L48" s="36" t="s">
        <v>0</v>
      </c>
      <c r="M48" s="2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30" s="132" customFormat="1" ht="18" customHeight="1" x14ac:dyDescent="0.2">
      <c r="A49" s="2">
        <f>Congé!E49</f>
        <v>1</v>
      </c>
      <c r="B49" s="2" t="str">
        <f>Congé!F49</f>
        <v>VALERIAN</v>
      </c>
      <c r="C49" s="2" t="str">
        <f t="shared" si="8"/>
        <v/>
      </c>
      <c r="D49" s="2" t="str">
        <f t="shared" si="7"/>
        <v/>
      </c>
      <c r="E49" s="2" t="str">
        <f t="shared" si="7"/>
        <v/>
      </c>
      <c r="F49" s="2" t="str">
        <f t="shared" si="7"/>
        <v/>
      </c>
      <c r="G49" s="9" t="s">
        <v>0</v>
      </c>
      <c r="H49" s="36" t="s">
        <v>0</v>
      </c>
      <c r="I49" s="6" t="str">
        <f t="shared" si="7"/>
        <v/>
      </c>
      <c r="J49" s="2" t="str">
        <f t="shared" si="7"/>
        <v/>
      </c>
      <c r="K49" s="6" t="str">
        <f t="shared" si="7"/>
        <v>12h</v>
      </c>
      <c r="L49" s="2" t="str">
        <f t="shared" si="7"/>
        <v/>
      </c>
      <c r="M49" s="2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30" s="132" customFormat="1" ht="18" customHeight="1" x14ac:dyDescent="0.2">
      <c r="A50" s="2">
        <f>Congé!E50</f>
        <v>3</v>
      </c>
      <c r="B50" s="2" t="str">
        <f>Congé!F50</f>
        <v>ROUSTAN</v>
      </c>
      <c r="C50" s="2" t="str">
        <f t="shared" si="8"/>
        <v>12h</v>
      </c>
      <c r="D50" s="2" t="str">
        <f t="shared" si="7"/>
        <v/>
      </c>
      <c r="E50" s="2" t="str">
        <f t="shared" si="7"/>
        <v/>
      </c>
      <c r="F50" s="2" t="str">
        <f t="shared" si="7"/>
        <v/>
      </c>
      <c r="G50" s="6" t="str">
        <f t="shared" si="7"/>
        <v/>
      </c>
      <c r="H50" s="2" t="str">
        <f t="shared" si="7"/>
        <v/>
      </c>
      <c r="I50" s="6" t="str">
        <f t="shared" si="7"/>
        <v/>
      </c>
      <c r="J50" s="2" t="str">
        <f t="shared" si="7"/>
        <v/>
      </c>
      <c r="K50" s="2" t="str">
        <f t="shared" si="7"/>
        <v/>
      </c>
      <c r="L50" s="2" t="str">
        <f t="shared" si="7"/>
        <v/>
      </c>
      <c r="M50" s="2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30" s="132" customFormat="1" ht="18" customHeight="1" x14ac:dyDescent="0.2">
      <c r="A51" s="2">
        <f>Congé!E51</f>
        <v>1</v>
      </c>
      <c r="B51" s="2" t="str">
        <f>Congé!F51</f>
        <v>WENGER</v>
      </c>
      <c r="C51" s="2" t="str">
        <f t="shared" si="8"/>
        <v/>
      </c>
      <c r="D51" s="2" t="str">
        <f t="shared" si="7"/>
        <v/>
      </c>
      <c r="E51" s="2" t="str">
        <f t="shared" si="7"/>
        <v/>
      </c>
      <c r="F51" s="2" t="str">
        <f t="shared" si="7"/>
        <v/>
      </c>
      <c r="G51" s="6" t="str">
        <f t="shared" si="7"/>
        <v/>
      </c>
      <c r="H51" s="2" t="str">
        <f t="shared" si="7"/>
        <v/>
      </c>
      <c r="I51" s="6" t="str">
        <f t="shared" si="7"/>
        <v/>
      </c>
      <c r="J51" s="2" t="str">
        <f t="shared" si="7"/>
        <v/>
      </c>
      <c r="K51" s="6" t="str">
        <f t="shared" si="7"/>
        <v>12h</v>
      </c>
      <c r="L51" s="2" t="str">
        <f t="shared" si="7"/>
        <v/>
      </c>
      <c r="M51" s="2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30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2" t="str">
        <f t="shared" si="7"/>
        <v/>
      </c>
      <c r="D52" s="2" t="str">
        <f t="shared" si="7"/>
        <v/>
      </c>
      <c r="E52" s="2" t="str">
        <f t="shared" si="7"/>
        <v/>
      </c>
      <c r="F52" s="2" t="str">
        <f t="shared" si="7"/>
        <v/>
      </c>
      <c r="G52" s="6" t="str">
        <f t="shared" si="7"/>
        <v/>
      </c>
      <c r="H52" s="2" t="str">
        <f t="shared" si="7"/>
        <v>12h</v>
      </c>
      <c r="I52" s="6" t="str">
        <f t="shared" si="7"/>
        <v/>
      </c>
      <c r="J52" s="2" t="str">
        <f t="shared" si="7"/>
        <v/>
      </c>
      <c r="K52" s="2" t="str">
        <f t="shared" si="7"/>
        <v/>
      </c>
      <c r="L52" s="2" t="str">
        <f t="shared" si="7"/>
        <v/>
      </c>
      <c r="M52" s="2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30" ht="18" customHeight="1" x14ac:dyDescent="0.2">
      <c r="A53" s="153"/>
      <c r="B53" s="154" t="s">
        <v>27</v>
      </c>
      <c r="C53" s="155">
        <f>COUNTIF(C9:C52,"CA")+COUNTIF(C9:C52,"CAJ*")+COUNTIF(C9:C52,"RPM")</f>
        <v>7</v>
      </c>
      <c r="D53" s="155">
        <f t="shared" ref="D53:M53" si="10">COUNTIF(D9:D52,"CA")+COUNTIF(D9:D52,"CAJ*")+COUNTIF(D9:D52,"RPM")</f>
        <v>8</v>
      </c>
      <c r="E53" s="155">
        <f t="shared" si="10"/>
        <v>2</v>
      </c>
      <c r="F53" s="155">
        <f t="shared" si="10"/>
        <v>4</v>
      </c>
      <c r="G53" s="155">
        <f t="shared" si="10"/>
        <v>4</v>
      </c>
      <c r="H53" s="155">
        <f t="shared" si="10"/>
        <v>5</v>
      </c>
      <c r="I53" s="155">
        <f t="shared" si="10"/>
        <v>1</v>
      </c>
      <c r="J53" s="155">
        <f t="shared" si="10"/>
        <v>3</v>
      </c>
      <c r="K53" s="155">
        <f t="shared" si="10"/>
        <v>5</v>
      </c>
      <c r="L53" s="155">
        <f t="shared" si="10"/>
        <v>2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30" s="152" customFormat="1" ht="18" customHeight="1" thickBot="1" x14ac:dyDescent="0.25">
      <c r="A54" s="153"/>
      <c r="B54" s="156" t="s">
        <v>29</v>
      </c>
      <c r="C54" s="157">
        <f>SUMPRODUCT(COUNTIF(C9:C52,$P$3:$P$51))</f>
        <v>7</v>
      </c>
      <c r="D54" s="157">
        <f t="shared" ref="D54:M54" si="11">SUMPRODUCT(COUNTIF(D9:D52,$P$3:$P$51))</f>
        <v>8</v>
      </c>
      <c r="E54" s="157">
        <f t="shared" si="11"/>
        <v>2</v>
      </c>
      <c r="F54" s="157">
        <f t="shared" si="11"/>
        <v>4</v>
      </c>
      <c r="G54" s="157">
        <f t="shared" si="11"/>
        <v>4</v>
      </c>
      <c r="H54" s="157">
        <f t="shared" si="11"/>
        <v>5</v>
      </c>
      <c r="I54" s="157">
        <f t="shared" si="11"/>
        <v>1</v>
      </c>
      <c r="J54" s="157">
        <f t="shared" si="11"/>
        <v>3</v>
      </c>
      <c r="K54" s="157">
        <f t="shared" si="11"/>
        <v>5</v>
      </c>
      <c r="L54" s="157">
        <f t="shared" si="11"/>
        <v>2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30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7</v>
      </c>
      <c r="D55" s="155">
        <f t="shared" ref="D55:M55" si="12">COUNTIF(D9:D52,"CA")+COUNTIF(D9:D52,"*CAN")+COUNTIF(D9:D52,"RPM")</f>
        <v>8</v>
      </c>
      <c r="E55" s="155">
        <f t="shared" si="12"/>
        <v>3</v>
      </c>
      <c r="F55" s="155">
        <f t="shared" si="12"/>
        <v>4</v>
      </c>
      <c r="G55" s="155">
        <f t="shared" si="12"/>
        <v>4</v>
      </c>
      <c r="H55" s="155">
        <f t="shared" si="12"/>
        <v>5</v>
      </c>
      <c r="I55" s="155">
        <f t="shared" si="12"/>
        <v>1</v>
      </c>
      <c r="J55" s="155">
        <f t="shared" si="12"/>
        <v>3</v>
      </c>
      <c r="K55" s="155">
        <f t="shared" si="12"/>
        <v>5</v>
      </c>
      <c r="L55" s="155">
        <f t="shared" si="12"/>
        <v>2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30" s="152" customFormat="1" ht="17.25" customHeight="1" thickBot="1" x14ac:dyDescent="0.25">
      <c r="A56" s="153"/>
      <c r="B56" s="160" t="s">
        <v>30</v>
      </c>
      <c r="C56" s="161">
        <f>SUMPRODUCT(COUNTIF(C9:C52,$T$3:$T$51))</f>
        <v>9</v>
      </c>
      <c r="D56" s="161">
        <f t="shared" ref="D56:M56" si="13">SUMPRODUCT(COUNTIF(D9:D52,$T$3:$T$51))</f>
        <v>11</v>
      </c>
      <c r="E56" s="161">
        <f t="shared" si="13"/>
        <v>6</v>
      </c>
      <c r="F56" s="161">
        <f t="shared" si="13"/>
        <v>8</v>
      </c>
      <c r="G56" s="161">
        <f t="shared" si="13"/>
        <v>6</v>
      </c>
      <c r="H56" s="161">
        <f t="shared" si="13"/>
        <v>9</v>
      </c>
      <c r="I56" s="161">
        <f t="shared" si="13"/>
        <v>6</v>
      </c>
      <c r="J56" s="161">
        <f t="shared" si="13"/>
        <v>7</v>
      </c>
      <c r="K56" s="161">
        <f t="shared" si="13"/>
        <v>9</v>
      </c>
      <c r="L56" s="161">
        <f t="shared" si="13"/>
        <v>5</v>
      </c>
      <c r="M56" s="161">
        <f t="shared" si="13"/>
        <v>4</v>
      </c>
      <c r="Q56" s="130"/>
      <c r="R56" s="130"/>
    </row>
    <row r="57" spans="1:30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30" s="152" customFormat="1" ht="17.25" customHeight="1" thickBot="1" x14ac:dyDescent="0.25">
      <c r="A58" s="153"/>
      <c r="B58" s="163" t="s">
        <v>83</v>
      </c>
      <c r="C58" s="164">
        <f>COUNTIF(C9:C52,"*12h")</f>
        <v>2</v>
      </c>
      <c r="D58" s="164">
        <f t="shared" ref="D58:M58" si="14">COUNTIF(D9:D52,"*12h")</f>
        <v>3</v>
      </c>
      <c r="E58" s="164">
        <f t="shared" si="14"/>
        <v>3</v>
      </c>
      <c r="F58" s="164">
        <f t="shared" si="14"/>
        <v>4</v>
      </c>
      <c r="G58" s="164">
        <f t="shared" si="14"/>
        <v>2</v>
      </c>
      <c r="H58" s="164">
        <f t="shared" si="14"/>
        <v>4</v>
      </c>
      <c r="I58" s="164">
        <f t="shared" si="14"/>
        <v>5</v>
      </c>
      <c r="J58" s="164">
        <f t="shared" si="14"/>
        <v>4</v>
      </c>
      <c r="K58" s="164">
        <f t="shared" si="14"/>
        <v>4</v>
      </c>
      <c r="L58" s="164">
        <f t="shared" si="14"/>
        <v>3</v>
      </c>
      <c r="M58" s="164">
        <f t="shared" si="14"/>
        <v>4</v>
      </c>
      <c r="Q58" s="130"/>
      <c r="R58" s="130"/>
    </row>
    <row r="59" spans="1:30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30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</row>
    <row r="61" spans="1:30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</row>
    <row r="62" spans="1:30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</row>
    <row r="63" spans="1:30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</row>
    <row r="64" spans="1:30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21"/>
    </row>
    <row r="65" spans="1:30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</row>
    <row r="66" spans="1:30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</row>
    <row r="67" spans="1:30" s="42" customFormat="1" x14ac:dyDescent="0.2">
      <c r="A67" s="191" t="s">
        <v>179</v>
      </c>
      <c r="B67" s="191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30" s="42" customFormat="1" x14ac:dyDescent="0.2">
      <c r="A68" s="191" t="s">
        <v>180</v>
      </c>
      <c r="B68" s="191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30" s="42" customFormat="1" x14ac:dyDescent="0.2">
      <c r="A69" s="191" t="s">
        <v>181</v>
      </c>
      <c r="B69" s="191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30" s="42" customFormat="1" x14ac:dyDescent="0.2">
      <c r="A70" s="191" t="s">
        <v>182</v>
      </c>
      <c r="B70" s="191"/>
      <c r="C70" s="81">
        <f>Congé!N27</f>
        <v>12</v>
      </c>
      <c r="D70" s="83"/>
      <c r="E70" s="95"/>
      <c r="F70" s="94"/>
      <c r="P70" s="34" t="s">
        <v>33</v>
      </c>
    </row>
    <row r="71" spans="1:30" s="42" customFormat="1" x14ac:dyDescent="0.2">
      <c r="A71" s="191" t="s">
        <v>183</v>
      </c>
      <c r="B71" s="191"/>
      <c r="C71" s="81">
        <f>Congé!N28</f>
        <v>5</v>
      </c>
      <c r="D71" s="83"/>
      <c r="E71" s="95"/>
      <c r="F71" s="94"/>
      <c r="P71" s="34" t="s">
        <v>38</v>
      </c>
    </row>
    <row r="72" spans="1:30" s="42" customFormat="1" x14ac:dyDescent="0.2">
      <c r="A72" s="81"/>
      <c r="B72" s="81" t="s">
        <v>184</v>
      </c>
      <c r="C72" s="84" t="s">
        <v>185</v>
      </c>
      <c r="D72" s="85" t="s">
        <v>186</v>
      </c>
      <c r="E72" s="95"/>
      <c r="F72" s="94"/>
      <c r="P72" s="137" t="s">
        <v>45</v>
      </c>
    </row>
    <row r="73" spans="1:30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30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30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30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</row>
    <row r="77" spans="1:30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</row>
    <row r="78" spans="1:30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</row>
    <row r="79" spans="1:30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</row>
    <row r="80" spans="1:30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</row>
    <row r="81" spans="1:30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</row>
    <row r="82" spans="1:30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  <c r="AA82" s="121"/>
      <c r="AB82" s="121"/>
      <c r="AC82" s="121"/>
      <c r="AD82" s="121"/>
    </row>
    <row r="83" spans="1:30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  <c r="AA83" s="121"/>
      <c r="AB83" s="121"/>
      <c r="AC83" s="121"/>
      <c r="AD83" s="121"/>
    </row>
    <row r="84" spans="1:30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</row>
    <row r="85" spans="1:30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</row>
    <row r="86" spans="1:30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</row>
    <row r="87" spans="1:30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  <c r="AA87" s="121"/>
      <c r="AB87" s="121"/>
      <c r="AC87" s="121"/>
      <c r="AD87" s="121"/>
    </row>
    <row r="88" spans="1:30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</row>
    <row r="89" spans="1:30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</row>
    <row r="90" spans="1:30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</row>
    <row r="91" spans="1:30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</row>
    <row r="92" spans="1:30" x14ac:dyDescent="0.2">
      <c r="B92" s="170"/>
      <c r="N92" s="167"/>
      <c r="O92" s="132"/>
      <c r="P92" s="14" t="s">
        <v>70</v>
      </c>
    </row>
    <row r="93" spans="1:30" x14ac:dyDescent="0.2">
      <c r="B93" s="170"/>
      <c r="N93" s="167"/>
      <c r="O93" s="132"/>
      <c r="P93" s="15" t="s">
        <v>18</v>
      </c>
    </row>
    <row r="94" spans="1:30" x14ac:dyDescent="0.2">
      <c r="B94" s="170"/>
      <c r="N94" s="167"/>
      <c r="O94" s="132"/>
      <c r="P94" s="15" t="s">
        <v>19</v>
      </c>
    </row>
    <row r="95" spans="1:30" x14ac:dyDescent="0.2">
      <c r="B95" s="170"/>
      <c r="N95" s="167"/>
      <c r="O95" s="132"/>
      <c r="P95" s="14" t="s">
        <v>72</v>
      </c>
    </row>
    <row r="96" spans="1:30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05" priority="139" stopIfTrue="1" operator="equal">
      <formula>"C"</formula>
    </cfRule>
    <cfRule type="cellIs" dxfId="104" priority="140" stopIfTrue="1" operator="equal">
      <formula>"B"</formula>
    </cfRule>
    <cfRule type="cellIs" dxfId="103" priority="141" stopIfTrue="1" operator="equal">
      <formula>"A"</formula>
    </cfRule>
  </conditionalFormatting>
  <conditionalFormatting sqref="M5">
    <cfRule type="cellIs" dxfId="102" priority="136" stopIfTrue="1" operator="equal">
      <formula>"C"</formula>
    </cfRule>
    <cfRule type="cellIs" dxfId="101" priority="137" stopIfTrue="1" operator="equal">
      <formula>"B"</formula>
    </cfRule>
    <cfRule type="cellIs" dxfId="100" priority="138" stopIfTrue="1" operator="equal">
      <formula>"A"</formula>
    </cfRule>
  </conditionalFormatting>
  <conditionalFormatting sqref="C5:L5">
    <cfRule type="cellIs" dxfId="99" priority="109" stopIfTrue="1" operator="equal">
      <formula>"C"</formula>
    </cfRule>
    <cfRule type="cellIs" dxfId="98" priority="110" stopIfTrue="1" operator="equal">
      <formula>"B"</formula>
    </cfRule>
    <cfRule type="cellIs" dxfId="97" priority="111" stopIfTrue="1" operator="equal">
      <formula>"A"</formula>
    </cfRule>
  </conditionalFormatting>
  <conditionalFormatting sqref="C5:L5">
    <cfRule type="cellIs" dxfId="96" priority="112" stopIfTrue="1" operator="equal">
      <formula>"C"</formula>
    </cfRule>
    <cfRule type="cellIs" dxfId="95" priority="113" stopIfTrue="1" operator="equal">
      <formula>"B"</formula>
    </cfRule>
    <cfRule type="cellIs" dxfId="94" priority="114" stopIfTrue="1" operator="equal">
      <formula>"A"</formula>
    </cfRule>
  </conditionalFormatting>
  <conditionalFormatting sqref="C44:M45 E42:H42 M42 C50:M52 C28:M28 E27:M27 C27 H26:M26 C49:F49 I49:M49 C14:F14 H14:M14 C24:M24 C23:F23 H23:M23 C39:M41 H38:M38 C37:E38 C36:D36 H36:M36 E35:G35 C33 E33:M33 C6:M10 C13:M13 H12 D43 L43:M43 C46:E46 I46:M46 F43:J43 G37:M37 C47:M47 C11:E11 G11:M11 F11:F12 I35:M35 M34 E26 C16:M22 L12:M12 J12 C48:I48 M48 C30:M32 E29:G29 C15:G15 I15:M15 E25:M25 I29 L29:M29">
    <cfRule type="cellIs" dxfId="93" priority="48" stopIfTrue="1" operator="equal">
      <formula>"12h"</formula>
    </cfRule>
  </conditionalFormatting>
  <conditionalFormatting sqref="E36:F36">
    <cfRule type="cellIs" dxfId="92" priority="22" stopIfTrue="1" operator="equal">
      <formula>"12h"</formula>
    </cfRule>
  </conditionalFormatting>
  <conditionalFormatting sqref="C25">
    <cfRule type="cellIs" dxfId="91" priority="8" stopIfTrue="1" operator="equal">
      <formula>"12h"</formula>
    </cfRule>
  </conditionalFormatting>
  <conditionalFormatting sqref="D25">
    <cfRule type="cellIs" dxfId="90" priority="7" stopIfTrue="1" operator="equal">
      <formula>"12h"</formula>
    </cfRule>
  </conditionalFormatting>
  <conditionalFormatting sqref="C58:M58">
    <cfRule type="cellIs" dxfId="89" priority="4" stopIfTrue="1" operator="greaterThan">
      <formula>4</formula>
    </cfRule>
    <cfRule type="cellIs" dxfId="88" priority="5" stopIfTrue="1" operator="equal">
      <formula>4</formula>
    </cfRule>
    <cfRule type="cellIs" dxfId="87" priority="6" stopIfTrue="1" operator="lessThan">
      <formula>4</formula>
    </cfRule>
  </conditionalFormatting>
  <conditionalFormatting sqref="C53:M53 C55:M55">
    <cfRule type="cellIs" dxfId="86" priority="1" stopIfTrue="1" operator="lessThan">
      <formula>12</formula>
    </cfRule>
    <cfRule type="cellIs" dxfId="85" priority="2" stopIfTrue="1" operator="equal">
      <formula>12</formula>
    </cfRule>
    <cfRule type="cellIs" dxfId="84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G47:H52 C35:F52 T41 G6:G11 I13:I33 I6:I11 J6:L33 H6:H33 I35:L52 M6:M52 G13:G33 C6:F33 G35:H45 P89 P40 P52">
      <formula1>$P:$P</formula1>
    </dataValidation>
  </dataValidations>
  <pageMargins left="0.70866141732283472" right="0.70866141732283472" top="0.74803149606299213" bottom="0.74803149606299213" header="0.31496062992125984" footer="0.31496062992125984"/>
  <pageSetup paperSize="8" scale="74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07">
    <pageSetUpPr fitToPage="1"/>
  </sheetPr>
  <dimension ref="A1:AD326"/>
  <sheetViews>
    <sheetView zoomScale="85" zoomScaleNormal="85" workbookViewId="0">
      <pane xSplit="2" ySplit="5" topLeftCell="C6" activePane="bottomRight" state="frozen"/>
      <selection activeCell="AC21" sqref="AC21"/>
      <selection pane="topRight" activeCell="AC21" sqref="AC21"/>
      <selection pane="bottomLeft" activeCell="AC21" sqref="AC21"/>
      <selection pane="bottomRight" activeCell="AC21" sqref="AC21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30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1</v>
      </c>
      <c r="V1" s="107">
        <f t="shared" ca="1" si="0"/>
        <v>1</v>
      </c>
      <c r="W1" s="107">
        <f t="shared" ca="1" si="0"/>
        <v>2</v>
      </c>
      <c r="X1" s="216" t="s">
        <v>81</v>
      </c>
      <c r="Y1" s="218" t="s">
        <v>82</v>
      </c>
      <c r="Z1" s="106"/>
    </row>
    <row r="2" spans="1:30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Juillet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176</v>
      </c>
      <c r="R2" s="38" t="s">
        <v>177</v>
      </c>
      <c r="S2" s="38" t="s">
        <v>178</v>
      </c>
      <c r="T2" s="38" t="s">
        <v>166</v>
      </c>
      <c r="U2" s="38" t="s">
        <v>176</v>
      </c>
      <c r="V2" s="38" t="s">
        <v>177</v>
      </c>
      <c r="W2" s="38" t="s">
        <v>178</v>
      </c>
      <c r="X2" s="216"/>
      <c r="Y2" s="218"/>
      <c r="Z2" s="9" t="s">
        <v>0</v>
      </c>
      <c r="AA2" s="185" t="s">
        <v>179</v>
      </c>
      <c r="AB2" s="186"/>
      <c r="AC2" s="189">
        <f>Congé!N24</f>
        <v>9</v>
      </c>
      <c r="AD2" s="189">
        <f>Congé!O24</f>
        <v>12</v>
      </c>
    </row>
    <row r="3" spans="1:30" ht="12.75" customHeight="1" x14ac:dyDescent="0.2">
      <c r="B3" s="114"/>
      <c r="C3" s="115">
        <v>2</v>
      </c>
      <c r="D3" s="117">
        <v>5</v>
      </c>
      <c r="E3" s="118">
        <v>8</v>
      </c>
      <c r="F3" s="117">
        <v>11</v>
      </c>
      <c r="G3" s="117">
        <v>14</v>
      </c>
      <c r="H3" s="118">
        <v>17</v>
      </c>
      <c r="I3" s="118">
        <v>20</v>
      </c>
      <c r="J3" s="118">
        <v>23</v>
      </c>
      <c r="K3" s="117">
        <v>26</v>
      </c>
      <c r="L3" s="118">
        <v>29</v>
      </c>
      <c r="M3" s="118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17"/>
      <c r="Y3" s="219"/>
      <c r="Z3" s="9" t="s">
        <v>1</v>
      </c>
      <c r="AA3" s="185" t="s">
        <v>180</v>
      </c>
      <c r="AB3" s="186"/>
      <c r="AC3" s="189">
        <f>Congé!N25</f>
        <v>9</v>
      </c>
      <c r="AD3" s="189">
        <f>Congé!O25</f>
        <v>18</v>
      </c>
    </row>
    <row r="4" spans="1:30" ht="12.75" customHeight="1" x14ac:dyDescent="0.2">
      <c r="B4" s="114"/>
      <c r="C4" s="1" t="s">
        <v>145</v>
      </c>
      <c r="D4" s="123" t="s">
        <v>146</v>
      </c>
      <c r="E4" s="5" t="s">
        <v>147</v>
      </c>
      <c r="F4" s="124" t="s">
        <v>148</v>
      </c>
      <c r="G4" s="124" t="s">
        <v>149</v>
      </c>
      <c r="H4" s="5" t="s">
        <v>150</v>
      </c>
      <c r="I4" s="5" t="s">
        <v>144</v>
      </c>
      <c r="J4" s="5" t="s">
        <v>145</v>
      </c>
      <c r="K4" s="123" t="s">
        <v>146</v>
      </c>
      <c r="L4" s="5" t="s">
        <v>147</v>
      </c>
      <c r="M4" s="5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  <c r="AA4" s="185" t="s">
        <v>181</v>
      </c>
      <c r="AB4" s="186"/>
      <c r="AC4" s="189">
        <f>Congé!N26</f>
        <v>19</v>
      </c>
      <c r="AD4" s="189">
        <f>Congé!O26</f>
        <v>34</v>
      </c>
    </row>
    <row r="5" spans="1:30" ht="18" customHeight="1" x14ac:dyDescent="0.2">
      <c r="A5" s="215" t="s">
        <v>48</v>
      </c>
      <c r="B5" s="215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  <c r="AA5" s="185" t="s">
        <v>182</v>
      </c>
      <c r="AB5" s="186"/>
      <c r="AC5" s="189">
        <f>Congé!N27</f>
        <v>12</v>
      </c>
      <c r="AD5" s="83"/>
    </row>
    <row r="6" spans="1:30" s="132" customFormat="1" ht="18" customHeight="1" x14ac:dyDescent="0.2">
      <c r="A6" s="2">
        <f>Congé!E6</f>
        <v>1</v>
      </c>
      <c r="B6" s="2" t="str">
        <f>Congé!F6</f>
        <v>MATEO</v>
      </c>
      <c r="C6" s="5" t="str">
        <f t="shared" ref="C6:M7" si="3">IF($A6=C$5,"12h",IF($A6="","",""))</f>
        <v/>
      </c>
      <c r="D6" s="5" t="str">
        <f t="shared" si="3"/>
        <v/>
      </c>
      <c r="E6" s="5" t="str">
        <f t="shared" si="3"/>
        <v/>
      </c>
      <c r="F6" s="5" t="str">
        <f t="shared" si="3"/>
        <v/>
      </c>
      <c r="G6" s="5" t="str">
        <f t="shared" si="3"/>
        <v/>
      </c>
      <c r="H6" s="5" t="str">
        <f t="shared" si="3"/>
        <v/>
      </c>
      <c r="I6" s="5" t="str">
        <f t="shared" si="3"/>
        <v/>
      </c>
      <c r="J6" s="5" t="str">
        <f t="shared" si="3"/>
        <v/>
      </c>
      <c r="K6" s="5" t="str">
        <f t="shared" si="3"/>
        <v>12h</v>
      </c>
      <c r="L6" s="5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  <c r="AA6" s="185" t="s">
        <v>183</v>
      </c>
      <c r="AB6" s="186"/>
      <c r="AC6" s="189">
        <f>Congé!N28</f>
        <v>5</v>
      </c>
      <c r="AD6" s="83"/>
    </row>
    <row r="7" spans="1:30" s="132" customFormat="1" ht="18" customHeight="1" x14ac:dyDescent="0.2">
      <c r="A7" s="2">
        <f>Congé!E7</f>
        <v>9</v>
      </c>
      <c r="B7" s="2" t="str">
        <f>Congé!F7</f>
        <v>BARREAU</v>
      </c>
      <c r="C7" s="5" t="str">
        <f t="shared" si="3"/>
        <v/>
      </c>
      <c r="D7" s="5" t="str">
        <f t="shared" si="3"/>
        <v/>
      </c>
      <c r="E7" s="5" t="str">
        <f t="shared" si="3"/>
        <v/>
      </c>
      <c r="F7" s="5" t="str">
        <f t="shared" si="3"/>
        <v/>
      </c>
      <c r="G7" s="5" t="str">
        <f t="shared" si="3"/>
        <v/>
      </c>
      <c r="H7" s="5" t="str">
        <f t="shared" si="3"/>
        <v/>
      </c>
      <c r="I7" s="5" t="str">
        <f t="shared" si="3"/>
        <v>12h</v>
      </c>
      <c r="J7" s="5" t="str">
        <f t="shared" si="3"/>
        <v/>
      </c>
      <c r="K7" s="5" t="str">
        <f t="shared" si="3"/>
        <v/>
      </c>
      <c r="L7" s="5" t="str">
        <f t="shared" si="3"/>
        <v/>
      </c>
      <c r="M7" s="1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  <c r="AA7" s="189"/>
      <c r="AB7" s="189" t="s">
        <v>184</v>
      </c>
      <c r="AC7" s="84" t="s">
        <v>185</v>
      </c>
      <c r="AD7" s="85" t="s">
        <v>186</v>
      </c>
    </row>
    <row r="8" spans="1:30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  <c r="AA8" s="189" t="s">
        <v>96</v>
      </c>
      <c r="AB8" s="189">
        <f>Congé!M30</f>
        <v>3</v>
      </c>
      <c r="AC8" s="189">
        <f>Congé!N30</f>
        <v>1</v>
      </c>
      <c r="AD8" s="189">
        <f>Congé!O30</f>
        <v>2</v>
      </c>
    </row>
    <row r="9" spans="1:30" ht="18" customHeight="1" x14ac:dyDescent="0.2">
      <c r="A9" s="2">
        <f>Congé!E9</f>
        <v>10</v>
      </c>
      <c r="B9" s="2" t="str">
        <f>Congé!F9</f>
        <v>CARTIER</v>
      </c>
      <c r="C9" s="5" t="str">
        <f t="shared" ref="C9:M12" si="4">IF($A9=C$5,"12h",IF($A9="","",""))</f>
        <v/>
      </c>
      <c r="D9" s="5" t="str">
        <f t="shared" si="4"/>
        <v/>
      </c>
      <c r="E9" s="5" t="str">
        <f t="shared" si="4"/>
        <v/>
      </c>
      <c r="F9" s="5" t="str">
        <f t="shared" si="4"/>
        <v/>
      </c>
      <c r="G9" s="5" t="str">
        <f t="shared" si="4"/>
        <v/>
      </c>
      <c r="H9" s="5" t="str">
        <f t="shared" si="4"/>
        <v/>
      </c>
      <c r="I9" s="5" t="str">
        <f t="shared" si="4"/>
        <v/>
      </c>
      <c r="J9" s="5" t="str">
        <f t="shared" si="4"/>
        <v>12h</v>
      </c>
      <c r="K9" s="5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  <c r="AA9" s="189" t="s">
        <v>97</v>
      </c>
      <c r="AB9" s="189">
        <f>Congé!M31</f>
        <v>7</v>
      </c>
      <c r="AC9" s="189">
        <f>Congé!N31</f>
        <v>3</v>
      </c>
      <c r="AD9" s="189">
        <f>Congé!O31</f>
        <v>4</v>
      </c>
    </row>
    <row r="10" spans="1:30" ht="18" customHeight="1" x14ac:dyDescent="0.2">
      <c r="A10" s="2">
        <f>Congé!E10</f>
        <v>4</v>
      </c>
      <c r="B10" s="2" t="str">
        <f>Congé!F10</f>
        <v>CARTAUT</v>
      </c>
      <c r="C10" s="5" t="str">
        <f t="shared" si="4"/>
        <v/>
      </c>
      <c r="D10" s="5" t="str">
        <f t="shared" si="4"/>
        <v>12h</v>
      </c>
      <c r="E10" s="5" t="str">
        <f t="shared" si="4"/>
        <v/>
      </c>
      <c r="F10" s="5" t="str">
        <f t="shared" si="4"/>
        <v/>
      </c>
      <c r="G10" s="5" t="str">
        <f t="shared" si="4"/>
        <v/>
      </c>
      <c r="H10" s="5" t="str">
        <f t="shared" si="4"/>
        <v/>
      </c>
      <c r="I10" s="5" t="str">
        <f t="shared" si="4"/>
        <v/>
      </c>
      <c r="J10" s="5" t="str">
        <f t="shared" si="4"/>
        <v/>
      </c>
      <c r="K10" s="5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  <c r="AA10" s="189" t="s">
        <v>131</v>
      </c>
      <c r="AB10" s="189">
        <f>Congé!M32</f>
        <v>13</v>
      </c>
      <c r="AC10" s="189">
        <f>Congé!N32</f>
        <v>5</v>
      </c>
      <c r="AD10" s="189">
        <f>Congé!O32</f>
        <v>8</v>
      </c>
    </row>
    <row r="11" spans="1:30" ht="18" hidden="1" customHeight="1" x14ac:dyDescent="0.2">
      <c r="A11" s="2">
        <f>Congé!E11</f>
        <v>0</v>
      </c>
      <c r="B11" s="2">
        <f>Congé!F11</f>
        <v>0</v>
      </c>
      <c r="C11" s="5" t="str">
        <f t="shared" si="4"/>
        <v/>
      </c>
      <c r="D11" s="5" t="str">
        <f t="shared" si="4"/>
        <v/>
      </c>
      <c r="E11" s="5" t="str">
        <f t="shared" si="4"/>
        <v/>
      </c>
      <c r="F11" s="5"/>
      <c r="G11" s="5"/>
      <c r="H11" s="5"/>
      <c r="I11" s="5"/>
      <c r="J11" s="5"/>
      <c r="K11" s="5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30" ht="18" customHeight="1" x14ac:dyDescent="0.2">
      <c r="A12" s="2">
        <f>Congé!E12</f>
        <v>6</v>
      </c>
      <c r="B12" s="2" t="str">
        <f>Congé!F12</f>
        <v>HUGUES</v>
      </c>
      <c r="C12" s="5" t="str">
        <f t="shared" si="4"/>
        <v/>
      </c>
      <c r="D12" s="5" t="str">
        <f t="shared" si="4"/>
        <v/>
      </c>
      <c r="E12" s="5" t="str">
        <f t="shared" si="4"/>
        <v/>
      </c>
      <c r="F12" s="5" t="str">
        <f t="shared" si="4"/>
        <v>12h</v>
      </c>
      <c r="G12" s="5" t="str">
        <f t="shared" si="4"/>
        <v/>
      </c>
      <c r="H12" s="5" t="str">
        <f t="shared" si="4"/>
        <v/>
      </c>
      <c r="I12" s="5" t="str">
        <f t="shared" si="4"/>
        <v/>
      </c>
      <c r="J12" s="5" t="str">
        <f t="shared" si="4"/>
        <v/>
      </c>
      <c r="K12" s="5" t="str">
        <f t="shared" si="4"/>
        <v/>
      </c>
      <c r="L12" s="5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30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30" s="132" customFormat="1" ht="18" customHeight="1" x14ac:dyDescent="0.2">
      <c r="A14" s="2">
        <f>Congé!E14</f>
        <v>8</v>
      </c>
      <c r="B14" s="2" t="str">
        <f>Congé!F14</f>
        <v>SELLES</v>
      </c>
      <c r="C14" s="5" t="str">
        <f t="shared" ref="C14:M20" si="5">IF($A14=C$5,"12h",IF($A14="","",""))</f>
        <v/>
      </c>
      <c r="D14" s="5" t="str">
        <f t="shared" si="5"/>
        <v/>
      </c>
      <c r="E14" s="5" t="str">
        <f t="shared" si="5"/>
        <v/>
      </c>
      <c r="F14" s="5" t="str">
        <f t="shared" si="5"/>
        <v/>
      </c>
      <c r="G14" s="5" t="str">
        <f t="shared" si="5"/>
        <v/>
      </c>
      <c r="H14" s="5" t="str">
        <f t="shared" si="5"/>
        <v>12h</v>
      </c>
      <c r="I14" s="5" t="str">
        <f t="shared" si="5"/>
        <v/>
      </c>
      <c r="J14" s="5" t="str">
        <f t="shared" si="5"/>
        <v/>
      </c>
      <c r="K14" s="5" t="str">
        <f t="shared" si="5"/>
        <v/>
      </c>
      <c r="L14" s="5" t="str">
        <f t="shared" si="5"/>
        <v/>
      </c>
      <c r="M14" s="1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30" ht="18" customHeight="1" x14ac:dyDescent="0.2">
      <c r="A15" s="2">
        <f>Congé!E15</f>
        <v>9</v>
      </c>
      <c r="B15" s="2" t="str">
        <f>Congé!F15</f>
        <v>MASSELIN</v>
      </c>
      <c r="C15" s="5" t="str">
        <f t="shared" si="5"/>
        <v/>
      </c>
      <c r="D15" s="5" t="str">
        <f t="shared" si="5"/>
        <v/>
      </c>
      <c r="E15" s="5" t="str">
        <f t="shared" si="5"/>
        <v/>
      </c>
      <c r="F15" s="5" t="str">
        <f t="shared" si="5"/>
        <v/>
      </c>
      <c r="G15" s="5" t="str">
        <f t="shared" si="5"/>
        <v/>
      </c>
      <c r="H15" s="5" t="str">
        <f t="shared" si="5"/>
        <v/>
      </c>
      <c r="I15" s="5" t="str">
        <f t="shared" si="5"/>
        <v>12h</v>
      </c>
      <c r="J15" s="5" t="str">
        <f t="shared" si="5"/>
        <v/>
      </c>
      <c r="K15" s="5" t="str">
        <f t="shared" si="5"/>
        <v/>
      </c>
      <c r="L15" s="5" t="str">
        <f t="shared" si="5"/>
        <v/>
      </c>
      <c r="M15" s="1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30" ht="18" hidden="1" customHeight="1" x14ac:dyDescent="0.2">
      <c r="A16" s="2">
        <f>Congé!E16</f>
        <v>0</v>
      </c>
      <c r="B16" s="2">
        <f>Congé!F16</f>
        <v>0</v>
      </c>
      <c r="C16" s="5" t="str">
        <f t="shared" si="5"/>
        <v/>
      </c>
      <c r="D16" s="5" t="str">
        <f t="shared" si="5"/>
        <v/>
      </c>
      <c r="E16" s="5" t="str">
        <f t="shared" si="5"/>
        <v/>
      </c>
      <c r="F16" s="5" t="str">
        <f t="shared" si="5"/>
        <v/>
      </c>
      <c r="G16" s="5" t="str">
        <f t="shared" si="5"/>
        <v/>
      </c>
      <c r="H16" s="5" t="str">
        <f t="shared" si="5"/>
        <v/>
      </c>
      <c r="I16" s="5" t="str">
        <f t="shared" si="5"/>
        <v/>
      </c>
      <c r="J16" s="5" t="str">
        <f t="shared" si="5"/>
        <v/>
      </c>
      <c r="K16" s="5" t="str">
        <f t="shared" si="5"/>
        <v/>
      </c>
      <c r="L16" s="5" t="str">
        <f t="shared" si="5"/>
        <v/>
      </c>
      <c r="M16" s="1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5" t="str">
        <f t="shared" si="5"/>
        <v/>
      </c>
      <c r="D17" s="5" t="str">
        <f t="shared" si="5"/>
        <v/>
      </c>
      <c r="E17" s="5" t="str">
        <f t="shared" si="5"/>
        <v/>
      </c>
      <c r="F17" s="5" t="str">
        <f t="shared" si="5"/>
        <v/>
      </c>
      <c r="G17" s="5" t="str">
        <f t="shared" si="5"/>
        <v/>
      </c>
      <c r="H17" s="5" t="str">
        <f t="shared" si="5"/>
        <v/>
      </c>
      <c r="I17" s="5" t="str">
        <f t="shared" si="5"/>
        <v/>
      </c>
      <c r="J17" s="5" t="str">
        <f t="shared" si="5"/>
        <v/>
      </c>
      <c r="K17" s="5" t="str">
        <f t="shared" si="5"/>
        <v>12h</v>
      </c>
      <c r="L17" s="5" t="str">
        <f t="shared" si="5"/>
        <v/>
      </c>
      <c r="M17" s="1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5" t="str">
        <f t="shared" si="5"/>
        <v/>
      </c>
      <c r="D18" s="5" t="str">
        <f t="shared" si="5"/>
        <v/>
      </c>
      <c r="E18" s="5" t="str">
        <f t="shared" si="5"/>
        <v/>
      </c>
      <c r="F18" s="5" t="str">
        <f t="shared" si="5"/>
        <v/>
      </c>
      <c r="G18" s="5" t="str">
        <f t="shared" si="5"/>
        <v/>
      </c>
      <c r="H18" s="5" t="str">
        <f t="shared" si="5"/>
        <v/>
      </c>
      <c r="I18" s="5" t="str">
        <f t="shared" si="5"/>
        <v/>
      </c>
      <c r="J18" s="5" t="str">
        <f t="shared" si="5"/>
        <v/>
      </c>
      <c r="K18" s="5" t="str">
        <f t="shared" si="5"/>
        <v/>
      </c>
      <c r="L18" s="5" t="str">
        <f t="shared" si="5"/>
        <v>12h</v>
      </c>
      <c r="M18" s="1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5" t="str">
        <f t="shared" si="5"/>
        <v/>
      </c>
      <c r="D19" s="5" t="str">
        <f t="shared" si="5"/>
        <v/>
      </c>
      <c r="E19" s="5" t="str">
        <f t="shared" si="5"/>
        <v/>
      </c>
      <c r="F19" s="5" t="str">
        <f t="shared" si="5"/>
        <v>12h</v>
      </c>
      <c r="G19" s="5" t="str">
        <f t="shared" si="5"/>
        <v/>
      </c>
      <c r="H19" s="5" t="str">
        <f t="shared" si="5"/>
        <v/>
      </c>
      <c r="I19" s="5" t="str">
        <f t="shared" si="5"/>
        <v/>
      </c>
      <c r="J19" s="5" t="str">
        <f t="shared" si="5"/>
        <v/>
      </c>
      <c r="K19" s="5" t="str">
        <f t="shared" si="5"/>
        <v/>
      </c>
      <c r="L19" s="5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5" t="str">
        <f t="shared" si="5"/>
        <v/>
      </c>
      <c r="D20" s="5" t="str">
        <f t="shared" si="5"/>
        <v/>
      </c>
      <c r="E20" s="5" t="str">
        <f t="shared" si="5"/>
        <v>12h</v>
      </c>
      <c r="F20" s="5" t="str">
        <f t="shared" si="5"/>
        <v/>
      </c>
      <c r="G20" s="5" t="str">
        <f t="shared" si="5"/>
        <v/>
      </c>
      <c r="H20" s="5" t="str">
        <f t="shared" si="5"/>
        <v/>
      </c>
      <c r="I20" s="5" t="str">
        <f t="shared" si="5"/>
        <v/>
      </c>
      <c r="J20" s="5" t="str">
        <f t="shared" si="5"/>
        <v/>
      </c>
      <c r="K20" s="5" t="str">
        <f t="shared" si="5"/>
        <v/>
      </c>
      <c r="L20" s="5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5" t="str">
        <f t="shared" ref="C22:M32" si="6">IF($A22=C$5,"12h",IF($A22="","",""))</f>
        <v/>
      </c>
      <c r="D22" s="5" t="str">
        <f t="shared" si="6"/>
        <v/>
      </c>
      <c r="E22" s="5" t="str">
        <f t="shared" si="6"/>
        <v/>
      </c>
      <c r="F22" s="5" t="str">
        <f t="shared" si="6"/>
        <v/>
      </c>
      <c r="G22" s="5" t="str">
        <f t="shared" si="6"/>
        <v/>
      </c>
      <c r="H22" s="5" t="str">
        <f t="shared" si="6"/>
        <v/>
      </c>
      <c r="I22" s="5" t="str">
        <f t="shared" si="6"/>
        <v>12h</v>
      </c>
      <c r="J22" s="5" t="str">
        <f t="shared" si="6"/>
        <v/>
      </c>
      <c r="K22" s="5" t="str">
        <f t="shared" si="6"/>
        <v/>
      </c>
      <c r="L22" s="5" t="str">
        <f t="shared" si="6"/>
        <v/>
      </c>
      <c r="M22" s="1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5" t="str">
        <f t="shared" si="6"/>
        <v/>
      </c>
      <c r="D23" s="5" t="str">
        <f t="shared" si="6"/>
        <v/>
      </c>
      <c r="E23" s="5" t="str">
        <f t="shared" si="6"/>
        <v/>
      </c>
      <c r="F23" s="5" t="str">
        <f t="shared" si="6"/>
        <v>12h</v>
      </c>
      <c r="G23" s="5" t="str">
        <f t="shared" si="6"/>
        <v/>
      </c>
      <c r="H23" s="5" t="str">
        <f t="shared" si="6"/>
        <v/>
      </c>
      <c r="I23" s="5" t="str">
        <f t="shared" si="6"/>
        <v/>
      </c>
      <c r="J23" s="5" t="str">
        <f t="shared" si="6"/>
        <v/>
      </c>
      <c r="K23" s="5" t="str">
        <f t="shared" si="6"/>
        <v/>
      </c>
      <c r="L23" s="5" t="str">
        <f t="shared" si="6"/>
        <v/>
      </c>
      <c r="M23" s="1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5" t="str">
        <f t="shared" si="6"/>
        <v/>
      </c>
      <c r="D24" s="5" t="str">
        <f t="shared" si="6"/>
        <v/>
      </c>
      <c r="E24" s="5" t="str">
        <f t="shared" si="6"/>
        <v/>
      </c>
      <c r="F24" s="5" t="str">
        <f t="shared" si="6"/>
        <v/>
      </c>
      <c r="G24" s="5" t="str">
        <f t="shared" si="6"/>
        <v/>
      </c>
      <c r="H24" s="5" t="str">
        <f t="shared" si="6"/>
        <v/>
      </c>
      <c r="I24" s="5" t="str">
        <f t="shared" si="6"/>
        <v/>
      </c>
      <c r="J24" s="5" t="str">
        <f t="shared" si="6"/>
        <v>12h</v>
      </c>
      <c r="K24" s="5" t="str">
        <f t="shared" si="6"/>
        <v/>
      </c>
      <c r="L24" s="5" t="str">
        <f t="shared" si="6"/>
        <v/>
      </c>
      <c r="M24" s="1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5" t="str">
        <f t="shared" si="6"/>
        <v/>
      </c>
      <c r="D25" s="5" t="str">
        <f t="shared" si="6"/>
        <v/>
      </c>
      <c r="E25" s="5" t="str">
        <f t="shared" si="6"/>
        <v/>
      </c>
      <c r="F25" s="5" t="str">
        <f t="shared" si="6"/>
        <v/>
      </c>
      <c r="G25" s="5" t="str">
        <f t="shared" si="6"/>
        <v>12h</v>
      </c>
      <c r="H25" s="5" t="str">
        <f t="shared" si="6"/>
        <v/>
      </c>
      <c r="I25" s="5" t="str">
        <f t="shared" si="6"/>
        <v/>
      </c>
      <c r="J25" s="5" t="str">
        <f t="shared" si="6"/>
        <v/>
      </c>
      <c r="K25" s="5" t="str">
        <f t="shared" si="6"/>
        <v/>
      </c>
      <c r="L25" s="5" t="str">
        <f t="shared" si="6"/>
        <v/>
      </c>
      <c r="M25" s="1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5" t="str">
        <f t="shared" si="6"/>
        <v>12h</v>
      </c>
      <c r="D26" s="5" t="str">
        <f t="shared" si="6"/>
        <v/>
      </c>
      <c r="E26" s="5" t="str">
        <f t="shared" si="6"/>
        <v/>
      </c>
      <c r="F26" s="5" t="str">
        <f t="shared" si="6"/>
        <v/>
      </c>
      <c r="G26" s="5" t="str">
        <f t="shared" si="6"/>
        <v/>
      </c>
      <c r="H26" s="5" t="str">
        <f t="shared" si="6"/>
        <v/>
      </c>
      <c r="I26" s="5" t="str">
        <f t="shared" si="6"/>
        <v/>
      </c>
      <c r="J26" s="5" t="str">
        <f t="shared" si="6"/>
        <v/>
      </c>
      <c r="K26" s="5" t="str">
        <f t="shared" si="6"/>
        <v/>
      </c>
      <c r="L26" s="5" t="str">
        <f t="shared" si="6"/>
        <v/>
      </c>
      <c r="M26" s="1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5" t="str">
        <f t="shared" si="6"/>
        <v/>
      </c>
      <c r="D27" s="5" t="str">
        <f t="shared" si="6"/>
        <v/>
      </c>
      <c r="E27" s="5" t="str">
        <f t="shared" si="6"/>
        <v/>
      </c>
      <c r="F27" s="5" t="str">
        <f t="shared" si="6"/>
        <v/>
      </c>
      <c r="G27" s="5" t="str">
        <f t="shared" si="6"/>
        <v/>
      </c>
      <c r="H27" s="5" t="str">
        <f t="shared" si="6"/>
        <v/>
      </c>
      <c r="I27" s="5" t="str">
        <f t="shared" si="6"/>
        <v/>
      </c>
      <c r="J27" s="5" t="str">
        <f t="shared" si="6"/>
        <v>12h</v>
      </c>
      <c r="K27" s="5" t="str">
        <f t="shared" si="6"/>
        <v/>
      </c>
      <c r="L27" s="5" t="str">
        <f t="shared" si="6"/>
        <v/>
      </c>
      <c r="M27" s="1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5" t="str">
        <f t="shared" si="6"/>
        <v/>
      </c>
      <c r="D28" s="5" t="str">
        <f t="shared" si="6"/>
        <v>12h</v>
      </c>
      <c r="E28" s="5" t="str">
        <f t="shared" si="6"/>
        <v/>
      </c>
      <c r="F28" s="5" t="str">
        <f t="shared" si="6"/>
        <v/>
      </c>
      <c r="G28" s="5" t="str">
        <f t="shared" si="6"/>
        <v/>
      </c>
      <c r="H28" s="5" t="str">
        <f t="shared" si="6"/>
        <v/>
      </c>
      <c r="I28" s="5" t="str">
        <f t="shared" si="6"/>
        <v/>
      </c>
      <c r="J28" s="5" t="str">
        <f t="shared" si="6"/>
        <v/>
      </c>
      <c r="K28" s="5" t="str">
        <f t="shared" si="6"/>
        <v/>
      </c>
      <c r="L28" s="5" t="str">
        <f t="shared" si="6"/>
        <v/>
      </c>
      <c r="M28" s="1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5" t="str">
        <f t="shared" si="6"/>
        <v/>
      </c>
      <c r="D29" s="5" t="str">
        <f t="shared" si="6"/>
        <v/>
      </c>
      <c r="E29" s="5" t="str">
        <f t="shared" si="6"/>
        <v/>
      </c>
      <c r="F29" s="5" t="str">
        <f t="shared" si="6"/>
        <v/>
      </c>
      <c r="G29" s="5" t="str">
        <f t="shared" si="6"/>
        <v/>
      </c>
      <c r="H29" s="5" t="str">
        <f t="shared" si="6"/>
        <v/>
      </c>
      <c r="I29" s="5" t="str">
        <f t="shared" si="6"/>
        <v/>
      </c>
      <c r="J29" s="5" t="str">
        <f t="shared" si="6"/>
        <v/>
      </c>
      <c r="K29" s="5" t="str">
        <f t="shared" si="6"/>
        <v/>
      </c>
      <c r="L29" s="5" t="str">
        <f t="shared" si="6"/>
        <v>12h</v>
      </c>
      <c r="M29" s="1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5" t="str">
        <f t="shared" si="6"/>
        <v/>
      </c>
      <c r="D30" s="5" t="str">
        <f t="shared" si="6"/>
        <v/>
      </c>
      <c r="E30" s="5" t="str">
        <f t="shared" si="6"/>
        <v/>
      </c>
      <c r="F30" s="5" t="str">
        <f t="shared" si="6"/>
        <v/>
      </c>
      <c r="G30" s="5" t="str">
        <f t="shared" si="6"/>
        <v/>
      </c>
      <c r="H30" s="5" t="str">
        <f t="shared" si="6"/>
        <v>12h</v>
      </c>
      <c r="I30" s="5" t="str">
        <f t="shared" si="6"/>
        <v/>
      </c>
      <c r="J30" s="5" t="str">
        <f t="shared" si="6"/>
        <v/>
      </c>
      <c r="K30" s="5" t="str">
        <f t="shared" si="6"/>
        <v/>
      </c>
      <c r="L30" s="5" t="str">
        <f t="shared" si="6"/>
        <v/>
      </c>
      <c r="M30" s="1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5" t="str">
        <f t="shared" si="6"/>
        <v>12h</v>
      </c>
      <c r="D31" s="5" t="str">
        <f t="shared" si="6"/>
        <v/>
      </c>
      <c r="E31" s="5" t="str">
        <f t="shared" si="6"/>
        <v/>
      </c>
      <c r="F31" s="5" t="str">
        <f t="shared" si="6"/>
        <v/>
      </c>
      <c r="G31" s="5" t="str">
        <f t="shared" si="6"/>
        <v/>
      </c>
      <c r="H31" s="5" t="str">
        <f t="shared" si="6"/>
        <v/>
      </c>
      <c r="I31" s="5" t="str">
        <f t="shared" si="6"/>
        <v/>
      </c>
      <c r="J31" s="5" t="str">
        <f t="shared" si="6"/>
        <v/>
      </c>
      <c r="K31" s="5" t="str">
        <f t="shared" si="6"/>
        <v/>
      </c>
      <c r="L31" s="5" t="str">
        <f t="shared" si="6"/>
        <v/>
      </c>
      <c r="M31" s="1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5" t="str">
        <f t="shared" si="6"/>
        <v/>
      </c>
      <c r="D32" s="5" t="str">
        <f t="shared" si="6"/>
        <v/>
      </c>
      <c r="E32" s="5" t="str">
        <f t="shared" si="6"/>
        <v/>
      </c>
      <c r="F32" s="5" t="str">
        <f t="shared" si="6"/>
        <v/>
      </c>
      <c r="G32" s="5" t="str">
        <f t="shared" si="6"/>
        <v/>
      </c>
      <c r="H32" s="5" t="str">
        <f t="shared" si="6"/>
        <v/>
      </c>
      <c r="I32" s="5" t="str">
        <f t="shared" si="6"/>
        <v/>
      </c>
      <c r="J32" s="5" t="str">
        <f t="shared" si="6"/>
        <v/>
      </c>
      <c r="K32" s="5" t="str">
        <f t="shared" si="6"/>
        <v/>
      </c>
      <c r="L32" s="5" t="str">
        <f t="shared" si="6"/>
        <v/>
      </c>
      <c r="M32" s="1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5" t="str">
        <f>IF($A33=C$5,"12h",IF($A33="","",""))</f>
        <v/>
      </c>
      <c r="D33" s="5" t="str">
        <f>IF($A33=D$5,"12h",IF($A33="","",""))</f>
        <v/>
      </c>
      <c r="E33" s="5" t="str">
        <f t="shared" ref="C33:M52" si="7">IF($A33=E$5,"12h",IF($A33="","",""))</f>
        <v>12h</v>
      </c>
      <c r="F33" s="5" t="str">
        <f t="shared" si="7"/>
        <v/>
      </c>
      <c r="G33" s="5" t="str">
        <f t="shared" si="7"/>
        <v/>
      </c>
      <c r="H33" s="5" t="str">
        <f t="shared" si="7"/>
        <v/>
      </c>
      <c r="I33" s="5" t="str">
        <f t="shared" si="7"/>
        <v/>
      </c>
      <c r="J33" s="5" t="str">
        <f t="shared" si="7"/>
        <v/>
      </c>
      <c r="K33" s="5" t="str">
        <f t="shared" si="7"/>
        <v/>
      </c>
      <c r="L33" s="5" t="str">
        <f t="shared" si="7"/>
        <v/>
      </c>
      <c r="M33" s="1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26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5" t="str">
        <f t="shared" ref="C35:D51" si="8">IF($A35=C$5,"12h",IF($A35="","",""))</f>
        <v/>
      </c>
      <c r="D35" s="5" t="str">
        <f t="shared" si="7"/>
        <v/>
      </c>
      <c r="E35" s="5" t="str">
        <f t="shared" si="7"/>
        <v/>
      </c>
      <c r="F35" s="5" t="str">
        <f t="shared" si="7"/>
        <v>12h</v>
      </c>
      <c r="G35" s="5" t="str">
        <f t="shared" si="7"/>
        <v/>
      </c>
      <c r="H35" s="5" t="str">
        <f t="shared" si="7"/>
        <v/>
      </c>
      <c r="I35" s="5" t="str">
        <f t="shared" si="7"/>
        <v/>
      </c>
      <c r="J35" s="5" t="str">
        <f t="shared" si="7"/>
        <v/>
      </c>
      <c r="K35" s="5" t="str">
        <f t="shared" si="7"/>
        <v/>
      </c>
      <c r="L35" s="5" t="str">
        <f t="shared" si="7"/>
        <v/>
      </c>
      <c r="M35" s="1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5" t="str">
        <f t="shared" si="8"/>
        <v/>
      </c>
      <c r="D36" s="5" t="str">
        <f t="shared" si="7"/>
        <v/>
      </c>
      <c r="E36" s="5" t="str">
        <f t="shared" si="7"/>
        <v/>
      </c>
      <c r="F36" s="5" t="str">
        <f t="shared" si="7"/>
        <v/>
      </c>
      <c r="G36" s="5" t="str">
        <f t="shared" si="7"/>
        <v>12h</v>
      </c>
      <c r="H36" s="5" t="str">
        <f t="shared" si="7"/>
        <v/>
      </c>
      <c r="I36" s="5" t="str">
        <f t="shared" si="7"/>
        <v/>
      </c>
      <c r="J36" s="5" t="str">
        <f t="shared" si="7"/>
        <v/>
      </c>
      <c r="K36" s="5" t="str">
        <f t="shared" si="7"/>
        <v/>
      </c>
      <c r="L36" s="5" t="str">
        <f t="shared" si="7"/>
        <v/>
      </c>
      <c r="M36" s="1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5" t="str">
        <f t="shared" si="8"/>
        <v/>
      </c>
      <c r="D37" s="5" t="str">
        <f t="shared" si="7"/>
        <v/>
      </c>
      <c r="E37" s="5" t="str">
        <f t="shared" si="7"/>
        <v/>
      </c>
      <c r="F37" s="5" t="str">
        <f t="shared" si="7"/>
        <v/>
      </c>
      <c r="G37" s="5" t="str">
        <f t="shared" si="7"/>
        <v/>
      </c>
      <c r="H37" s="5" t="str">
        <f t="shared" si="7"/>
        <v/>
      </c>
      <c r="I37" s="5" t="str">
        <f t="shared" si="7"/>
        <v/>
      </c>
      <c r="J37" s="5" t="str">
        <f t="shared" si="7"/>
        <v/>
      </c>
      <c r="K37" s="5" t="str">
        <f t="shared" si="7"/>
        <v>12h</v>
      </c>
      <c r="L37" s="5" t="str">
        <f t="shared" si="7"/>
        <v/>
      </c>
      <c r="M37" s="1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26" s="132" customFormat="1" ht="18" customHeight="1" x14ac:dyDescent="0.2">
      <c r="A38" s="2">
        <f>Congé!E38</f>
        <v>7</v>
      </c>
      <c r="B38" s="2" t="str">
        <f>Congé!F38</f>
        <v>DYLIK</v>
      </c>
      <c r="C38" s="5" t="str">
        <f t="shared" si="8"/>
        <v/>
      </c>
      <c r="D38" s="5" t="str">
        <f t="shared" si="7"/>
        <v/>
      </c>
      <c r="E38" s="5" t="str">
        <f t="shared" si="7"/>
        <v/>
      </c>
      <c r="F38" s="5" t="str">
        <f t="shared" si="7"/>
        <v/>
      </c>
      <c r="G38" s="5" t="str">
        <f t="shared" si="7"/>
        <v>12h</v>
      </c>
      <c r="H38" s="5" t="str">
        <f t="shared" si="7"/>
        <v/>
      </c>
      <c r="I38" s="5" t="str">
        <f t="shared" si="7"/>
        <v/>
      </c>
      <c r="J38" s="5" t="str">
        <f t="shared" si="7"/>
        <v/>
      </c>
      <c r="K38" s="5" t="str">
        <f t="shared" si="7"/>
        <v/>
      </c>
      <c r="L38" s="5" t="str">
        <f t="shared" si="7"/>
        <v/>
      </c>
      <c r="M38" s="1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1</v>
      </c>
      <c r="V38" s="120">
        <f t="shared" ca="1" si="2"/>
        <v>1</v>
      </c>
      <c r="W38" s="120">
        <f t="shared" ca="1" si="2"/>
        <v>2</v>
      </c>
      <c r="X38" s="140"/>
      <c r="Y38" s="140"/>
      <c r="Z38" s="14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5" t="str">
        <f t="shared" si="8"/>
        <v/>
      </c>
      <c r="D40" s="5" t="str">
        <f t="shared" si="7"/>
        <v/>
      </c>
      <c r="E40" s="5" t="str">
        <f t="shared" si="7"/>
        <v/>
      </c>
      <c r="F40" s="5" t="str">
        <f t="shared" si="7"/>
        <v/>
      </c>
      <c r="G40" s="5" t="str">
        <f t="shared" si="7"/>
        <v/>
      </c>
      <c r="H40" s="5" t="str">
        <f t="shared" si="7"/>
        <v/>
      </c>
      <c r="I40" s="5" t="str">
        <f t="shared" si="7"/>
        <v>12h</v>
      </c>
      <c r="J40" s="5" t="str">
        <f t="shared" si="7"/>
        <v/>
      </c>
      <c r="K40" s="5" t="str">
        <f t="shared" si="7"/>
        <v/>
      </c>
      <c r="L40" s="5" t="str">
        <f t="shared" si="7"/>
        <v/>
      </c>
      <c r="M40" s="1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5" t="str">
        <f t="shared" si="8"/>
        <v/>
      </c>
      <c r="D41" s="5" t="str">
        <f t="shared" si="7"/>
        <v/>
      </c>
      <c r="E41" s="5" t="str">
        <f t="shared" si="7"/>
        <v/>
      </c>
      <c r="F41" s="5" t="str">
        <f t="shared" si="7"/>
        <v/>
      </c>
      <c r="G41" s="5" t="str">
        <f t="shared" si="7"/>
        <v/>
      </c>
      <c r="H41" s="5" t="str">
        <f t="shared" si="7"/>
        <v/>
      </c>
      <c r="I41" s="5" t="str">
        <f t="shared" si="7"/>
        <v>12h</v>
      </c>
      <c r="J41" s="5" t="str">
        <f t="shared" si="7"/>
        <v/>
      </c>
      <c r="K41" s="5" t="str">
        <f t="shared" si="7"/>
        <v/>
      </c>
      <c r="L41" s="5" t="str">
        <f t="shared" si="7"/>
        <v/>
      </c>
      <c r="M41" s="1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5" t="str">
        <f t="shared" si="8"/>
        <v/>
      </c>
      <c r="D42" s="5" t="str">
        <f t="shared" si="7"/>
        <v/>
      </c>
      <c r="E42" s="5" t="str">
        <f t="shared" si="7"/>
        <v/>
      </c>
      <c r="F42" s="5" t="str">
        <f t="shared" si="7"/>
        <v/>
      </c>
      <c r="G42" s="5" t="str">
        <f t="shared" si="7"/>
        <v>12h</v>
      </c>
      <c r="H42" s="5" t="str">
        <f t="shared" si="7"/>
        <v/>
      </c>
      <c r="I42" s="5" t="str">
        <f t="shared" si="7"/>
        <v/>
      </c>
      <c r="J42" s="5" t="str">
        <f t="shared" si="7"/>
        <v/>
      </c>
      <c r="K42" s="5" t="str">
        <f t="shared" si="7"/>
        <v/>
      </c>
      <c r="L42" s="5" t="str">
        <f t="shared" si="7"/>
        <v/>
      </c>
      <c r="M42" s="1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5" t="str">
        <f t="shared" si="8"/>
        <v/>
      </c>
      <c r="D43" s="5" t="str">
        <f t="shared" si="7"/>
        <v/>
      </c>
      <c r="E43" s="5" t="str">
        <f t="shared" si="7"/>
        <v/>
      </c>
      <c r="F43" s="5" t="str">
        <f t="shared" si="7"/>
        <v/>
      </c>
      <c r="G43" s="5" t="str">
        <f t="shared" si="7"/>
        <v/>
      </c>
      <c r="H43" s="5" t="str">
        <f t="shared" si="7"/>
        <v>12h</v>
      </c>
      <c r="I43" s="5" t="str">
        <f t="shared" si="7"/>
        <v/>
      </c>
      <c r="J43" s="5" t="str">
        <f t="shared" si="7"/>
        <v/>
      </c>
      <c r="K43" s="5" t="str">
        <f t="shared" si="7"/>
        <v/>
      </c>
      <c r="L43" s="5" t="str">
        <f t="shared" si="7"/>
        <v/>
      </c>
      <c r="M43" s="1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5" t="str">
        <f t="shared" si="8"/>
        <v/>
      </c>
      <c r="D44" s="5" t="str">
        <f t="shared" si="7"/>
        <v/>
      </c>
      <c r="E44" s="5" t="str">
        <f t="shared" si="7"/>
        <v/>
      </c>
      <c r="F44" s="5" t="str">
        <f t="shared" si="7"/>
        <v/>
      </c>
      <c r="G44" s="5" t="str">
        <f t="shared" si="7"/>
        <v/>
      </c>
      <c r="H44" s="5" t="str">
        <f t="shared" si="7"/>
        <v/>
      </c>
      <c r="I44" s="5" t="str">
        <f t="shared" si="7"/>
        <v/>
      </c>
      <c r="J44" s="5" t="str">
        <f t="shared" si="7"/>
        <v/>
      </c>
      <c r="K44" s="5" t="str">
        <f t="shared" si="7"/>
        <v/>
      </c>
      <c r="L44" s="5" t="str">
        <f t="shared" si="7"/>
        <v>12h</v>
      </c>
      <c r="M44" s="1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5" t="str">
        <f t="shared" si="8"/>
        <v/>
      </c>
      <c r="D45" s="5" t="str">
        <f t="shared" si="7"/>
        <v/>
      </c>
      <c r="E45" s="5" t="str">
        <f t="shared" si="7"/>
        <v/>
      </c>
      <c r="F45" s="5" t="str">
        <f t="shared" si="7"/>
        <v/>
      </c>
      <c r="G45" s="5" t="str">
        <f t="shared" si="7"/>
        <v/>
      </c>
      <c r="H45" s="5" t="str">
        <f t="shared" si="7"/>
        <v/>
      </c>
      <c r="I45" s="5" t="str">
        <f t="shared" si="7"/>
        <v/>
      </c>
      <c r="J45" s="5" t="str">
        <f t="shared" si="7"/>
        <v/>
      </c>
      <c r="K45" s="5" t="str">
        <f t="shared" si="7"/>
        <v/>
      </c>
      <c r="L45" s="5" t="str">
        <f t="shared" si="7"/>
        <v/>
      </c>
      <c r="M45" s="1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26" s="132" customFormat="1" ht="18" customHeight="1" x14ac:dyDescent="0.2">
      <c r="A46" s="2">
        <f>Congé!E46</f>
        <v>5</v>
      </c>
      <c r="B46" s="2" t="str">
        <f>Congé!F46</f>
        <v>PERINO</v>
      </c>
      <c r="C46" s="5" t="str">
        <f t="shared" si="8"/>
        <v/>
      </c>
      <c r="D46" s="5" t="str">
        <f t="shared" si="7"/>
        <v/>
      </c>
      <c r="E46" s="5" t="str">
        <f t="shared" si="7"/>
        <v>12h</v>
      </c>
      <c r="F46" s="5" t="str">
        <f t="shared" si="7"/>
        <v/>
      </c>
      <c r="G46" s="5" t="str">
        <f t="shared" si="7"/>
        <v/>
      </c>
      <c r="H46" s="5" t="str">
        <f t="shared" si="7"/>
        <v/>
      </c>
      <c r="I46" s="5" t="str">
        <f t="shared" si="7"/>
        <v/>
      </c>
      <c r="J46" s="5" t="str">
        <f t="shared" si="7"/>
        <v/>
      </c>
      <c r="K46" s="5" t="str">
        <f t="shared" si="7"/>
        <v/>
      </c>
      <c r="L46" s="5" t="str">
        <f t="shared" si="7"/>
        <v/>
      </c>
      <c r="M46" s="1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26" s="132" customFormat="1" ht="18" customHeight="1" x14ac:dyDescent="0.2">
      <c r="A47" s="2">
        <f>Congé!E47</f>
        <v>10</v>
      </c>
      <c r="B47" s="2" t="str">
        <f>Congé!F47</f>
        <v>LUPI</v>
      </c>
      <c r="C47" s="5" t="str">
        <f t="shared" si="8"/>
        <v/>
      </c>
      <c r="D47" s="5" t="str">
        <f t="shared" si="7"/>
        <v/>
      </c>
      <c r="E47" s="5" t="str">
        <f t="shared" si="7"/>
        <v/>
      </c>
      <c r="F47" s="5" t="str">
        <f t="shared" si="7"/>
        <v/>
      </c>
      <c r="G47" s="5" t="str">
        <f t="shared" si="7"/>
        <v/>
      </c>
      <c r="H47" s="5" t="str">
        <f t="shared" si="7"/>
        <v/>
      </c>
      <c r="I47" s="5" t="str">
        <f t="shared" si="7"/>
        <v/>
      </c>
      <c r="J47" s="5" t="str">
        <f t="shared" si="7"/>
        <v>12h</v>
      </c>
      <c r="K47" s="5" t="str">
        <f t="shared" si="7"/>
        <v/>
      </c>
      <c r="L47" s="5" t="str">
        <f t="shared" si="7"/>
        <v/>
      </c>
      <c r="M47" s="1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26" s="132" customFormat="1" ht="18" customHeight="1" x14ac:dyDescent="0.2">
      <c r="A48" s="2">
        <f>Congé!E48</f>
        <v>4</v>
      </c>
      <c r="B48" s="2" t="str">
        <f>Congé!F48</f>
        <v>ROOS</v>
      </c>
      <c r="C48" s="5" t="str">
        <f t="shared" si="8"/>
        <v/>
      </c>
      <c r="D48" s="5" t="str">
        <f t="shared" si="8"/>
        <v>12h</v>
      </c>
      <c r="E48" s="5" t="str">
        <f t="shared" si="7"/>
        <v/>
      </c>
      <c r="F48" s="5" t="str">
        <f t="shared" si="7"/>
        <v/>
      </c>
      <c r="G48" s="5" t="str">
        <f t="shared" si="7"/>
        <v/>
      </c>
      <c r="H48" s="5" t="str">
        <f t="shared" si="7"/>
        <v/>
      </c>
      <c r="I48" s="5" t="str">
        <f t="shared" si="7"/>
        <v/>
      </c>
      <c r="J48" s="5" t="str">
        <f t="shared" si="7"/>
        <v/>
      </c>
      <c r="K48" s="5" t="str">
        <f t="shared" si="7"/>
        <v/>
      </c>
      <c r="L48" s="5" t="str">
        <f t="shared" si="7"/>
        <v/>
      </c>
      <c r="M48" s="1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30" s="132" customFormat="1" ht="18" customHeight="1" x14ac:dyDescent="0.2">
      <c r="A49" s="2">
        <f>Congé!E49</f>
        <v>1</v>
      </c>
      <c r="B49" s="2" t="str">
        <f>Congé!F49</f>
        <v>VALERIAN</v>
      </c>
      <c r="C49" s="5" t="str">
        <f t="shared" si="8"/>
        <v/>
      </c>
      <c r="D49" s="5" t="str">
        <f t="shared" si="7"/>
        <v/>
      </c>
      <c r="E49" s="5" t="str">
        <f t="shared" si="7"/>
        <v/>
      </c>
      <c r="F49" s="5" t="str">
        <f t="shared" si="7"/>
        <v/>
      </c>
      <c r="G49" s="5" t="str">
        <f t="shared" si="7"/>
        <v/>
      </c>
      <c r="H49" s="5" t="str">
        <f t="shared" si="7"/>
        <v/>
      </c>
      <c r="I49" s="5" t="str">
        <f t="shared" si="7"/>
        <v/>
      </c>
      <c r="J49" s="5" t="str">
        <f t="shared" si="7"/>
        <v/>
      </c>
      <c r="K49" s="5" t="str">
        <f t="shared" si="7"/>
        <v>12h</v>
      </c>
      <c r="L49" s="5" t="str">
        <f t="shared" si="7"/>
        <v/>
      </c>
      <c r="M49" s="1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30" s="132" customFormat="1" ht="18" customHeight="1" x14ac:dyDescent="0.2">
      <c r="A50" s="2">
        <f>Congé!E50</f>
        <v>3</v>
      </c>
      <c r="B50" s="2" t="str">
        <f>Congé!F50</f>
        <v>ROUSTAN</v>
      </c>
      <c r="C50" s="5" t="str">
        <f t="shared" si="8"/>
        <v>12h</v>
      </c>
      <c r="D50" s="5" t="str">
        <f t="shared" si="7"/>
        <v/>
      </c>
      <c r="E50" s="5" t="str">
        <f t="shared" si="7"/>
        <v/>
      </c>
      <c r="F50" s="5" t="str">
        <f t="shared" si="7"/>
        <v/>
      </c>
      <c r="G50" s="5" t="str">
        <f t="shared" si="7"/>
        <v/>
      </c>
      <c r="H50" s="5" t="str">
        <f t="shared" si="7"/>
        <v/>
      </c>
      <c r="I50" s="5" t="str">
        <f t="shared" si="7"/>
        <v/>
      </c>
      <c r="J50" s="5" t="str">
        <f t="shared" si="7"/>
        <v/>
      </c>
      <c r="K50" s="5" t="str">
        <f t="shared" si="7"/>
        <v/>
      </c>
      <c r="L50" s="5" t="str">
        <f t="shared" si="7"/>
        <v/>
      </c>
      <c r="M50" s="1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30" s="132" customFormat="1" ht="18" customHeight="1" x14ac:dyDescent="0.2">
      <c r="A51" s="2">
        <f>Congé!E51</f>
        <v>1</v>
      </c>
      <c r="B51" s="2" t="str">
        <f>Congé!F51</f>
        <v>WENGER</v>
      </c>
      <c r="C51" s="5" t="str">
        <f t="shared" si="8"/>
        <v/>
      </c>
      <c r="D51" s="5" t="str">
        <f t="shared" si="7"/>
        <v/>
      </c>
      <c r="E51" s="5" t="str">
        <f t="shared" si="7"/>
        <v/>
      </c>
      <c r="F51" s="5" t="str">
        <f t="shared" si="7"/>
        <v/>
      </c>
      <c r="G51" s="5" t="str">
        <f t="shared" si="7"/>
        <v/>
      </c>
      <c r="H51" s="5" t="str">
        <f t="shared" si="7"/>
        <v/>
      </c>
      <c r="I51" s="5" t="str">
        <f t="shared" si="7"/>
        <v/>
      </c>
      <c r="J51" s="5" t="str">
        <f t="shared" si="7"/>
        <v/>
      </c>
      <c r="K51" s="5" t="str">
        <f t="shared" si="7"/>
        <v>12h</v>
      </c>
      <c r="L51" s="5" t="str">
        <f t="shared" si="7"/>
        <v/>
      </c>
      <c r="M51" s="1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30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5" t="str">
        <f t="shared" si="7"/>
        <v/>
      </c>
      <c r="D52" s="5" t="str">
        <f t="shared" si="7"/>
        <v/>
      </c>
      <c r="E52" s="5" t="str">
        <f t="shared" si="7"/>
        <v/>
      </c>
      <c r="F52" s="5" t="str">
        <f t="shared" si="7"/>
        <v/>
      </c>
      <c r="G52" s="5" t="str">
        <f t="shared" si="7"/>
        <v/>
      </c>
      <c r="H52" s="5" t="str">
        <f t="shared" si="7"/>
        <v>12h</v>
      </c>
      <c r="I52" s="5" t="str">
        <f t="shared" si="7"/>
        <v/>
      </c>
      <c r="J52" s="5" t="str">
        <f t="shared" si="7"/>
        <v/>
      </c>
      <c r="K52" s="5" t="str">
        <f t="shared" si="7"/>
        <v/>
      </c>
      <c r="L52" s="5" t="str">
        <f t="shared" si="7"/>
        <v/>
      </c>
      <c r="M52" s="5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30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0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30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0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30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0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30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3</v>
      </c>
      <c r="F56" s="161">
        <f t="shared" si="13"/>
        <v>4</v>
      </c>
      <c r="G56" s="161">
        <f t="shared" si="13"/>
        <v>4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4</v>
      </c>
      <c r="L56" s="161">
        <f t="shared" si="13"/>
        <v>3</v>
      </c>
      <c r="M56" s="161">
        <f t="shared" si="13"/>
        <v>4</v>
      </c>
      <c r="Q56" s="130"/>
      <c r="R56" s="130"/>
    </row>
    <row r="57" spans="1:30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30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3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4</v>
      </c>
      <c r="L58" s="164">
        <f t="shared" si="14"/>
        <v>3</v>
      </c>
      <c r="M58" s="164">
        <f t="shared" si="14"/>
        <v>4</v>
      </c>
      <c r="Q58" s="130"/>
      <c r="R58" s="130"/>
    </row>
    <row r="59" spans="1:30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30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</row>
    <row r="61" spans="1:30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</row>
    <row r="62" spans="1:30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</row>
    <row r="63" spans="1:30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</row>
    <row r="64" spans="1:30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21"/>
    </row>
    <row r="65" spans="1:30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</row>
    <row r="66" spans="1:30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</row>
    <row r="67" spans="1:30" s="42" customFormat="1" x14ac:dyDescent="0.2">
      <c r="A67" s="191" t="s">
        <v>179</v>
      </c>
      <c r="B67" s="191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30" s="42" customFormat="1" x14ac:dyDescent="0.2">
      <c r="A68" s="191" t="s">
        <v>180</v>
      </c>
      <c r="B68" s="191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30" s="42" customFormat="1" x14ac:dyDescent="0.2">
      <c r="A69" s="191" t="s">
        <v>181</v>
      </c>
      <c r="B69" s="191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30" s="42" customFormat="1" x14ac:dyDescent="0.2">
      <c r="A70" s="191" t="s">
        <v>182</v>
      </c>
      <c r="B70" s="191"/>
      <c r="C70" s="81">
        <f>Congé!N27</f>
        <v>12</v>
      </c>
      <c r="D70" s="83"/>
      <c r="E70" s="95"/>
      <c r="F70" s="94"/>
      <c r="P70" s="34" t="s">
        <v>33</v>
      </c>
    </row>
    <row r="71" spans="1:30" s="42" customFormat="1" x14ac:dyDescent="0.2">
      <c r="A71" s="191" t="s">
        <v>183</v>
      </c>
      <c r="B71" s="191"/>
      <c r="C71" s="81">
        <f>Congé!N28</f>
        <v>5</v>
      </c>
      <c r="D71" s="83"/>
      <c r="E71" s="95"/>
      <c r="F71" s="94"/>
      <c r="P71" s="34" t="s">
        <v>38</v>
      </c>
    </row>
    <row r="72" spans="1:30" s="42" customFormat="1" x14ac:dyDescent="0.2">
      <c r="A72" s="81"/>
      <c r="B72" s="81" t="s">
        <v>184</v>
      </c>
      <c r="C72" s="84" t="s">
        <v>185</v>
      </c>
      <c r="D72" s="85" t="s">
        <v>186</v>
      </c>
      <c r="E72" s="95"/>
      <c r="F72" s="94"/>
      <c r="P72" s="137" t="s">
        <v>45</v>
      </c>
    </row>
    <row r="73" spans="1:30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30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30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30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</row>
    <row r="77" spans="1:30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</row>
    <row r="78" spans="1:30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</row>
    <row r="79" spans="1:30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</row>
    <row r="80" spans="1:30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</row>
    <row r="81" spans="1:30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</row>
    <row r="82" spans="1:30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  <c r="AA82" s="121"/>
      <c r="AB82" s="121"/>
      <c r="AC82" s="121"/>
      <c r="AD82" s="121"/>
    </row>
    <row r="83" spans="1:30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  <c r="AA83" s="121"/>
      <c r="AB83" s="121"/>
      <c r="AC83" s="121"/>
      <c r="AD83" s="121"/>
    </row>
    <row r="84" spans="1:30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</row>
    <row r="85" spans="1:30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</row>
    <row r="86" spans="1:30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</row>
    <row r="87" spans="1:30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  <c r="AA87" s="121"/>
      <c r="AB87" s="121"/>
      <c r="AC87" s="121"/>
      <c r="AD87" s="121"/>
    </row>
    <row r="88" spans="1:30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</row>
    <row r="89" spans="1:30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</row>
    <row r="90" spans="1:30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</row>
    <row r="91" spans="1:30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</row>
    <row r="92" spans="1:30" x14ac:dyDescent="0.2">
      <c r="B92" s="170"/>
      <c r="N92" s="167"/>
      <c r="O92" s="132"/>
      <c r="P92" s="14" t="s">
        <v>70</v>
      </c>
    </row>
    <row r="93" spans="1:30" x14ac:dyDescent="0.2">
      <c r="B93" s="170"/>
      <c r="N93" s="167"/>
      <c r="O93" s="132"/>
      <c r="P93" s="15" t="s">
        <v>18</v>
      </c>
    </row>
    <row r="94" spans="1:30" x14ac:dyDescent="0.2">
      <c r="B94" s="170"/>
      <c r="N94" s="167"/>
      <c r="O94" s="132"/>
      <c r="P94" s="15" t="s">
        <v>19</v>
      </c>
    </row>
    <row r="95" spans="1:30" x14ac:dyDescent="0.2">
      <c r="B95" s="170"/>
      <c r="N95" s="167"/>
      <c r="O95" s="132"/>
      <c r="P95" s="14" t="s">
        <v>72</v>
      </c>
    </row>
    <row r="96" spans="1:30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83" priority="110" stopIfTrue="1" operator="equal">
      <formula>"C"</formula>
    </cfRule>
    <cfRule type="cellIs" dxfId="82" priority="111" stopIfTrue="1" operator="equal">
      <formula>"B"</formula>
    </cfRule>
    <cfRule type="cellIs" dxfId="81" priority="112" stopIfTrue="1" operator="equal">
      <formula>"A"</formula>
    </cfRule>
  </conditionalFormatting>
  <conditionalFormatting sqref="M5">
    <cfRule type="cellIs" dxfId="80" priority="107" stopIfTrue="1" operator="equal">
      <formula>"C"</formula>
    </cfRule>
    <cfRule type="cellIs" dxfId="79" priority="108" stopIfTrue="1" operator="equal">
      <formula>"B"</formula>
    </cfRule>
    <cfRule type="cellIs" dxfId="78" priority="109" stopIfTrue="1" operator="equal">
      <formula>"A"</formula>
    </cfRule>
  </conditionalFormatting>
  <conditionalFormatting sqref="C35:M52 M34 C6:M33">
    <cfRule type="cellIs" dxfId="77" priority="31" stopIfTrue="1" operator="equal">
      <formula>"12h"</formula>
    </cfRule>
  </conditionalFormatting>
  <conditionalFormatting sqref="C58:M58">
    <cfRule type="cellIs" dxfId="76" priority="4" stopIfTrue="1" operator="greaterThan">
      <formula>4</formula>
    </cfRule>
    <cfRule type="cellIs" dxfId="75" priority="5" stopIfTrue="1" operator="equal">
      <formula>4</formula>
    </cfRule>
    <cfRule type="cellIs" dxfId="74" priority="6" stopIfTrue="1" operator="lessThan">
      <formula>4</formula>
    </cfRule>
  </conditionalFormatting>
  <conditionalFormatting sqref="C53:M53 C55:M55">
    <cfRule type="cellIs" dxfId="73" priority="1" stopIfTrue="1" operator="lessThan">
      <formula>12</formula>
    </cfRule>
    <cfRule type="cellIs" dxfId="72" priority="2" stopIfTrue="1" operator="equal">
      <formula>12</formula>
    </cfRule>
    <cfRule type="cellIs" dxfId="71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6:L33 T41 C35:L52 P89 P40 P52">
      <formula1>$P:$P</formula1>
    </dataValidation>
  </dataValidations>
  <pageMargins left="0" right="0" top="0" bottom="0" header="0" footer="0"/>
  <pageSetup paperSize="8" scale="81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08">
    <pageSetUpPr fitToPage="1"/>
  </sheetPr>
  <dimension ref="A1:AD326"/>
  <sheetViews>
    <sheetView zoomScale="85" zoomScaleNormal="85" workbookViewId="0">
      <pane xSplit="2" ySplit="5" topLeftCell="C6" activePane="bottomRight" state="frozen"/>
      <selection activeCell="AC21" sqref="AC21"/>
      <selection pane="topRight" activeCell="AC21" sqref="AC21"/>
      <selection pane="bottomLeft" activeCell="AC21" sqref="AC21"/>
      <selection pane="bottomRight" activeCell="AC21" sqref="AC21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3" width="9.7109375" style="17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30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16" t="s">
        <v>81</v>
      </c>
      <c r="Y1" s="218" t="s">
        <v>82</v>
      </c>
      <c r="Z1" s="106"/>
    </row>
    <row r="2" spans="1:30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Août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16"/>
      <c r="Y2" s="218"/>
      <c r="Z2" s="9" t="s">
        <v>0</v>
      </c>
      <c r="AA2" s="185" t="s">
        <v>179</v>
      </c>
      <c r="AB2" s="186"/>
      <c r="AC2" s="189">
        <f>Congé!N24</f>
        <v>9</v>
      </c>
      <c r="AD2" s="189">
        <f>Congé!O24</f>
        <v>12</v>
      </c>
    </row>
    <row r="3" spans="1:30" ht="12.75" customHeight="1" x14ac:dyDescent="0.2">
      <c r="B3" s="114"/>
      <c r="C3" s="117">
        <v>1</v>
      </c>
      <c r="D3" s="118">
        <v>4</v>
      </c>
      <c r="E3" s="118">
        <v>7</v>
      </c>
      <c r="F3" s="118">
        <v>10</v>
      </c>
      <c r="G3" s="118">
        <v>13</v>
      </c>
      <c r="H3" s="117">
        <v>16</v>
      </c>
      <c r="I3" s="118">
        <v>19</v>
      </c>
      <c r="J3" s="117">
        <v>22</v>
      </c>
      <c r="K3" s="118">
        <v>25</v>
      </c>
      <c r="L3" s="118">
        <v>28</v>
      </c>
      <c r="M3" s="118">
        <v>31</v>
      </c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17"/>
      <c r="Y3" s="219"/>
      <c r="Z3" s="9" t="s">
        <v>1</v>
      </c>
      <c r="AA3" s="185" t="s">
        <v>180</v>
      </c>
      <c r="AB3" s="186"/>
      <c r="AC3" s="189">
        <f>Congé!N25</f>
        <v>9</v>
      </c>
      <c r="AD3" s="189">
        <f>Congé!O25</f>
        <v>18</v>
      </c>
    </row>
    <row r="4" spans="1:30" ht="12.75" customHeight="1" x14ac:dyDescent="0.2">
      <c r="B4" s="114"/>
      <c r="C4" s="124" t="s">
        <v>148</v>
      </c>
      <c r="D4" s="5" t="s">
        <v>149</v>
      </c>
      <c r="E4" s="5" t="s">
        <v>150</v>
      </c>
      <c r="F4" s="5" t="s">
        <v>144</v>
      </c>
      <c r="G4" s="5" t="s">
        <v>145</v>
      </c>
      <c r="H4" s="123" t="s">
        <v>146</v>
      </c>
      <c r="I4" s="5" t="s">
        <v>147</v>
      </c>
      <c r="J4" s="124" t="s">
        <v>148</v>
      </c>
      <c r="K4" s="5" t="s">
        <v>149</v>
      </c>
      <c r="L4" s="5" t="s">
        <v>150</v>
      </c>
      <c r="M4" s="5" t="s">
        <v>144</v>
      </c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  <c r="AA4" s="185" t="s">
        <v>181</v>
      </c>
      <c r="AB4" s="186"/>
      <c r="AC4" s="189">
        <f>Congé!N26</f>
        <v>19</v>
      </c>
      <c r="AD4" s="189">
        <f>Congé!O26</f>
        <v>34</v>
      </c>
    </row>
    <row r="5" spans="1:30" ht="18" customHeight="1" x14ac:dyDescent="0.2">
      <c r="A5" s="215" t="s">
        <v>48</v>
      </c>
      <c r="B5" s="215"/>
      <c r="C5" s="126">
        <v>3</v>
      </c>
      <c r="D5" s="126">
        <v>4</v>
      </c>
      <c r="E5" s="126">
        <v>5</v>
      </c>
      <c r="F5" s="126">
        <v>6</v>
      </c>
      <c r="G5" s="126">
        <v>7</v>
      </c>
      <c r="H5" s="126">
        <v>8</v>
      </c>
      <c r="I5" s="126">
        <v>9</v>
      </c>
      <c r="J5" s="126">
        <v>10</v>
      </c>
      <c r="K5" s="126">
        <v>1</v>
      </c>
      <c r="L5" s="126">
        <v>2</v>
      </c>
      <c r="M5" s="126">
        <v>3</v>
      </c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  <c r="AA5" s="185" t="s">
        <v>182</v>
      </c>
      <c r="AB5" s="186"/>
      <c r="AC5" s="189">
        <f>Congé!N27</f>
        <v>12</v>
      </c>
      <c r="AD5" s="83"/>
    </row>
    <row r="6" spans="1:30" s="132" customFormat="1" ht="18" customHeight="1" x14ac:dyDescent="0.2">
      <c r="A6" s="2">
        <f>Congé!E6</f>
        <v>1</v>
      </c>
      <c r="B6" s="2" t="str">
        <f>Congé!F6</f>
        <v>MATEO</v>
      </c>
      <c r="C6" s="173" t="str">
        <f t="shared" ref="C6:M7" si="3">IF($A6=C$5,"12h",IF($A6="","",""))</f>
        <v/>
      </c>
      <c r="D6" s="173" t="str">
        <f t="shared" si="3"/>
        <v/>
      </c>
      <c r="E6" s="173" t="str">
        <f t="shared" si="3"/>
        <v/>
      </c>
      <c r="F6" s="173" t="str">
        <f t="shared" si="3"/>
        <v/>
      </c>
      <c r="G6" s="173" t="str">
        <f t="shared" si="3"/>
        <v/>
      </c>
      <c r="H6" s="173" t="str">
        <f t="shared" si="3"/>
        <v/>
      </c>
      <c r="I6" s="173" t="str">
        <f t="shared" si="3"/>
        <v/>
      </c>
      <c r="J6" s="173" t="str">
        <f t="shared" si="3"/>
        <v/>
      </c>
      <c r="K6" s="173" t="str">
        <f t="shared" si="3"/>
        <v>12h</v>
      </c>
      <c r="L6" s="173" t="str">
        <f t="shared" si="3"/>
        <v/>
      </c>
      <c r="M6" s="173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  <c r="AA6" s="185" t="s">
        <v>183</v>
      </c>
      <c r="AB6" s="186"/>
      <c r="AC6" s="189">
        <f>Congé!N28</f>
        <v>5</v>
      </c>
      <c r="AD6" s="83"/>
    </row>
    <row r="7" spans="1:30" s="132" customFormat="1" ht="18" customHeight="1" x14ac:dyDescent="0.2">
      <c r="A7" s="2">
        <f>Congé!E7</f>
        <v>9</v>
      </c>
      <c r="B7" s="2" t="str">
        <f>Congé!F7</f>
        <v>BARREAU</v>
      </c>
      <c r="C7" s="173" t="str">
        <f t="shared" si="3"/>
        <v/>
      </c>
      <c r="D7" s="173" t="str">
        <f t="shared" si="3"/>
        <v/>
      </c>
      <c r="E7" s="173" t="str">
        <f t="shared" si="3"/>
        <v/>
      </c>
      <c r="F7" s="173" t="str">
        <f t="shared" si="3"/>
        <v/>
      </c>
      <c r="G7" s="173" t="str">
        <f t="shared" si="3"/>
        <v/>
      </c>
      <c r="H7" s="173" t="str">
        <f t="shared" si="3"/>
        <v/>
      </c>
      <c r="I7" s="173" t="str">
        <f t="shared" si="3"/>
        <v>12h</v>
      </c>
      <c r="J7" s="173" t="str">
        <f t="shared" si="3"/>
        <v/>
      </c>
      <c r="K7" s="173" t="str">
        <f t="shared" si="3"/>
        <v/>
      </c>
      <c r="L7" s="173" t="str">
        <f t="shared" si="3"/>
        <v/>
      </c>
      <c r="M7" s="173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  <c r="AA7" s="189"/>
      <c r="AB7" s="189" t="s">
        <v>184</v>
      </c>
      <c r="AC7" s="84" t="s">
        <v>185</v>
      </c>
      <c r="AD7" s="85" t="s">
        <v>186</v>
      </c>
    </row>
    <row r="8" spans="1:30" s="132" customFormat="1" ht="6.95" customHeight="1" x14ac:dyDescent="0.2">
      <c r="A8" s="4"/>
      <c r="B8" s="4"/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  <c r="AA8" s="189" t="s">
        <v>96</v>
      </c>
      <c r="AB8" s="189">
        <f>Congé!M30</f>
        <v>3</v>
      </c>
      <c r="AC8" s="189">
        <f>Congé!N30</f>
        <v>1</v>
      </c>
      <c r="AD8" s="189">
        <f>Congé!O30</f>
        <v>2</v>
      </c>
    </row>
    <row r="9" spans="1:30" ht="18" customHeight="1" x14ac:dyDescent="0.2">
      <c r="A9" s="2">
        <f>Congé!E9</f>
        <v>10</v>
      </c>
      <c r="B9" s="2" t="str">
        <f>Congé!F9</f>
        <v>CARTIER</v>
      </c>
      <c r="C9" s="173" t="str">
        <f t="shared" ref="C9:M12" si="4">IF($A9=C$5,"12h",IF($A9="","",""))</f>
        <v/>
      </c>
      <c r="D9" s="173" t="str">
        <f t="shared" si="4"/>
        <v/>
      </c>
      <c r="E9" s="173" t="str">
        <f t="shared" si="4"/>
        <v/>
      </c>
      <c r="F9" s="173" t="str">
        <f t="shared" si="4"/>
        <v/>
      </c>
      <c r="G9" s="173" t="str">
        <f t="shared" si="4"/>
        <v/>
      </c>
      <c r="H9" s="173" t="str">
        <f t="shared" si="4"/>
        <v/>
      </c>
      <c r="I9" s="173" t="str">
        <f t="shared" si="4"/>
        <v/>
      </c>
      <c r="J9" s="173" t="str">
        <f t="shared" si="4"/>
        <v>12h</v>
      </c>
      <c r="K9" s="173" t="str">
        <f t="shared" si="4"/>
        <v/>
      </c>
      <c r="L9" s="173" t="str">
        <f t="shared" si="4"/>
        <v/>
      </c>
      <c r="M9" s="173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  <c r="AA9" s="189" t="s">
        <v>97</v>
      </c>
      <c r="AB9" s="189">
        <f>Congé!M31</f>
        <v>7</v>
      </c>
      <c r="AC9" s="189">
        <f>Congé!N31</f>
        <v>3</v>
      </c>
      <c r="AD9" s="189">
        <f>Congé!O31</f>
        <v>4</v>
      </c>
    </row>
    <row r="10" spans="1:30" ht="18" customHeight="1" x14ac:dyDescent="0.2">
      <c r="A10" s="2">
        <f>Congé!E10</f>
        <v>4</v>
      </c>
      <c r="B10" s="2" t="str">
        <f>Congé!F10</f>
        <v>CARTAUT</v>
      </c>
      <c r="C10" s="173" t="str">
        <f t="shared" si="4"/>
        <v/>
      </c>
      <c r="D10" s="173" t="str">
        <f t="shared" si="4"/>
        <v>12h</v>
      </c>
      <c r="E10" s="173" t="str">
        <f t="shared" si="4"/>
        <v/>
      </c>
      <c r="F10" s="173" t="str">
        <f t="shared" si="4"/>
        <v/>
      </c>
      <c r="G10" s="173" t="str">
        <f t="shared" si="4"/>
        <v/>
      </c>
      <c r="H10" s="173" t="str">
        <f t="shared" si="4"/>
        <v/>
      </c>
      <c r="I10" s="173" t="str">
        <f t="shared" si="4"/>
        <v/>
      </c>
      <c r="J10" s="173" t="str">
        <f t="shared" si="4"/>
        <v/>
      </c>
      <c r="K10" s="173" t="str">
        <f t="shared" si="4"/>
        <v/>
      </c>
      <c r="L10" s="173" t="str">
        <f t="shared" si="4"/>
        <v/>
      </c>
      <c r="M10" s="173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  <c r="AA10" s="189" t="s">
        <v>131</v>
      </c>
      <c r="AB10" s="189">
        <f>Congé!M32</f>
        <v>13</v>
      </c>
      <c r="AC10" s="189">
        <f>Congé!N32</f>
        <v>5</v>
      </c>
      <c r="AD10" s="189">
        <f>Congé!O32</f>
        <v>8</v>
      </c>
    </row>
    <row r="11" spans="1:30" ht="18" hidden="1" customHeight="1" x14ac:dyDescent="0.2">
      <c r="A11" s="2">
        <f>Congé!E11</f>
        <v>0</v>
      </c>
      <c r="B11" s="2">
        <f>Congé!F11</f>
        <v>0</v>
      </c>
      <c r="C11" s="173" t="str">
        <f t="shared" si="4"/>
        <v/>
      </c>
      <c r="D11" s="173" t="str">
        <f t="shared" si="4"/>
        <v/>
      </c>
      <c r="E11" s="173" t="str">
        <f t="shared" si="4"/>
        <v/>
      </c>
      <c r="F11" s="173"/>
      <c r="G11" s="173"/>
      <c r="H11" s="173"/>
      <c r="I11" s="173"/>
      <c r="J11" s="173"/>
      <c r="K11" s="173" t="str">
        <f t="shared" si="4"/>
        <v/>
      </c>
      <c r="L11" s="173" t="str">
        <f t="shared" si="4"/>
        <v/>
      </c>
      <c r="M11" s="173" t="str">
        <f t="shared" si="4"/>
        <v/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30" ht="18" customHeight="1" x14ac:dyDescent="0.2">
      <c r="A12" s="2">
        <f>Congé!E12</f>
        <v>6</v>
      </c>
      <c r="B12" s="2" t="str">
        <f>Congé!F12</f>
        <v>HUGUES</v>
      </c>
      <c r="C12" s="173" t="str">
        <f t="shared" si="4"/>
        <v/>
      </c>
      <c r="D12" s="173" t="str">
        <f t="shared" si="4"/>
        <v/>
      </c>
      <c r="E12" s="173" t="str">
        <f t="shared" si="4"/>
        <v/>
      </c>
      <c r="F12" s="173" t="str">
        <f t="shared" si="4"/>
        <v>12h</v>
      </c>
      <c r="G12" s="173" t="str">
        <f t="shared" si="4"/>
        <v/>
      </c>
      <c r="H12" s="173" t="str">
        <f t="shared" si="4"/>
        <v/>
      </c>
      <c r="I12" s="173" t="str">
        <f t="shared" si="4"/>
        <v/>
      </c>
      <c r="J12" s="173" t="str">
        <f t="shared" si="4"/>
        <v/>
      </c>
      <c r="K12" s="173" t="str">
        <f t="shared" si="4"/>
        <v/>
      </c>
      <c r="L12" s="173" t="str">
        <f t="shared" si="4"/>
        <v/>
      </c>
      <c r="M12" s="173" t="str">
        <f t="shared" si="4"/>
        <v/>
      </c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30" s="132" customFormat="1" ht="6.95" customHeight="1" x14ac:dyDescent="0.2">
      <c r="A13" s="4"/>
      <c r="B13" s="4"/>
      <c r="C13" s="174"/>
      <c r="D13" s="174"/>
      <c r="E13" s="174"/>
      <c r="F13" s="174"/>
      <c r="G13" s="174"/>
      <c r="H13" s="174"/>
      <c r="I13" s="174"/>
      <c r="J13" s="174"/>
      <c r="K13" s="174"/>
      <c r="L13" s="174"/>
      <c r="M13" s="174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30" ht="18" customHeight="1" x14ac:dyDescent="0.2">
      <c r="A14" s="2">
        <f>Congé!E14</f>
        <v>8</v>
      </c>
      <c r="B14" s="2" t="str">
        <f>Congé!F14</f>
        <v>SELLES</v>
      </c>
      <c r="C14" s="173" t="str">
        <f t="shared" ref="C14:M20" si="5">IF($A14=C$5,"12h",IF($A14="","",""))</f>
        <v/>
      </c>
      <c r="D14" s="173" t="str">
        <f t="shared" si="5"/>
        <v/>
      </c>
      <c r="E14" s="173" t="str">
        <f t="shared" si="5"/>
        <v/>
      </c>
      <c r="F14" s="173" t="str">
        <f t="shared" si="5"/>
        <v/>
      </c>
      <c r="G14" s="173" t="str">
        <f t="shared" si="5"/>
        <v/>
      </c>
      <c r="H14" s="173" t="str">
        <f t="shared" si="5"/>
        <v>12h</v>
      </c>
      <c r="I14" s="173" t="str">
        <f t="shared" si="5"/>
        <v/>
      </c>
      <c r="J14" s="173" t="str">
        <f t="shared" si="5"/>
        <v/>
      </c>
      <c r="K14" s="173" t="str">
        <f t="shared" si="5"/>
        <v/>
      </c>
      <c r="L14" s="173" t="str">
        <f t="shared" si="5"/>
        <v/>
      </c>
      <c r="M14" s="173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  <c r="AA14" s="132"/>
      <c r="AB14" s="132"/>
      <c r="AC14" s="132"/>
      <c r="AD14" s="132"/>
    </row>
    <row r="15" spans="1:30" ht="18" customHeight="1" x14ac:dyDescent="0.2">
      <c r="A15" s="2">
        <f>Congé!E15</f>
        <v>9</v>
      </c>
      <c r="B15" s="2" t="str">
        <f>Congé!F15</f>
        <v>MASSELIN</v>
      </c>
      <c r="C15" s="173" t="str">
        <f t="shared" si="5"/>
        <v/>
      </c>
      <c r="D15" s="173" t="str">
        <f t="shared" si="5"/>
        <v/>
      </c>
      <c r="E15" s="173" t="str">
        <f t="shared" si="5"/>
        <v/>
      </c>
      <c r="F15" s="173" t="str">
        <f t="shared" si="5"/>
        <v/>
      </c>
      <c r="G15" s="173" t="str">
        <f t="shared" si="5"/>
        <v/>
      </c>
      <c r="H15" s="173" t="str">
        <f t="shared" si="5"/>
        <v/>
      </c>
      <c r="I15" s="173" t="str">
        <f t="shared" si="5"/>
        <v>12h</v>
      </c>
      <c r="J15" s="173" t="str">
        <f t="shared" si="5"/>
        <v/>
      </c>
      <c r="K15" s="173" t="str">
        <f t="shared" si="5"/>
        <v/>
      </c>
      <c r="L15" s="173" t="str">
        <f t="shared" si="5"/>
        <v/>
      </c>
      <c r="M15" s="173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30" ht="18" hidden="1" customHeight="1" x14ac:dyDescent="0.2">
      <c r="A16" s="2">
        <f>Congé!E16</f>
        <v>0</v>
      </c>
      <c r="B16" s="2">
        <f>Congé!F16</f>
        <v>0</v>
      </c>
      <c r="C16" s="173" t="str">
        <f t="shared" si="5"/>
        <v/>
      </c>
      <c r="D16" s="173" t="str">
        <f t="shared" si="5"/>
        <v/>
      </c>
      <c r="E16" s="173" t="str">
        <f t="shared" si="5"/>
        <v/>
      </c>
      <c r="F16" s="173" t="str">
        <f t="shared" si="5"/>
        <v/>
      </c>
      <c r="G16" s="173" t="str">
        <f t="shared" si="5"/>
        <v/>
      </c>
      <c r="H16" s="173" t="str">
        <f t="shared" si="5"/>
        <v/>
      </c>
      <c r="I16" s="173" t="str">
        <f t="shared" si="5"/>
        <v/>
      </c>
      <c r="J16" s="173" t="str">
        <f t="shared" si="5"/>
        <v/>
      </c>
      <c r="K16" s="173" t="str">
        <f t="shared" si="5"/>
        <v/>
      </c>
      <c r="L16" s="173" t="str">
        <f t="shared" si="5"/>
        <v/>
      </c>
      <c r="M16" s="173" t="str">
        <f t="shared" si="5"/>
        <v/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30" s="132" customFormat="1" ht="18" customHeight="1" x14ac:dyDescent="0.2">
      <c r="A17" s="2">
        <f>Congé!E17</f>
        <v>1</v>
      </c>
      <c r="B17" s="2" t="str">
        <f>Congé!F17</f>
        <v>MALET</v>
      </c>
      <c r="C17" s="173" t="str">
        <f t="shared" si="5"/>
        <v/>
      </c>
      <c r="D17" s="173" t="str">
        <f t="shared" si="5"/>
        <v/>
      </c>
      <c r="E17" s="173" t="str">
        <f t="shared" si="5"/>
        <v/>
      </c>
      <c r="F17" s="173" t="str">
        <f t="shared" si="5"/>
        <v/>
      </c>
      <c r="G17" s="173" t="str">
        <f t="shared" si="5"/>
        <v/>
      </c>
      <c r="H17" s="173" t="str">
        <f t="shared" si="5"/>
        <v/>
      </c>
      <c r="I17" s="173" t="str">
        <f t="shared" si="5"/>
        <v/>
      </c>
      <c r="J17" s="173" t="str">
        <f t="shared" si="5"/>
        <v/>
      </c>
      <c r="K17" s="173" t="str">
        <f t="shared" si="5"/>
        <v>12h</v>
      </c>
      <c r="L17" s="173" t="str">
        <f t="shared" si="5"/>
        <v/>
      </c>
      <c r="M17" s="173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30" s="132" customFormat="1" ht="18" customHeight="1" x14ac:dyDescent="0.2">
      <c r="A18" s="2">
        <f>Congé!E18</f>
        <v>2</v>
      </c>
      <c r="B18" s="2" t="str">
        <f>Congé!F18</f>
        <v>REY F</v>
      </c>
      <c r="C18" s="173" t="str">
        <f t="shared" si="5"/>
        <v/>
      </c>
      <c r="D18" s="173" t="str">
        <f t="shared" si="5"/>
        <v/>
      </c>
      <c r="E18" s="173" t="str">
        <f t="shared" si="5"/>
        <v/>
      </c>
      <c r="F18" s="173" t="str">
        <f t="shared" si="5"/>
        <v/>
      </c>
      <c r="G18" s="173" t="str">
        <f t="shared" si="5"/>
        <v/>
      </c>
      <c r="H18" s="173" t="str">
        <f t="shared" si="5"/>
        <v/>
      </c>
      <c r="I18" s="173" t="str">
        <f t="shared" si="5"/>
        <v/>
      </c>
      <c r="J18" s="173" t="str">
        <f t="shared" si="5"/>
        <v/>
      </c>
      <c r="K18" s="173" t="str">
        <f t="shared" si="5"/>
        <v/>
      </c>
      <c r="L18" s="173" t="str">
        <f t="shared" si="5"/>
        <v>12h</v>
      </c>
      <c r="M18" s="173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30" s="132" customFormat="1" ht="18" customHeight="1" x14ac:dyDescent="0.2">
      <c r="A19" s="2">
        <f>Congé!E19</f>
        <v>6</v>
      </c>
      <c r="B19" s="2" t="str">
        <f>Congé!F19</f>
        <v>LUBRANO</v>
      </c>
      <c r="C19" s="173" t="str">
        <f t="shared" si="5"/>
        <v/>
      </c>
      <c r="D19" s="173" t="str">
        <f t="shared" si="5"/>
        <v/>
      </c>
      <c r="E19" s="173" t="str">
        <f t="shared" si="5"/>
        <v/>
      </c>
      <c r="F19" s="173" t="str">
        <f t="shared" si="5"/>
        <v>12h</v>
      </c>
      <c r="G19" s="173" t="str">
        <f t="shared" si="5"/>
        <v/>
      </c>
      <c r="H19" s="173" t="str">
        <f t="shared" si="5"/>
        <v/>
      </c>
      <c r="I19" s="173" t="str">
        <f t="shared" si="5"/>
        <v/>
      </c>
      <c r="J19" s="173" t="str">
        <f t="shared" si="5"/>
        <v/>
      </c>
      <c r="K19" s="173" t="str">
        <f t="shared" si="5"/>
        <v/>
      </c>
      <c r="L19" s="173" t="str">
        <f t="shared" si="5"/>
        <v/>
      </c>
      <c r="M19" s="173" t="str">
        <f t="shared" si="5"/>
        <v/>
      </c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30" s="132" customFormat="1" ht="18" customHeight="1" x14ac:dyDescent="0.2">
      <c r="A20" s="2">
        <f>Congé!E20</f>
        <v>5</v>
      </c>
      <c r="B20" s="2" t="str">
        <f>Congé!F20</f>
        <v>NORMAND</v>
      </c>
      <c r="C20" s="173" t="str">
        <f t="shared" si="5"/>
        <v/>
      </c>
      <c r="D20" s="173" t="str">
        <f t="shared" si="5"/>
        <v/>
      </c>
      <c r="E20" s="173" t="str">
        <f t="shared" si="5"/>
        <v>12h</v>
      </c>
      <c r="F20" s="173" t="str">
        <f t="shared" si="5"/>
        <v/>
      </c>
      <c r="G20" s="173" t="str">
        <f t="shared" si="5"/>
        <v/>
      </c>
      <c r="H20" s="173" t="str">
        <f t="shared" si="5"/>
        <v/>
      </c>
      <c r="I20" s="173" t="str">
        <f t="shared" si="5"/>
        <v/>
      </c>
      <c r="J20" s="173" t="str">
        <f t="shared" si="5"/>
        <v/>
      </c>
      <c r="K20" s="173" t="str">
        <f t="shared" si="5"/>
        <v/>
      </c>
      <c r="L20" s="173" t="str">
        <f t="shared" si="5"/>
        <v/>
      </c>
      <c r="M20" s="173" t="str">
        <f t="shared" si="5"/>
        <v/>
      </c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30" ht="6.95" customHeight="1" x14ac:dyDescent="0.2">
      <c r="A21" s="4"/>
      <c r="B21" s="4"/>
      <c r="C21" s="174"/>
      <c r="D21" s="174"/>
      <c r="E21" s="174"/>
      <c r="F21" s="174"/>
      <c r="G21" s="174"/>
      <c r="H21" s="174"/>
      <c r="I21" s="174"/>
      <c r="J21" s="174"/>
      <c r="K21" s="174"/>
      <c r="L21" s="174"/>
      <c r="M21" s="174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30" ht="18" customHeight="1" x14ac:dyDescent="0.2">
      <c r="A22" s="2">
        <f>Congé!E22</f>
        <v>9</v>
      </c>
      <c r="B22" s="2" t="str">
        <f>Congé!F22</f>
        <v>ROSTAND</v>
      </c>
      <c r="C22" s="173" t="str">
        <f t="shared" ref="C22:M37" si="6">IF($A22=C$5,"12h",IF($A22="","",""))</f>
        <v/>
      </c>
      <c r="D22" s="173" t="str">
        <f t="shared" si="6"/>
        <v/>
      </c>
      <c r="E22" s="173" t="str">
        <f t="shared" si="6"/>
        <v/>
      </c>
      <c r="F22" s="173" t="str">
        <f t="shared" si="6"/>
        <v/>
      </c>
      <c r="G22" s="173" t="str">
        <f t="shared" si="6"/>
        <v/>
      </c>
      <c r="H22" s="173" t="str">
        <f t="shared" si="6"/>
        <v/>
      </c>
      <c r="I22" s="173" t="str">
        <f t="shared" si="6"/>
        <v>12h</v>
      </c>
      <c r="J22" s="173" t="str">
        <f t="shared" si="6"/>
        <v/>
      </c>
      <c r="K22" s="173" t="str">
        <f t="shared" si="6"/>
        <v/>
      </c>
      <c r="L22" s="173" t="str">
        <f t="shared" si="6"/>
        <v/>
      </c>
      <c r="M22" s="173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  <c r="AA22" s="132"/>
      <c r="AB22" s="132"/>
      <c r="AC22" s="132"/>
      <c r="AD22" s="132"/>
    </row>
    <row r="23" spans="1:30" ht="18" customHeight="1" x14ac:dyDescent="0.2">
      <c r="A23" s="2">
        <f>Congé!E23</f>
        <v>6</v>
      </c>
      <c r="B23" s="2" t="str">
        <f>Congé!F23</f>
        <v>LAURENT J</v>
      </c>
      <c r="C23" s="173" t="str">
        <f t="shared" si="6"/>
        <v/>
      </c>
      <c r="D23" s="173" t="str">
        <f t="shared" si="6"/>
        <v/>
      </c>
      <c r="E23" s="173" t="str">
        <f t="shared" si="6"/>
        <v/>
      </c>
      <c r="F23" s="173" t="str">
        <f t="shared" si="6"/>
        <v>12h</v>
      </c>
      <c r="G23" s="173" t="str">
        <f t="shared" si="6"/>
        <v/>
      </c>
      <c r="H23" s="173" t="str">
        <f t="shared" si="6"/>
        <v/>
      </c>
      <c r="I23" s="173" t="str">
        <f t="shared" si="6"/>
        <v/>
      </c>
      <c r="J23" s="173" t="str">
        <f t="shared" si="6"/>
        <v/>
      </c>
      <c r="K23" s="173" t="str">
        <f t="shared" si="6"/>
        <v/>
      </c>
      <c r="L23" s="173" t="str">
        <f t="shared" si="6"/>
        <v/>
      </c>
      <c r="M23" s="173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  <c r="AA23" s="132"/>
      <c r="AB23" s="132"/>
      <c r="AC23" s="132"/>
      <c r="AD23" s="132"/>
    </row>
    <row r="24" spans="1:30" ht="18" customHeight="1" x14ac:dyDescent="0.2">
      <c r="A24" s="2">
        <f>Congé!E24</f>
        <v>10</v>
      </c>
      <c r="B24" s="2" t="str">
        <f>Congé!F24</f>
        <v>BALLESTER</v>
      </c>
      <c r="C24" s="173" t="str">
        <f t="shared" si="6"/>
        <v/>
      </c>
      <c r="D24" s="173" t="str">
        <f t="shared" si="6"/>
        <v/>
      </c>
      <c r="E24" s="173" t="str">
        <f t="shared" si="6"/>
        <v/>
      </c>
      <c r="F24" s="173" t="str">
        <f t="shared" si="6"/>
        <v/>
      </c>
      <c r="G24" s="173" t="str">
        <f t="shared" si="6"/>
        <v/>
      </c>
      <c r="H24" s="173" t="str">
        <f t="shared" si="6"/>
        <v/>
      </c>
      <c r="I24" s="173" t="str">
        <f t="shared" si="6"/>
        <v/>
      </c>
      <c r="J24" s="173" t="str">
        <f t="shared" si="6"/>
        <v>12h</v>
      </c>
      <c r="K24" s="173" t="str">
        <f t="shared" si="6"/>
        <v/>
      </c>
      <c r="L24" s="173" t="str">
        <f t="shared" si="6"/>
        <v/>
      </c>
      <c r="M24" s="173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30" ht="18" customHeight="1" x14ac:dyDescent="0.2">
      <c r="A25" s="2">
        <f>Congé!E25</f>
        <v>7</v>
      </c>
      <c r="B25" s="2" t="str">
        <f>Congé!F25</f>
        <v>GRIMM</v>
      </c>
      <c r="C25" s="173" t="str">
        <f t="shared" si="6"/>
        <v/>
      </c>
      <c r="D25" s="173" t="str">
        <f t="shared" si="6"/>
        <v/>
      </c>
      <c r="E25" s="173" t="str">
        <f t="shared" si="6"/>
        <v/>
      </c>
      <c r="F25" s="173" t="str">
        <f t="shared" si="6"/>
        <v/>
      </c>
      <c r="G25" s="173" t="str">
        <f t="shared" si="6"/>
        <v>12h</v>
      </c>
      <c r="H25" s="173" t="str">
        <f t="shared" si="6"/>
        <v/>
      </c>
      <c r="I25" s="173" t="str">
        <f t="shared" si="6"/>
        <v/>
      </c>
      <c r="J25" s="173" t="str">
        <f t="shared" si="6"/>
        <v/>
      </c>
      <c r="K25" s="173" t="str">
        <f t="shared" si="6"/>
        <v/>
      </c>
      <c r="L25" s="173" t="str">
        <f t="shared" si="6"/>
        <v/>
      </c>
      <c r="M25" s="173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30" ht="18" customHeight="1" x14ac:dyDescent="0.2">
      <c r="A26" s="2">
        <f>Congé!E26</f>
        <v>3</v>
      </c>
      <c r="B26" s="2" t="str">
        <f>Congé!F26</f>
        <v>ORIOL</v>
      </c>
      <c r="C26" s="173" t="str">
        <f t="shared" si="6"/>
        <v>12h</v>
      </c>
      <c r="D26" s="173" t="str">
        <f t="shared" si="6"/>
        <v/>
      </c>
      <c r="E26" s="173" t="str">
        <f t="shared" si="6"/>
        <v/>
      </c>
      <c r="F26" s="173" t="str">
        <f t="shared" si="6"/>
        <v/>
      </c>
      <c r="G26" s="173" t="str">
        <f t="shared" si="6"/>
        <v/>
      </c>
      <c r="H26" s="173" t="str">
        <f t="shared" si="6"/>
        <v/>
      </c>
      <c r="I26" s="173" t="str">
        <f t="shared" si="6"/>
        <v/>
      </c>
      <c r="J26" s="173" t="str">
        <f t="shared" si="6"/>
        <v/>
      </c>
      <c r="K26" s="173" t="str">
        <f t="shared" si="6"/>
        <v/>
      </c>
      <c r="L26" s="173" t="str">
        <f t="shared" si="6"/>
        <v/>
      </c>
      <c r="M26" s="173" t="str">
        <f t="shared" si="6"/>
        <v>12h</v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  <c r="AA26" s="132"/>
      <c r="AB26" s="132"/>
      <c r="AC26" s="132"/>
      <c r="AD26" s="132"/>
    </row>
    <row r="27" spans="1:30" ht="18" customHeight="1" x14ac:dyDescent="0.2">
      <c r="A27" s="2">
        <f>Congé!E27</f>
        <v>10</v>
      </c>
      <c r="B27" s="2" t="str">
        <f>Congé!F27</f>
        <v>DEPRAD</v>
      </c>
      <c r="C27" s="173" t="str">
        <f t="shared" si="6"/>
        <v/>
      </c>
      <c r="D27" s="173" t="str">
        <f t="shared" si="6"/>
        <v/>
      </c>
      <c r="E27" s="173" t="str">
        <f t="shared" si="6"/>
        <v/>
      </c>
      <c r="F27" s="173" t="str">
        <f t="shared" si="6"/>
        <v/>
      </c>
      <c r="G27" s="173" t="str">
        <f t="shared" si="6"/>
        <v/>
      </c>
      <c r="H27" s="173" t="str">
        <f t="shared" si="6"/>
        <v/>
      </c>
      <c r="I27" s="173" t="str">
        <f t="shared" si="6"/>
        <v/>
      </c>
      <c r="J27" s="173" t="str">
        <f t="shared" si="6"/>
        <v>12h</v>
      </c>
      <c r="K27" s="173" t="str">
        <f t="shared" si="6"/>
        <v/>
      </c>
      <c r="L27" s="173" t="str">
        <f t="shared" si="6"/>
        <v/>
      </c>
      <c r="M27" s="173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30" ht="18" customHeight="1" x14ac:dyDescent="0.2">
      <c r="A28" s="2">
        <f>Congé!E28</f>
        <v>4</v>
      </c>
      <c r="B28" s="2" t="str">
        <f>Congé!F28</f>
        <v>FLORES</v>
      </c>
      <c r="C28" s="173" t="str">
        <f t="shared" si="6"/>
        <v/>
      </c>
      <c r="D28" s="173" t="str">
        <f t="shared" si="6"/>
        <v>12h</v>
      </c>
      <c r="E28" s="173" t="str">
        <f t="shared" si="6"/>
        <v/>
      </c>
      <c r="F28" s="173" t="str">
        <f t="shared" si="6"/>
        <v/>
      </c>
      <c r="G28" s="173" t="str">
        <f t="shared" si="6"/>
        <v/>
      </c>
      <c r="H28" s="173" t="str">
        <f t="shared" si="6"/>
        <v/>
      </c>
      <c r="I28" s="173" t="str">
        <f t="shared" si="6"/>
        <v/>
      </c>
      <c r="J28" s="173" t="str">
        <f t="shared" si="6"/>
        <v/>
      </c>
      <c r="K28" s="173" t="str">
        <f t="shared" si="6"/>
        <v/>
      </c>
      <c r="L28" s="173" t="str">
        <f t="shared" si="6"/>
        <v/>
      </c>
      <c r="M28" s="173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  <c r="AA28" s="132"/>
      <c r="AB28" s="132"/>
      <c r="AC28" s="132"/>
      <c r="AD28" s="132"/>
    </row>
    <row r="29" spans="1:30" ht="18" customHeight="1" x14ac:dyDescent="0.2">
      <c r="A29" s="2">
        <f>Congé!E29</f>
        <v>2</v>
      </c>
      <c r="B29" s="2" t="str">
        <f>Congé!F29</f>
        <v>FIGUEIRINHA</v>
      </c>
      <c r="C29" s="173" t="str">
        <f t="shared" si="6"/>
        <v/>
      </c>
      <c r="D29" s="173" t="str">
        <f t="shared" si="6"/>
        <v/>
      </c>
      <c r="E29" s="173" t="str">
        <f t="shared" si="6"/>
        <v/>
      </c>
      <c r="F29" s="173" t="str">
        <f t="shared" si="6"/>
        <v/>
      </c>
      <c r="G29" s="173" t="str">
        <f t="shared" si="6"/>
        <v/>
      </c>
      <c r="H29" s="173" t="str">
        <f t="shared" si="6"/>
        <v/>
      </c>
      <c r="I29" s="173" t="str">
        <f t="shared" si="6"/>
        <v/>
      </c>
      <c r="J29" s="173" t="str">
        <f t="shared" si="6"/>
        <v/>
      </c>
      <c r="K29" s="173" t="str">
        <f t="shared" si="6"/>
        <v/>
      </c>
      <c r="L29" s="173" t="str">
        <f t="shared" si="6"/>
        <v>12h</v>
      </c>
      <c r="M29" s="173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30" ht="18" customHeight="1" x14ac:dyDescent="0.2">
      <c r="A30" s="2">
        <f>Congé!E30</f>
        <v>8</v>
      </c>
      <c r="B30" s="2" t="str">
        <f>Congé!F30</f>
        <v>HEURTEBISE</v>
      </c>
      <c r="C30" s="173" t="str">
        <f t="shared" si="6"/>
        <v/>
      </c>
      <c r="D30" s="173" t="str">
        <f t="shared" si="6"/>
        <v/>
      </c>
      <c r="E30" s="173" t="str">
        <f t="shared" si="6"/>
        <v/>
      </c>
      <c r="F30" s="173" t="str">
        <f t="shared" si="6"/>
        <v/>
      </c>
      <c r="G30" s="173" t="str">
        <f t="shared" si="6"/>
        <v/>
      </c>
      <c r="H30" s="173" t="str">
        <f t="shared" si="6"/>
        <v>12h</v>
      </c>
      <c r="I30" s="173" t="str">
        <f t="shared" si="6"/>
        <v/>
      </c>
      <c r="J30" s="173" t="str">
        <f t="shared" si="6"/>
        <v/>
      </c>
      <c r="K30" s="173" t="str">
        <f t="shared" si="6"/>
        <v/>
      </c>
      <c r="L30" s="173" t="str">
        <f t="shared" si="6"/>
        <v/>
      </c>
      <c r="M30" s="173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30" ht="18" customHeight="1" x14ac:dyDescent="0.2">
      <c r="A31" s="2">
        <f>Congé!E31</f>
        <v>3</v>
      </c>
      <c r="B31" s="2" t="str">
        <f>Congé!F31</f>
        <v>BLANCHARD</v>
      </c>
      <c r="C31" s="173" t="str">
        <f t="shared" si="6"/>
        <v>12h</v>
      </c>
      <c r="D31" s="173" t="str">
        <f t="shared" si="6"/>
        <v/>
      </c>
      <c r="E31" s="173" t="str">
        <f t="shared" si="6"/>
        <v/>
      </c>
      <c r="F31" s="173" t="str">
        <f t="shared" si="6"/>
        <v/>
      </c>
      <c r="G31" s="173" t="str">
        <f t="shared" si="6"/>
        <v/>
      </c>
      <c r="H31" s="173" t="str">
        <f t="shared" si="6"/>
        <v/>
      </c>
      <c r="I31" s="173" t="str">
        <f t="shared" si="6"/>
        <v/>
      </c>
      <c r="J31" s="173" t="str">
        <f t="shared" si="6"/>
        <v/>
      </c>
      <c r="K31" s="173" t="str">
        <f t="shared" si="6"/>
        <v/>
      </c>
      <c r="L31" s="173" t="str">
        <f t="shared" si="6"/>
        <v/>
      </c>
      <c r="M31" s="173" t="str">
        <f t="shared" si="6"/>
        <v>12h</v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30" s="132" customFormat="1" ht="18" hidden="1" customHeight="1" x14ac:dyDescent="0.2">
      <c r="A32" s="2">
        <f>Congé!E32</f>
        <v>0</v>
      </c>
      <c r="B32" s="2">
        <f>Congé!F32</f>
        <v>0</v>
      </c>
      <c r="C32" s="173" t="str">
        <f t="shared" si="6"/>
        <v/>
      </c>
      <c r="D32" s="173" t="str">
        <f t="shared" si="6"/>
        <v/>
      </c>
      <c r="E32" s="173" t="str">
        <f t="shared" si="6"/>
        <v/>
      </c>
      <c r="F32" s="173" t="str">
        <f t="shared" si="6"/>
        <v/>
      </c>
      <c r="G32" s="173" t="str">
        <f t="shared" si="6"/>
        <v/>
      </c>
      <c r="H32" s="173" t="str">
        <f t="shared" si="6"/>
        <v/>
      </c>
      <c r="I32" s="173" t="str">
        <f t="shared" si="6"/>
        <v/>
      </c>
      <c r="J32" s="173" t="str">
        <f t="shared" si="6"/>
        <v/>
      </c>
      <c r="K32" s="173" t="str">
        <f t="shared" si="6"/>
        <v/>
      </c>
      <c r="L32" s="173" t="str">
        <f t="shared" si="6"/>
        <v/>
      </c>
      <c r="M32" s="173" t="str">
        <f t="shared" si="6"/>
        <v/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30" ht="18" customHeight="1" x14ac:dyDescent="0.2">
      <c r="A33" s="2">
        <f>Congé!E33</f>
        <v>5</v>
      </c>
      <c r="B33" s="2" t="str">
        <f>Congé!F33</f>
        <v>DECITRE</v>
      </c>
      <c r="C33" s="173" t="str">
        <f>IF($A33=C$5,"12h",IF($A33="","",""))</f>
        <v/>
      </c>
      <c r="D33" s="173" t="str">
        <f t="shared" si="6"/>
        <v/>
      </c>
      <c r="E33" s="173" t="str">
        <f t="shared" si="6"/>
        <v>12h</v>
      </c>
      <c r="F33" s="173" t="str">
        <f t="shared" ref="C33:M52" si="7">IF($A33=F$5,"12h",IF($A33="","",""))</f>
        <v/>
      </c>
      <c r="G33" s="173" t="str">
        <f t="shared" si="7"/>
        <v/>
      </c>
      <c r="H33" s="173" t="str">
        <f t="shared" si="7"/>
        <v/>
      </c>
      <c r="I33" s="173" t="str">
        <f t="shared" si="7"/>
        <v/>
      </c>
      <c r="J33" s="173" t="str">
        <f t="shared" si="7"/>
        <v/>
      </c>
      <c r="K33" s="173" t="str">
        <f t="shared" si="7"/>
        <v/>
      </c>
      <c r="L33" s="173" t="str">
        <f t="shared" si="7"/>
        <v/>
      </c>
      <c r="M33" s="173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30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30" ht="18" customHeight="1" x14ac:dyDescent="0.2">
      <c r="A35" s="2">
        <f>Congé!E35</f>
        <v>6</v>
      </c>
      <c r="B35" s="2" t="str">
        <f>Congé!F35</f>
        <v>DIOLOGENT</v>
      </c>
      <c r="C35" s="173" t="str">
        <f t="shared" ref="C35:D51" si="8">IF($A35=C$5,"12h",IF($A35="","",""))</f>
        <v/>
      </c>
      <c r="D35" s="173" t="str">
        <f t="shared" si="6"/>
        <v/>
      </c>
      <c r="E35" s="173" t="str">
        <f t="shared" si="6"/>
        <v/>
      </c>
      <c r="F35" s="173" t="str">
        <f t="shared" si="7"/>
        <v>12h</v>
      </c>
      <c r="G35" s="173" t="str">
        <f t="shared" si="7"/>
        <v/>
      </c>
      <c r="H35" s="173" t="str">
        <f t="shared" si="7"/>
        <v/>
      </c>
      <c r="I35" s="173" t="str">
        <f t="shared" si="7"/>
        <v/>
      </c>
      <c r="J35" s="173" t="str">
        <f t="shared" si="7"/>
        <v/>
      </c>
      <c r="K35" s="173" t="str">
        <f t="shared" si="7"/>
        <v/>
      </c>
      <c r="L35" s="173" t="str">
        <f t="shared" si="7"/>
        <v/>
      </c>
      <c r="M35" s="173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30" ht="18" customHeight="1" x14ac:dyDescent="0.2">
      <c r="A36" s="2">
        <f>Congé!E36</f>
        <v>7</v>
      </c>
      <c r="B36" s="2" t="str">
        <f>Congé!F36</f>
        <v>GUEROULT</v>
      </c>
      <c r="C36" s="173" t="str">
        <f t="shared" si="8"/>
        <v/>
      </c>
      <c r="D36" s="173" t="str">
        <f t="shared" si="6"/>
        <v/>
      </c>
      <c r="E36" s="173" t="str">
        <f t="shared" si="6"/>
        <v/>
      </c>
      <c r="F36" s="173" t="str">
        <f t="shared" si="7"/>
        <v/>
      </c>
      <c r="G36" s="173" t="str">
        <f t="shared" si="7"/>
        <v>12h</v>
      </c>
      <c r="H36" s="173" t="str">
        <f t="shared" si="7"/>
        <v/>
      </c>
      <c r="I36" s="173" t="str">
        <f t="shared" si="7"/>
        <v/>
      </c>
      <c r="J36" s="173" t="str">
        <f t="shared" si="7"/>
        <v/>
      </c>
      <c r="K36" s="173" t="str">
        <f t="shared" si="7"/>
        <v/>
      </c>
      <c r="L36" s="173" t="str">
        <f t="shared" si="7"/>
        <v/>
      </c>
      <c r="M36" s="173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30" ht="18" customHeight="1" x14ac:dyDescent="0.2">
      <c r="A37" s="2">
        <f>Congé!E37</f>
        <v>1</v>
      </c>
      <c r="B37" s="2" t="str">
        <f>Congé!F37</f>
        <v>SALMI</v>
      </c>
      <c r="C37" s="173" t="str">
        <f t="shared" si="8"/>
        <v/>
      </c>
      <c r="D37" s="173" t="str">
        <f t="shared" si="6"/>
        <v/>
      </c>
      <c r="E37" s="173" t="str">
        <f t="shared" si="6"/>
        <v/>
      </c>
      <c r="F37" s="173" t="str">
        <f t="shared" si="7"/>
        <v/>
      </c>
      <c r="G37" s="173" t="str">
        <f t="shared" si="7"/>
        <v/>
      </c>
      <c r="H37" s="173" t="str">
        <f t="shared" si="7"/>
        <v/>
      </c>
      <c r="I37" s="173" t="str">
        <f t="shared" si="7"/>
        <v/>
      </c>
      <c r="J37" s="173" t="str">
        <f t="shared" si="7"/>
        <v/>
      </c>
      <c r="K37" s="173" t="str">
        <f t="shared" si="7"/>
        <v>12h</v>
      </c>
      <c r="L37" s="173" t="str">
        <f t="shared" si="7"/>
        <v/>
      </c>
      <c r="M37" s="173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30" ht="18" customHeight="1" x14ac:dyDescent="0.2">
      <c r="A38" s="2">
        <f>Congé!E38</f>
        <v>7</v>
      </c>
      <c r="B38" s="2" t="str">
        <f>Congé!F38</f>
        <v>DYLIK</v>
      </c>
      <c r="C38" s="173" t="str">
        <f t="shared" si="8"/>
        <v/>
      </c>
      <c r="D38" s="173" t="str">
        <f t="shared" si="7"/>
        <v/>
      </c>
      <c r="E38" s="173" t="str">
        <f t="shared" si="7"/>
        <v/>
      </c>
      <c r="F38" s="173" t="str">
        <f t="shared" si="7"/>
        <v/>
      </c>
      <c r="G38" s="173" t="str">
        <f t="shared" si="7"/>
        <v>12h</v>
      </c>
      <c r="H38" s="173" t="str">
        <f t="shared" si="7"/>
        <v/>
      </c>
      <c r="I38" s="173" t="str">
        <f t="shared" si="7"/>
        <v/>
      </c>
      <c r="J38" s="173" t="str">
        <f t="shared" si="7"/>
        <v/>
      </c>
      <c r="K38" s="173" t="str">
        <f t="shared" si="7"/>
        <v/>
      </c>
      <c r="L38" s="173" t="str">
        <f t="shared" si="7"/>
        <v/>
      </c>
      <c r="M38" s="173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  <c r="AA38" s="132"/>
      <c r="AB38" s="132"/>
      <c r="AC38" s="132"/>
      <c r="AD38" s="132"/>
    </row>
    <row r="39" spans="1:30" ht="6.95" customHeight="1" x14ac:dyDescent="0.2">
      <c r="A39" s="4"/>
      <c r="B39" s="4"/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30" ht="18" customHeight="1" x14ac:dyDescent="0.2">
      <c r="A40" s="2">
        <f>Congé!E40</f>
        <v>9</v>
      </c>
      <c r="B40" s="2" t="str">
        <f>Congé!F40</f>
        <v>MONTALEGRE</v>
      </c>
      <c r="C40" s="173" t="str">
        <f t="shared" si="8"/>
        <v/>
      </c>
      <c r="D40" s="173" t="str">
        <f t="shared" si="7"/>
        <v/>
      </c>
      <c r="E40" s="173" t="str">
        <f t="shared" si="7"/>
        <v/>
      </c>
      <c r="F40" s="173" t="str">
        <f t="shared" si="7"/>
        <v/>
      </c>
      <c r="G40" s="173" t="str">
        <f t="shared" si="7"/>
        <v/>
      </c>
      <c r="H40" s="173" t="str">
        <f t="shared" si="7"/>
        <v/>
      </c>
      <c r="I40" s="173" t="str">
        <f t="shared" si="7"/>
        <v>12h</v>
      </c>
      <c r="J40" s="173" t="str">
        <f t="shared" si="7"/>
        <v/>
      </c>
      <c r="K40" s="173" t="str">
        <f t="shared" si="7"/>
        <v/>
      </c>
      <c r="L40" s="173" t="str">
        <f t="shared" si="7"/>
        <v/>
      </c>
      <c r="M40" s="173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30" ht="18" customHeight="1" x14ac:dyDescent="0.2">
      <c r="A41" s="2">
        <f>Congé!E41</f>
        <v>9</v>
      </c>
      <c r="B41" s="2" t="str">
        <f>Congé!F41</f>
        <v>SERANO G</v>
      </c>
      <c r="C41" s="173" t="str">
        <f t="shared" si="8"/>
        <v/>
      </c>
      <c r="D41" s="173" t="str">
        <f t="shared" si="7"/>
        <v/>
      </c>
      <c r="E41" s="173" t="str">
        <f t="shared" si="7"/>
        <v/>
      </c>
      <c r="F41" s="173" t="str">
        <f t="shared" si="7"/>
        <v/>
      </c>
      <c r="G41" s="173" t="str">
        <f t="shared" si="7"/>
        <v/>
      </c>
      <c r="H41" s="173" t="str">
        <f t="shared" si="7"/>
        <v/>
      </c>
      <c r="I41" s="173" t="str">
        <f t="shared" si="7"/>
        <v>12h</v>
      </c>
      <c r="J41" s="173" t="str">
        <f t="shared" si="7"/>
        <v/>
      </c>
      <c r="K41" s="173" t="str">
        <f t="shared" si="7"/>
        <v/>
      </c>
      <c r="L41" s="173" t="str">
        <f t="shared" si="7"/>
        <v/>
      </c>
      <c r="M41" s="173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30" ht="18" customHeight="1" x14ac:dyDescent="0.2">
      <c r="A42" s="2">
        <f>Congé!E42</f>
        <v>7</v>
      </c>
      <c r="B42" s="2" t="str">
        <f>Congé!F42</f>
        <v>LANCIAL</v>
      </c>
      <c r="C42" s="173" t="str">
        <f t="shared" si="8"/>
        <v/>
      </c>
      <c r="D42" s="173" t="str">
        <f t="shared" si="7"/>
        <v/>
      </c>
      <c r="E42" s="173" t="str">
        <f t="shared" si="7"/>
        <v/>
      </c>
      <c r="F42" s="173" t="str">
        <f t="shared" si="7"/>
        <v/>
      </c>
      <c r="G42" s="173" t="str">
        <f t="shared" si="7"/>
        <v>12h</v>
      </c>
      <c r="H42" s="173" t="str">
        <f t="shared" si="7"/>
        <v/>
      </c>
      <c r="I42" s="173" t="str">
        <f t="shared" si="7"/>
        <v/>
      </c>
      <c r="J42" s="173" t="str">
        <f t="shared" si="7"/>
        <v/>
      </c>
      <c r="K42" s="173" t="str">
        <f t="shared" si="7"/>
        <v/>
      </c>
      <c r="L42" s="173" t="str">
        <f t="shared" si="7"/>
        <v/>
      </c>
      <c r="M42" s="173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30" ht="18" customHeight="1" x14ac:dyDescent="0.2">
      <c r="A43" s="2">
        <f>Congé!E43</f>
        <v>8</v>
      </c>
      <c r="B43" s="2" t="str">
        <f>Congé!F43</f>
        <v>MOURCIA</v>
      </c>
      <c r="C43" s="173" t="str">
        <f t="shared" si="8"/>
        <v/>
      </c>
      <c r="D43" s="173" t="str">
        <f t="shared" si="7"/>
        <v/>
      </c>
      <c r="E43" s="173" t="str">
        <f t="shared" si="7"/>
        <v/>
      </c>
      <c r="F43" s="173" t="str">
        <f t="shared" si="7"/>
        <v/>
      </c>
      <c r="G43" s="173" t="str">
        <f t="shared" si="7"/>
        <v/>
      </c>
      <c r="H43" s="173" t="str">
        <f t="shared" si="7"/>
        <v>12h</v>
      </c>
      <c r="I43" s="173" t="str">
        <f t="shared" si="7"/>
        <v/>
      </c>
      <c r="J43" s="173" t="str">
        <f t="shared" si="7"/>
        <v/>
      </c>
      <c r="K43" s="173" t="str">
        <f t="shared" si="7"/>
        <v/>
      </c>
      <c r="L43" s="173" t="str">
        <f t="shared" si="7"/>
        <v/>
      </c>
      <c r="M43" s="173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30" ht="18" customHeight="1" x14ac:dyDescent="0.2">
      <c r="A44" s="2">
        <f>Congé!E44</f>
        <v>2</v>
      </c>
      <c r="B44" s="2" t="str">
        <f>Congé!F44</f>
        <v>GILSON</v>
      </c>
      <c r="C44" s="173" t="str">
        <f t="shared" si="8"/>
        <v/>
      </c>
      <c r="D44" s="173" t="str">
        <f t="shared" si="7"/>
        <v/>
      </c>
      <c r="E44" s="173" t="str">
        <f t="shared" si="7"/>
        <v/>
      </c>
      <c r="F44" s="173" t="str">
        <f t="shared" si="7"/>
        <v/>
      </c>
      <c r="G44" s="173" t="str">
        <f t="shared" si="7"/>
        <v/>
      </c>
      <c r="H44" s="173" t="str">
        <f t="shared" si="7"/>
        <v/>
      </c>
      <c r="I44" s="173" t="str">
        <f t="shared" si="7"/>
        <v/>
      </c>
      <c r="J44" s="173" t="str">
        <f t="shared" si="7"/>
        <v/>
      </c>
      <c r="K44" s="173" t="str">
        <f t="shared" si="7"/>
        <v/>
      </c>
      <c r="L44" s="173" t="str">
        <f t="shared" si="7"/>
        <v>12h</v>
      </c>
      <c r="M44" s="173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30" ht="18" hidden="1" customHeight="1" x14ac:dyDescent="0.2">
      <c r="A45" s="2">
        <f>Congé!E45</f>
        <v>0</v>
      </c>
      <c r="B45" s="2">
        <f>Congé!F45</f>
        <v>0</v>
      </c>
      <c r="C45" s="173" t="str">
        <f t="shared" si="8"/>
        <v/>
      </c>
      <c r="D45" s="173" t="str">
        <f t="shared" si="7"/>
        <v/>
      </c>
      <c r="E45" s="173" t="str">
        <f t="shared" si="7"/>
        <v/>
      </c>
      <c r="F45" s="173" t="str">
        <f t="shared" si="7"/>
        <v/>
      </c>
      <c r="G45" s="173" t="str">
        <f t="shared" si="7"/>
        <v/>
      </c>
      <c r="H45" s="173" t="str">
        <f t="shared" si="7"/>
        <v/>
      </c>
      <c r="I45" s="173" t="str">
        <f t="shared" si="7"/>
        <v/>
      </c>
      <c r="J45" s="173" t="str">
        <f t="shared" si="7"/>
        <v/>
      </c>
      <c r="K45" s="173" t="str">
        <f t="shared" si="7"/>
        <v/>
      </c>
      <c r="L45" s="173" t="str">
        <f t="shared" si="7"/>
        <v/>
      </c>
      <c r="M45" s="173" t="str">
        <f t="shared" si="7"/>
        <v/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30" s="132" customFormat="1" ht="18" customHeight="1" x14ac:dyDescent="0.2">
      <c r="A46" s="2">
        <f>Congé!E46</f>
        <v>5</v>
      </c>
      <c r="B46" s="2" t="str">
        <f>Congé!F46</f>
        <v>PERINO</v>
      </c>
      <c r="C46" s="173" t="str">
        <f t="shared" si="8"/>
        <v/>
      </c>
      <c r="D46" s="173" t="str">
        <f t="shared" si="7"/>
        <v/>
      </c>
      <c r="E46" s="173" t="str">
        <f t="shared" si="7"/>
        <v>12h</v>
      </c>
      <c r="F46" s="173" t="str">
        <f t="shared" si="7"/>
        <v/>
      </c>
      <c r="G46" s="173" t="str">
        <f t="shared" si="7"/>
        <v/>
      </c>
      <c r="H46" s="173" t="str">
        <f t="shared" si="7"/>
        <v/>
      </c>
      <c r="I46" s="173" t="str">
        <f t="shared" si="7"/>
        <v/>
      </c>
      <c r="J46" s="173" t="str">
        <f t="shared" si="7"/>
        <v/>
      </c>
      <c r="K46" s="173" t="str">
        <f t="shared" si="7"/>
        <v/>
      </c>
      <c r="L46" s="173" t="str">
        <f t="shared" si="7"/>
        <v/>
      </c>
      <c r="M46" s="173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30" s="132" customFormat="1" ht="18" customHeight="1" x14ac:dyDescent="0.2">
      <c r="A47" s="2">
        <f>Congé!E47</f>
        <v>10</v>
      </c>
      <c r="B47" s="2" t="str">
        <f>Congé!F47</f>
        <v>LUPI</v>
      </c>
      <c r="C47" s="173" t="str">
        <f t="shared" si="8"/>
        <v/>
      </c>
      <c r="D47" s="173" t="str">
        <f t="shared" si="7"/>
        <v/>
      </c>
      <c r="E47" s="173" t="str">
        <f t="shared" si="7"/>
        <v/>
      </c>
      <c r="F47" s="173" t="str">
        <f t="shared" si="7"/>
        <v/>
      </c>
      <c r="G47" s="173" t="str">
        <f t="shared" si="7"/>
        <v/>
      </c>
      <c r="H47" s="173" t="str">
        <f t="shared" si="7"/>
        <v/>
      </c>
      <c r="I47" s="173" t="str">
        <f t="shared" si="7"/>
        <v/>
      </c>
      <c r="J47" s="173" t="str">
        <f t="shared" si="7"/>
        <v>12h</v>
      </c>
      <c r="K47" s="173" t="str">
        <f t="shared" si="7"/>
        <v/>
      </c>
      <c r="L47" s="173" t="str">
        <f t="shared" si="7"/>
        <v/>
      </c>
      <c r="M47" s="173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30" s="132" customFormat="1" ht="18" customHeight="1" x14ac:dyDescent="0.2">
      <c r="A48" s="2">
        <f>Congé!E48</f>
        <v>4</v>
      </c>
      <c r="B48" s="2" t="str">
        <f>Congé!F48</f>
        <v>ROOS</v>
      </c>
      <c r="C48" s="173" t="str">
        <f t="shared" si="8"/>
        <v/>
      </c>
      <c r="D48" s="173" t="str">
        <f t="shared" si="8"/>
        <v>12h</v>
      </c>
      <c r="E48" s="173" t="str">
        <f t="shared" si="7"/>
        <v/>
      </c>
      <c r="F48" s="173" t="str">
        <f t="shared" si="7"/>
        <v/>
      </c>
      <c r="G48" s="173" t="str">
        <f t="shared" si="7"/>
        <v/>
      </c>
      <c r="H48" s="173" t="str">
        <f>IF($A48=H$5,"12h",IF($A48="","",""))</f>
        <v/>
      </c>
      <c r="I48" s="173" t="str">
        <f t="shared" si="7"/>
        <v/>
      </c>
      <c r="J48" s="173" t="str">
        <f t="shared" si="7"/>
        <v/>
      </c>
      <c r="K48" s="173" t="str">
        <f t="shared" si="7"/>
        <v/>
      </c>
      <c r="L48" s="173" t="str">
        <f t="shared" si="7"/>
        <v/>
      </c>
      <c r="M48" s="173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30" s="132" customFormat="1" ht="18" customHeight="1" x14ac:dyDescent="0.2">
      <c r="A49" s="2">
        <f>Congé!E49</f>
        <v>1</v>
      </c>
      <c r="B49" s="2" t="str">
        <f>Congé!F49</f>
        <v>VALERIAN</v>
      </c>
      <c r="C49" s="173" t="str">
        <f t="shared" si="8"/>
        <v/>
      </c>
      <c r="D49" s="173" t="str">
        <f t="shared" si="7"/>
        <v/>
      </c>
      <c r="E49" s="173" t="str">
        <f t="shared" si="7"/>
        <v/>
      </c>
      <c r="F49" s="173" t="str">
        <f t="shared" si="7"/>
        <v/>
      </c>
      <c r="G49" s="173" t="str">
        <f t="shared" si="7"/>
        <v/>
      </c>
      <c r="H49" s="173" t="str">
        <f t="shared" si="7"/>
        <v/>
      </c>
      <c r="I49" s="173" t="str">
        <f t="shared" si="7"/>
        <v/>
      </c>
      <c r="J49" s="173" t="str">
        <f t="shared" si="7"/>
        <v/>
      </c>
      <c r="K49" s="173" t="str">
        <f t="shared" si="7"/>
        <v>12h</v>
      </c>
      <c r="L49" s="173" t="str">
        <f t="shared" si="7"/>
        <v/>
      </c>
      <c r="M49" s="173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30" s="132" customFormat="1" ht="18" customHeight="1" x14ac:dyDescent="0.2">
      <c r="A50" s="2">
        <f>Congé!E50</f>
        <v>3</v>
      </c>
      <c r="B50" s="2" t="str">
        <f>Congé!F50</f>
        <v>ROUSTAN</v>
      </c>
      <c r="C50" s="173" t="str">
        <f t="shared" si="8"/>
        <v>12h</v>
      </c>
      <c r="D50" s="173" t="str">
        <f t="shared" si="7"/>
        <v/>
      </c>
      <c r="E50" s="173" t="str">
        <f t="shared" si="7"/>
        <v/>
      </c>
      <c r="F50" s="173" t="str">
        <f t="shared" si="7"/>
        <v/>
      </c>
      <c r="G50" s="173" t="str">
        <f t="shared" si="7"/>
        <v/>
      </c>
      <c r="H50" s="173" t="str">
        <f t="shared" si="7"/>
        <v/>
      </c>
      <c r="I50" s="173" t="str">
        <f t="shared" si="7"/>
        <v/>
      </c>
      <c r="J50" s="173" t="str">
        <f t="shared" si="7"/>
        <v/>
      </c>
      <c r="K50" s="173" t="str">
        <f t="shared" si="7"/>
        <v/>
      </c>
      <c r="L50" s="173" t="str">
        <f t="shared" si="7"/>
        <v/>
      </c>
      <c r="M50" s="173" t="str">
        <f t="shared" si="7"/>
        <v>12h</v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30" s="132" customFormat="1" ht="18" customHeight="1" x14ac:dyDescent="0.2">
      <c r="A51" s="2">
        <f>Congé!E51</f>
        <v>1</v>
      </c>
      <c r="B51" s="2" t="str">
        <f>Congé!F51</f>
        <v>WENGER</v>
      </c>
      <c r="C51" s="173" t="str">
        <f t="shared" si="8"/>
        <v/>
      </c>
      <c r="D51" s="173" t="str">
        <f t="shared" si="7"/>
        <v/>
      </c>
      <c r="E51" s="173" t="str">
        <f t="shared" si="7"/>
        <v/>
      </c>
      <c r="F51" s="173" t="str">
        <f t="shared" si="7"/>
        <v/>
      </c>
      <c r="G51" s="173" t="str">
        <f t="shared" si="7"/>
        <v/>
      </c>
      <c r="H51" s="173" t="str">
        <f t="shared" si="7"/>
        <v/>
      </c>
      <c r="I51" s="173" t="str">
        <f t="shared" si="7"/>
        <v/>
      </c>
      <c r="J51" s="173" t="str">
        <f t="shared" si="7"/>
        <v/>
      </c>
      <c r="K51" s="173" t="str">
        <f t="shared" si="7"/>
        <v>12h</v>
      </c>
      <c r="L51" s="173" t="str">
        <f t="shared" si="7"/>
        <v/>
      </c>
      <c r="M51" s="173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30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173" t="str">
        <f t="shared" si="7"/>
        <v/>
      </c>
      <c r="D52" s="173" t="str">
        <f t="shared" si="7"/>
        <v/>
      </c>
      <c r="E52" s="173" t="str">
        <f t="shared" si="7"/>
        <v/>
      </c>
      <c r="F52" s="173" t="str">
        <f t="shared" si="7"/>
        <v/>
      </c>
      <c r="G52" s="173" t="str">
        <f t="shared" si="7"/>
        <v/>
      </c>
      <c r="H52" s="173" t="str">
        <f t="shared" si="7"/>
        <v>12h</v>
      </c>
      <c r="I52" s="173" t="str">
        <f t="shared" si="7"/>
        <v/>
      </c>
      <c r="J52" s="173" t="str">
        <f t="shared" si="7"/>
        <v/>
      </c>
      <c r="K52" s="173" t="str">
        <f t="shared" si="7"/>
        <v/>
      </c>
      <c r="L52" s="173" t="str">
        <f t="shared" si="7"/>
        <v/>
      </c>
      <c r="M52" s="173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30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0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30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0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30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0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30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3</v>
      </c>
      <c r="F56" s="161">
        <f t="shared" si="13"/>
        <v>4</v>
      </c>
      <c r="G56" s="161">
        <f t="shared" si="13"/>
        <v>4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4</v>
      </c>
      <c r="L56" s="161">
        <f t="shared" si="13"/>
        <v>3</v>
      </c>
      <c r="M56" s="161">
        <f t="shared" si="13"/>
        <v>3</v>
      </c>
      <c r="Q56" s="130"/>
      <c r="R56" s="130"/>
    </row>
    <row r="57" spans="1:30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30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3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4</v>
      </c>
      <c r="L58" s="164">
        <f t="shared" si="14"/>
        <v>3</v>
      </c>
      <c r="M58" s="164">
        <f t="shared" si="14"/>
        <v>3</v>
      </c>
      <c r="Q58" s="130"/>
      <c r="R58" s="130"/>
    </row>
    <row r="59" spans="1:30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30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</row>
    <row r="61" spans="1:30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30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</row>
    <row r="62" spans="1:30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</row>
    <row r="63" spans="1:30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</row>
    <row r="64" spans="1:30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21"/>
    </row>
    <row r="65" spans="1:30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</row>
    <row r="66" spans="1:30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</row>
    <row r="67" spans="1:30" s="42" customFormat="1" x14ac:dyDescent="0.2">
      <c r="A67" s="191" t="s">
        <v>179</v>
      </c>
      <c r="B67" s="191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30" s="42" customFormat="1" x14ac:dyDescent="0.2">
      <c r="A68" s="191" t="s">
        <v>180</v>
      </c>
      <c r="B68" s="191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30" s="42" customFormat="1" x14ac:dyDescent="0.2">
      <c r="A69" s="191" t="s">
        <v>181</v>
      </c>
      <c r="B69" s="191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30" s="42" customFormat="1" x14ac:dyDescent="0.2">
      <c r="A70" s="191" t="s">
        <v>182</v>
      </c>
      <c r="B70" s="191"/>
      <c r="C70" s="81">
        <f>Congé!N27</f>
        <v>12</v>
      </c>
      <c r="D70" s="83"/>
      <c r="E70" s="95"/>
      <c r="F70" s="94"/>
      <c r="P70" s="34" t="s">
        <v>33</v>
      </c>
    </row>
    <row r="71" spans="1:30" s="42" customFormat="1" x14ac:dyDescent="0.2">
      <c r="A71" s="191" t="s">
        <v>183</v>
      </c>
      <c r="B71" s="191"/>
      <c r="C71" s="81">
        <f>Congé!N28</f>
        <v>5</v>
      </c>
      <c r="D71" s="83"/>
      <c r="E71" s="95"/>
      <c r="F71" s="94"/>
      <c r="P71" s="34" t="s">
        <v>38</v>
      </c>
    </row>
    <row r="72" spans="1:30" s="42" customFormat="1" x14ac:dyDescent="0.2">
      <c r="A72" s="81"/>
      <c r="B72" s="81" t="s">
        <v>184</v>
      </c>
      <c r="C72" s="84" t="s">
        <v>185</v>
      </c>
      <c r="D72" s="85" t="s">
        <v>186</v>
      </c>
      <c r="E72" s="95"/>
      <c r="F72" s="94"/>
      <c r="P72" s="137" t="s">
        <v>45</v>
      </c>
    </row>
    <row r="73" spans="1:30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30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30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30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</row>
    <row r="77" spans="1:30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</row>
    <row r="78" spans="1:30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</row>
    <row r="79" spans="1:30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</row>
    <row r="80" spans="1:30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</row>
    <row r="81" spans="1:30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</row>
    <row r="82" spans="1:30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  <c r="AA82" s="121"/>
      <c r="AB82" s="121"/>
      <c r="AC82" s="121"/>
      <c r="AD82" s="121"/>
    </row>
    <row r="83" spans="1:30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  <c r="AA83" s="121"/>
      <c r="AB83" s="121"/>
      <c r="AC83" s="121"/>
      <c r="AD83" s="121"/>
    </row>
    <row r="84" spans="1:30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</row>
    <row r="85" spans="1:30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</row>
    <row r="86" spans="1:30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</row>
    <row r="87" spans="1:30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  <c r="AA87" s="121"/>
      <c r="AB87" s="121"/>
      <c r="AC87" s="121"/>
      <c r="AD87" s="121"/>
    </row>
    <row r="88" spans="1:30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</row>
    <row r="89" spans="1:30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</row>
    <row r="90" spans="1:30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</row>
    <row r="91" spans="1:30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</row>
    <row r="92" spans="1:30" x14ac:dyDescent="0.2">
      <c r="B92" s="170"/>
      <c r="N92" s="167"/>
      <c r="O92" s="132"/>
      <c r="P92" s="14" t="s">
        <v>70</v>
      </c>
    </row>
    <row r="93" spans="1:30" x14ac:dyDescent="0.2">
      <c r="B93" s="170"/>
      <c r="N93" s="167"/>
      <c r="O93" s="132"/>
      <c r="P93" s="15" t="s">
        <v>18</v>
      </c>
    </row>
    <row r="94" spans="1:30" x14ac:dyDescent="0.2">
      <c r="B94" s="170"/>
      <c r="N94" s="167"/>
      <c r="O94" s="132"/>
      <c r="P94" s="15" t="s">
        <v>19</v>
      </c>
    </row>
    <row r="95" spans="1:30" x14ac:dyDescent="0.2">
      <c r="B95" s="170"/>
      <c r="N95" s="167"/>
      <c r="O95" s="132"/>
      <c r="P95" s="14" t="s">
        <v>72</v>
      </c>
    </row>
    <row r="96" spans="1:30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70" priority="121" stopIfTrue="1" operator="equal">
      <formula>"C"</formula>
    </cfRule>
    <cfRule type="cellIs" dxfId="69" priority="122" stopIfTrue="1" operator="equal">
      <formula>"B"</formula>
    </cfRule>
    <cfRule type="cellIs" dxfId="68" priority="123" stopIfTrue="1" operator="equal">
      <formula>"A"</formula>
    </cfRule>
  </conditionalFormatting>
  <conditionalFormatting sqref="C5:M5">
    <cfRule type="cellIs" dxfId="67" priority="91" stopIfTrue="1" operator="equal">
      <formula>"C"</formula>
    </cfRule>
    <cfRule type="cellIs" dxfId="66" priority="92" stopIfTrue="1" operator="equal">
      <formula>"B"</formula>
    </cfRule>
    <cfRule type="cellIs" dxfId="65" priority="93" stopIfTrue="1" operator="equal">
      <formula>"A"</formula>
    </cfRule>
  </conditionalFormatting>
  <conditionalFormatting sqref="C5 E5 G5 I5 K5 M5">
    <cfRule type="cellIs" dxfId="64" priority="94" stopIfTrue="1" operator="equal">
      <formula>"C"</formula>
    </cfRule>
    <cfRule type="cellIs" dxfId="63" priority="95" stopIfTrue="1" operator="equal">
      <formula>"B"</formula>
    </cfRule>
    <cfRule type="cellIs" dxfId="62" priority="96" stopIfTrue="1" operator="equal">
      <formula>"A"</formula>
    </cfRule>
  </conditionalFormatting>
  <conditionalFormatting sqref="C35:M52 C6:M33">
    <cfRule type="cellIs" dxfId="61" priority="31" stopIfTrue="1" operator="equal">
      <formula>"12h"</formula>
    </cfRule>
  </conditionalFormatting>
  <conditionalFormatting sqref="C58:M58">
    <cfRule type="cellIs" dxfId="60" priority="4" stopIfTrue="1" operator="greaterThan">
      <formula>4</formula>
    </cfRule>
    <cfRule type="cellIs" dxfId="59" priority="5" stopIfTrue="1" operator="equal">
      <formula>4</formula>
    </cfRule>
    <cfRule type="cellIs" dxfId="58" priority="6" stopIfTrue="1" operator="lessThan">
      <formula>4</formula>
    </cfRule>
  </conditionalFormatting>
  <conditionalFormatting sqref="C53:M53 C55:M55">
    <cfRule type="cellIs" dxfId="57" priority="1" stopIfTrue="1" operator="lessThan">
      <formula>12</formula>
    </cfRule>
    <cfRule type="cellIs" dxfId="56" priority="2" stopIfTrue="1" operator="equal">
      <formula>12</formula>
    </cfRule>
    <cfRule type="cellIs" dxfId="55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C6:M33 C35:M52 T41 P89 P40 P52">
      <formula1>$P:$P</formula1>
    </dataValidation>
  </dataValidations>
  <pageMargins left="0" right="0" top="0" bottom="0" header="0" footer="0"/>
  <pageSetup paperSize="8" scale="77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09">
    <pageSetUpPr fitToPage="1"/>
  </sheetPr>
  <dimension ref="A1:AD326"/>
  <sheetViews>
    <sheetView zoomScale="85" zoomScaleNormal="85" workbookViewId="0">
      <pane xSplit="2" ySplit="5" topLeftCell="C6" activePane="bottomRight" state="frozen"/>
      <selection activeCell="AC21" sqref="AC21"/>
      <selection pane="topRight" activeCell="AC21" sqref="AC21"/>
      <selection pane="bottomLeft" activeCell="AC21" sqref="AC21"/>
      <selection pane="bottomRight" activeCell="AC21" sqref="AC21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30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16" t="s">
        <v>81</v>
      </c>
      <c r="Y1" s="218" t="s">
        <v>82</v>
      </c>
      <c r="Z1" s="106"/>
    </row>
    <row r="2" spans="1:30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Septembre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16"/>
      <c r="Y2" s="218"/>
      <c r="Z2" s="9" t="s">
        <v>0</v>
      </c>
      <c r="AA2" s="185" t="s">
        <v>179</v>
      </c>
      <c r="AB2" s="186"/>
      <c r="AC2" s="189">
        <f>Congé!N24</f>
        <v>9</v>
      </c>
      <c r="AD2" s="189">
        <f>Congé!O24</f>
        <v>12</v>
      </c>
    </row>
    <row r="3" spans="1:30" ht="12.75" customHeight="1" x14ac:dyDescent="0.2">
      <c r="B3" s="114"/>
      <c r="C3" s="115">
        <v>3</v>
      </c>
      <c r="D3" s="116">
        <v>6</v>
      </c>
      <c r="E3" s="115">
        <v>9</v>
      </c>
      <c r="F3" s="116">
        <v>12</v>
      </c>
      <c r="G3" s="115">
        <v>15</v>
      </c>
      <c r="H3" s="115">
        <v>18</v>
      </c>
      <c r="I3" s="115">
        <v>21</v>
      </c>
      <c r="J3" s="115">
        <v>24</v>
      </c>
      <c r="K3" s="116">
        <v>27</v>
      </c>
      <c r="L3" s="115">
        <v>30</v>
      </c>
      <c r="M3" s="115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17"/>
      <c r="Y3" s="219"/>
      <c r="Z3" s="9" t="s">
        <v>1</v>
      </c>
      <c r="AA3" s="185" t="s">
        <v>180</v>
      </c>
      <c r="AB3" s="186"/>
      <c r="AC3" s="189">
        <f>Congé!N25</f>
        <v>9</v>
      </c>
      <c r="AD3" s="189">
        <f>Congé!O25</f>
        <v>18</v>
      </c>
    </row>
    <row r="4" spans="1:30" ht="12.75" customHeight="1" x14ac:dyDescent="0.2">
      <c r="B4" s="114"/>
      <c r="C4" s="1" t="s">
        <v>145</v>
      </c>
      <c r="D4" s="172" t="s">
        <v>146</v>
      </c>
      <c r="E4" s="1" t="s">
        <v>147</v>
      </c>
      <c r="F4" s="122" t="s">
        <v>148</v>
      </c>
      <c r="G4" s="1" t="s">
        <v>149</v>
      </c>
      <c r="H4" s="1" t="s">
        <v>150</v>
      </c>
      <c r="I4" s="1" t="s">
        <v>144</v>
      </c>
      <c r="J4" s="1" t="s">
        <v>145</v>
      </c>
      <c r="K4" s="172" t="s">
        <v>146</v>
      </c>
      <c r="L4" s="1" t="s">
        <v>147</v>
      </c>
      <c r="M4" s="1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  <c r="AA4" s="185" t="s">
        <v>181</v>
      </c>
      <c r="AB4" s="186"/>
      <c r="AC4" s="189">
        <f>Congé!N26</f>
        <v>19</v>
      </c>
      <c r="AD4" s="189">
        <f>Congé!O26</f>
        <v>34</v>
      </c>
    </row>
    <row r="5" spans="1:30" ht="18" customHeight="1" x14ac:dyDescent="0.2">
      <c r="A5" s="215" t="s">
        <v>48</v>
      </c>
      <c r="B5" s="215"/>
      <c r="C5" s="126">
        <v>4</v>
      </c>
      <c r="D5" s="126">
        <v>5</v>
      </c>
      <c r="E5" s="126">
        <v>6</v>
      </c>
      <c r="F5" s="126">
        <v>7</v>
      </c>
      <c r="G5" s="126">
        <v>8</v>
      </c>
      <c r="H5" s="126">
        <v>9</v>
      </c>
      <c r="I5" s="126">
        <v>10</v>
      </c>
      <c r="J5" s="126">
        <v>1</v>
      </c>
      <c r="K5" s="126">
        <v>2</v>
      </c>
      <c r="L5" s="126">
        <v>3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  <c r="AA5" s="185" t="s">
        <v>182</v>
      </c>
      <c r="AB5" s="186"/>
      <c r="AC5" s="189">
        <f>Congé!N27</f>
        <v>12</v>
      </c>
      <c r="AD5" s="83"/>
    </row>
    <row r="6" spans="1:30" s="132" customFormat="1" ht="18" customHeight="1" x14ac:dyDescent="0.2">
      <c r="A6" s="2">
        <f>Congé!E6</f>
        <v>1</v>
      </c>
      <c r="B6" s="2" t="str">
        <f>Congé!F6</f>
        <v>MATEO</v>
      </c>
      <c r="C6" s="1" t="str">
        <f t="shared" ref="C6:M7" si="3">IF($A6=C$5,"12h",IF($A6="","",""))</f>
        <v/>
      </c>
      <c r="D6" s="5" t="str">
        <f t="shared" si="3"/>
        <v/>
      </c>
      <c r="E6" s="1" t="str">
        <f t="shared" si="3"/>
        <v/>
      </c>
      <c r="F6" s="5" t="str">
        <f t="shared" si="3"/>
        <v/>
      </c>
      <c r="G6" s="1" t="str">
        <f t="shared" si="3"/>
        <v/>
      </c>
      <c r="H6" s="1" t="str">
        <f t="shared" si="3"/>
        <v/>
      </c>
      <c r="I6" s="1" t="str">
        <f t="shared" si="3"/>
        <v/>
      </c>
      <c r="J6" s="1" t="str">
        <f t="shared" si="3"/>
        <v>12h</v>
      </c>
      <c r="K6" s="5" t="str">
        <f t="shared" si="3"/>
        <v/>
      </c>
      <c r="L6" s="1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  <c r="AA6" s="185" t="s">
        <v>183</v>
      </c>
      <c r="AB6" s="186"/>
      <c r="AC6" s="189">
        <f>Congé!N28</f>
        <v>5</v>
      </c>
      <c r="AD6" s="83"/>
    </row>
    <row r="7" spans="1:30" s="132" customFormat="1" ht="18" customHeight="1" x14ac:dyDescent="0.2">
      <c r="A7" s="2">
        <f>Congé!E7</f>
        <v>9</v>
      </c>
      <c r="B7" s="2" t="str">
        <f>Congé!F7</f>
        <v>BARREAU</v>
      </c>
      <c r="C7" s="1" t="str">
        <f t="shared" si="3"/>
        <v/>
      </c>
      <c r="D7" s="5" t="str">
        <f t="shared" si="3"/>
        <v/>
      </c>
      <c r="E7" s="1" t="str">
        <f t="shared" si="3"/>
        <v/>
      </c>
      <c r="F7" s="5" t="str">
        <f t="shared" si="3"/>
        <v/>
      </c>
      <c r="G7" s="1" t="str">
        <f t="shared" si="3"/>
        <v/>
      </c>
      <c r="H7" s="1" t="str">
        <f t="shared" si="3"/>
        <v>12h</v>
      </c>
      <c r="I7" s="1" t="str">
        <f t="shared" si="3"/>
        <v/>
      </c>
      <c r="J7" s="1" t="str">
        <f t="shared" si="3"/>
        <v/>
      </c>
      <c r="K7" s="5" t="str">
        <f t="shared" si="3"/>
        <v/>
      </c>
      <c r="L7" s="1" t="str">
        <f t="shared" si="3"/>
        <v/>
      </c>
      <c r="M7" s="1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  <c r="AA7" s="189"/>
      <c r="AB7" s="189" t="s">
        <v>184</v>
      </c>
      <c r="AC7" s="84" t="s">
        <v>185</v>
      </c>
      <c r="AD7" s="85" t="s">
        <v>186</v>
      </c>
    </row>
    <row r="8" spans="1:30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  <c r="AA8" s="189" t="s">
        <v>96</v>
      </c>
      <c r="AB8" s="189">
        <f>Congé!M30</f>
        <v>3</v>
      </c>
      <c r="AC8" s="189">
        <f>Congé!N30</f>
        <v>1</v>
      </c>
      <c r="AD8" s="189">
        <f>Congé!O30</f>
        <v>2</v>
      </c>
    </row>
    <row r="9" spans="1:30" ht="18" customHeight="1" x14ac:dyDescent="0.2">
      <c r="A9" s="2">
        <f>Congé!E9</f>
        <v>10</v>
      </c>
      <c r="B9" s="2" t="str">
        <f>Congé!F9</f>
        <v>CARTIER</v>
      </c>
      <c r="C9" s="1" t="str">
        <f t="shared" ref="C9:M12" si="4">IF($A9=C$5,"12h",IF($A9="","",""))</f>
        <v/>
      </c>
      <c r="D9" s="5" t="str">
        <f t="shared" si="4"/>
        <v/>
      </c>
      <c r="E9" s="1" t="str">
        <f t="shared" si="4"/>
        <v/>
      </c>
      <c r="F9" s="5" t="str">
        <f t="shared" si="4"/>
        <v/>
      </c>
      <c r="G9" s="1" t="str">
        <f t="shared" si="4"/>
        <v/>
      </c>
      <c r="H9" s="1" t="str">
        <f t="shared" si="4"/>
        <v/>
      </c>
      <c r="I9" s="1" t="str">
        <f t="shared" si="4"/>
        <v>12h</v>
      </c>
      <c r="J9" s="1" t="str">
        <f t="shared" si="4"/>
        <v/>
      </c>
      <c r="K9" s="5" t="str">
        <f t="shared" si="4"/>
        <v/>
      </c>
      <c r="L9" s="1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  <c r="AA9" s="189" t="s">
        <v>97</v>
      </c>
      <c r="AB9" s="189">
        <f>Congé!M31</f>
        <v>7</v>
      </c>
      <c r="AC9" s="189">
        <f>Congé!N31</f>
        <v>3</v>
      </c>
      <c r="AD9" s="189">
        <f>Congé!O31</f>
        <v>4</v>
      </c>
    </row>
    <row r="10" spans="1:30" ht="18" customHeight="1" x14ac:dyDescent="0.2">
      <c r="A10" s="2">
        <f>Congé!E10</f>
        <v>4</v>
      </c>
      <c r="B10" s="2" t="str">
        <f>Congé!F10</f>
        <v>CARTAUT</v>
      </c>
      <c r="C10" s="5" t="str">
        <f t="shared" si="4"/>
        <v>12h</v>
      </c>
      <c r="D10" s="5" t="str">
        <f t="shared" si="4"/>
        <v/>
      </c>
      <c r="E10" s="1" t="str">
        <f t="shared" si="4"/>
        <v/>
      </c>
      <c r="F10" s="5" t="str">
        <f t="shared" si="4"/>
        <v/>
      </c>
      <c r="G10" s="1" t="str">
        <f t="shared" si="4"/>
        <v/>
      </c>
      <c r="H10" s="1" t="str">
        <f t="shared" si="4"/>
        <v/>
      </c>
      <c r="I10" s="1" t="str">
        <f t="shared" si="4"/>
        <v/>
      </c>
      <c r="J10" s="1" t="str">
        <f t="shared" si="4"/>
        <v/>
      </c>
      <c r="K10" s="5" t="str">
        <f t="shared" si="4"/>
        <v/>
      </c>
      <c r="L10" s="1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  <c r="AA10" s="189" t="s">
        <v>131</v>
      </c>
      <c r="AB10" s="189">
        <f>Congé!M32</f>
        <v>13</v>
      </c>
      <c r="AC10" s="189">
        <f>Congé!N32</f>
        <v>5</v>
      </c>
      <c r="AD10" s="189">
        <f>Congé!O32</f>
        <v>8</v>
      </c>
    </row>
    <row r="11" spans="1:30" ht="18" hidden="1" customHeight="1" x14ac:dyDescent="0.2">
      <c r="A11" s="2">
        <f>Congé!E11</f>
        <v>0</v>
      </c>
      <c r="B11" s="2">
        <f>Congé!F11</f>
        <v>0</v>
      </c>
      <c r="C11" s="1" t="str">
        <f t="shared" si="4"/>
        <v/>
      </c>
      <c r="D11" s="1" t="str">
        <f t="shared" si="4"/>
        <v/>
      </c>
      <c r="E11" s="1" t="str">
        <f t="shared" si="4"/>
        <v/>
      </c>
      <c r="F11" s="5"/>
      <c r="G11" s="1"/>
      <c r="H11" s="1"/>
      <c r="I11" s="1"/>
      <c r="J11" s="1"/>
      <c r="K11" s="5" t="str">
        <f t="shared" si="4"/>
        <v/>
      </c>
      <c r="L11" s="1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30" ht="18" customHeight="1" x14ac:dyDescent="0.2">
      <c r="A12" s="2">
        <f>Congé!E12</f>
        <v>6</v>
      </c>
      <c r="B12" s="2" t="str">
        <f>Congé!F12</f>
        <v>HUGUES</v>
      </c>
      <c r="C12" s="1" t="str">
        <f t="shared" si="4"/>
        <v/>
      </c>
      <c r="D12" s="5" t="str">
        <f t="shared" si="4"/>
        <v/>
      </c>
      <c r="E12" s="1" t="str">
        <f t="shared" si="4"/>
        <v>12h</v>
      </c>
      <c r="F12" s="5" t="str">
        <f t="shared" si="4"/>
        <v/>
      </c>
      <c r="G12" s="1" t="str">
        <f t="shared" si="4"/>
        <v/>
      </c>
      <c r="H12" s="1" t="str">
        <f t="shared" si="4"/>
        <v/>
      </c>
      <c r="I12" s="1" t="str">
        <f t="shared" si="4"/>
        <v/>
      </c>
      <c r="J12" s="1" t="str">
        <f t="shared" si="4"/>
        <v/>
      </c>
      <c r="K12" s="5" t="str">
        <f t="shared" si="4"/>
        <v/>
      </c>
      <c r="L12" s="1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30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30" ht="18" customHeight="1" x14ac:dyDescent="0.2">
      <c r="A14" s="2">
        <f>Congé!E14</f>
        <v>8</v>
      </c>
      <c r="B14" s="2" t="str">
        <f>Congé!F14</f>
        <v>SELLES</v>
      </c>
      <c r="C14" s="1" t="str">
        <f t="shared" ref="C14:M20" si="5">IF($A14=C$5,"12h",IF($A14="","",""))</f>
        <v/>
      </c>
      <c r="D14" s="5" t="str">
        <f t="shared" si="5"/>
        <v/>
      </c>
      <c r="E14" s="1" t="str">
        <f t="shared" si="5"/>
        <v/>
      </c>
      <c r="F14" s="5" t="str">
        <f t="shared" si="5"/>
        <v/>
      </c>
      <c r="G14" s="5" t="str">
        <f t="shared" si="5"/>
        <v>12h</v>
      </c>
      <c r="H14" s="1" t="str">
        <f t="shared" si="5"/>
        <v/>
      </c>
      <c r="I14" s="1" t="str">
        <f t="shared" si="5"/>
        <v/>
      </c>
      <c r="J14" s="1" t="str">
        <f t="shared" si="5"/>
        <v/>
      </c>
      <c r="K14" s="5" t="str">
        <f t="shared" si="5"/>
        <v/>
      </c>
      <c r="L14" s="1" t="str">
        <f t="shared" si="5"/>
        <v/>
      </c>
      <c r="M14" s="1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  <c r="AA14" s="132"/>
      <c r="AB14" s="132"/>
      <c r="AC14" s="132"/>
      <c r="AD14" s="132"/>
    </row>
    <row r="15" spans="1:30" ht="18" customHeight="1" x14ac:dyDescent="0.2">
      <c r="A15" s="2">
        <f>Congé!E15</f>
        <v>9</v>
      </c>
      <c r="B15" s="2" t="str">
        <f>Congé!F15</f>
        <v>MASSELIN</v>
      </c>
      <c r="C15" s="1" t="str">
        <f t="shared" si="5"/>
        <v/>
      </c>
      <c r="D15" s="5" t="str">
        <f t="shared" si="5"/>
        <v/>
      </c>
      <c r="E15" s="1" t="str">
        <f t="shared" si="5"/>
        <v/>
      </c>
      <c r="F15" s="5" t="str">
        <f t="shared" si="5"/>
        <v/>
      </c>
      <c r="G15" s="1" t="str">
        <f t="shared" si="5"/>
        <v/>
      </c>
      <c r="H15" s="1" t="str">
        <f t="shared" si="5"/>
        <v>12h</v>
      </c>
      <c r="I15" s="1" t="str">
        <f t="shared" si="5"/>
        <v/>
      </c>
      <c r="J15" s="1" t="str">
        <f t="shared" si="5"/>
        <v/>
      </c>
      <c r="K15" s="5" t="str">
        <f t="shared" si="5"/>
        <v/>
      </c>
      <c r="L15" s="1" t="str">
        <f t="shared" si="5"/>
        <v/>
      </c>
      <c r="M15" s="1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30" ht="18" hidden="1" customHeight="1" x14ac:dyDescent="0.2">
      <c r="A16" s="2">
        <f>Congé!E16</f>
        <v>0</v>
      </c>
      <c r="B16" s="2">
        <f>Congé!F16</f>
        <v>0</v>
      </c>
      <c r="C16" s="1" t="str">
        <f t="shared" si="5"/>
        <v/>
      </c>
      <c r="D16" s="5" t="str">
        <f t="shared" si="5"/>
        <v/>
      </c>
      <c r="E16" s="5" t="str">
        <f t="shared" si="5"/>
        <v/>
      </c>
      <c r="F16" s="5" t="str">
        <f t="shared" si="5"/>
        <v/>
      </c>
      <c r="G16" s="1" t="str">
        <f t="shared" si="5"/>
        <v/>
      </c>
      <c r="H16" s="1" t="str">
        <f t="shared" si="5"/>
        <v/>
      </c>
      <c r="I16" s="1" t="str">
        <f t="shared" si="5"/>
        <v/>
      </c>
      <c r="J16" s="1" t="str">
        <f t="shared" si="5"/>
        <v/>
      </c>
      <c r="K16" s="5" t="str">
        <f t="shared" si="5"/>
        <v/>
      </c>
      <c r="L16" s="1" t="str">
        <f t="shared" si="5"/>
        <v/>
      </c>
      <c r="M16" s="1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30" s="132" customFormat="1" ht="18" customHeight="1" x14ac:dyDescent="0.2">
      <c r="A17" s="2">
        <f>Congé!E17</f>
        <v>1</v>
      </c>
      <c r="B17" s="2" t="str">
        <f>Congé!F17</f>
        <v>MALET</v>
      </c>
      <c r="C17" s="1" t="str">
        <f t="shared" si="5"/>
        <v/>
      </c>
      <c r="D17" s="5" t="str">
        <f t="shared" si="5"/>
        <v/>
      </c>
      <c r="E17" s="1" t="str">
        <f t="shared" si="5"/>
        <v/>
      </c>
      <c r="F17" s="5" t="str">
        <f t="shared" si="5"/>
        <v/>
      </c>
      <c r="G17" s="1" t="str">
        <f t="shared" si="5"/>
        <v/>
      </c>
      <c r="H17" s="1" t="str">
        <f t="shared" si="5"/>
        <v/>
      </c>
      <c r="I17" s="1" t="str">
        <f t="shared" si="5"/>
        <v/>
      </c>
      <c r="J17" s="1" t="str">
        <f t="shared" si="5"/>
        <v>12h</v>
      </c>
      <c r="K17" s="5" t="str">
        <f t="shared" si="5"/>
        <v/>
      </c>
      <c r="L17" s="1" t="str">
        <f t="shared" si="5"/>
        <v/>
      </c>
      <c r="M17" s="1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30" s="132" customFormat="1" ht="18" customHeight="1" x14ac:dyDescent="0.2">
      <c r="A18" s="2">
        <f>Congé!E18</f>
        <v>2</v>
      </c>
      <c r="B18" s="2" t="str">
        <f>Congé!F18</f>
        <v>REY F</v>
      </c>
      <c r="C18" s="1" t="str">
        <f t="shared" si="5"/>
        <v/>
      </c>
      <c r="D18" s="5" t="str">
        <f t="shared" si="5"/>
        <v/>
      </c>
      <c r="E18" s="1" t="str">
        <f t="shared" si="5"/>
        <v/>
      </c>
      <c r="F18" s="5" t="str">
        <f t="shared" si="5"/>
        <v/>
      </c>
      <c r="G18" s="1" t="str">
        <f t="shared" si="5"/>
        <v/>
      </c>
      <c r="H18" s="1" t="str">
        <f t="shared" si="5"/>
        <v/>
      </c>
      <c r="I18" s="1" t="str">
        <f t="shared" si="5"/>
        <v/>
      </c>
      <c r="J18" s="1" t="str">
        <f t="shared" si="5"/>
        <v/>
      </c>
      <c r="K18" s="5" t="str">
        <f t="shared" si="5"/>
        <v>12h</v>
      </c>
      <c r="L18" s="1" t="str">
        <f t="shared" si="5"/>
        <v/>
      </c>
      <c r="M18" s="1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30" s="132" customFormat="1" ht="18" customHeight="1" x14ac:dyDescent="0.2">
      <c r="A19" s="2">
        <f>Congé!E19</f>
        <v>6</v>
      </c>
      <c r="B19" s="2" t="str">
        <f>Congé!F19</f>
        <v>LUBRANO</v>
      </c>
      <c r="C19" s="1" t="str">
        <f t="shared" si="5"/>
        <v/>
      </c>
      <c r="D19" s="5" t="str">
        <f t="shared" si="5"/>
        <v/>
      </c>
      <c r="E19" s="1" t="str">
        <f t="shared" si="5"/>
        <v>12h</v>
      </c>
      <c r="F19" s="5" t="str">
        <f t="shared" si="5"/>
        <v/>
      </c>
      <c r="G19" s="1" t="str">
        <f t="shared" si="5"/>
        <v/>
      </c>
      <c r="H19" s="1" t="str">
        <f t="shared" si="5"/>
        <v/>
      </c>
      <c r="I19" s="1" t="str">
        <f t="shared" si="5"/>
        <v/>
      </c>
      <c r="J19" s="1" t="str">
        <f t="shared" si="5"/>
        <v/>
      </c>
      <c r="K19" s="5" t="str">
        <f t="shared" si="5"/>
        <v/>
      </c>
      <c r="L19" s="1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30" s="132" customFormat="1" ht="18" customHeight="1" x14ac:dyDescent="0.2">
      <c r="A20" s="2">
        <f>Congé!E20</f>
        <v>5</v>
      </c>
      <c r="B20" s="2" t="str">
        <f>Congé!F20</f>
        <v>NORMAND</v>
      </c>
      <c r="C20" s="1" t="str">
        <f t="shared" si="5"/>
        <v/>
      </c>
      <c r="D20" s="5" t="str">
        <f t="shared" si="5"/>
        <v>12h</v>
      </c>
      <c r="E20" s="1" t="str">
        <f t="shared" si="5"/>
        <v/>
      </c>
      <c r="F20" s="5" t="str">
        <f t="shared" si="5"/>
        <v/>
      </c>
      <c r="G20" s="1" t="str">
        <f t="shared" si="5"/>
        <v/>
      </c>
      <c r="H20" s="1" t="str">
        <f t="shared" si="5"/>
        <v/>
      </c>
      <c r="I20" s="1" t="str">
        <f t="shared" si="5"/>
        <v/>
      </c>
      <c r="J20" s="1" t="str">
        <f t="shared" si="5"/>
        <v/>
      </c>
      <c r="K20" s="5" t="str">
        <f t="shared" si="5"/>
        <v/>
      </c>
      <c r="L20" s="1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30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30" ht="18" customHeight="1" x14ac:dyDescent="0.2">
      <c r="A22" s="2">
        <f>Congé!E22</f>
        <v>9</v>
      </c>
      <c r="B22" s="2" t="str">
        <f>Congé!F22</f>
        <v>ROSTAND</v>
      </c>
      <c r="C22" s="1" t="str">
        <f t="shared" ref="C22:M32" si="6">IF($A22=C$5,"12h",IF($A22="","",""))</f>
        <v/>
      </c>
      <c r="D22" s="5" t="str">
        <f t="shared" si="6"/>
        <v/>
      </c>
      <c r="E22" s="1" t="str">
        <f t="shared" si="6"/>
        <v/>
      </c>
      <c r="F22" s="5" t="str">
        <f t="shared" si="6"/>
        <v/>
      </c>
      <c r="G22" s="1" t="str">
        <f t="shared" si="6"/>
        <v/>
      </c>
      <c r="H22" s="1" t="str">
        <f t="shared" si="6"/>
        <v>12h</v>
      </c>
      <c r="I22" s="1" t="str">
        <f t="shared" si="6"/>
        <v/>
      </c>
      <c r="J22" s="1" t="str">
        <f t="shared" si="6"/>
        <v/>
      </c>
      <c r="K22" s="5" t="str">
        <f t="shared" si="6"/>
        <v/>
      </c>
      <c r="L22" s="1" t="str">
        <f t="shared" si="6"/>
        <v/>
      </c>
      <c r="M22" s="1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  <c r="AA22" s="132"/>
      <c r="AB22" s="132"/>
      <c r="AC22" s="132"/>
      <c r="AD22" s="132"/>
    </row>
    <row r="23" spans="1:30" ht="18" customHeight="1" x14ac:dyDescent="0.2">
      <c r="A23" s="2">
        <f>Congé!E23</f>
        <v>6</v>
      </c>
      <c r="B23" s="2" t="str">
        <f>Congé!F23</f>
        <v>LAURENT J</v>
      </c>
      <c r="C23" s="1" t="str">
        <f t="shared" si="6"/>
        <v/>
      </c>
      <c r="D23" s="5" t="str">
        <f t="shared" si="6"/>
        <v/>
      </c>
      <c r="E23" s="5" t="str">
        <f t="shared" si="6"/>
        <v>12h</v>
      </c>
      <c r="F23" s="5" t="str">
        <f t="shared" si="6"/>
        <v/>
      </c>
      <c r="G23" s="1" t="str">
        <f t="shared" si="6"/>
        <v/>
      </c>
      <c r="H23" s="1" t="str">
        <f t="shared" si="6"/>
        <v/>
      </c>
      <c r="I23" s="1" t="str">
        <f t="shared" si="6"/>
        <v/>
      </c>
      <c r="J23" s="1" t="str">
        <f t="shared" si="6"/>
        <v/>
      </c>
      <c r="K23" s="5" t="str">
        <f t="shared" si="6"/>
        <v/>
      </c>
      <c r="L23" s="1" t="str">
        <f t="shared" si="6"/>
        <v/>
      </c>
      <c r="M23" s="1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  <c r="AA23" s="132"/>
      <c r="AB23" s="132"/>
      <c r="AC23" s="132"/>
      <c r="AD23" s="132"/>
    </row>
    <row r="24" spans="1:30" ht="18" customHeight="1" x14ac:dyDescent="0.2">
      <c r="A24" s="2">
        <f>Congé!E24</f>
        <v>10</v>
      </c>
      <c r="B24" s="2" t="str">
        <f>Congé!F24</f>
        <v>BALLESTER</v>
      </c>
      <c r="C24" s="1" t="str">
        <f t="shared" si="6"/>
        <v/>
      </c>
      <c r="D24" s="5" t="str">
        <f t="shared" si="6"/>
        <v/>
      </c>
      <c r="E24" s="1" t="str">
        <f t="shared" si="6"/>
        <v/>
      </c>
      <c r="F24" s="5" t="str">
        <f t="shared" si="6"/>
        <v/>
      </c>
      <c r="G24" s="1" t="str">
        <f t="shared" si="6"/>
        <v/>
      </c>
      <c r="H24" s="1" t="str">
        <f t="shared" si="6"/>
        <v/>
      </c>
      <c r="I24" s="1" t="str">
        <f t="shared" si="6"/>
        <v>12h</v>
      </c>
      <c r="J24" s="1" t="str">
        <f t="shared" si="6"/>
        <v/>
      </c>
      <c r="K24" s="5" t="str">
        <f t="shared" si="6"/>
        <v/>
      </c>
      <c r="L24" s="1" t="str">
        <f t="shared" si="6"/>
        <v/>
      </c>
      <c r="M24" s="1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30" ht="18" customHeight="1" x14ac:dyDescent="0.2">
      <c r="A25" s="2">
        <f>Congé!E25</f>
        <v>7</v>
      </c>
      <c r="B25" s="2" t="str">
        <f>Congé!F25</f>
        <v>GRIMM</v>
      </c>
      <c r="C25" s="1" t="str">
        <f t="shared" si="6"/>
        <v/>
      </c>
      <c r="D25" s="5" t="str">
        <f t="shared" si="6"/>
        <v/>
      </c>
      <c r="E25" s="1" t="str">
        <f t="shared" si="6"/>
        <v/>
      </c>
      <c r="F25" s="5" t="str">
        <f t="shared" si="6"/>
        <v>12h</v>
      </c>
      <c r="G25" s="1" t="str">
        <f t="shared" si="6"/>
        <v/>
      </c>
      <c r="H25" s="1" t="str">
        <f t="shared" si="6"/>
        <v/>
      </c>
      <c r="I25" s="1" t="str">
        <f t="shared" si="6"/>
        <v/>
      </c>
      <c r="J25" s="1" t="str">
        <f t="shared" si="6"/>
        <v/>
      </c>
      <c r="K25" s="5" t="str">
        <f t="shared" si="6"/>
        <v/>
      </c>
      <c r="L25" s="1" t="str">
        <f t="shared" si="6"/>
        <v/>
      </c>
      <c r="M25" s="1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30" ht="18" customHeight="1" x14ac:dyDescent="0.2">
      <c r="A26" s="2">
        <f>Congé!E26</f>
        <v>3</v>
      </c>
      <c r="B26" s="2" t="str">
        <f>Congé!F26</f>
        <v>ORIOL</v>
      </c>
      <c r="C26" s="1" t="str">
        <f t="shared" si="6"/>
        <v/>
      </c>
      <c r="D26" s="5" t="str">
        <f t="shared" si="6"/>
        <v/>
      </c>
      <c r="E26" s="1" t="str">
        <f t="shared" si="6"/>
        <v/>
      </c>
      <c r="F26" s="5" t="str">
        <f t="shared" si="6"/>
        <v/>
      </c>
      <c r="G26" s="1" t="str">
        <f t="shared" si="6"/>
        <v/>
      </c>
      <c r="H26" s="1" t="str">
        <f t="shared" si="6"/>
        <v/>
      </c>
      <c r="I26" s="1" t="str">
        <f t="shared" si="6"/>
        <v/>
      </c>
      <c r="J26" s="1" t="str">
        <f t="shared" si="6"/>
        <v/>
      </c>
      <c r="K26" s="5" t="str">
        <f t="shared" si="6"/>
        <v/>
      </c>
      <c r="L26" s="1" t="str">
        <f t="shared" si="6"/>
        <v>12h</v>
      </c>
      <c r="M26" s="1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  <c r="AA26" s="132"/>
      <c r="AB26" s="132"/>
      <c r="AC26" s="132"/>
      <c r="AD26" s="132"/>
    </row>
    <row r="27" spans="1:30" ht="18" customHeight="1" x14ac:dyDescent="0.2">
      <c r="A27" s="2">
        <f>Congé!E27</f>
        <v>10</v>
      </c>
      <c r="B27" s="2" t="str">
        <f>Congé!F27</f>
        <v>DEPRAD</v>
      </c>
      <c r="C27" s="1" t="str">
        <f t="shared" si="6"/>
        <v/>
      </c>
      <c r="D27" s="5" t="str">
        <f t="shared" si="6"/>
        <v/>
      </c>
      <c r="E27" s="1" t="str">
        <f t="shared" si="6"/>
        <v/>
      </c>
      <c r="F27" s="5" t="str">
        <f t="shared" si="6"/>
        <v/>
      </c>
      <c r="G27" s="1" t="str">
        <f t="shared" si="6"/>
        <v/>
      </c>
      <c r="H27" s="1" t="str">
        <f t="shared" si="6"/>
        <v/>
      </c>
      <c r="I27" s="1" t="str">
        <f t="shared" si="6"/>
        <v>12h</v>
      </c>
      <c r="J27" s="1" t="str">
        <f t="shared" si="6"/>
        <v/>
      </c>
      <c r="K27" s="5" t="str">
        <f t="shared" si="6"/>
        <v/>
      </c>
      <c r="L27" s="1" t="str">
        <f t="shared" si="6"/>
        <v/>
      </c>
      <c r="M27" s="1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30" ht="18" customHeight="1" x14ac:dyDescent="0.2">
      <c r="A28" s="2">
        <f>Congé!E28</f>
        <v>4</v>
      </c>
      <c r="B28" s="2" t="str">
        <f>Congé!F28</f>
        <v>FLORES</v>
      </c>
      <c r="C28" s="5" t="str">
        <f t="shared" si="6"/>
        <v>12h</v>
      </c>
      <c r="D28" s="5" t="str">
        <f t="shared" si="6"/>
        <v/>
      </c>
      <c r="E28" s="1" t="str">
        <f t="shared" si="6"/>
        <v/>
      </c>
      <c r="F28" s="5" t="str">
        <f t="shared" si="6"/>
        <v/>
      </c>
      <c r="G28" s="1" t="str">
        <f t="shared" si="6"/>
        <v/>
      </c>
      <c r="H28" s="1" t="str">
        <f t="shared" si="6"/>
        <v/>
      </c>
      <c r="I28" s="1" t="str">
        <f t="shared" si="6"/>
        <v/>
      </c>
      <c r="J28" s="1" t="str">
        <f t="shared" si="6"/>
        <v/>
      </c>
      <c r="K28" s="5" t="str">
        <f t="shared" si="6"/>
        <v/>
      </c>
      <c r="L28" s="1" t="str">
        <f t="shared" si="6"/>
        <v/>
      </c>
      <c r="M28" s="1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  <c r="AA28" s="132"/>
      <c r="AB28" s="132"/>
      <c r="AC28" s="132"/>
      <c r="AD28" s="132"/>
    </row>
    <row r="29" spans="1:30" ht="18" customHeight="1" x14ac:dyDescent="0.2">
      <c r="A29" s="2">
        <f>Congé!E29</f>
        <v>2</v>
      </c>
      <c r="B29" s="2" t="str">
        <f>Congé!F29</f>
        <v>FIGUEIRINHA</v>
      </c>
      <c r="C29" s="1" t="str">
        <f t="shared" si="6"/>
        <v/>
      </c>
      <c r="D29" s="5" t="str">
        <f t="shared" si="6"/>
        <v/>
      </c>
      <c r="E29" s="1" t="str">
        <f t="shared" si="6"/>
        <v/>
      </c>
      <c r="F29" s="5" t="str">
        <f t="shared" si="6"/>
        <v/>
      </c>
      <c r="G29" s="1" t="str">
        <f t="shared" si="6"/>
        <v/>
      </c>
      <c r="H29" s="1" t="str">
        <f t="shared" si="6"/>
        <v/>
      </c>
      <c r="I29" s="1" t="str">
        <f t="shared" si="6"/>
        <v/>
      </c>
      <c r="J29" s="1" t="str">
        <f t="shared" si="6"/>
        <v/>
      </c>
      <c r="K29" s="5" t="str">
        <f t="shared" si="6"/>
        <v>12h</v>
      </c>
      <c r="L29" s="1" t="str">
        <f t="shared" si="6"/>
        <v/>
      </c>
      <c r="M29" s="1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30" ht="18" customHeight="1" x14ac:dyDescent="0.2">
      <c r="A30" s="2">
        <f>Congé!E30</f>
        <v>8</v>
      </c>
      <c r="B30" s="2" t="str">
        <f>Congé!F30</f>
        <v>HEURTEBISE</v>
      </c>
      <c r="C30" s="1" t="str">
        <f t="shared" si="6"/>
        <v/>
      </c>
      <c r="D30" s="5" t="str">
        <f t="shared" si="6"/>
        <v/>
      </c>
      <c r="E30" s="1" t="str">
        <f t="shared" si="6"/>
        <v/>
      </c>
      <c r="F30" s="5" t="str">
        <f t="shared" si="6"/>
        <v/>
      </c>
      <c r="G30" s="5" t="str">
        <f t="shared" si="6"/>
        <v>12h</v>
      </c>
      <c r="H30" s="1" t="str">
        <f t="shared" si="6"/>
        <v/>
      </c>
      <c r="I30" s="1" t="str">
        <f t="shared" si="6"/>
        <v/>
      </c>
      <c r="J30" s="1" t="str">
        <f t="shared" si="6"/>
        <v/>
      </c>
      <c r="K30" s="5" t="str">
        <f t="shared" si="6"/>
        <v/>
      </c>
      <c r="L30" s="1" t="str">
        <f t="shared" si="6"/>
        <v/>
      </c>
      <c r="M30" s="1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30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6"/>
        <v/>
      </c>
      <c r="D31" s="5" t="str">
        <f t="shared" si="6"/>
        <v/>
      </c>
      <c r="E31" s="1" t="str">
        <f t="shared" si="6"/>
        <v/>
      </c>
      <c r="F31" s="5" t="str">
        <f t="shared" si="6"/>
        <v/>
      </c>
      <c r="G31" s="1" t="str">
        <f t="shared" si="6"/>
        <v/>
      </c>
      <c r="H31" s="1" t="str">
        <f t="shared" si="6"/>
        <v/>
      </c>
      <c r="I31" s="1" t="str">
        <f t="shared" si="6"/>
        <v/>
      </c>
      <c r="J31" s="1" t="str">
        <f t="shared" si="6"/>
        <v/>
      </c>
      <c r="K31" s="5" t="str">
        <f t="shared" si="6"/>
        <v/>
      </c>
      <c r="L31" s="1" t="str">
        <f t="shared" si="6"/>
        <v>12h</v>
      </c>
      <c r="M31" s="1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30" s="132" customFormat="1" ht="18" hidden="1" customHeight="1" x14ac:dyDescent="0.2">
      <c r="A32" s="2">
        <f>Congé!E32</f>
        <v>0</v>
      </c>
      <c r="B32" s="2">
        <f>Congé!F32</f>
        <v>0</v>
      </c>
      <c r="C32" s="1" t="str">
        <f t="shared" si="6"/>
        <v/>
      </c>
      <c r="D32" s="5" t="str">
        <f t="shared" si="6"/>
        <v/>
      </c>
      <c r="E32" s="1" t="str">
        <f t="shared" si="6"/>
        <v/>
      </c>
      <c r="F32" s="5" t="str">
        <f t="shared" si="6"/>
        <v/>
      </c>
      <c r="G32" s="1" t="str">
        <f t="shared" si="6"/>
        <v/>
      </c>
      <c r="H32" s="1" t="str">
        <f t="shared" si="6"/>
        <v/>
      </c>
      <c r="I32" s="1" t="str">
        <f t="shared" si="6"/>
        <v/>
      </c>
      <c r="J32" s="1" t="str">
        <f t="shared" si="6"/>
        <v/>
      </c>
      <c r="K32" s="5" t="str">
        <f t="shared" si="6"/>
        <v/>
      </c>
      <c r="L32" s="1" t="str">
        <f t="shared" si="6"/>
        <v/>
      </c>
      <c r="M32" s="1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30" ht="18" customHeight="1" x14ac:dyDescent="0.2">
      <c r="A33" s="2">
        <f>Congé!E33</f>
        <v>5</v>
      </c>
      <c r="B33" s="2" t="str">
        <f>Congé!F33</f>
        <v>DECITRE</v>
      </c>
      <c r="C33" s="1" t="str">
        <f>IF($A33=C$5,"12h",IF($A33="","",""))</f>
        <v/>
      </c>
      <c r="D33" s="5" t="str">
        <f>IF($A33=D$5,"12h",IF($A33="","",""))</f>
        <v>12h</v>
      </c>
      <c r="E33" s="1" t="str">
        <f t="shared" ref="C33:M52" si="7">IF($A33=E$5,"12h",IF($A33="","",""))</f>
        <v/>
      </c>
      <c r="F33" s="5" t="str">
        <f t="shared" si="7"/>
        <v/>
      </c>
      <c r="G33" s="1" t="str">
        <f t="shared" si="7"/>
        <v/>
      </c>
      <c r="H33" s="1" t="str">
        <f t="shared" si="7"/>
        <v/>
      </c>
      <c r="I33" s="1" t="str">
        <f t="shared" si="7"/>
        <v/>
      </c>
      <c r="J33" s="1" t="str">
        <f t="shared" si="7"/>
        <v/>
      </c>
      <c r="K33" s="5" t="str">
        <f t="shared" si="7"/>
        <v/>
      </c>
      <c r="L33" s="1" t="str">
        <f t="shared" si="7"/>
        <v/>
      </c>
      <c r="M33" s="1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30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30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51" si="8">IF($A35=C$5,"12h",IF($A35="","",""))</f>
        <v/>
      </c>
      <c r="D35" s="5" t="str">
        <f t="shared" si="7"/>
        <v/>
      </c>
      <c r="E35" s="5" t="str">
        <f t="shared" si="7"/>
        <v>12h</v>
      </c>
      <c r="F35" s="5" t="str">
        <f t="shared" si="7"/>
        <v/>
      </c>
      <c r="G35" s="1" t="str">
        <f t="shared" si="7"/>
        <v/>
      </c>
      <c r="H35" s="1" t="str">
        <f t="shared" si="7"/>
        <v/>
      </c>
      <c r="I35" s="1" t="str">
        <f t="shared" si="7"/>
        <v/>
      </c>
      <c r="J35" s="1" t="str">
        <f t="shared" si="7"/>
        <v/>
      </c>
      <c r="K35" s="5" t="str">
        <f t="shared" si="7"/>
        <v/>
      </c>
      <c r="L35" s="1" t="str">
        <f t="shared" si="7"/>
        <v/>
      </c>
      <c r="M35" s="1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30" ht="18" customHeight="1" x14ac:dyDescent="0.2">
      <c r="A36" s="2">
        <f>Congé!E36</f>
        <v>7</v>
      </c>
      <c r="B36" s="2" t="str">
        <f>Congé!F36</f>
        <v>GUEROULT</v>
      </c>
      <c r="C36" s="1" t="str">
        <f t="shared" si="8"/>
        <v/>
      </c>
      <c r="D36" s="5" t="str">
        <f t="shared" si="7"/>
        <v/>
      </c>
      <c r="E36" s="1" t="str">
        <f t="shared" si="7"/>
        <v/>
      </c>
      <c r="F36" s="5" t="str">
        <f t="shared" si="7"/>
        <v>12h</v>
      </c>
      <c r="G36" s="1" t="str">
        <f t="shared" si="7"/>
        <v/>
      </c>
      <c r="H36" s="1" t="str">
        <f t="shared" si="7"/>
        <v/>
      </c>
      <c r="I36" s="1" t="str">
        <f t="shared" si="7"/>
        <v/>
      </c>
      <c r="J36" s="1" t="str">
        <f t="shared" si="7"/>
        <v/>
      </c>
      <c r="K36" s="5" t="str">
        <f t="shared" si="7"/>
        <v/>
      </c>
      <c r="L36" s="1" t="str">
        <f t="shared" si="7"/>
        <v/>
      </c>
      <c r="M36" s="1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30" ht="18" customHeight="1" x14ac:dyDescent="0.2">
      <c r="A37" s="2">
        <f>Congé!E37</f>
        <v>1</v>
      </c>
      <c r="B37" s="2" t="str">
        <f>Congé!F37</f>
        <v>SALMI</v>
      </c>
      <c r="C37" s="1" t="str">
        <f t="shared" si="8"/>
        <v/>
      </c>
      <c r="D37" s="5" t="str">
        <f t="shared" si="7"/>
        <v/>
      </c>
      <c r="E37" s="1" t="str">
        <f t="shared" si="7"/>
        <v/>
      </c>
      <c r="F37" s="5" t="str">
        <f t="shared" si="7"/>
        <v/>
      </c>
      <c r="G37" s="1" t="str">
        <f t="shared" si="7"/>
        <v/>
      </c>
      <c r="H37" s="1" t="str">
        <f t="shared" si="7"/>
        <v/>
      </c>
      <c r="I37" s="1" t="str">
        <f t="shared" si="7"/>
        <v/>
      </c>
      <c r="J37" s="1" t="str">
        <f t="shared" si="7"/>
        <v>12h</v>
      </c>
      <c r="K37" s="5" t="str">
        <f t="shared" si="7"/>
        <v/>
      </c>
      <c r="L37" s="1" t="str">
        <f t="shared" si="7"/>
        <v/>
      </c>
      <c r="M37" s="1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30" ht="18" customHeight="1" x14ac:dyDescent="0.2">
      <c r="A38" s="2">
        <f>Congé!E38</f>
        <v>7</v>
      </c>
      <c r="B38" s="2" t="str">
        <f>Congé!F38</f>
        <v>DYLIK</v>
      </c>
      <c r="C38" s="1" t="str">
        <f t="shared" si="8"/>
        <v/>
      </c>
      <c r="D38" s="5" t="str">
        <f t="shared" si="7"/>
        <v/>
      </c>
      <c r="E38" s="1" t="str">
        <f t="shared" si="7"/>
        <v/>
      </c>
      <c r="F38" s="5" t="str">
        <f t="shared" si="7"/>
        <v>12h</v>
      </c>
      <c r="G38" s="1" t="str">
        <f t="shared" si="7"/>
        <v/>
      </c>
      <c r="H38" s="1" t="str">
        <f t="shared" si="7"/>
        <v/>
      </c>
      <c r="I38" s="1" t="str">
        <f t="shared" si="7"/>
        <v/>
      </c>
      <c r="J38" s="1" t="str">
        <f t="shared" si="7"/>
        <v/>
      </c>
      <c r="K38" s="5" t="str">
        <f t="shared" si="7"/>
        <v/>
      </c>
      <c r="L38" s="1" t="str">
        <f t="shared" si="7"/>
        <v/>
      </c>
      <c r="M38" s="1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  <c r="AA38" s="132"/>
      <c r="AB38" s="132"/>
      <c r="AC38" s="132"/>
      <c r="AD38" s="132"/>
    </row>
    <row r="39" spans="1:30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30" ht="18" customHeight="1" x14ac:dyDescent="0.2">
      <c r="A40" s="2">
        <f>Congé!E40</f>
        <v>9</v>
      </c>
      <c r="B40" s="2" t="str">
        <f>Congé!F40</f>
        <v>MONTALEGRE</v>
      </c>
      <c r="C40" s="1" t="str">
        <f t="shared" si="8"/>
        <v/>
      </c>
      <c r="D40" s="5" t="str">
        <f t="shared" si="7"/>
        <v/>
      </c>
      <c r="E40" s="1" t="str">
        <f t="shared" si="7"/>
        <v/>
      </c>
      <c r="F40" s="5" t="str">
        <f t="shared" si="7"/>
        <v/>
      </c>
      <c r="G40" s="1" t="str">
        <f t="shared" si="7"/>
        <v/>
      </c>
      <c r="H40" s="1" t="str">
        <f t="shared" si="7"/>
        <v>12h</v>
      </c>
      <c r="I40" s="1" t="str">
        <f t="shared" si="7"/>
        <v/>
      </c>
      <c r="J40" s="1" t="str">
        <f t="shared" si="7"/>
        <v/>
      </c>
      <c r="K40" s="5" t="str">
        <f t="shared" si="7"/>
        <v/>
      </c>
      <c r="L40" s="1" t="str">
        <f t="shared" si="7"/>
        <v/>
      </c>
      <c r="M40" s="1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30" ht="18" customHeight="1" x14ac:dyDescent="0.2">
      <c r="A41" s="2">
        <f>Congé!E41</f>
        <v>9</v>
      </c>
      <c r="B41" s="2" t="str">
        <f>Congé!F41</f>
        <v>SERANO G</v>
      </c>
      <c r="C41" s="1" t="str">
        <f t="shared" si="8"/>
        <v/>
      </c>
      <c r="D41" s="5" t="str">
        <f t="shared" si="7"/>
        <v/>
      </c>
      <c r="E41" s="1" t="str">
        <f t="shared" si="7"/>
        <v/>
      </c>
      <c r="F41" s="5" t="str">
        <f t="shared" si="7"/>
        <v/>
      </c>
      <c r="G41" s="1" t="str">
        <f t="shared" si="7"/>
        <v/>
      </c>
      <c r="H41" s="1" t="str">
        <f t="shared" si="7"/>
        <v>12h</v>
      </c>
      <c r="I41" s="1" t="str">
        <f t="shared" si="7"/>
        <v/>
      </c>
      <c r="J41" s="1" t="str">
        <f t="shared" si="7"/>
        <v/>
      </c>
      <c r="K41" s="5" t="str">
        <f t="shared" si="7"/>
        <v/>
      </c>
      <c r="L41" s="1" t="str">
        <f t="shared" si="7"/>
        <v/>
      </c>
      <c r="M41" s="1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30" ht="18" customHeight="1" x14ac:dyDescent="0.2">
      <c r="A42" s="2">
        <f>Congé!E42</f>
        <v>7</v>
      </c>
      <c r="B42" s="2" t="str">
        <f>Congé!F42</f>
        <v>LANCIAL</v>
      </c>
      <c r="C42" s="1" t="str">
        <f t="shared" si="8"/>
        <v/>
      </c>
      <c r="D42" s="5" t="str">
        <f t="shared" si="7"/>
        <v/>
      </c>
      <c r="E42" s="1" t="str">
        <f t="shared" si="7"/>
        <v/>
      </c>
      <c r="F42" s="5" t="str">
        <f t="shared" si="7"/>
        <v>12h</v>
      </c>
      <c r="G42" s="1" t="str">
        <f t="shared" si="7"/>
        <v/>
      </c>
      <c r="H42" s="1" t="str">
        <f t="shared" si="7"/>
        <v/>
      </c>
      <c r="I42" s="1" t="str">
        <f t="shared" si="7"/>
        <v/>
      </c>
      <c r="J42" s="1" t="str">
        <f t="shared" si="7"/>
        <v/>
      </c>
      <c r="K42" s="5" t="str">
        <f t="shared" si="7"/>
        <v/>
      </c>
      <c r="L42" s="1" t="str">
        <f t="shared" si="7"/>
        <v/>
      </c>
      <c r="M42" s="1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30" ht="18" customHeight="1" x14ac:dyDescent="0.2">
      <c r="A43" s="2">
        <f>Congé!E43</f>
        <v>8</v>
      </c>
      <c r="B43" s="2" t="str">
        <f>Congé!F43</f>
        <v>MOURCIA</v>
      </c>
      <c r="C43" s="1" t="str">
        <f t="shared" si="8"/>
        <v/>
      </c>
      <c r="D43" s="5" t="str">
        <f t="shared" si="7"/>
        <v/>
      </c>
      <c r="E43" s="1" t="str">
        <f t="shared" si="7"/>
        <v/>
      </c>
      <c r="F43" s="5" t="str">
        <f t="shared" si="7"/>
        <v/>
      </c>
      <c r="G43" s="5" t="str">
        <f t="shared" si="7"/>
        <v>12h</v>
      </c>
      <c r="H43" s="1" t="str">
        <f t="shared" si="7"/>
        <v/>
      </c>
      <c r="I43" s="1" t="str">
        <f t="shared" si="7"/>
        <v/>
      </c>
      <c r="J43" s="1" t="str">
        <f t="shared" si="7"/>
        <v/>
      </c>
      <c r="K43" s="5" t="str">
        <f t="shared" si="7"/>
        <v/>
      </c>
      <c r="L43" s="1" t="str">
        <f t="shared" si="7"/>
        <v/>
      </c>
      <c r="M43" s="1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30" ht="18" customHeight="1" x14ac:dyDescent="0.2">
      <c r="A44" s="2">
        <f>Congé!E44</f>
        <v>2</v>
      </c>
      <c r="B44" s="2" t="str">
        <f>Congé!F44</f>
        <v>GILSON</v>
      </c>
      <c r="C44" s="1" t="str">
        <f t="shared" si="8"/>
        <v/>
      </c>
      <c r="D44" s="5" t="str">
        <f t="shared" si="7"/>
        <v/>
      </c>
      <c r="E44" s="1" t="str">
        <f t="shared" si="7"/>
        <v/>
      </c>
      <c r="F44" s="5" t="str">
        <f t="shared" si="7"/>
        <v/>
      </c>
      <c r="G44" s="1" t="str">
        <f t="shared" si="7"/>
        <v/>
      </c>
      <c r="H44" s="1" t="str">
        <f t="shared" si="7"/>
        <v/>
      </c>
      <c r="I44" s="1" t="str">
        <f t="shared" si="7"/>
        <v/>
      </c>
      <c r="J44" s="1" t="str">
        <f t="shared" si="7"/>
        <v/>
      </c>
      <c r="K44" s="5" t="str">
        <f t="shared" si="7"/>
        <v>12h</v>
      </c>
      <c r="L44" s="1" t="str">
        <f t="shared" si="7"/>
        <v/>
      </c>
      <c r="M44" s="1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30" ht="18" hidden="1" customHeight="1" x14ac:dyDescent="0.2">
      <c r="A45" s="2">
        <f>Congé!E45</f>
        <v>0</v>
      </c>
      <c r="B45" s="2">
        <f>Congé!F45</f>
        <v>0</v>
      </c>
      <c r="C45" s="1" t="str">
        <f t="shared" si="8"/>
        <v/>
      </c>
      <c r="D45" s="5" t="str">
        <f t="shared" si="7"/>
        <v/>
      </c>
      <c r="E45" s="1" t="str">
        <f t="shared" si="7"/>
        <v/>
      </c>
      <c r="F45" s="5" t="str">
        <f t="shared" si="7"/>
        <v/>
      </c>
      <c r="G45" s="1" t="str">
        <f t="shared" si="7"/>
        <v/>
      </c>
      <c r="H45" s="1" t="str">
        <f t="shared" si="7"/>
        <v/>
      </c>
      <c r="I45" s="1" t="str">
        <f t="shared" si="7"/>
        <v/>
      </c>
      <c r="J45" s="1" t="str">
        <f t="shared" si="7"/>
        <v/>
      </c>
      <c r="K45" s="5" t="str">
        <f t="shared" si="7"/>
        <v/>
      </c>
      <c r="L45" s="1" t="str">
        <f t="shared" si="7"/>
        <v/>
      </c>
      <c r="M45" s="1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30" s="132" customFormat="1" ht="18" customHeight="1" x14ac:dyDescent="0.2">
      <c r="A46" s="2">
        <f>Congé!E46</f>
        <v>5</v>
      </c>
      <c r="B46" s="2" t="str">
        <f>Congé!F46</f>
        <v>PERINO</v>
      </c>
      <c r="C46" s="1" t="str">
        <f t="shared" si="8"/>
        <v/>
      </c>
      <c r="D46" s="5" t="str">
        <f t="shared" si="7"/>
        <v>12h</v>
      </c>
      <c r="E46" s="1" t="str">
        <f t="shared" si="7"/>
        <v/>
      </c>
      <c r="F46" s="5" t="str">
        <f t="shared" si="7"/>
        <v/>
      </c>
      <c r="G46" s="1" t="str">
        <f t="shared" si="7"/>
        <v/>
      </c>
      <c r="H46" s="1" t="str">
        <f t="shared" si="7"/>
        <v/>
      </c>
      <c r="I46" s="1" t="str">
        <f t="shared" si="7"/>
        <v/>
      </c>
      <c r="J46" s="1" t="str">
        <f t="shared" si="7"/>
        <v/>
      </c>
      <c r="K46" s="5" t="str">
        <f t="shared" si="7"/>
        <v/>
      </c>
      <c r="L46" s="1" t="str">
        <f t="shared" si="7"/>
        <v/>
      </c>
      <c r="M46" s="1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30" s="132" customFormat="1" ht="18" customHeight="1" x14ac:dyDescent="0.2">
      <c r="A47" s="2">
        <f>Congé!E47</f>
        <v>10</v>
      </c>
      <c r="B47" s="2" t="str">
        <f>Congé!F47</f>
        <v>LUPI</v>
      </c>
      <c r="C47" s="1" t="str">
        <f t="shared" si="8"/>
        <v/>
      </c>
      <c r="D47" s="5" t="str">
        <f t="shared" si="7"/>
        <v/>
      </c>
      <c r="E47" s="1" t="str">
        <f t="shared" si="7"/>
        <v/>
      </c>
      <c r="F47" s="5" t="str">
        <f t="shared" si="7"/>
        <v/>
      </c>
      <c r="G47" s="1" t="str">
        <f t="shared" si="7"/>
        <v/>
      </c>
      <c r="H47" s="1" t="str">
        <f t="shared" si="7"/>
        <v/>
      </c>
      <c r="I47" s="1" t="str">
        <f t="shared" si="7"/>
        <v>12h</v>
      </c>
      <c r="J47" s="1" t="str">
        <f t="shared" si="7"/>
        <v/>
      </c>
      <c r="K47" s="5" t="str">
        <f t="shared" si="7"/>
        <v/>
      </c>
      <c r="L47" s="1" t="str">
        <f t="shared" si="7"/>
        <v/>
      </c>
      <c r="M47" s="1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30" s="132" customFormat="1" ht="18" customHeight="1" x14ac:dyDescent="0.2">
      <c r="A48" s="2">
        <f>Congé!E48</f>
        <v>4</v>
      </c>
      <c r="B48" s="2" t="str">
        <f>Congé!F48</f>
        <v>ROOS</v>
      </c>
      <c r="C48" s="1" t="str">
        <f t="shared" si="8"/>
        <v>12h</v>
      </c>
      <c r="D48" s="5" t="str">
        <f t="shared" si="7"/>
        <v/>
      </c>
      <c r="E48" s="1" t="str">
        <f t="shared" si="7"/>
        <v/>
      </c>
      <c r="F48" s="5" t="str">
        <f t="shared" si="7"/>
        <v/>
      </c>
      <c r="G48" s="1" t="str">
        <f t="shared" si="7"/>
        <v/>
      </c>
      <c r="H48" s="1" t="str">
        <f t="shared" si="7"/>
        <v/>
      </c>
      <c r="I48" s="1" t="str">
        <f t="shared" si="7"/>
        <v/>
      </c>
      <c r="J48" s="1" t="str">
        <f t="shared" si="7"/>
        <v/>
      </c>
      <c r="K48" s="5" t="str">
        <f t="shared" si="7"/>
        <v/>
      </c>
      <c r="L48" s="1" t="str">
        <f t="shared" si="7"/>
        <v/>
      </c>
      <c r="M48" s="1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30" s="13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8"/>
        <v/>
      </c>
      <c r="D49" s="5" t="str">
        <f t="shared" si="7"/>
        <v/>
      </c>
      <c r="E49" s="1" t="str">
        <f t="shared" si="7"/>
        <v/>
      </c>
      <c r="F49" s="5" t="str">
        <f t="shared" si="7"/>
        <v/>
      </c>
      <c r="G49" s="1" t="str">
        <f t="shared" si="7"/>
        <v/>
      </c>
      <c r="H49" s="1" t="str">
        <f t="shared" si="7"/>
        <v/>
      </c>
      <c r="I49" s="1" t="str">
        <f t="shared" si="7"/>
        <v/>
      </c>
      <c r="J49" s="1" t="str">
        <f t="shared" si="7"/>
        <v>12h</v>
      </c>
      <c r="K49" s="5" t="str">
        <f t="shared" si="7"/>
        <v/>
      </c>
      <c r="L49" s="1" t="str">
        <f t="shared" si="7"/>
        <v/>
      </c>
      <c r="M49" s="1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30" s="13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8"/>
        <v/>
      </c>
      <c r="D50" s="5" t="str">
        <f t="shared" si="7"/>
        <v/>
      </c>
      <c r="E50" s="1" t="str">
        <f t="shared" si="7"/>
        <v/>
      </c>
      <c r="F50" s="5" t="str">
        <f t="shared" si="7"/>
        <v/>
      </c>
      <c r="G50" s="1" t="str">
        <f t="shared" si="7"/>
        <v/>
      </c>
      <c r="H50" s="1" t="str">
        <f t="shared" si="7"/>
        <v/>
      </c>
      <c r="I50" s="1" t="str">
        <f t="shared" si="7"/>
        <v/>
      </c>
      <c r="J50" s="1" t="str">
        <f t="shared" si="7"/>
        <v/>
      </c>
      <c r="K50" s="5" t="str">
        <f t="shared" si="7"/>
        <v/>
      </c>
      <c r="L50" s="1" t="str">
        <f t="shared" si="7"/>
        <v>12h</v>
      </c>
      <c r="M50" s="1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30" s="13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8"/>
        <v/>
      </c>
      <c r="D51" s="5" t="str">
        <f t="shared" si="7"/>
        <v/>
      </c>
      <c r="E51" s="1" t="str">
        <f t="shared" si="7"/>
        <v/>
      </c>
      <c r="F51" s="5" t="str">
        <f t="shared" si="7"/>
        <v/>
      </c>
      <c r="G51" s="1" t="str">
        <f t="shared" si="7"/>
        <v/>
      </c>
      <c r="H51" s="1" t="str">
        <f t="shared" si="7"/>
        <v/>
      </c>
      <c r="I51" s="1" t="str">
        <f t="shared" si="7"/>
        <v/>
      </c>
      <c r="J51" s="1" t="str">
        <f t="shared" si="7"/>
        <v>12h</v>
      </c>
      <c r="K51" s="5" t="str">
        <f t="shared" si="7"/>
        <v/>
      </c>
      <c r="L51" s="1" t="str">
        <f t="shared" si="7"/>
        <v/>
      </c>
      <c r="M51" s="1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30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1" t="str">
        <f t="shared" si="7"/>
        <v/>
      </c>
      <c r="D52" s="5" t="str">
        <f t="shared" si="7"/>
        <v/>
      </c>
      <c r="E52" s="1" t="str">
        <f t="shared" si="7"/>
        <v/>
      </c>
      <c r="F52" s="5" t="str">
        <f t="shared" si="7"/>
        <v/>
      </c>
      <c r="G52" s="5" t="str">
        <f t="shared" si="7"/>
        <v>12h</v>
      </c>
      <c r="H52" s="1" t="str">
        <f t="shared" si="7"/>
        <v/>
      </c>
      <c r="I52" s="1" t="str">
        <f t="shared" si="7"/>
        <v/>
      </c>
      <c r="J52" s="1" t="str">
        <f t="shared" si="7"/>
        <v/>
      </c>
      <c r="K52" s="5" t="str">
        <f t="shared" si="7"/>
        <v/>
      </c>
      <c r="L52" s="1" t="str">
        <f t="shared" si="7"/>
        <v/>
      </c>
      <c r="M52" s="5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30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0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30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0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30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0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30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4</v>
      </c>
      <c r="F56" s="161">
        <f t="shared" si="13"/>
        <v>4</v>
      </c>
      <c r="G56" s="161">
        <f t="shared" si="13"/>
        <v>4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3</v>
      </c>
      <c r="L56" s="161">
        <f t="shared" si="13"/>
        <v>3</v>
      </c>
      <c r="M56" s="161">
        <f t="shared" si="13"/>
        <v>4</v>
      </c>
      <c r="Q56" s="130"/>
      <c r="R56" s="130"/>
    </row>
    <row r="57" spans="1:30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30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4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3</v>
      </c>
      <c r="L58" s="164">
        <f t="shared" si="14"/>
        <v>3</v>
      </c>
      <c r="M58" s="164">
        <f t="shared" si="14"/>
        <v>4</v>
      </c>
      <c r="Q58" s="130"/>
      <c r="R58" s="130"/>
    </row>
    <row r="59" spans="1:30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30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</row>
    <row r="61" spans="1:30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</row>
    <row r="62" spans="1:30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</row>
    <row r="63" spans="1:30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</row>
    <row r="64" spans="1:30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21"/>
    </row>
    <row r="65" spans="1:30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</row>
    <row r="66" spans="1:30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</row>
    <row r="67" spans="1:30" s="42" customFormat="1" x14ac:dyDescent="0.2">
      <c r="A67" s="191" t="s">
        <v>179</v>
      </c>
      <c r="B67" s="191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30" s="42" customFormat="1" x14ac:dyDescent="0.2">
      <c r="A68" s="191" t="s">
        <v>180</v>
      </c>
      <c r="B68" s="191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30" s="42" customFormat="1" x14ac:dyDescent="0.2">
      <c r="A69" s="191" t="s">
        <v>181</v>
      </c>
      <c r="B69" s="191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30" s="42" customFormat="1" x14ac:dyDescent="0.2">
      <c r="A70" s="191" t="s">
        <v>182</v>
      </c>
      <c r="B70" s="191"/>
      <c r="C70" s="81">
        <f>Congé!N27</f>
        <v>12</v>
      </c>
      <c r="D70" s="83"/>
      <c r="E70" s="95"/>
      <c r="F70" s="94"/>
      <c r="P70" s="34" t="s">
        <v>33</v>
      </c>
    </row>
    <row r="71" spans="1:30" s="42" customFormat="1" x14ac:dyDescent="0.2">
      <c r="A71" s="191" t="s">
        <v>183</v>
      </c>
      <c r="B71" s="191"/>
      <c r="C71" s="81">
        <f>Congé!N28</f>
        <v>5</v>
      </c>
      <c r="D71" s="83"/>
      <c r="E71" s="95"/>
      <c r="F71" s="94"/>
      <c r="P71" s="34" t="s">
        <v>38</v>
      </c>
    </row>
    <row r="72" spans="1:30" s="42" customFormat="1" x14ac:dyDescent="0.2">
      <c r="A72" s="81"/>
      <c r="B72" s="81" t="s">
        <v>184</v>
      </c>
      <c r="C72" s="84" t="s">
        <v>185</v>
      </c>
      <c r="D72" s="85" t="s">
        <v>186</v>
      </c>
      <c r="E72" s="95"/>
      <c r="F72" s="94"/>
      <c r="P72" s="137" t="s">
        <v>45</v>
      </c>
    </row>
    <row r="73" spans="1:30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30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30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30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</row>
    <row r="77" spans="1:30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</row>
    <row r="78" spans="1:30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</row>
    <row r="79" spans="1:30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</row>
    <row r="80" spans="1:30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</row>
    <row r="81" spans="1:30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</row>
    <row r="82" spans="1:30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  <c r="AA82" s="121"/>
      <c r="AB82" s="121"/>
      <c r="AC82" s="121"/>
      <c r="AD82" s="121"/>
    </row>
    <row r="83" spans="1:30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  <c r="AA83" s="121"/>
      <c r="AB83" s="121"/>
      <c r="AC83" s="121"/>
      <c r="AD83" s="121"/>
    </row>
    <row r="84" spans="1:30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</row>
    <row r="85" spans="1:30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</row>
    <row r="86" spans="1:30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</row>
    <row r="87" spans="1:30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  <c r="AA87" s="121"/>
      <c r="AB87" s="121"/>
      <c r="AC87" s="121"/>
      <c r="AD87" s="121"/>
    </row>
    <row r="88" spans="1:30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</row>
    <row r="89" spans="1:30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</row>
    <row r="90" spans="1:30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</row>
    <row r="91" spans="1:30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</row>
    <row r="92" spans="1:30" x14ac:dyDescent="0.2">
      <c r="B92" s="170"/>
      <c r="N92" s="167"/>
      <c r="O92" s="132"/>
      <c r="P92" s="14" t="s">
        <v>70</v>
      </c>
    </row>
    <row r="93" spans="1:30" x14ac:dyDescent="0.2">
      <c r="B93" s="170"/>
      <c r="N93" s="167"/>
      <c r="O93" s="132"/>
      <c r="P93" s="15" t="s">
        <v>18</v>
      </c>
    </row>
    <row r="94" spans="1:30" x14ac:dyDescent="0.2">
      <c r="B94" s="170"/>
      <c r="N94" s="167"/>
      <c r="O94" s="132"/>
      <c r="P94" s="15" t="s">
        <v>19</v>
      </c>
    </row>
    <row r="95" spans="1:30" x14ac:dyDescent="0.2">
      <c r="B95" s="170"/>
      <c r="N95" s="167"/>
      <c r="O95" s="132"/>
      <c r="P95" s="14" t="s">
        <v>72</v>
      </c>
    </row>
    <row r="96" spans="1:30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54" priority="131" stopIfTrue="1" operator="equal">
      <formula>"C"</formula>
    </cfRule>
    <cfRule type="cellIs" dxfId="53" priority="132" stopIfTrue="1" operator="equal">
      <formula>"B"</formula>
    </cfRule>
    <cfRule type="cellIs" dxfId="52" priority="133" stopIfTrue="1" operator="equal">
      <formula>"A"</formula>
    </cfRule>
  </conditionalFormatting>
  <conditionalFormatting sqref="M5">
    <cfRule type="cellIs" dxfId="51" priority="128" stopIfTrue="1" operator="equal">
      <formula>"C"</formula>
    </cfRule>
    <cfRule type="cellIs" dxfId="50" priority="129" stopIfTrue="1" operator="equal">
      <formula>"B"</formula>
    </cfRule>
    <cfRule type="cellIs" dxfId="49" priority="130" stopIfTrue="1" operator="equal">
      <formula>"A"</formula>
    </cfRule>
  </conditionalFormatting>
  <conditionalFormatting sqref="C5:L5">
    <cfRule type="cellIs" dxfId="48" priority="98" stopIfTrue="1" operator="equal">
      <formula>"C"</formula>
    </cfRule>
    <cfRule type="cellIs" dxfId="47" priority="99" stopIfTrue="1" operator="equal">
      <formula>"B"</formula>
    </cfRule>
    <cfRule type="cellIs" dxfId="46" priority="100" stopIfTrue="1" operator="equal">
      <formula>"A"</formula>
    </cfRule>
  </conditionalFormatting>
  <conditionalFormatting sqref="C6:M33 C35:M52 M34">
    <cfRule type="cellIs" dxfId="45" priority="31" stopIfTrue="1" operator="equal">
      <formula>"12h"</formula>
    </cfRule>
  </conditionalFormatting>
  <conditionalFormatting sqref="C58:M58">
    <cfRule type="cellIs" dxfId="44" priority="4" stopIfTrue="1" operator="greaterThan">
      <formula>4</formula>
    </cfRule>
    <cfRule type="cellIs" dxfId="43" priority="5" stopIfTrue="1" operator="equal">
      <formula>4</formula>
    </cfRule>
    <cfRule type="cellIs" dxfId="42" priority="6" stopIfTrue="1" operator="lessThan">
      <formula>4</formula>
    </cfRule>
  </conditionalFormatting>
  <conditionalFormatting sqref="C53:M53 C55:M55">
    <cfRule type="cellIs" dxfId="41" priority="1" stopIfTrue="1" operator="lessThan">
      <formula>12</formula>
    </cfRule>
    <cfRule type="cellIs" dxfId="40" priority="2" stopIfTrue="1" operator="equal">
      <formula>12</formula>
    </cfRule>
    <cfRule type="cellIs" dxfId="39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35:L52 T41 C6:L33 P89 P40 P52">
      <formula1>$P:$P</formula1>
    </dataValidation>
  </dataValidations>
  <pageMargins left="0" right="0" top="0" bottom="0" header="0" footer="0"/>
  <pageSetup paperSize="9" scale="57" fitToHeight="0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10">
    <pageSetUpPr fitToPage="1"/>
  </sheetPr>
  <dimension ref="A1:AD326"/>
  <sheetViews>
    <sheetView zoomScale="85" zoomScaleNormal="85" workbookViewId="0">
      <pane xSplit="2" ySplit="5" topLeftCell="C6" activePane="bottomRight" state="frozen"/>
      <selection activeCell="AC21" sqref="AC21"/>
      <selection pane="topRight" activeCell="AC21" sqref="AC21"/>
      <selection pane="bottomLeft" activeCell="AC21" sqref="AC21"/>
      <selection pane="bottomRight" activeCell="AC21" sqref="AC21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30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16" t="s">
        <v>81</v>
      </c>
      <c r="Y1" s="218" t="s">
        <v>82</v>
      </c>
      <c r="Z1" s="106"/>
    </row>
    <row r="2" spans="1:30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Octobre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16"/>
      <c r="Y2" s="218"/>
      <c r="Z2" s="9" t="s">
        <v>0</v>
      </c>
      <c r="AA2" s="185" t="s">
        <v>179</v>
      </c>
      <c r="AB2" s="186"/>
      <c r="AC2" s="189">
        <f>Congé!N24</f>
        <v>9</v>
      </c>
      <c r="AD2" s="189">
        <f>Congé!O24</f>
        <v>12</v>
      </c>
    </row>
    <row r="3" spans="1:30" ht="12.75" customHeight="1" x14ac:dyDescent="0.2">
      <c r="B3" s="114"/>
      <c r="C3" s="116">
        <v>3</v>
      </c>
      <c r="D3" s="115">
        <v>6</v>
      </c>
      <c r="E3" s="115">
        <v>9</v>
      </c>
      <c r="F3" s="115">
        <v>12</v>
      </c>
      <c r="G3" s="115">
        <v>15</v>
      </c>
      <c r="H3" s="117">
        <v>18</v>
      </c>
      <c r="I3" s="118">
        <v>21</v>
      </c>
      <c r="J3" s="117">
        <v>24</v>
      </c>
      <c r="K3" s="118">
        <v>27</v>
      </c>
      <c r="L3" s="118">
        <v>30</v>
      </c>
      <c r="M3" s="116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17"/>
      <c r="Y3" s="219"/>
      <c r="Z3" s="9" t="s">
        <v>1</v>
      </c>
      <c r="AA3" s="185" t="s">
        <v>180</v>
      </c>
      <c r="AB3" s="186"/>
      <c r="AC3" s="189">
        <f>Congé!N25</f>
        <v>9</v>
      </c>
      <c r="AD3" s="189">
        <f>Congé!O25</f>
        <v>18</v>
      </c>
    </row>
    <row r="4" spans="1:30" ht="12.75" customHeight="1" x14ac:dyDescent="0.2">
      <c r="B4" s="114"/>
      <c r="C4" s="122" t="s">
        <v>148</v>
      </c>
      <c r="D4" s="1" t="s">
        <v>149</v>
      </c>
      <c r="E4" s="1" t="s">
        <v>150</v>
      </c>
      <c r="F4" s="1" t="s">
        <v>144</v>
      </c>
      <c r="G4" s="1" t="s">
        <v>145</v>
      </c>
      <c r="H4" s="123" t="s">
        <v>146</v>
      </c>
      <c r="I4" s="5" t="s">
        <v>147</v>
      </c>
      <c r="J4" s="124" t="s">
        <v>148</v>
      </c>
      <c r="K4" s="5" t="s">
        <v>149</v>
      </c>
      <c r="L4" s="5" t="s">
        <v>150</v>
      </c>
      <c r="M4" s="122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  <c r="AA4" s="185" t="s">
        <v>181</v>
      </c>
      <c r="AB4" s="186"/>
      <c r="AC4" s="189">
        <f>Congé!N26</f>
        <v>19</v>
      </c>
      <c r="AD4" s="189">
        <f>Congé!O26</f>
        <v>34</v>
      </c>
    </row>
    <row r="5" spans="1:30" ht="18" customHeight="1" x14ac:dyDescent="0.2">
      <c r="A5" s="215" t="s">
        <v>48</v>
      </c>
      <c r="B5" s="215"/>
      <c r="C5" s="126">
        <v>4</v>
      </c>
      <c r="D5" s="126">
        <v>5</v>
      </c>
      <c r="E5" s="126">
        <v>6</v>
      </c>
      <c r="F5" s="126">
        <v>7</v>
      </c>
      <c r="G5" s="126">
        <v>8</v>
      </c>
      <c r="H5" s="126">
        <v>9</v>
      </c>
      <c r="I5" s="126">
        <v>10</v>
      </c>
      <c r="J5" s="126">
        <v>1</v>
      </c>
      <c r="K5" s="126">
        <v>2</v>
      </c>
      <c r="L5" s="126">
        <v>3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  <c r="AA5" s="185" t="s">
        <v>182</v>
      </c>
      <c r="AB5" s="186"/>
      <c r="AC5" s="189">
        <f>Congé!N27</f>
        <v>12</v>
      </c>
      <c r="AD5" s="83"/>
    </row>
    <row r="6" spans="1:30" s="132" customFormat="1" ht="18" customHeight="1" x14ac:dyDescent="0.2">
      <c r="A6" s="2">
        <f>Congé!E6</f>
        <v>1</v>
      </c>
      <c r="B6" s="2" t="str">
        <f>Congé!F6</f>
        <v>MATEO</v>
      </c>
      <c r="C6" s="5" t="str">
        <f t="shared" ref="C6:M7" si="3">IF($A6=C$5,"12h",IF($A6="","",""))</f>
        <v/>
      </c>
      <c r="D6" s="1" t="str">
        <f t="shared" si="3"/>
        <v/>
      </c>
      <c r="E6" s="1" t="str">
        <f t="shared" si="3"/>
        <v/>
      </c>
      <c r="F6" s="1" t="str">
        <f t="shared" si="3"/>
        <v/>
      </c>
      <c r="G6" s="1" t="str">
        <f t="shared" si="3"/>
        <v/>
      </c>
      <c r="H6" s="5" t="str">
        <f t="shared" si="3"/>
        <v/>
      </c>
      <c r="I6" s="5" t="str">
        <f t="shared" si="3"/>
        <v/>
      </c>
      <c r="J6" s="5" t="str">
        <f t="shared" si="3"/>
        <v>12h</v>
      </c>
      <c r="K6" s="5" t="str">
        <f t="shared" si="3"/>
        <v/>
      </c>
      <c r="L6" s="5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  <c r="AA6" s="185" t="s">
        <v>183</v>
      </c>
      <c r="AB6" s="186"/>
      <c r="AC6" s="189">
        <f>Congé!N28</f>
        <v>5</v>
      </c>
      <c r="AD6" s="83"/>
    </row>
    <row r="7" spans="1:30" s="132" customFormat="1" ht="18" customHeight="1" x14ac:dyDescent="0.2">
      <c r="A7" s="2">
        <f>Congé!E7</f>
        <v>9</v>
      </c>
      <c r="B7" s="2" t="str">
        <f>Congé!F7</f>
        <v>BARREAU</v>
      </c>
      <c r="C7" s="5" t="str">
        <f t="shared" si="3"/>
        <v/>
      </c>
      <c r="D7" s="1" t="str">
        <f t="shared" si="3"/>
        <v/>
      </c>
      <c r="E7" s="1" t="str">
        <f t="shared" si="3"/>
        <v/>
      </c>
      <c r="F7" s="1" t="str">
        <f t="shared" si="3"/>
        <v/>
      </c>
      <c r="G7" s="1" t="str">
        <f t="shared" si="3"/>
        <v/>
      </c>
      <c r="H7" s="5" t="str">
        <f t="shared" si="3"/>
        <v>12h</v>
      </c>
      <c r="I7" s="5" t="str">
        <f t="shared" si="3"/>
        <v/>
      </c>
      <c r="J7" s="5" t="str">
        <f t="shared" si="3"/>
        <v/>
      </c>
      <c r="K7" s="5" t="str">
        <f t="shared" si="3"/>
        <v/>
      </c>
      <c r="L7" s="5" t="str">
        <f t="shared" si="3"/>
        <v/>
      </c>
      <c r="M7" s="1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  <c r="AA7" s="189"/>
      <c r="AB7" s="189" t="s">
        <v>184</v>
      </c>
      <c r="AC7" s="84" t="s">
        <v>185</v>
      </c>
      <c r="AD7" s="85" t="s">
        <v>186</v>
      </c>
    </row>
    <row r="8" spans="1:30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  <c r="AA8" s="189" t="s">
        <v>96</v>
      </c>
      <c r="AB8" s="189">
        <f>Congé!M30</f>
        <v>3</v>
      </c>
      <c r="AC8" s="189">
        <f>Congé!N30</f>
        <v>1</v>
      </c>
      <c r="AD8" s="189">
        <f>Congé!O30</f>
        <v>2</v>
      </c>
    </row>
    <row r="9" spans="1:30" ht="18" customHeight="1" x14ac:dyDescent="0.2">
      <c r="A9" s="2">
        <f>Congé!E9</f>
        <v>10</v>
      </c>
      <c r="B9" s="2" t="str">
        <f>Congé!F9</f>
        <v>CARTIER</v>
      </c>
      <c r="C9" s="5" t="str">
        <f t="shared" ref="C9:M12" si="4">IF($A9=C$5,"12h",IF($A9="","",""))</f>
        <v/>
      </c>
      <c r="D9" s="1" t="str">
        <f t="shared" si="4"/>
        <v/>
      </c>
      <c r="E9" s="1" t="str">
        <f t="shared" si="4"/>
        <v/>
      </c>
      <c r="F9" s="1" t="str">
        <f t="shared" si="4"/>
        <v/>
      </c>
      <c r="G9" s="1" t="str">
        <f t="shared" si="4"/>
        <v/>
      </c>
      <c r="H9" s="5" t="str">
        <f t="shared" si="4"/>
        <v/>
      </c>
      <c r="I9" s="5" t="str">
        <f t="shared" si="4"/>
        <v>12h</v>
      </c>
      <c r="J9" s="5" t="str">
        <f t="shared" si="4"/>
        <v/>
      </c>
      <c r="K9" s="5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  <c r="AA9" s="189" t="s">
        <v>97</v>
      </c>
      <c r="AB9" s="189">
        <f>Congé!M31</f>
        <v>7</v>
      </c>
      <c r="AC9" s="189">
        <f>Congé!N31</f>
        <v>3</v>
      </c>
      <c r="AD9" s="189">
        <f>Congé!O31</f>
        <v>4</v>
      </c>
    </row>
    <row r="10" spans="1:30" ht="18" customHeight="1" x14ac:dyDescent="0.2">
      <c r="A10" s="2">
        <f>Congé!E10</f>
        <v>4</v>
      </c>
      <c r="B10" s="2" t="str">
        <f>Congé!F10</f>
        <v>CARTAUT</v>
      </c>
      <c r="C10" s="5" t="str">
        <f t="shared" si="4"/>
        <v>12h</v>
      </c>
      <c r="D10" s="1" t="str">
        <f t="shared" si="4"/>
        <v/>
      </c>
      <c r="E10" s="1" t="str">
        <f t="shared" si="4"/>
        <v/>
      </c>
      <c r="F10" s="1" t="str">
        <f t="shared" si="4"/>
        <v/>
      </c>
      <c r="G10" s="1" t="str">
        <f t="shared" si="4"/>
        <v/>
      </c>
      <c r="H10" s="5" t="str">
        <f t="shared" si="4"/>
        <v/>
      </c>
      <c r="I10" s="5" t="str">
        <f t="shared" si="4"/>
        <v/>
      </c>
      <c r="J10" s="5" t="str">
        <f t="shared" si="4"/>
        <v/>
      </c>
      <c r="K10" s="5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  <c r="AA10" s="189" t="s">
        <v>131</v>
      </c>
      <c r="AB10" s="189">
        <f>Congé!M32</f>
        <v>13</v>
      </c>
      <c r="AC10" s="189">
        <f>Congé!N32</f>
        <v>5</v>
      </c>
      <c r="AD10" s="189">
        <f>Congé!O32</f>
        <v>8</v>
      </c>
    </row>
    <row r="11" spans="1:30" ht="18" hidden="1" customHeight="1" x14ac:dyDescent="0.2">
      <c r="A11" s="2">
        <f>Congé!E11</f>
        <v>0</v>
      </c>
      <c r="B11" s="2">
        <f>Congé!F11</f>
        <v>0</v>
      </c>
      <c r="C11" s="1" t="str">
        <f t="shared" si="4"/>
        <v/>
      </c>
      <c r="D11" s="1" t="str">
        <f t="shared" si="4"/>
        <v/>
      </c>
      <c r="E11" s="1" t="str">
        <f t="shared" si="4"/>
        <v/>
      </c>
      <c r="F11" s="1"/>
      <c r="G11" s="1"/>
      <c r="H11" s="5"/>
      <c r="I11" s="5"/>
      <c r="J11" s="5"/>
      <c r="K11" s="5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30" ht="18" customHeight="1" x14ac:dyDescent="0.2">
      <c r="A12" s="2">
        <f>Congé!E12</f>
        <v>6</v>
      </c>
      <c r="B12" s="2" t="str">
        <f>Congé!F12</f>
        <v>HUGUES</v>
      </c>
      <c r="C12" s="5" t="str">
        <f t="shared" si="4"/>
        <v/>
      </c>
      <c r="D12" s="1" t="str">
        <f t="shared" si="4"/>
        <v/>
      </c>
      <c r="E12" s="1" t="str">
        <f t="shared" si="4"/>
        <v>12h</v>
      </c>
      <c r="F12" s="1" t="str">
        <f t="shared" si="4"/>
        <v/>
      </c>
      <c r="G12" s="1" t="str">
        <f t="shared" si="4"/>
        <v/>
      </c>
      <c r="H12" s="5" t="str">
        <f t="shared" si="4"/>
        <v/>
      </c>
      <c r="I12" s="5" t="str">
        <f t="shared" si="4"/>
        <v/>
      </c>
      <c r="J12" s="5" t="str">
        <f t="shared" si="4"/>
        <v/>
      </c>
      <c r="K12" s="5" t="str">
        <f t="shared" si="4"/>
        <v/>
      </c>
      <c r="L12" s="5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30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30" s="132" customFormat="1" ht="18" customHeight="1" x14ac:dyDescent="0.2">
      <c r="A14" s="2">
        <f>Congé!E14</f>
        <v>8</v>
      </c>
      <c r="B14" s="2" t="str">
        <f>Congé!F14</f>
        <v>SELLES</v>
      </c>
      <c r="C14" s="5" t="str">
        <f t="shared" ref="C14:M20" si="5">IF($A14=C$5,"12h",IF($A14="","",""))</f>
        <v/>
      </c>
      <c r="D14" s="1" t="str">
        <f t="shared" si="5"/>
        <v/>
      </c>
      <c r="E14" s="1" t="str">
        <f t="shared" si="5"/>
        <v/>
      </c>
      <c r="F14" s="1" t="str">
        <f t="shared" si="5"/>
        <v/>
      </c>
      <c r="G14" s="1" t="str">
        <f t="shared" si="5"/>
        <v>12h</v>
      </c>
      <c r="H14" s="5" t="str">
        <f t="shared" si="5"/>
        <v/>
      </c>
      <c r="I14" s="5" t="str">
        <f t="shared" si="5"/>
        <v/>
      </c>
      <c r="J14" s="5" t="str">
        <f t="shared" si="5"/>
        <v/>
      </c>
      <c r="K14" s="5" t="str">
        <f t="shared" si="5"/>
        <v/>
      </c>
      <c r="L14" s="5" t="str">
        <f t="shared" si="5"/>
        <v/>
      </c>
      <c r="M14" s="1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30" ht="18" customHeight="1" x14ac:dyDescent="0.2">
      <c r="A15" s="2">
        <f>Congé!E15</f>
        <v>9</v>
      </c>
      <c r="B15" s="2" t="str">
        <f>Congé!F15</f>
        <v>MASSELIN</v>
      </c>
      <c r="C15" s="5" t="str">
        <f t="shared" si="5"/>
        <v/>
      </c>
      <c r="D15" s="1" t="str">
        <f t="shared" si="5"/>
        <v/>
      </c>
      <c r="E15" s="1" t="str">
        <f t="shared" si="5"/>
        <v/>
      </c>
      <c r="F15" s="1" t="str">
        <f t="shared" si="5"/>
        <v/>
      </c>
      <c r="G15" s="1" t="str">
        <f t="shared" si="5"/>
        <v/>
      </c>
      <c r="H15" s="5" t="str">
        <f t="shared" si="5"/>
        <v>12h</v>
      </c>
      <c r="I15" s="5" t="str">
        <f t="shared" si="5"/>
        <v/>
      </c>
      <c r="J15" s="5" t="str">
        <f t="shared" si="5"/>
        <v/>
      </c>
      <c r="K15" s="5" t="str">
        <f t="shared" si="5"/>
        <v/>
      </c>
      <c r="L15" s="5" t="str">
        <f t="shared" si="5"/>
        <v/>
      </c>
      <c r="M15" s="1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30" ht="18" hidden="1" customHeight="1" x14ac:dyDescent="0.2">
      <c r="A16" s="2">
        <f>Congé!E16</f>
        <v>0</v>
      </c>
      <c r="B16" s="2">
        <f>Congé!F16</f>
        <v>0</v>
      </c>
      <c r="C16" s="5" t="str">
        <f t="shared" si="5"/>
        <v/>
      </c>
      <c r="D16" s="1" t="str">
        <f t="shared" si="5"/>
        <v/>
      </c>
      <c r="E16" s="1" t="str">
        <f t="shared" si="5"/>
        <v/>
      </c>
      <c r="F16" s="1" t="str">
        <f t="shared" si="5"/>
        <v/>
      </c>
      <c r="G16" s="1" t="str">
        <f t="shared" si="5"/>
        <v/>
      </c>
      <c r="H16" s="5" t="str">
        <f t="shared" si="5"/>
        <v/>
      </c>
      <c r="I16" s="5" t="str">
        <f t="shared" si="5"/>
        <v/>
      </c>
      <c r="J16" s="5" t="str">
        <f t="shared" si="5"/>
        <v/>
      </c>
      <c r="K16" s="5" t="str">
        <f t="shared" si="5"/>
        <v/>
      </c>
      <c r="L16" s="5" t="str">
        <f t="shared" si="5"/>
        <v/>
      </c>
      <c r="M16" s="1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5" t="str">
        <f t="shared" si="5"/>
        <v/>
      </c>
      <c r="D17" s="1" t="str">
        <f t="shared" si="5"/>
        <v/>
      </c>
      <c r="E17" s="1" t="str">
        <f t="shared" si="5"/>
        <v/>
      </c>
      <c r="F17" s="1" t="str">
        <f t="shared" si="5"/>
        <v/>
      </c>
      <c r="G17" s="1" t="str">
        <f t="shared" si="5"/>
        <v/>
      </c>
      <c r="H17" s="5" t="str">
        <f t="shared" si="5"/>
        <v/>
      </c>
      <c r="I17" s="5" t="str">
        <f t="shared" si="5"/>
        <v/>
      </c>
      <c r="J17" s="5" t="str">
        <f t="shared" si="5"/>
        <v>12h</v>
      </c>
      <c r="K17" s="5" t="str">
        <f t="shared" si="5"/>
        <v/>
      </c>
      <c r="L17" s="5" t="str">
        <f t="shared" si="5"/>
        <v/>
      </c>
      <c r="M17" s="1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5" t="str">
        <f t="shared" si="5"/>
        <v/>
      </c>
      <c r="D18" s="1" t="str">
        <f t="shared" si="5"/>
        <v/>
      </c>
      <c r="E18" s="1" t="str">
        <f t="shared" si="5"/>
        <v/>
      </c>
      <c r="F18" s="1" t="str">
        <f t="shared" si="5"/>
        <v/>
      </c>
      <c r="G18" s="1" t="str">
        <f t="shared" si="5"/>
        <v/>
      </c>
      <c r="H18" s="5" t="str">
        <f t="shared" si="5"/>
        <v/>
      </c>
      <c r="I18" s="5" t="str">
        <f t="shared" si="5"/>
        <v/>
      </c>
      <c r="J18" s="5" t="str">
        <f t="shared" si="5"/>
        <v/>
      </c>
      <c r="K18" s="5" t="str">
        <f t="shared" si="5"/>
        <v>12h</v>
      </c>
      <c r="L18" s="5" t="str">
        <f t="shared" si="5"/>
        <v/>
      </c>
      <c r="M18" s="1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5" t="str">
        <f t="shared" si="5"/>
        <v/>
      </c>
      <c r="D19" s="1" t="str">
        <f t="shared" si="5"/>
        <v/>
      </c>
      <c r="E19" s="5" t="str">
        <f t="shared" si="5"/>
        <v>12h</v>
      </c>
      <c r="F19" s="1" t="str">
        <f t="shared" si="5"/>
        <v/>
      </c>
      <c r="G19" s="1" t="str">
        <f t="shared" si="5"/>
        <v/>
      </c>
      <c r="H19" s="5" t="str">
        <f t="shared" si="5"/>
        <v/>
      </c>
      <c r="I19" s="5" t="str">
        <f t="shared" si="5"/>
        <v/>
      </c>
      <c r="J19" s="5" t="str">
        <f t="shared" si="5"/>
        <v/>
      </c>
      <c r="K19" s="5" t="str">
        <f t="shared" si="5"/>
        <v/>
      </c>
      <c r="L19" s="5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5" t="str">
        <f t="shared" si="5"/>
        <v/>
      </c>
      <c r="D20" s="1" t="str">
        <f t="shared" si="5"/>
        <v>12h</v>
      </c>
      <c r="E20" s="1" t="str">
        <f t="shared" si="5"/>
        <v/>
      </c>
      <c r="F20" s="1" t="str">
        <f t="shared" si="5"/>
        <v/>
      </c>
      <c r="G20" s="1" t="str">
        <f t="shared" si="5"/>
        <v/>
      </c>
      <c r="H20" s="5" t="str">
        <f t="shared" si="5"/>
        <v/>
      </c>
      <c r="I20" s="5" t="str">
        <f t="shared" si="5"/>
        <v/>
      </c>
      <c r="J20" s="5" t="str">
        <f t="shared" si="5"/>
        <v/>
      </c>
      <c r="K20" s="5" t="str">
        <f t="shared" si="5"/>
        <v/>
      </c>
      <c r="L20" s="5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5" t="str">
        <f t="shared" ref="C22:M32" si="6">IF($A22=C$5,"12h",IF($A22="","",""))</f>
        <v/>
      </c>
      <c r="D22" s="1" t="str">
        <f t="shared" si="6"/>
        <v/>
      </c>
      <c r="E22" s="1" t="str">
        <f t="shared" si="6"/>
        <v/>
      </c>
      <c r="F22" s="1" t="str">
        <f t="shared" si="6"/>
        <v/>
      </c>
      <c r="G22" s="1" t="str">
        <f t="shared" si="6"/>
        <v/>
      </c>
      <c r="H22" s="5" t="str">
        <f t="shared" si="6"/>
        <v>12h</v>
      </c>
      <c r="I22" s="5" t="str">
        <f t="shared" si="6"/>
        <v/>
      </c>
      <c r="J22" s="5" t="str">
        <f t="shared" si="6"/>
        <v/>
      </c>
      <c r="K22" s="5" t="str">
        <f t="shared" si="6"/>
        <v/>
      </c>
      <c r="L22" s="5" t="str">
        <f t="shared" si="6"/>
        <v/>
      </c>
      <c r="M22" s="1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5" t="str">
        <f t="shared" si="6"/>
        <v/>
      </c>
      <c r="D23" s="1" t="str">
        <f t="shared" si="6"/>
        <v/>
      </c>
      <c r="E23" s="1" t="str">
        <f t="shared" si="6"/>
        <v>12h</v>
      </c>
      <c r="F23" s="1" t="str">
        <f t="shared" si="6"/>
        <v/>
      </c>
      <c r="G23" s="1" t="str">
        <f t="shared" si="6"/>
        <v/>
      </c>
      <c r="H23" s="5" t="str">
        <f t="shared" si="6"/>
        <v/>
      </c>
      <c r="I23" s="5" t="str">
        <f t="shared" si="6"/>
        <v/>
      </c>
      <c r="J23" s="5" t="str">
        <f t="shared" si="6"/>
        <v/>
      </c>
      <c r="K23" s="5" t="str">
        <f t="shared" si="6"/>
        <v/>
      </c>
      <c r="L23" s="5" t="str">
        <f t="shared" si="6"/>
        <v/>
      </c>
      <c r="M23" s="1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5" t="str">
        <f t="shared" si="6"/>
        <v/>
      </c>
      <c r="D24" s="1" t="str">
        <f t="shared" si="6"/>
        <v/>
      </c>
      <c r="E24" s="1" t="str">
        <f t="shared" si="6"/>
        <v/>
      </c>
      <c r="F24" s="1" t="str">
        <f t="shared" si="6"/>
        <v/>
      </c>
      <c r="G24" s="1" t="str">
        <f t="shared" si="6"/>
        <v/>
      </c>
      <c r="H24" s="5" t="str">
        <f t="shared" si="6"/>
        <v/>
      </c>
      <c r="I24" s="5" t="str">
        <f t="shared" si="6"/>
        <v>12h</v>
      </c>
      <c r="J24" s="5" t="str">
        <f t="shared" si="6"/>
        <v/>
      </c>
      <c r="K24" s="5" t="str">
        <f t="shared" si="6"/>
        <v/>
      </c>
      <c r="L24" s="5" t="str">
        <f t="shared" si="6"/>
        <v/>
      </c>
      <c r="M24" s="1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5" t="str">
        <f t="shared" si="6"/>
        <v/>
      </c>
      <c r="D25" s="1" t="str">
        <f t="shared" si="6"/>
        <v/>
      </c>
      <c r="E25" s="1" t="str">
        <f t="shared" si="6"/>
        <v/>
      </c>
      <c r="F25" s="1" t="str">
        <f t="shared" si="6"/>
        <v>12h</v>
      </c>
      <c r="G25" s="1" t="str">
        <f t="shared" si="6"/>
        <v/>
      </c>
      <c r="H25" s="5" t="str">
        <f t="shared" si="6"/>
        <v/>
      </c>
      <c r="I25" s="5" t="str">
        <f t="shared" si="6"/>
        <v/>
      </c>
      <c r="J25" s="5" t="str">
        <f t="shared" si="6"/>
        <v/>
      </c>
      <c r="K25" s="5" t="str">
        <f t="shared" si="6"/>
        <v/>
      </c>
      <c r="L25" s="5" t="str">
        <f t="shared" si="6"/>
        <v/>
      </c>
      <c r="M25" s="1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5" t="str">
        <f t="shared" si="6"/>
        <v/>
      </c>
      <c r="D26" s="1" t="str">
        <f t="shared" si="6"/>
        <v/>
      </c>
      <c r="E26" s="1" t="str">
        <f t="shared" si="6"/>
        <v/>
      </c>
      <c r="F26" s="1" t="str">
        <f t="shared" si="6"/>
        <v/>
      </c>
      <c r="G26" s="36" t="s">
        <v>0</v>
      </c>
      <c r="H26" s="5" t="str">
        <f t="shared" si="6"/>
        <v/>
      </c>
      <c r="I26" s="5" t="str">
        <f t="shared" si="6"/>
        <v/>
      </c>
      <c r="J26" s="5" t="str">
        <f t="shared" si="6"/>
        <v/>
      </c>
      <c r="K26" s="5" t="str">
        <f t="shared" si="6"/>
        <v/>
      </c>
      <c r="L26" s="5" t="str">
        <f t="shared" si="6"/>
        <v>12h</v>
      </c>
      <c r="M26" s="1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5" t="str">
        <f t="shared" si="6"/>
        <v/>
      </c>
      <c r="D27" s="1" t="str">
        <f t="shared" si="6"/>
        <v/>
      </c>
      <c r="E27" s="1" t="str">
        <f t="shared" si="6"/>
        <v/>
      </c>
      <c r="F27" s="1" t="str">
        <f t="shared" si="6"/>
        <v/>
      </c>
      <c r="G27" s="1" t="str">
        <f t="shared" si="6"/>
        <v/>
      </c>
      <c r="H27" s="5" t="str">
        <f t="shared" si="6"/>
        <v/>
      </c>
      <c r="I27" s="5" t="str">
        <f t="shared" si="6"/>
        <v>12h</v>
      </c>
      <c r="J27" s="5" t="str">
        <f t="shared" si="6"/>
        <v/>
      </c>
      <c r="K27" s="5" t="str">
        <f t="shared" si="6"/>
        <v/>
      </c>
      <c r="L27" s="5" t="str">
        <f t="shared" si="6"/>
        <v/>
      </c>
      <c r="M27" s="1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5" t="str">
        <f t="shared" si="6"/>
        <v>12h</v>
      </c>
      <c r="D28" s="1" t="str">
        <f t="shared" si="6"/>
        <v/>
      </c>
      <c r="E28" s="1" t="str">
        <f t="shared" si="6"/>
        <v/>
      </c>
      <c r="F28" s="1" t="str">
        <f t="shared" si="6"/>
        <v/>
      </c>
      <c r="G28" s="1" t="str">
        <f t="shared" si="6"/>
        <v/>
      </c>
      <c r="H28" s="5" t="str">
        <f t="shared" si="6"/>
        <v/>
      </c>
      <c r="I28" s="5" t="str">
        <f t="shared" si="6"/>
        <v/>
      </c>
      <c r="J28" s="5" t="str">
        <f t="shared" si="6"/>
        <v/>
      </c>
      <c r="K28" s="5" t="str">
        <f t="shared" si="6"/>
        <v/>
      </c>
      <c r="L28" s="5" t="str">
        <f t="shared" si="6"/>
        <v/>
      </c>
      <c r="M28" s="1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5" t="str">
        <f t="shared" si="6"/>
        <v/>
      </c>
      <c r="D29" s="1" t="str">
        <f t="shared" si="6"/>
        <v/>
      </c>
      <c r="E29" s="1" t="str">
        <f t="shared" si="6"/>
        <v/>
      </c>
      <c r="F29" s="1" t="str">
        <f t="shared" si="6"/>
        <v/>
      </c>
      <c r="G29" s="1" t="str">
        <f t="shared" si="6"/>
        <v/>
      </c>
      <c r="H29" s="5" t="str">
        <f t="shared" si="6"/>
        <v/>
      </c>
      <c r="I29" s="5" t="str">
        <f t="shared" si="6"/>
        <v/>
      </c>
      <c r="J29" s="5" t="str">
        <f t="shared" si="6"/>
        <v/>
      </c>
      <c r="K29" s="5" t="str">
        <f t="shared" si="6"/>
        <v>12h</v>
      </c>
      <c r="L29" s="5" t="str">
        <f t="shared" si="6"/>
        <v/>
      </c>
      <c r="M29" s="1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5" t="str">
        <f t="shared" si="6"/>
        <v/>
      </c>
      <c r="D30" s="1" t="str">
        <f t="shared" si="6"/>
        <v/>
      </c>
      <c r="E30" s="1" t="str">
        <f t="shared" si="6"/>
        <v/>
      </c>
      <c r="F30" s="1" t="str">
        <f t="shared" si="6"/>
        <v/>
      </c>
      <c r="G30" s="1" t="str">
        <f t="shared" si="6"/>
        <v>12h</v>
      </c>
      <c r="H30" s="5" t="str">
        <f t="shared" si="6"/>
        <v/>
      </c>
      <c r="I30" s="5" t="str">
        <f t="shared" si="6"/>
        <v/>
      </c>
      <c r="J30" s="5" t="str">
        <f t="shared" si="6"/>
        <v/>
      </c>
      <c r="K30" s="5" t="str">
        <f t="shared" si="6"/>
        <v/>
      </c>
      <c r="L30" s="5" t="str">
        <f t="shared" si="6"/>
        <v/>
      </c>
      <c r="M30" s="1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5" t="str">
        <f t="shared" si="6"/>
        <v/>
      </c>
      <c r="D31" s="1" t="str">
        <f t="shared" si="6"/>
        <v/>
      </c>
      <c r="E31" s="1" t="str">
        <f t="shared" si="6"/>
        <v/>
      </c>
      <c r="F31" s="1" t="str">
        <f t="shared" si="6"/>
        <v/>
      </c>
      <c r="G31" s="1" t="str">
        <f t="shared" si="6"/>
        <v/>
      </c>
      <c r="H31" s="5" t="str">
        <f t="shared" si="6"/>
        <v/>
      </c>
      <c r="I31" s="5" t="str">
        <f t="shared" si="6"/>
        <v/>
      </c>
      <c r="J31" s="5" t="str">
        <f t="shared" si="6"/>
        <v/>
      </c>
      <c r="K31" s="5" t="str">
        <f t="shared" si="6"/>
        <v/>
      </c>
      <c r="L31" s="5" t="str">
        <f t="shared" si="6"/>
        <v>12h</v>
      </c>
      <c r="M31" s="1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5" t="str">
        <f t="shared" si="6"/>
        <v/>
      </c>
      <c r="D32" s="1" t="str">
        <f t="shared" si="6"/>
        <v/>
      </c>
      <c r="E32" s="1" t="str">
        <f t="shared" si="6"/>
        <v/>
      </c>
      <c r="F32" s="1" t="str">
        <f t="shared" si="6"/>
        <v/>
      </c>
      <c r="G32" s="1" t="str">
        <f t="shared" si="6"/>
        <v/>
      </c>
      <c r="H32" s="5" t="str">
        <f t="shared" si="6"/>
        <v/>
      </c>
      <c r="I32" s="5" t="str">
        <f t="shared" si="6"/>
        <v/>
      </c>
      <c r="J32" s="5" t="str">
        <f t="shared" si="6"/>
        <v/>
      </c>
      <c r="K32" s="5" t="str">
        <f t="shared" si="6"/>
        <v/>
      </c>
      <c r="L32" s="5" t="str">
        <f t="shared" si="6"/>
        <v/>
      </c>
      <c r="M32" s="1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30" ht="18" customHeight="1" x14ac:dyDescent="0.2">
      <c r="A33" s="2">
        <f>Congé!E33</f>
        <v>5</v>
      </c>
      <c r="B33" s="2" t="str">
        <f>Congé!F33</f>
        <v>DECITRE</v>
      </c>
      <c r="C33" s="5" t="str">
        <f>IF($A33=C$5,"12h",IF($A33="","",""))</f>
        <v/>
      </c>
      <c r="D33" s="1" t="str">
        <f>IF($A33=D$5,"12h",IF($A33="","",""))</f>
        <v>12h</v>
      </c>
      <c r="E33" s="1" t="str">
        <f t="shared" ref="C33:M52" si="7">IF($A33=E$5,"12h",IF($A33="","",""))</f>
        <v/>
      </c>
      <c r="F33" s="1" t="str">
        <f t="shared" si="7"/>
        <v/>
      </c>
      <c r="G33" s="1" t="str">
        <f t="shared" si="7"/>
        <v/>
      </c>
      <c r="H33" s="5" t="str">
        <f t="shared" si="7"/>
        <v/>
      </c>
      <c r="I33" s="5" t="str">
        <f t="shared" si="7"/>
        <v/>
      </c>
      <c r="J33" s="5" t="str">
        <f t="shared" si="7"/>
        <v/>
      </c>
      <c r="K33" s="5" t="str">
        <f t="shared" si="7"/>
        <v/>
      </c>
      <c r="L33" s="5" t="str">
        <f t="shared" si="7"/>
        <v/>
      </c>
      <c r="M33" s="1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30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30" ht="18" customHeight="1" x14ac:dyDescent="0.2">
      <c r="A35" s="2">
        <f>Congé!E35</f>
        <v>6</v>
      </c>
      <c r="B35" s="2" t="str">
        <f>Congé!F35</f>
        <v>DIOLOGENT</v>
      </c>
      <c r="C35" s="5" t="str">
        <f t="shared" ref="C35:C51" si="8">IF($A35=C$5,"12h",IF($A35="","",""))</f>
        <v/>
      </c>
      <c r="D35" s="1" t="str">
        <f t="shared" si="7"/>
        <v/>
      </c>
      <c r="E35" s="1" t="str">
        <f t="shared" si="7"/>
        <v>12h</v>
      </c>
      <c r="F35" s="1" t="str">
        <f t="shared" si="7"/>
        <v/>
      </c>
      <c r="G35" s="9" t="s">
        <v>0</v>
      </c>
      <c r="H35" s="5" t="str">
        <f t="shared" si="7"/>
        <v/>
      </c>
      <c r="I35" s="5" t="str">
        <f t="shared" si="7"/>
        <v/>
      </c>
      <c r="J35" s="5" t="str">
        <f t="shared" si="7"/>
        <v/>
      </c>
      <c r="K35" s="5" t="str">
        <f t="shared" si="7"/>
        <v/>
      </c>
      <c r="L35" s="5" t="str">
        <f t="shared" si="7"/>
        <v/>
      </c>
      <c r="M35" s="1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30" ht="18" customHeight="1" x14ac:dyDescent="0.2">
      <c r="A36" s="2">
        <f>Congé!E36</f>
        <v>7</v>
      </c>
      <c r="B36" s="2" t="str">
        <f>Congé!F36</f>
        <v>GUEROULT</v>
      </c>
      <c r="C36" s="5" t="str">
        <f t="shared" si="8"/>
        <v/>
      </c>
      <c r="D36" s="1" t="str">
        <f t="shared" si="7"/>
        <v/>
      </c>
      <c r="E36" s="1" t="str">
        <f t="shared" si="7"/>
        <v/>
      </c>
      <c r="F36" s="1" t="str">
        <f t="shared" si="7"/>
        <v>12h</v>
      </c>
      <c r="G36" s="1" t="str">
        <f t="shared" si="7"/>
        <v/>
      </c>
      <c r="H36" s="5" t="str">
        <f t="shared" si="7"/>
        <v/>
      </c>
      <c r="I36" s="5" t="str">
        <f t="shared" si="7"/>
        <v/>
      </c>
      <c r="J36" s="5" t="str">
        <f t="shared" si="7"/>
        <v/>
      </c>
      <c r="K36" s="5" t="str">
        <f t="shared" si="7"/>
        <v/>
      </c>
      <c r="L36" s="5" t="str">
        <f t="shared" si="7"/>
        <v/>
      </c>
      <c r="M36" s="1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30" ht="18" customHeight="1" x14ac:dyDescent="0.2">
      <c r="A37" s="2">
        <f>Congé!E37</f>
        <v>1</v>
      </c>
      <c r="B37" s="2" t="str">
        <f>Congé!F37</f>
        <v>SALMI</v>
      </c>
      <c r="C37" s="5" t="str">
        <f t="shared" si="8"/>
        <v/>
      </c>
      <c r="D37" s="1" t="str">
        <f t="shared" si="7"/>
        <v/>
      </c>
      <c r="E37" s="1" t="str">
        <f t="shared" si="7"/>
        <v/>
      </c>
      <c r="F37" s="1" t="str">
        <f t="shared" si="7"/>
        <v/>
      </c>
      <c r="G37" s="1" t="str">
        <f t="shared" si="7"/>
        <v/>
      </c>
      <c r="H37" s="5" t="str">
        <f t="shared" si="7"/>
        <v/>
      </c>
      <c r="I37" s="5" t="str">
        <f t="shared" si="7"/>
        <v/>
      </c>
      <c r="J37" s="5" t="str">
        <f t="shared" si="7"/>
        <v>12h</v>
      </c>
      <c r="K37" s="5" t="str">
        <f t="shared" si="7"/>
        <v/>
      </c>
      <c r="L37" s="5" t="str">
        <f t="shared" si="7"/>
        <v/>
      </c>
      <c r="M37" s="1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30" ht="18" customHeight="1" x14ac:dyDescent="0.2">
      <c r="A38" s="2">
        <f>Congé!E38</f>
        <v>7</v>
      </c>
      <c r="B38" s="2" t="str">
        <f>Congé!F38</f>
        <v>DYLIK</v>
      </c>
      <c r="C38" s="5" t="str">
        <f t="shared" si="8"/>
        <v/>
      </c>
      <c r="D38" s="1" t="str">
        <f t="shared" si="7"/>
        <v/>
      </c>
      <c r="E38" s="1" t="str">
        <f t="shared" si="7"/>
        <v/>
      </c>
      <c r="F38" s="1" t="str">
        <f t="shared" si="7"/>
        <v>12h</v>
      </c>
      <c r="G38" s="1" t="str">
        <f t="shared" si="7"/>
        <v/>
      </c>
      <c r="H38" s="5" t="str">
        <f t="shared" si="7"/>
        <v/>
      </c>
      <c r="I38" s="5" t="str">
        <f t="shared" si="7"/>
        <v/>
      </c>
      <c r="J38" s="5" t="str">
        <f t="shared" si="7"/>
        <v/>
      </c>
      <c r="K38" s="5" t="str">
        <f t="shared" si="7"/>
        <v/>
      </c>
      <c r="L38" s="5" t="str">
        <f t="shared" si="7"/>
        <v/>
      </c>
      <c r="M38" s="1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  <c r="AA38" s="132"/>
      <c r="AB38" s="132"/>
      <c r="AC38" s="132"/>
      <c r="AD38" s="132"/>
    </row>
    <row r="39" spans="1:30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30" ht="18" customHeight="1" x14ac:dyDescent="0.2">
      <c r="A40" s="2">
        <f>Congé!E40</f>
        <v>9</v>
      </c>
      <c r="B40" s="2" t="str">
        <f>Congé!F40</f>
        <v>MONTALEGRE</v>
      </c>
      <c r="C40" s="5" t="str">
        <f t="shared" si="8"/>
        <v/>
      </c>
      <c r="D40" s="1" t="str">
        <f t="shared" si="7"/>
        <v/>
      </c>
      <c r="E40" s="1" t="str">
        <f t="shared" si="7"/>
        <v/>
      </c>
      <c r="F40" s="1" t="str">
        <f t="shared" si="7"/>
        <v/>
      </c>
      <c r="G40" s="1" t="str">
        <f t="shared" si="7"/>
        <v/>
      </c>
      <c r="H40" s="5" t="str">
        <f t="shared" si="7"/>
        <v>12h</v>
      </c>
      <c r="I40" s="5" t="str">
        <f t="shared" si="7"/>
        <v/>
      </c>
      <c r="J40" s="5" t="str">
        <f t="shared" si="7"/>
        <v/>
      </c>
      <c r="K40" s="5" t="str">
        <f t="shared" si="7"/>
        <v/>
      </c>
      <c r="L40" s="5" t="str">
        <f t="shared" si="7"/>
        <v/>
      </c>
      <c r="M40" s="1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30" ht="18" customHeight="1" x14ac:dyDescent="0.2">
      <c r="A41" s="2">
        <f>Congé!E41</f>
        <v>9</v>
      </c>
      <c r="B41" s="2" t="str">
        <f>Congé!F41</f>
        <v>SERANO G</v>
      </c>
      <c r="C41" s="5" t="str">
        <f t="shared" si="8"/>
        <v/>
      </c>
      <c r="D41" s="1" t="str">
        <f t="shared" si="7"/>
        <v/>
      </c>
      <c r="E41" s="1" t="str">
        <f t="shared" si="7"/>
        <v/>
      </c>
      <c r="F41" s="1" t="str">
        <f t="shared" si="7"/>
        <v/>
      </c>
      <c r="G41" s="1" t="str">
        <f t="shared" si="7"/>
        <v/>
      </c>
      <c r="H41" s="5" t="str">
        <f t="shared" si="7"/>
        <v>12h</v>
      </c>
      <c r="I41" s="5" t="str">
        <f t="shared" si="7"/>
        <v/>
      </c>
      <c r="J41" s="5" t="str">
        <f t="shared" si="7"/>
        <v/>
      </c>
      <c r="K41" s="5" t="str">
        <f t="shared" si="7"/>
        <v/>
      </c>
      <c r="L41" s="5" t="str">
        <f t="shared" si="7"/>
        <v/>
      </c>
      <c r="M41" s="1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30" ht="18" customHeight="1" x14ac:dyDescent="0.2">
      <c r="A42" s="2">
        <f>Congé!E42</f>
        <v>7</v>
      </c>
      <c r="B42" s="2" t="str">
        <f>Congé!F42</f>
        <v>LANCIAL</v>
      </c>
      <c r="C42" s="5" t="str">
        <f t="shared" si="8"/>
        <v/>
      </c>
      <c r="D42" s="1" t="str">
        <f t="shared" si="7"/>
        <v/>
      </c>
      <c r="E42" s="1" t="str">
        <f t="shared" si="7"/>
        <v/>
      </c>
      <c r="F42" s="1" t="str">
        <f t="shared" si="7"/>
        <v>12h</v>
      </c>
      <c r="G42" s="1" t="str">
        <f t="shared" si="7"/>
        <v/>
      </c>
      <c r="H42" s="5" t="str">
        <f t="shared" si="7"/>
        <v/>
      </c>
      <c r="I42" s="5" t="str">
        <f t="shared" si="7"/>
        <v/>
      </c>
      <c r="J42" s="5" t="str">
        <f t="shared" si="7"/>
        <v/>
      </c>
      <c r="K42" s="5" t="str">
        <f t="shared" si="7"/>
        <v/>
      </c>
      <c r="L42" s="5" t="str">
        <f t="shared" si="7"/>
        <v/>
      </c>
      <c r="M42" s="1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30" ht="18" customHeight="1" x14ac:dyDescent="0.2">
      <c r="A43" s="2">
        <f>Congé!E43</f>
        <v>8</v>
      </c>
      <c r="B43" s="2" t="str">
        <f>Congé!F43</f>
        <v>MOURCIA</v>
      </c>
      <c r="C43" s="5" t="str">
        <f t="shared" si="8"/>
        <v/>
      </c>
      <c r="D43" s="1" t="str">
        <f t="shared" si="7"/>
        <v/>
      </c>
      <c r="E43" s="1" t="str">
        <f t="shared" si="7"/>
        <v/>
      </c>
      <c r="F43" s="1" t="str">
        <f t="shared" si="7"/>
        <v/>
      </c>
      <c r="G43" s="1" t="str">
        <f t="shared" si="7"/>
        <v>12h</v>
      </c>
      <c r="H43" s="5" t="str">
        <f t="shared" si="7"/>
        <v/>
      </c>
      <c r="I43" s="5" t="str">
        <f t="shared" si="7"/>
        <v/>
      </c>
      <c r="J43" s="5" t="str">
        <f t="shared" si="7"/>
        <v/>
      </c>
      <c r="K43" s="5" t="str">
        <f t="shared" si="7"/>
        <v/>
      </c>
      <c r="L43" s="5" t="str">
        <f t="shared" si="7"/>
        <v/>
      </c>
      <c r="M43" s="1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30" ht="18" customHeight="1" x14ac:dyDescent="0.2">
      <c r="A44" s="2">
        <f>Congé!E44</f>
        <v>2</v>
      </c>
      <c r="B44" s="2" t="str">
        <f>Congé!F44</f>
        <v>GILSON</v>
      </c>
      <c r="C44" s="5" t="str">
        <f t="shared" si="8"/>
        <v/>
      </c>
      <c r="D44" s="1" t="str">
        <f t="shared" si="7"/>
        <v/>
      </c>
      <c r="E44" s="1" t="str">
        <f t="shared" si="7"/>
        <v/>
      </c>
      <c r="F44" s="1" t="str">
        <f t="shared" si="7"/>
        <v/>
      </c>
      <c r="G44" s="1" t="str">
        <f t="shared" si="7"/>
        <v/>
      </c>
      <c r="H44" s="5" t="str">
        <f t="shared" si="7"/>
        <v/>
      </c>
      <c r="I44" s="5" t="str">
        <f t="shared" si="7"/>
        <v/>
      </c>
      <c r="J44" s="5" t="str">
        <f t="shared" si="7"/>
        <v/>
      </c>
      <c r="K44" s="5" t="str">
        <f t="shared" si="7"/>
        <v>12h</v>
      </c>
      <c r="L44" s="5" t="str">
        <f t="shared" si="7"/>
        <v/>
      </c>
      <c r="M44" s="1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30" ht="18" hidden="1" customHeight="1" x14ac:dyDescent="0.2">
      <c r="A45" s="2">
        <f>Congé!E45</f>
        <v>0</v>
      </c>
      <c r="B45" s="2">
        <f>Congé!F45</f>
        <v>0</v>
      </c>
      <c r="C45" s="5" t="str">
        <f t="shared" si="8"/>
        <v/>
      </c>
      <c r="D45" s="1" t="str">
        <f t="shared" si="7"/>
        <v/>
      </c>
      <c r="E45" s="1" t="str">
        <f t="shared" si="7"/>
        <v/>
      </c>
      <c r="F45" s="1" t="str">
        <f t="shared" si="7"/>
        <v/>
      </c>
      <c r="G45" s="1" t="str">
        <f t="shared" si="7"/>
        <v/>
      </c>
      <c r="H45" s="5" t="str">
        <f t="shared" si="7"/>
        <v/>
      </c>
      <c r="I45" s="5" t="str">
        <f t="shared" si="7"/>
        <v/>
      </c>
      <c r="J45" s="5" t="str">
        <f t="shared" si="7"/>
        <v/>
      </c>
      <c r="K45" s="5" t="str">
        <f t="shared" si="7"/>
        <v/>
      </c>
      <c r="L45" s="5" t="str">
        <f t="shared" si="7"/>
        <v/>
      </c>
      <c r="M45" s="1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30" s="132" customFormat="1" ht="18" customHeight="1" x14ac:dyDescent="0.2">
      <c r="A46" s="2">
        <f>Congé!E46</f>
        <v>5</v>
      </c>
      <c r="B46" s="2" t="str">
        <f>Congé!F46</f>
        <v>PERINO</v>
      </c>
      <c r="C46" s="5" t="str">
        <f t="shared" si="8"/>
        <v/>
      </c>
      <c r="D46" s="1" t="str">
        <f t="shared" si="7"/>
        <v>12h</v>
      </c>
      <c r="E46" s="1" t="str">
        <f t="shared" si="7"/>
        <v/>
      </c>
      <c r="F46" s="1" t="str">
        <f t="shared" si="7"/>
        <v/>
      </c>
      <c r="G46" s="1" t="str">
        <f t="shared" si="7"/>
        <v/>
      </c>
      <c r="H46" s="5" t="str">
        <f t="shared" si="7"/>
        <v/>
      </c>
      <c r="I46" s="5" t="str">
        <f t="shared" si="7"/>
        <v/>
      </c>
      <c r="J46" s="5" t="str">
        <f t="shared" si="7"/>
        <v/>
      </c>
      <c r="K46" s="5" t="str">
        <f t="shared" si="7"/>
        <v/>
      </c>
      <c r="L46" s="5" t="str">
        <f t="shared" si="7"/>
        <v/>
      </c>
      <c r="M46" s="1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30" s="132" customFormat="1" ht="18" customHeight="1" x14ac:dyDescent="0.2">
      <c r="A47" s="2">
        <f>Congé!E47</f>
        <v>10</v>
      </c>
      <c r="B47" s="2" t="str">
        <f>Congé!F47</f>
        <v>LUPI</v>
      </c>
      <c r="C47" s="5" t="str">
        <f t="shared" si="8"/>
        <v/>
      </c>
      <c r="D47" s="1" t="str">
        <f t="shared" si="7"/>
        <v/>
      </c>
      <c r="E47" s="1" t="str">
        <f t="shared" si="7"/>
        <v/>
      </c>
      <c r="F47" s="1" t="str">
        <f t="shared" si="7"/>
        <v/>
      </c>
      <c r="G47" s="1" t="str">
        <f t="shared" si="7"/>
        <v/>
      </c>
      <c r="H47" s="5" t="str">
        <f t="shared" si="7"/>
        <v/>
      </c>
      <c r="I47" s="5" t="str">
        <f t="shared" si="7"/>
        <v>12h</v>
      </c>
      <c r="J47" s="5" t="str">
        <f t="shared" si="7"/>
        <v/>
      </c>
      <c r="K47" s="5" t="str">
        <f t="shared" si="7"/>
        <v/>
      </c>
      <c r="L47" s="5" t="str">
        <f t="shared" si="7"/>
        <v/>
      </c>
      <c r="M47" s="1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30" s="132" customFormat="1" ht="18" customHeight="1" x14ac:dyDescent="0.2">
      <c r="A48" s="2">
        <f>Congé!E48</f>
        <v>4</v>
      </c>
      <c r="B48" s="2" t="str">
        <f>Congé!F48</f>
        <v>ROOS</v>
      </c>
      <c r="C48" s="5" t="str">
        <f t="shared" si="8"/>
        <v>12h</v>
      </c>
      <c r="D48" s="1" t="str">
        <f t="shared" si="7"/>
        <v/>
      </c>
      <c r="E48" s="1" t="str">
        <f t="shared" si="7"/>
        <v/>
      </c>
      <c r="F48" s="1" t="str">
        <f t="shared" si="7"/>
        <v/>
      </c>
      <c r="G48" s="1" t="str">
        <f t="shared" si="7"/>
        <v/>
      </c>
      <c r="H48" s="5" t="str">
        <f t="shared" si="7"/>
        <v/>
      </c>
      <c r="I48" s="5" t="str">
        <f t="shared" si="7"/>
        <v/>
      </c>
      <c r="J48" s="5" t="str">
        <f t="shared" si="7"/>
        <v/>
      </c>
      <c r="K48" s="5" t="str">
        <f t="shared" si="7"/>
        <v/>
      </c>
      <c r="L48" s="5" t="str">
        <f t="shared" si="7"/>
        <v/>
      </c>
      <c r="M48" s="1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30" s="132" customFormat="1" ht="18" customHeight="1" x14ac:dyDescent="0.2">
      <c r="A49" s="2">
        <f>Congé!E49</f>
        <v>1</v>
      </c>
      <c r="B49" s="2" t="str">
        <f>Congé!F49</f>
        <v>VALERIAN</v>
      </c>
      <c r="C49" s="5" t="str">
        <f t="shared" si="8"/>
        <v/>
      </c>
      <c r="D49" s="1" t="str">
        <f t="shared" si="7"/>
        <v/>
      </c>
      <c r="E49" s="1" t="str">
        <f t="shared" si="7"/>
        <v/>
      </c>
      <c r="F49" s="1" t="str">
        <f t="shared" si="7"/>
        <v/>
      </c>
      <c r="G49" s="1" t="str">
        <f t="shared" si="7"/>
        <v/>
      </c>
      <c r="H49" s="5" t="str">
        <f t="shared" si="7"/>
        <v/>
      </c>
      <c r="I49" s="5" t="str">
        <f t="shared" si="7"/>
        <v/>
      </c>
      <c r="J49" s="5" t="str">
        <f t="shared" si="7"/>
        <v>12h</v>
      </c>
      <c r="K49" s="5" t="str">
        <f t="shared" si="7"/>
        <v/>
      </c>
      <c r="L49" s="5" t="str">
        <f t="shared" si="7"/>
        <v/>
      </c>
      <c r="M49" s="1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30" s="132" customFormat="1" ht="18" customHeight="1" x14ac:dyDescent="0.2">
      <c r="A50" s="2">
        <f>Congé!E50</f>
        <v>3</v>
      </c>
      <c r="B50" s="2" t="str">
        <f>Congé!F50</f>
        <v>ROUSTAN</v>
      </c>
      <c r="C50" s="5" t="str">
        <f t="shared" si="8"/>
        <v/>
      </c>
      <c r="D50" s="1" t="str">
        <f t="shared" si="7"/>
        <v/>
      </c>
      <c r="E50" s="1" t="str">
        <f t="shared" si="7"/>
        <v/>
      </c>
      <c r="F50" s="1" t="str">
        <f t="shared" si="7"/>
        <v/>
      </c>
      <c r="G50" s="1" t="str">
        <f t="shared" si="7"/>
        <v/>
      </c>
      <c r="H50" s="5" t="str">
        <f t="shared" si="7"/>
        <v/>
      </c>
      <c r="I50" s="5" t="str">
        <f t="shared" si="7"/>
        <v/>
      </c>
      <c r="J50" s="5" t="str">
        <f t="shared" si="7"/>
        <v/>
      </c>
      <c r="K50" s="5" t="str">
        <f t="shared" si="7"/>
        <v/>
      </c>
      <c r="L50" s="5" t="str">
        <f t="shared" si="7"/>
        <v>12h</v>
      </c>
      <c r="M50" s="1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30" s="132" customFormat="1" ht="18" customHeight="1" x14ac:dyDescent="0.2">
      <c r="A51" s="2">
        <f>Congé!E51</f>
        <v>1</v>
      </c>
      <c r="B51" s="2" t="str">
        <f>Congé!F51</f>
        <v>WENGER</v>
      </c>
      <c r="C51" s="5" t="str">
        <f t="shared" si="8"/>
        <v/>
      </c>
      <c r="D51" s="1" t="str">
        <f t="shared" si="7"/>
        <v/>
      </c>
      <c r="E51" s="1" t="str">
        <f t="shared" si="7"/>
        <v/>
      </c>
      <c r="F51" s="1" t="str">
        <f t="shared" si="7"/>
        <v/>
      </c>
      <c r="G51" s="1" t="str">
        <f t="shared" si="7"/>
        <v/>
      </c>
      <c r="H51" s="5" t="str">
        <f t="shared" si="7"/>
        <v/>
      </c>
      <c r="I51" s="5" t="str">
        <f t="shared" si="7"/>
        <v/>
      </c>
      <c r="J51" s="5" t="str">
        <f t="shared" si="7"/>
        <v>12h</v>
      </c>
      <c r="K51" s="5" t="str">
        <f t="shared" si="7"/>
        <v/>
      </c>
      <c r="L51" s="5" t="str">
        <f t="shared" si="7"/>
        <v/>
      </c>
      <c r="M51" s="1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30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5" t="str">
        <f t="shared" si="7"/>
        <v/>
      </c>
      <c r="D52" s="1" t="str">
        <f t="shared" si="7"/>
        <v/>
      </c>
      <c r="E52" s="1" t="str">
        <f t="shared" si="7"/>
        <v/>
      </c>
      <c r="F52" s="1" t="str">
        <f t="shared" si="7"/>
        <v/>
      </c>
      <c r="G52" s="1" t="str">
        <f t="shared" si="7"/>
        <v>12h</v>
      </c>
      <c r="H52" s="5" t="str">
        <f t="shared" si="7"/>
        <v/>
      </c>
      <c r="I52" s="5" t="str">
        <f t="shared" si="7"/>
        <v/>
      </c>
      <c r="J52" s="5" t="str">
        <f t="shared" si="7"/>
        <v/>
      </c>
      <c r="K52" s="5" t="str">
        <f t="shared" si="7"/>
        <v/>
      </c>
      <c r="L52" s="5" t="str">
        <f t="shared" si="7"/>
        <v/>
      </c>
      <c r="M52" s="1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30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2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30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2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30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2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30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4</v>
      </c>
      <c r="F56" s="161">
        <f t="shared" si="13"/>
        <v>4</v>
      </c>
      <c r="G56" s="161">
        <f t="shared" si="13"/>
        <v>6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3</v>
      </c>
      <c r="L56" s="161">
        <f t="shared" si="13"/>
        <v>3</v>
      </c>
      <c r="M56" s="161">
        <f t="shared" si="13"/>
        <v>4</v>
      </c>
      <c r="Q56" s="130"/>
      <c r="R56" s="130"/>
    </row>
    <row r="57" spans="1:30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30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4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3</v>
      </c>
      <c r="L58" s="164">
        <f t="shared" si="14"/>
        <v>3</v>
      </c>
      <c r="M58" s="164">
        <f t="shared" si="14"/>
        <v>4</v>
      </c>
      <c r="Q58" s="130"/>
      <c r="R58" s="130"/>
    </row>
    <row r="59" spans="1:30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30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</row>
    <row r="61" spans="1:30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</row>
    <row r="62" spans="1:30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</row>
    <row r="63" spans="1:30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</row>
    <row r="64" spans="1:30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21"/>
    </row>
    <row r="65" spans="1:30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</row>
    <row r="66" spans="1:30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</row>
    <row r="67" spans="1:30" s="42" customFormat="1" x14ac:dyDescent="0.2">
      <c r="A67" s="191" t="s">
        <v>179</v>
      </c>
      <c r="B67" s="191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30" s="42" customFormat="1" x14ac:dyDescent="0.2">
      <c r="A68" s="191" t="s">
        <v>180</v>
      </c>
      <c r="B68" s="191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30" s="42" customFormat="1" x14ac:dyDescent="0.2">
      <c r="A69" s="191" t="s">
        <v>181</v>
      </c>
      <c r="B69" s="191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30" s="42" customFormat="1" x14ac:dyDescent="0.2">
      <c r="A70" s="191" t="s">
        <v>182</v>
      </c>
      <c r="B70" s="191"/>
      <c r="C70" s="81">
        <f>Congé!N27</f>
        <v>12</v>
      </c>
      <c r="D70" s="83"/>
      <c r="E70" s="95"/>
      <c r="F70" s="94"/>
      <c r="P70" s="34" t="s">
        <v>33</v>
      </c>
    </row>
    <row r="71" spans="1:30" s="42" customFormat="1" x14ac:dyDescent="0.2">
      <c r="A71" s="191" t="s">
        <v>183</v>
      </c>
      <c r="B71" s="191"/>
      <c r="C71" s="81">
        <f>Congé!N28</f>
        <v>5</v>
      </c>
      <c r="D71" s="83"/>
      <c r="E71" s="95"/>
      <c r="F71" s="94"/>
      <c r="P71" s="34" t="s">
        <v>38</v>
      </c>
    </row>
    <row r="72" spans="1:30" s="42" customFormat="1" x14ac:dyDescent="0.2">
      <c r="A72" s="81"/>
      <c r="B72" s="81" t="s">
        <v>184</v>
      </c>
      <c r="C72" s="84" t="s">
        <v>185</v>
      </c>
      <c r="D72" s="85" t="s">
        <v>186</v>
      </c>
      <c r="E72" s="95"/>
      <c r="F72" s="94"/>
      <c r="P72" s="137" t="s">
        <v>45</v>
      </c>
    </row>
    <row r="73" spans="1:30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30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30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30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</row>
    <row r="77" spans="1:30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</row>
    <row r="78" spans="1:30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</row>
    <row r="79" spans="1:30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</row>
    <row r="80" spans="1:30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</row>
    <row r="81" spans="1:30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</row>
    <row r="82" spans="1:30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  <c r="AA82" s="121"/>
      <c r="AB82" s="121"/>
      <c r="AC82" s="121"/>
      <c r="AD82" s="121"/>
    </row>
    <row r="83" spans="1:30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  <c r="AA83" s="121"/>
      <c r="AB83" s="121"/>
      <c r="AC83" s="121"/>
      <c r="AD83" s="121"/>
    </row>
    <row r="84" spans="1:30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</row>
    <row r="85" spans="1:30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</row>
    <row r="86" spans="1:30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</row>
    <row r="87" spans="1:30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  <c r="AA87" s="121"/>
      <c r="AB87" s="121"/>
      <c r="AC87" s="121"/>
      <c r="AD87" s="121"/>
    </row>
    <row r="88" spans="1:30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</row>
    <row r="89" spans="1:30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</row>
    <row r="90" spans="1:30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</row>
    <row r="91" spans="1:30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</row>
    <row r="92" spans="1:30" x14ac:dyDescent="0.2">
      <c r="B92" s="170"/>
      <c r="N92" s="167"/>
      <c r="O92" s="132"/>
      <c r="P92" s="14" t="s">
        <v>70</v>
      </c>
    </row>
    <row r="93" spans="1:30" x14ac:dyDescent="0.2">
      <c r="B93" s="170"/>
      <c r="N93" s="167"/>
      <c r="O93" s="132"/>
      <c r="P93" s="15" t="s">
        <v>18</v>
      </c>
    </row>
    <row r="94" spans="1:30" x14ac:dyDescent="0.2">
      <c r="B94" s="170"/>
      <c r="N94" s="167"/>
      <c r="O94" s="132"/>
      <c r="P94" s="15" t="s">
        <v>19</v>
      </c>
    </row>
    <row r="95" spans="1:30" x14ac:dyDescent="0.2">
      <c r="B95" s="170"/>
      <c r="N95" s="167"/>
      <c r="O95" s="132"/>
      <c r="P95" s="14" t="s">
        <v>72</v>
      </c>
    </row>
    <row r="96" spans="1:30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38" priority="104" stopIfTrue="1" operator="equal">
      <formula>"C"</formula>
    </cfRule>
    <cfRule type="cellIs" dxfId="37" priority="105" stopIfTrue="1" operator="equal">
      <formula>"B"</formula>
    </cfRule>
    <cfRule type="cellIs" dxfId="36" priority="106" stopIfTrue="1" operator="equal">
      <formula>"A"</formula>
    </cfRule>
  </conditionalFormatting>
  <conditionalFormatting sqref="M5">
    <cfRule type="cellIs" dxfId="35" priority="101" stopIfTrue="1" operator="equal">
      <formula>"C"</formula>
    </cfRule>
    <cfRule type="cellIs" dxfId="34" priority="102" stopIfTrue="1" operator="equal">
      <formula>"B"</formula>
    </cfRule>
    <cfRule type="cellIs" dxfId="33" priority="103" stopIfTrue="1" operator="equal">
      <formula>"A"</formula>
    </cfRule>
  </conditionalFormatting>
  <conditionalFormatting sqref="C35:F35 H35:M35 C27:M33 C26:F26 H26:M26 C6:M25 C36:M52 M34">
    <cfRule type="cellIs" dxfId="32" priority="32" stopIfTrue="1" operator="equal">
      <formula>"12h"</formula>
    </cfRule>
  </conditionalFormatting>
  <conditionalFormatting sqref="C58:M58">
    <cfRule type="cellIs" dxfId="31" priority="4" stopIfTrue="1" operator="greaterThan">
      <formula>4</formula>
    </cfRule>
    <cfRule type="cellIs" dxfId="30" priority="5" stopIfTrue="1" operator="equal">
      <formula>4</formula>
    </cfRule>
    <cfRule type="cellIs" dxfId="29" priority="6" stopIfTrue="1" operator="lessThan">
      <formula>4</formula>
    </cfRule>
  </conditionalFormatting>
  <conditionalFormatting sqref="C53:M53 C55:M55">
    <cfRule type="cellIs" dxfId="28" priority="1" stopIfTrue="1" operator="lessThan">
      <formula>12</formula>
    </cfRule>
    <cfRule type="cellIs" dxfId="27" priority="2" stopIfTrue="1" operator="equal">
      <formula>12</formula>
    </cfRule>
    <cfRule type="cellIs" dxfId="26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35:L52 T41 C6:L33 P89 P40 P52">
      <formula1>$P:$P</formula1>
    </dataValidation>
  </dataValidations>
  <pageMargins left="0" right="0" top="0" bottom="0" header="0" footer="0"/>
  <pageSetup paperSize="8" scale="81" fitToHeight="0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11">
    <pageSetUpPr fitToPage="1"/>
  </sheetPr>
  <dimension ref="A1:AD326"/>
  <sheetViews>
    <sheetView zoomScale="85" zoomScaleNormal="85" workbookViewId="0">
      <pane xSplit="2" ySplit="5" topLeftCell="C24" activePane="bottomRight" state="frozen"/>
      <selection activeCell="AC21" sqref="AC21"/>
      <selection pane="topRight" activeCell="AC21" sqref="AC21"/>
      <selection pane="bottomLeft" activeCell="AC21" sqref="AC21"/>
      <selection pane="bottomRight" activeCell="AC21" sqref="AC21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30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16" t="s">
        <v>81</v>
      </c>
      <c r="Y1" s="218" t="s">
        <v>82</v>
      </c>
      <c r="Z1" s="106"/>
    </row>
    <row r="2" spans="1:30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Novembre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16"/>
      <c r="Y2" s="218"/>
      <c r="Z2" s="9" t="s">
        <v>0</v>
      </c>
      <c r="AA2" s="185" t="s">
        <v>179</v>
      </c>
      <c r="AB2" s="186"/>
      <c r="AC2" s="189">
        <f>Congé!N24</f>
        <v>9</v>
      </c>
      <c r="AD2" s="189">
        <f>Congé!O24</f>
        <v>12</v>
      </c>
    </row>
    <row r="3" spans="1:30" ht="12.75" customHeight="1" x14ac:dyDescent="0.2">
      <c r="B3" s="114"/>
      <c r="C3" s="115">
        <v>2</v>
      </c>
      <c r="D3" s="115">
        <v>5</v>
      </c>
      <c r="E3" s="116">
        <v>8</v>
      </c>
      <c r="F3" s="116">
        <v>11</v>
      </c>
      <c r="G3" s="116">
        <v>14</v>
      </c>
      <c r="H3" s="115">
        <v>17</v>
      </c>
      <c r="I3" s="115">
        <v>20</v>
      </c>
      <c r="J3" s="115">
        <v>23</v>
      </c>
      <c r="K3" s="115">
        <v>26</v>
      </c>
      <c r="L3" s="116">
        <v>29</v>
      </c>
      <c r="M3" s="116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17"/>
      <c r="Y3" s="219"/>
      <c r="Z3" s="9" t="s">
        <v>1</v>
      </c>
      <c r="AA3" s="185" t="s">
        <v>180</v>
      </c>
      <c r="AB3" s="186"/>
      <c r="AC3" s="189">
        <f>Congé!N25</f>
        <v>9</v>
      </c>
      <c r="AD3" s="189">
        <f>Congé!O25</f>
        <v>18</v>
      </c>
    </row>
    <row r="4" spans="1:30" ht="12.75" customHeight="1" x14ac:dyDescent="0.2">
      <c r="B4" s="114"/>
      <c r="C4" s="1" t="s">
        <v>144</v>
      </c>
      <c r="D4" s="1" t="s">
        <v>145</v>
      </c>
      <c r="E4" s="172" t="s">
        <v>146</v>
      </c>
      <c r="F4" s="122" t="s">
        <v>147</v>
      </c>
      <c r="G4" s="122" t="s">
        <v>148</v>
      </c>
      <c r="H4" s="1" t="s">
        <v>149</v>
      </c>
      <c r="I4" s="1" t="s">
        <v>150</v>
      </c>
      <c r="J4" s="1" t="s">
        <v>144</v>
      </c>
      <c r="K4" s="1" t="s">
        <v>145</v>
      </c>
      <c r="L4" s="172" t="s">
        <v>146</v>
      </c>
      <c r="M4" s="1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  <c r="AA4" s="185" t="s">
        <v>181</v>
      </c>
      <c r="AB4" s="186"/>
      <c r="AC4" s="189">
        <f>Congé!N26</f>
        <v>19</v>
      </c>
      <c r="AD4" s="189">
        <f>Congé!O26</f>
        <v>34</v>
      </c>
    </row>
    <row r="5" spans="1:30" ht="18" customHeight="1" x14ac:dyDescent="0.2">
      <c r="A5" s="215" t="s">
        <v>48</v>
      </c>
      <c r="B5" s="215"/>
      <c r="C5" s="126">
        <v>4</v>
      </c>
      <c r="D5" s="126">
        <v>5</v>
      </c>
      <c r="E5" s="126">
        <v>6</v>
      </c>
      <c r="F5" s="126">
        <v>7</v>
      </c>
      <c r="G5" s="126">
        <v>8</v>
      </c>
      <c r="H5" s="126">
        <v>9</v>
      </c>
      <c r="I5" s="126">
        <v>10</v>
      </c>
      <c r="J5" s="126">
        <v>1</v>
      </c>
      <c r="K5" s="126">
        <v>2</v>
      </c>
      <c r="L5" s="126">
        <v>3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  <c r="AA5" s="185" t="s">
        <v>182</v>
      </c>
      <c r="AB5" s="186"/>
      <c r="AC5" s="189">
        <f>Congé!N27</f>
        <v>12</v>
      </c>
      <c r="AD5" s="83"/>
    </row>
    <row r="6" spans="1:30" s="132" customFormat="1" ht="18" customHeight="1" x14ac:dyDescent="0.2">
      <c r="A6" s="2">
        <f>Congé!E6</f>
        <v>1</v>
      </c>
      <c r="B6" s="2" t="str">
        <f>Congé!F6</f>
        <v>MATEO</v>
      </c>
      <c r="C6" s="1" t="str">
        <f t="shared" ref="C6:M7" si="3">IF($A6=C$5,"12h",IF($A6="","",""))</f>
        <v/>
      </c>
      <c r="D6" s="1" t="str">
        <f t="shared" si="3"/>
        <v/>
      </c>
      <c r="E6" s="5" t="str">
        <f t="shared" si="3"/>
        <v/>
      </c>
      <c r="F6" s="5" t="str">
        <f t="shared" si="3"/>
        <v/>
      </c>
      <c r="G6" s="5" t="str">
        <f t="shared" si="3"/>
        <v/>
      </c>
      <c r="H6" s="1" t="str">
        <f t="shared" si="3"/>
        <v/>
      </c>
      <c r="I6" s="1" t="str">
        <f t="shared" si="3"/>
        <v/>
      </c>
      <c r="J6" s="1" t="str">
        <f t="shared" si="3"/>
        <v>12h</v>
      </c>
      <c r="K6" s="1" t="str">
        <f t="shared" si="3"/>
        <v/>
      </c>
      <c r="L6" s="5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  <c r="AA6" s="185" t="s">
        <v>183</v>
      </c>
      <c r="AB6" s="186"/>
      <c r="AC6" s="189">
        <f>Congé!N28</f>
        <v>5</v>
      </c>
      <c r="AD6" s="83"/>
    </row>
    <row r="7" spans="1:30" s="132" customFormat="1" ht="18" customHeight="1" x14ac:dyDescent="0.2">
      <c r="A7" s="2">
        <f>Congé!E7</f>
        <v>9</v>
      </c>
      <c r="B7" s="2" t="str">
        <f>Congé!F7</f>
        <v>BARREAU</v>
      </c>
      <c r="C7" s="1" t="str">
        <f t="shared" si="3"/>
        <v/>
      </c>
      <c r="D7" s="1" t="str">
        <f t="shared" si="3"/>
        <v/>
      </c>
      <c r="E7" s="5" t="str">
        <f t="shared" si="3"/>
        <v/>
      </c>
      <c r="F7" s="5" t="str">
        <f t="shared" si="3"/>
        <v/>
      </c>
      <c r="G7" s="5" t="str">
        <f t="shared" si="3"/>
        <v/>
      </c>
      <c r="H7" s="1" t="str">
        <f t="shared" si="3"/>
        <v>12h</v>
      </c>
      <c r="I7" s="1" t="str">
        <f t="shared" si="3"/>
        <v/>
      </c>
      <c r="J7" s="1" t="str">
        <f t="shared" si="3"/>
        <v/>
      </c>
      <c r="K7" s="1" t="str">
        <f t="shared" si="3"/>
        <v/>
      </c>
      <c r="L7" s="5" t="str">
        <f t="shared" si="3"/>
        <v/>
      </c>
      <c r="M7" s="1" t="str">
        <f t="shared" si="3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  <c r="AA7" s="189"/>
      <c r="AB7" s="189" t="s">
        <v>184</v>
      </c>
      <c r="AC7" s="84" t="s">
        <v>185</v>
      </c>
      <c r="AD7" s="85" t="s">
        <v>186</v>
      </c>
    </row>
    <row r="8" spans="1:30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  <c r="AA8" s="189" t="s">
        <v>96</v>
      </c>
      <c r="AB8" s="189">
        <f>Congé!M30</f>
        <v>3</v>
      </c>
      <c r="AC8" s="189">
        <f>Congé!N30</f>
        <v>1</v>
      </c>
      <c r="AD8" s="189">
        <f>Congé!O30</f>
        <v>2</v>
      </c>
    </row>
    <row r="9" spans="1:30" ht="18" customHeight="1" x14ac:dyDescent="0.2">
      <c r="A9" s="2">
        <f>Congé!E9</f>
        <v>10</v>
      </c>
      <c r="B9" s="2" t="str">
        <f>Congé!F9</f>
        <v>CARTIER</v>
      </c>
      <c r="C9" s="1" t="str">
        <f t="shared" ref="C9:M12" si="4">IF($A9=C$5,"12h",IF($A9="","",""))</f>
        <v/>
      </c>
      <c r="D9" s="1" t="str">
        <f t="shared" si="4"/>
        <v/>
      </c>
      <c r="E9" s="5" t="str">
        <f t="shared" si="4"/>
        <v/>
      </c>
      <c r="F9" s="5" t="str">
        <f t="shared" si="4"/>
        <v/>
      </c>
      <c r="G9" s="5" t="str">
        <f t="shared" si="4"/>
        <v/>
      </c>
      <c r="H9" s="1" t="str">
        <f t="shared" si="4"/>
        <v/>
      </c>
      <c r="I9" s="1" t="str">
        <f t="shared" si="4"/>
        <v>12h</v>
      </c>
      <c r="J9" s="1" t="str">
        <f t="shared" si="4"/>
        <v/>
      </c>
      <c r="K9" s="1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  <c r="AA9" s="189" t="s">
        <v>97</v>
      </c>
      <c r="AB9" s="189">
        <f>Congé!M31</f>
        <v>7</v>
      </c>
      <c r="AC9" s="189">
        <f>Congé!N31</f>
        <v>3</v>
      </c>
      <c r="AD9" s="189">
        <f>Congé!O31</f>
        <v>4</v>
      </c>
    </row>
    <row r="10" spans="1:30" ht="18" customHeight="1" x14ac:dyDescent="0.2">
      <c r="A10" s="2">
        <f>Congé!E10</f>
        <v>4</v>
      </c>
      <c r="B10" s="2" t="str">
        <f>Congé!F10</f>
        <v>CARTAUT</v>
      </c>
      <c r="C10" s="1" t="str">
        <f t="shared" si="4"/>
        <v>12h</v>
      </c>
      <c r="D10" s="1" t="str">
        <f t="shared" si="4"/>
        <v/>
      </c>
      <c r="E10" s="5" t="str">
        <f t="shared" si="4"/>
        <v/>
      </c>
      <c r="F10" s="5" t="str">
        <f t="shared" si="4"/>
        <v/>
      </c>
      <c r="G10" s="5" t="str">
        <f t="shared" si="4"/>
        <v/>
      </c>
      <c r="H10" s="1" t="str">
        <f t="shared" si="4"/>
        <v/>
      </c>
      <c r="I10" s="1" t="str">
        <f t="shared" si="4"/>
        <v/>
      </c>
      <c r="J10" s="1" t="str">
        <f t="shared" si="4"/>
        <v/>
      </c>
      <c r="K10" s="1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  <c r="AA10" s="189" t="s">
        <v>131</v>
      </c>
      <c r="AB10" s="189">
        <f>Congé!M32</f>
        <v>13</v>
      </c>
      <c r="AC10" s="189">
        <f>Congé!N32</f>
        <v>5</v>
      </c>
      <c r="AD10" s="189">
        <f>Congé!O32</f>
        <v>8</v>
      </c>
    </row>
    <row r="11" spans="1:30" ht="18" hidden="1" customHeight="1" x14ac:dyDescent="0.2">
      <c r="A11" s="2">
        <f>Congé!E11</f>
        <v>0</v>
      </c>
      <c r="B11" s="2">
        <f>Congé!F11</f>
        <v>0</v>
      </c>
      <c r="C11" s="5" t="str">
        <f t="shared" si="4"/>
        <v/>
      </c>
      <c r="D11" s="5" t="str">
        <f t="shared" si="4"/>
        <v/>
      </c>
      <c r="E11" s="5" t="str">
        <f t="shared" si="4"/>
        <v/>
      </c>
      <c r="F11" s="5"/>
      <c r="G11" s="5"/>
      <c r="H11" s="1"/>
      <c r="I11" s="1"/>
      <c r="J11" s="1"/>
      <c r="K11" s="1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30" ht="18" customHeight="1" x14ac:dyDescent="0.2">
      <c r="A12" s="2">
        <f>Congé!E12</f>
        <v>6</v>
      </c>
      <c r="B12" s="2" t="str">
        <f>Congé!F12</f>
        <v>HUGUES</v>
      </c>
      <c r="C12" s="1" t="str">
        <f t="shared" si="4"/>
        <v/>
      </c>
      <c r="D12" s="1" t="str">
        <f t="shared" si="4"/>
        <v/>
      </c>
      <c r="E12" s="5" t="str">
        <f t="shared" si="4"/>
        <v>12h</v>
      </c>
      <c r="F12" s="5" t="str">
        <f t="shared" si="4"/>
        <v/>
      </c>
      <c r="G12" s="5" t="str">
        <f t="shared" si="4"/>
        <v/>
      </c>
      <c r="H12" s="1" t="str">
        <f t="shared" si="4"/>
        <v/>
      </c>
      <c r="I12" s="1" t="str">
        <f t="shared" si="4"/>
        <v/>
      </c>
      <c r="J12" s="1" t="str">
        <f t="shared" si="4"/>
        <v/>
      </c>
      <c r="K12" s="1" t="str">
        <f t="shared" si="4"/>
        <v/>
      </c>
      <c r="L12" s="5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30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30" s="132" customFormat="1" ht="18" customHeight="1" x14ac:dyDescent="0.2">
      <c r="A14" s="2">
        <f>Congé!E14</f>
        <v>8</v>
      </c>
      <c r="B14" s="2" t="str">
        <f>Congé!F14</f>
        <v>SELLES</v>
      </c>
      <c r="C14" s="1" t="str">
        <f t="shared" ref="C14:M20" si="5">IF($A14=C$5,"12h",IF($A14="","",""))</f>
        <v/>
      </c>
      <c r="D14" s="1" t="str">
        <f t="shared" si="5"/>
        <v/>
      </c>
      <c r="E14" s="5" t="str">
        <f t="shared" si="5"/>
        <v/>
      </c>
      <c r="F14" s="5" t="str">
        <f t="shared" si="5"/>
        <v/>
      </c>
      <c r="G14" s="5" t="str">
        <f t="shared" si="5"/>
        <v>12h</v>
      </c>
      <c r="H14" s="1" t="str">
        <f t="shared" si="5"/>
        <v/>
      </c>
      <c r="I14" s="1" t="str">
        <f t="shared" si="5"/>
        <v/>
      </c>
      <c r="J14" s="1" t="str">
        <f t="shared" si="5"/>
        <v/>
      </c>
      <c r="K14" s="1" t="str">
        <f t="shared" si="5"/>
        <v/>
      </c>
      <c r="L14" s="5" t="str">
        <f t="shared" si="5"/>
        <v/>
      </c>
      <c r="M14" s="1" t="str">
        <f t="shared" si="5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30" ht="18" customHeight="1" x14ac:dyDescent="0.2">
      <c r="A15" s="2">
        <f>Congé!E15</f>
        <v>9</v>
      </c>
      <c r="B15" s="2" t="str">
        <f>Congé!F15</f>
        <v>MASSELIN</v>
      </c>
      <c r="C15" s="1" t="str">
        <f t="shared" si="5"/>
        <v/>
      </c>
      <c r="D15" s="1" t="str">
        <f t="shared" si="5"/>
        <v/>
      </c>
      <c r="E15" s="5" t="str">
        <f t="shared" si="5"/>
        <v/>
      </c>
      <c r="F15" s="5" t="str">
        <f t="shared" si="5"/>
        <v/>
      </c>
      <c r="G15" s="5" t="str">
        <f t="shared" si="5"/>
        <v/>
      </c>
      <c r="H15" s="1" t="str">
        <f t="shared" si="5"/>
        <v>12h</v>
      </c>
      <c r="I15" s="1" t="str">
        <f t="shared" si="5"/>
        <v/>
      </c>
      <c r="J15" s="1" t="str">
        <f t="shared" si="5"/>
        <v/>
      </c>
      <c r="K15" s="1" t="str">
        <f t="shared" si="5"/>
        <v/>
      </c>
      <c r="L15" s="5" t="str">
        <f t="shared" si="5"/>
        <v/>
      </c>
      <c r="M15" s="1" t="str">
        <f t="shared" si="5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30" ht="18" hidden="1" customHeight="1" x14ac:dyDescent="0.2">
      <c r="A16" s="2">
        <f>Congé!E16</f>
        <v>0</v>
      </c>
      <c r="B16" s="2">
        <f>Congé!F16</f>
        <v>0</v>
      </c>
      <c r="C16" s="1" t="str">
        <f t="shared" si="5"/>
        <v/>
      </c>
      <c r="D16" s="1" t="str">
        <f t="shared" si="5"/>
        <v/>
      </c>
      <c r="E16" s="5" t="str">
        <f t="shared" si="5"/>
        <v/>
      </c>
      <c r="F16" s="5" t="str">
        <f t="shared" si="5"/>
        <v/>
      </c>
      <c r="G16" s="5" t="str">
        <f t="shared" si="5"/>
        <v/>
      </c>
      <c r="H16" s="1" t="str">
        <f t="shared" si="5"/>
        <v/>
      </c>
      <c r="I16" s="1" t="str">
        <f t="shared" si="5"/>
        <v/>
      </c>
      <c r="J16" s="1" t="str">
        <f t="shared" si="5"/>
        <v/>
      </c>
      <c r="K16" s="1" t="str">
        <f t="shared" si="5"/>
        <v/>
      </c>
      <c r="L16" s="5" t="str">
        <f t="shared" si="5"/>
        <v/>
      </c>
      <c r="M16" s="1" t="str">
        <f t="shared" si="5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1" t="str">
        <f t="shared" si="5"/>
        <v/>
      </c>
      <c r="D17" s="1" t="str">
        <f t="shared" si="5"/>
        <v/>
      </c>
      <c r="E17" s="5" t="str">
        <f t="shared" si="5"/>
        <v/>
      </c>
      <c r="F17" s="5" t="str">
        <f t="shared" si="5"/>
        <v/>
      </c>
      <c r="G17" s="5" t="str">
        <f t="shared" si="5"/>
        <v/>
      </c>
      <c r="H17" s="1" t="str">
        <f t="shared" si="5"/>
        <v/>
      </c>
      <c r="I17" s="1" t="str">
        <f t="shared" si="5"/>
        <v/>
      </c>
      <c r="J17" s="1" t="str">
        <f t="shared" si="5"/>
        <v>12h</v>
      </c>
      <c r="K17" s="1" t="str">
        <f t="shared" si="5"/>
        <v/>
      </c>
      <c r="L17" s="5" t="str">
        <f t="shared" si="5"/>
        <v/>
      </c>
      <c r="M17" s="1" t="str">
        <f t="shared" si="5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1" t="str">
        <f t="shared" si="5"/>
        <v/>
      </c>
      <c r="D18" s="1" t="str">
        <f t="shared" si="5"/>
        <v/>
      </c>
      <c r="E18" s="5" t="str">
        <f t="shared" si="5"/>
        <v/>
      </c>
      <c r="F18" s="5" t="str">
        <f t="shared" si="5"/>
        <v/>
      </c>
      <c r="G18" s="5" t="str">
        <f t="shared" si="5"/>
        <v/>
      </c>
      <c r="H18" s="1" t="str">
        <f t="shared" si="5"/>
        <v/>
      </c>
      <c r="I18" s="1" t="str">
        <f t="shared" si="5"/>
        <v/>
      </c>
      <c r="J18" s="1" t="str">
        <f t="shared" si="5"/>
        <v/>
      </c>
      <c r="K18" s="1" t="str">
        <f t="shared" si="5"/>
        <v>12h</v>
      </c>
      <c r="L18" s="5" t="str">
        <f t="shared" si="5"/>
        <v/>
      </c>
      <c r="M18" s="1" t="str">
        <f t="shared" si="5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1" t="str">
        <f t="shared" si="5"/>
        <v/>
      </c>
      <c r="D19" s="1" t="str">
        <f t="shared" si="5"/>
        <v/>
      </c>
      <c r="E19" s="1" t="str">
        <f t="shared" si="5"/>
        <v>12h</v>
      </c>
      <c r="F19" s="5" t="str">
        <f t="shared" si="5"/>
        <v/>
      </c>
      <c r="G19" s="5" t="str">
        <f t="shared" si="5"/>
        <v/>
      </c>
      <c r="H19" s="1" t="str">
        <f t="shared" si="5"/>
        <v/>
      </c>
      <c r="I19" s="1" t="str">
        <f t="shared" si="5"/>
        <v/>
      </c>
      <c r="J19" s="1" t="str">
        <f t="shared" si="5"/>
        <v/>
      </c>
      <c r="K19" s="1" t="str">
        <f t="shared" si="5"/>
        <v/>
      </c>
      <c r="L19" s="5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1" t="str">
        <f t="shared" si="5"/>
        <v/>
      </c>
      <c r="D20" s="1" t="str">
        <f t="shared" si="5"/>
        <v>12h</v>
      </c>
      <c r="E20" s="5" t="str">
        <f t="shared" si="5"/>
        <v/>
      </c>
      <c r="F20" s="5" t="str">
        <f t="shared" si="5"/>
        <v/>
      </c>
      <c r="G20" s="5" t="str">
        <f t="shared" si="5"/>
        <v/>
      </c>
      <c r="H20" s="1" t="str">
        <f t="shared" si="5"/>
        <v/>
      </c>
      <c r="I20" s="1" t="str">
        <f t="shared" si="5"/>
        <v/>
      </c>
      <c r="J20" s="1" t="str">
        <f t="shared" si="5"/>
        <v/>
      </c>
      <c r="K20" s="1" t="str">
        <f t="shared" si="5"/>
        <v/>
      </c>
      <c r="L20" s="5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1" t="str">
        <f t="shared" ref="C22:M32" si="6">IF($A22=C$5,"12h",IF($A22="","",""))</f>
        <v/>
      </c>
      <c r="D22" s="1" t="str">
        <f t="shared" si="6"/>
        <v/>
      </c>
      <c r="E22" s="5" t="str">
        <f t="shared" si="6"/>
        <v/>
      </c>
      <c r="F22" s="5" t="str">
        <f t="shared" si="6"/>
        <v/>
      </c>
      <c r="G22" s="5" t="str">
        <f t="shared" si="6"/>
        <v/>
      </c>
      <c r="H22" s="1" t="str">
        <f t="shared" si="6"/>
        <v>12h</v>
      </c>
      <c r="I22" s="1" t="str">
        <f t="shared" si="6"/>
        <v/>
      </c>
      <c r="J22" s="1" t="str">
        <f t="shared" si="6"/>
        <v/>
      </c>
      <c r="K22" s="1" t="str">
        <f t="shared" si="6"/>
        <v/>
      </c>
      <c r="L22" s="5" t="str">
        <f t="shared" si="6"/>
        <v/>
      </c>
      <c r="M22" s="1" t="str">
        <f t="shared" si="6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1" t="str">
        <f t="shared" si="6"/>
        <v/>
      </c>
      <c r="D23" s="1" t="str">
        <f t="shared" si="6"/>
        <v/>
      </c>
      <c r="E23" s="5" t="str">
        <f t="shared" si="6"/>
        <v>12h</v>
      </c>
      <c r="F23" s="5" t="str">
        <f t="shared" si="6"/>
        <v/>
      </c>
      <c r="G23" s="5" t="str">
        <f t="shared" si="6"/>
        <v/>
      </c>
      <c r="H23" s="1" t="str">
        <f t="shared" si="6"/>
        <v/>
      </c>
      <c r="I23" s="1" t="str">
        <f t="shared" si="6"/>
        <v/>
      </c>
      <c r="J23" s="1" t="str">
        <f t="shared" si="6"/>
        <v/>
      </c>
      <c r="K23" s="1" t="str">
        <f t="shared" si="6"/>
        <v/>
      </c>
      <c r="L23" s="5" t="str">
        <f t="shared" si="6"/>
        <v/>
      </c>
      <c r="M23" s="1" t="str">
        <f t="shared" si="6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1" t="str">
        <f t="shared" si="6"/>
        <v/>
      </c>
      <c r="D24" s="1" t="str">
        <f t="shared" si="6"/>
        <v/>
      </c>
      <c r="E24" s="5" t="str">
        <f t="shared" si="6"/>
        <v/>
      </c>
      <c r="F24" s="5" t="str">
        <f t="shared" si="6"/>
        <v/>
      </c>
      <c r="G24" s="5" t="str">
        <f t="shared" si="6"/>
        <v/>
      </c>
      <c r="H24" s="1" t="str">
        <f t="shared" si="6"/>
        <v/>
      </c>
      <c r="I24" s="1" t="str">
        <f t="shared" si="6"/>
        <v>12h</v>
      </c>
      <c r="J24" s="1" t="str">
        <f t="shared" si="6"/>
        <v/>
      </c>
      <c r="K24" s="1" t="str">
        <f t="shared" si="6"/>
        <v/>
      </c>
      <c r="L24" s="5" t="str">
        <f t="shared" si="6"/>
        <v/>
      </c>
      <c r="M24" s="1" t="str">
        <f t="shared" si="6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1" t="str">
        <f t="shared" si="6"/>
        <v/>
      </c>
      <c r="D25" s="1" t="str">
        <f t="shared" si="6"/>
        <v/>
      </c>
      <c r="E25" s="5" t="str">
        <f t="shared" si="6"/>
        <v/>
      </c>
      <c r="F25" s="5" t="str">
        <f t="shared" si="6"/>
        <v>12h</v>
      </c>
      <c r="G25" s="5" t="str">
        <f t="shared" si="6"/>
        <v/>
      </c>
      <c r="H25" s="1" t="str">
        <f t="shared" si="6"/>
        <v/>
      </c>
      <c r="I25" s="1" t="str">
        <f t="shared" si="6"/>
        <v/>
      </c>
      <c r="J25" s="1" t="str">
        <f t="shared" si="6"/>
        <v/>
      </c>
      <c r="K25" s="1" t="str">
        <f t="shared" si="6"/>
        <v/>
      </c>
      <c r="L25" s="5" t="str">
        <f t="shared" si="6"/>
        <v/>
      </c>
      <c r="M25" s="1" t="str">
        <f t="shared" si="6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1" t="str">
        <f t="shared" si="6"/>
        <v/>
      </c>
      <c r="D26" s="1" t="str">
        <f t="shared" si="6"/>
        <v/>
      </c>
      <c r="E26" s="5" t="str">
        <f t="shared" si="6"/>
        <v/>
      </c>
      <c r="F26" s="5" t="str">
        <f t="shared" si="6"/>
        <v/>
      </c>
      <c r="G26" s="5" t="str">
        <f t="shared" si="6"/>
        <v/>
      </c>
      <c r="H26" s="1" t="str">
        <f t="shared" si="6"/>
        <v/>
      </c>
      <c r="I26" s="1" t="str">
        <f t="shared" si="6"/>
        <v/>
      </c>
      <c r="J26" s="1" t="str">
        <f t="shared" si="6"/>
        <v/>
      </c>
      <c r="K26" s="1" t="str">
        <f t="shared" si="6"/>
        <v/>
      </c>
      <c r="L26" s="5" t="str">
        <f t="shared" si="6"/>
        <v>12h</v>
      </c>
      <c r="M26" s="1" t="str">
        <f t="shared" si="6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" t="str">
        <f t="shared" si="6"/>
        <v/>
      </c>
      <c r="D27" s="1" t="str">
        <f t="shared" si="6"/>
        <v/>
      </c>
      <c r="E27" s="5" t="str">
        <f t="shared" si="6"/>
        <v/>
      </c>
      <c r="F27" s="5" t="str">
        <f t="shared" si="6"/>
        <v/>
      </c>
      <c r="G27" s="5" t="str">
        <f t="shared" si="6"/>
        <v/>
      </c>
      <c r="H27" s="1" t="str">
        <f t="shared" si="6"/>
        <v/>
      </c>
      <c r="I27" s="1" t="str">
        <f t="shared" si="6"/>
        <v>12h</v>
      </c>
      <c r="J27" s="1" t="str">
        <f t="shared" si="6"/>
        <v/>
      </c>
      <c r="K27" s="1" t="str">
        <f t="shared" si="6"/>
        <v/>
      </c>
      <c r="L27" s="5" t="str">
        <f t="shared" si="6"/>
        <v/>
      </c>
      <c r="M27" s="1" t="str">
        <f t="shared" si="6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1" t="str">
        <f t="shared" si="6"/>
        <v>12h</v>
      </c>
      <c r="D28" s="1" t="str">
        <f t="shared" si="6"/>
        <v/>
      </c>
      <c r="E28" s="5" t="str">
        <f t="shared" si="6"/>
        <v/>
      </c>
      <c r="F28" s="5" t="str">
        <f t="shared" si="6"/>
        <v/>
      </c>
      <c r="G28" s="5" t="str">
        <f t="shared" si="6"/>
        <v/>
      </c>
      <c r="H28" s="1" t="str">
        <f t="shared" si="6"/>
        <v/>
      </c>
      <c r="I28" s="1" t="str">
        <f t="shared" si="6"/>
        <v/>
      </c>
      <c r="J28" s="1" t="str">
        <f t="shared" si="6"/>
        <v/>
      </c>
      <c r="K28" s="1" t="str">
        <f t="shared" si="6"/>
        <v/>
      </c>
      <c r="L28" s="5" t="str">
        <f t="shared" si="6"/>
        <v/>
      </c>
      <c r="M28" s="1" t="str">
        <f t="shared" si="6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" t="str">
        <f t="shared" si="6"/>
        <v/>
      </c>
      <c r="D29" s="1" t="str">
        <f t="shared" si="6"/>
        <v/>
      </c>
      <c r="E29" s="5" t="str">
        <f t="shared" si="6"/>
        <v/>
      </c>
      <c r="F29" s="5" t="str">
        <f t="shared" si="6"/>
        <v/>
      </c>
      <c r="G29" s="5" t="str">
        <f t="shared" si="6"/>
        <v/>
      </c>
      <c r="H29" s="1" t="str">
        <f t="shared" si="6"/>
        <v/>
      </c>
      <c r="I29" s="1" t="str">
        <f t="shared" si="6"/>
        <v/>
      </c>
      <c r="J29" s="1" t="str">
        <f t="shared" si="6"/>
        <v/>
      </c>
      <c r="K29" s="1" t="str">
        <f t="shared" si="6"/>
        <v>12h</v>
      </c>
      <c r="L29" s="5" t="str">
        <f t="shared" si="6"/>
        <v/>
      </c>
      <c r="M29" s="1" t="str">
        <f t="shared" si="6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" t="str">
        <f t="shared" si="6"/>
        <v/>
      </c>
      <c r="D30" s="1" t="str">
        <f t="shared" si="6"/>
        <v/>
      </c>
      <c r="E30" s="5" t="str">
        <f t="shared" si="6"/>
        <v/>
      </c>
      <c r="F30" s="5" t="str">
        <f t="shared" si="6"/>
        <v/>
      </c>
      <c r="G30" s="5" t="str">
        <f t="shared" si="6"/>
        <v>12h</v>
      </c>
      <c r="H30" s="1" t="str">
        <f t="shared" si="6"/>
        <v/>
      </c>
      <c r="I30" s="1" t="str">
        <f t="shared" si="6"/>
        <v/>
      </c>
      <c r="J30" s="1" t="str">
        <f t="shared" si="6"/>
        <v/>
      </c>
      <c r="K30" s="1" t="str">
        <f t="shared" si="6"/>
        <v/>
      </c>
      <c r="L30" s="5" t="str">
        <f t="shared" si="6"/>
        <v/>
      </c>
      <c r="M30" s="1" t="str">
        <f t="shared" si="6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6"/>
        <v/>
      </c>
      <c r="D31" s="1" t="str">
        <f t="shared" si="6"/>
        <v/>
      </c>
      <c r="E31" s="5" t="str">
        <f t="shared" si="6"/>
        <v/>
      </c>
      <c r="F31" s="5" t="str">
        <f t="shared" si="6"/>
        <v/>
      </c>
      <c r="G31" s="5" t="str">
        <f t="shared" si="6"/>
        <v/>
      </c>
      <c r="H31" s="1" t="str">
        <f t="shared" si="6"/>
        <v/>
      </c>
      <c r="I31" s="1" t="str">
        <f t="shared" si="6"/>
        <v/>
      </c>
      <c r="J31" s="1" t="str">
        <f t="shared" si="6"/>
        <v/>
      </c>
      <c r="K31" s="1" t="str">
        <f t="shared" si="6"/>
        <v/>
      </c>
      <c r="L31" s="5" t="str">
        <f t="shared" si="6"/>
        <v>12h</v>
      </c>
      <c r="M31" s="1" t="str">
        <f t="shared" si="6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1" t="str">
        <f t="shared" si="6"/>
        <v/>
      </c>
      <c r="D32" s="1" t="str">
        <f t="shared" si="6"/>
        <v/>
      </c>
      <c r="E32" s="5" t="str">
        <f t="shared" si="6"/>
        <v/>
      </c>
      <c r="F32" s="5" t="str">
        <f t="shared" si="6"/>
        <v/>
      </c>
      <c r="G32" s="5" t="str">
        <f t="shared" si="6"/>
        <v/>
      </c>
      <c r="H32" s="1" t="str">
        <f t="shared" si="6"/>
        <v/>
      </c>
      <c r="I32" s="1" t="str">
        <f t="shared" si="6"/>
        <v/>
      </c>
      <c r="J32" s="1" t="str">
        <f t="shared" si="6"/>
        <v/>
      </c>
      <c r="K32" s="1" t="str">
        <f t="shared" si="6"/>
        <v/>
      </c>
      <c r="L32" s="5" t="str">
        <f t="shared" si="6"/>
        <v/>
      </c>
      <c r="M32" s="1" t="str">
        <f t="shared" si="6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30" ht="18" customHeight="1" x14ac:dyDescent="0.2">
      <c r="A33" s="2">
        <f>Congé!E33</f>
        <v>5</v>
      </c>
      <c r="B33" s="2" t="str">
        <f>Congé!F33</f>
        <v>DECITRE</v>
      </c>
      <c r="C33" s="1" t="str">
        <f>IF($A33=C$5,"12h",IF($A33="","",""))</f>
        <v/>
      </c>
      <c r="D33" s="1" t="str">
        <f>IF($A33=D$5,"12h",IF($A33="","",""))</f>
        <v>12h</v>
      </c>
      <c r="E33" s="5" t="str">
        <f t="shared" ref="C33:M52" si="7">IF($A33=E$5,"12h",IF($A33="","",""))</f>
        <v/>
      </c>
      <c r="F33" s="5" t="str">
        <f t="shared" si="7"/>
        <v/>
      </c>
      <c r="G33" s="5" t="str">
        <f t="shared" si="7"/>
        <v/>
      </c>
      <c r="H33" s="1" t="str">
        <f t="shared" si="7"/>
        <v/>
      </c>
      <c r="I33" s="1" t="str">
        <f t="shared" si="7"/>
        <v/>
      </c>
      <c r="J33" s="1" t="str">
        <f t="shared" si="7"/>
        <v/>
      </c>
      <c r="K33" s="1" t="str">
        <f t="shared" si="7"/>
        <v/>
      </c>
      <c r="L33" s="5" t="str">
        <f t="shared" si="7"/>
        <v/>
      </c>
      <c r="M33" s="1" t="str">
        <f t="shared" si="7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30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30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51" si="8">IF($A35=C$5,"12h",IF($A35="","",""))</f>
        <v/>
      </c>
      <c r="D35" s="1" t="str">
        <f t="shared" si="7"/>
        <v/>
      </c>
      <c r="E35" s="5" t="str">
        <f t="shared" si="7"/>
        <v>12h</v>
      </c>
      <c r="F35" s="5" t="str">
        <f t="shared" si="7"/>
        <v/>
      </c>
      <c r="G35" s="5" t="str">
        <f t="shared" si="7"/>
        <v/>
      </c>
      <c r="H35" s="1" t="str">
        <f t="shared" si="7"/>
        <v/>
      </c>
      <c r="I35" s="1" t="str">
        <f t="shared" si="7"/>
        <v/>
      </c>
      <c r="J35" s="1" t="str">
        <f t="shared" si="7"/>
        <v/>
      </c>
      <c r="K35" s="1" t="str">
        <f t="shared" si="7"/>
        <v/>
      </c>
      <c r="L35" s="5" t="str">
        <f t="shared" si="7"/>
        <v/>
      </c>
      <c r="M35" s="1" t="str">
        <f t="shared" si="7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30" ht="18" customHeight="1" x14ac:dyDescent="0.2">
      <c r="A36" s="2">
        <f>Congé!E36</f>
        <v>7</v>
      </c>
      <c r="B36" s="2" t="str">
        <f>Congé!F36</f>
        <v>GUEROULT</v>
      </c>
      <c r="C36" s="1" t="str">
        <f t="shared" si="8"/>
        <v/>
      </c>
      <c r="D36" s="1" t="str">
        <f t="shared" si="7"/>
        <v/>
      </c>
      <c r="E36" s="5" t="str">
        <f t="shared" si="7"/>
        <v/>
      </c>
      <c r="F36" s="5" t="str">
        <f t="shared" si="7"/>
        <v>12h</v>
      </c>
      <c r="G36" s="5" t="str">
        <f t="shared" si="7"/>
        <v/>
      </c>
      <c r="H36" s="1" t="str">
        <f t="shared" si="7"/>
        <v/>
      </c>
      <c r="I36" s="1" t="str">
        <f t="shared" si="7"/>
        <v/>
      </c>
      <c r="J36" s="1" t="str">
        <f t="shared" si="7"/>
        <v/>
      </c>
      <c r="K36" s="1" t="str">
        <f t="shared" si="7"/>
        <v/>
      </c>
      <c r="L36" s="5" t="str">
        <f t="shared" si="7"/>
        <v/>
      </c>
      <c r="M36" s="1" t="str">
        <f t="shared" si="7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30" ht="18" customHeight="1" x14ac:dyDescent="0.2">
      <c r="A37" s="2">
        <f>Congé!E37</f>
        <v>1</v>
      </c>
      <c r="B37" s="2" t="str">
        <f>Congé!F37</f>
        <v>SALMI</v>
      </c>
      <c r="C37" s="1" t="str">
        <f t="shared" si="8"/>
        <v/>
      </c>
      <c r="D37" s="1" t="str">
        <f t="shared" si="7"/>
        <v/>
      </c>
      <c r="E37" s="5" t="str">
        <f t="shared" si="7"/>
        <v/>
      </c>
      <c r="F37" s="5" t="str">
        <f t="shared" si="7"/>
        <v/>
      </c>
      <c r="G37" s="5" t="str">
        <f t="shared" si="7"/>
        <v/>
      </c>
      <c r="H37" s="1" t="str">
        <f t="shared" si="7"/>
        <v/>
      </c>
      <c r="I37" s="1" t="str">
        <f t="shared" si="7"/>
        <v/>
      </c>
      <c r="J37" s="1" t="str">
        <f t="shared" si="7"/>
        <v>12h</v>
      </c>
      <c r="K37" s="1" t="str">
        <f t="shared" si="7"/>
        <v/>
      </c>
      <c r="L37" s="5" t="str">
        <f t="shared" si="7"/>
        <v/>
      </c>
      <c r="M37" s="1" t="str">
        <f t="shared" si="7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30" ht="18" customHeight="1" x14ac:dyDescent="0.2">
      <c r="A38" s="2">
        <f>Congé!E38</f>
        <v>7</v>
      </c>
      <c r="B38" s="2" t="str">
        <f>Congé!F38</f>
        <v>DYLIK</v>
      </c>
      <c r="C38" s="1" t="str">
        <f t="shared" si="8"/>
        <v/>
      </c>
      <c r="D38" s="1" t="str">
        <f t="shared" si="7"/>
        <v/>
      </c>
      <c r="E38" s="5" t="str">
        <f t="shared" si="7"/>
        <v/>
      </c>
      <c r="F38" s="5" t="str">
        <f t="shared" si="7"/>
        <v>12h</v>
      </c>
      <c r="G38" s="5" t="str">
        <f t="shared" si="7"/>
        <v/>
      </c>
      <c r="H38" s="1" t="str">
        <f t="shared" si="7"/>
        <v/>
      </c>
      <c r="I38" s="1" t="str">
        <f t="shared" si="7"/>
        <v/>
      </c>
      <c r="J38" s="1" t="str">
        <f t="shared" si="7"/>
        <v/>
      </c>
      <c r="K38" s="1" t="str">
        <f t="shared" si="7"/>
        <v/>
      </c>
      <c r="L38" s="5" t="str">
        <f t="shared" si="7"/>
        <v/>
      </c>
      <c r="M38" s="1" t="str">
        <f t="shared" si="7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  <c r="AA38" s="132"/>
      <c r="AB38" s="132"/>
      <c r="AC38" s="132"/>
      <c r="AD38" s="132"/>
    </row>
    <row r="39" spans="1:30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30" ht="18" customHeight="1" x14ac:dyDescent="0.2">
      <c r="A40" s="2">
        <f>Congé!E40</f>
        <v>9</v>
      </c>
      <c r="B40" s="2" t="str">
        <f>Congé!F40</f>
        <v>MONTALEGRE</v>
      </c>
      <c r="C40" s="1" t="str">
        <f t="shared" si="8"/>
        <v/>
      </c>
      <c r="D40" s="1" t="str">
        <f t="shared" si="7"/>
        <v/>
      </c>
      <c r="E40" s="5" t="str">
        <f t="shared" si="7"/>
        <v/>
      </c>
      <c r="F40" s="5" t="str">
        <f t="shared" si="7"/>
        <v/>
      </c>
      <c r="G40" s="5" t="str">
        <f t="shared" si="7"/>
        <v/>
      </c>
      <c r="H40" s="1" t="str">
        <f t="shared" si="7"/>
        <v>12h</v>
      </c>
      <c r="I40" s="1" t="str">
        <f t="shared" si="7"/>
        <v/>
      </c>
      <c r="J40" s="1" t="str">
        <f t="shared" si="7"/>
        <v/>
      </c>
      <c r="K40" s="1" t="str">
        <f t="shared" si="7"/>
        <v/>
      </c>
      <c r="L40" s="5" t="str">
        <f t="shared" si="7"/>
        <v/>
      </c>
      <c r="M40" s="1" t="str">
        <f t="shared" si="7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30" ht="18" customHeight="1" x14ac:dyDescent="0.2">
      <c r="A41" s="2">
        <f>Congé!E41</f>
        <v>9</v>
      </c>
      <c r="B41" s="2" t="str">
        <f>Congé!F41</f>
        <v>SERANO G</v>
      </c>
      <c r="C41" s="1" t="str">
        <f t="shared" si="8"/>
        <v/>
      </c>
      <c r="D41" s="1" t="str">
        <f t="shared" si="7"/>
        <v/>
      </c>
      <c r="E41" s="5" t="str">
        <f t="shared" si="7"/>
        <v/>
      </c>
      <c r="F41" s="5" t="str">
        <f t="shared" si="7"/>
        <v/>
      </c>
      <c r="G41" s="5" t="str">
        <f t="shared" si="7"/>
        <v/>
      </c>
      <c r="H41" s="1" t="str">
        <f t="shared" si="7"/>
        <v>12h</v>
      </c>
      <c r="I41" s="1" t="str">
        <f t="shared" si="7"/>
        <v/>
      </c>
      <c r="J41" s="1" t="str">
        <f t="shared" si="7"/>
        <v/>
      </c>
      <c r="K41" s="1" t="str">
        <f t="shared" si="7"/>
        <v/>
      </c>
      <c r="L41" s="5" t="str">
        <f t="shared" si="7"/>
        <v/>
      </c>
      <c r="M41" s="1" t="str">
        <f t="shared" si="7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30" ht="18" customHeight="1" x14ac:dyDescent="0.2">
      <c r="A42" s="2">
        <f>Congé!E42</f>
        <v>7</v>
      </c>
      <c r="B42" s="2" t="str">
        <f>Congé!F42</f>
        <v>LANCIAL</v>
      </c>
      <c r="C42" s="1" t="str">
        <f t="shared" si="8"/>
        <v/>
      </c>
      <c r="D42" s="1" t="str">
        <f t="shared" si="7"/>
        <v/>
      </c>
      <c r="E42" s="5" t="str">
        <f t="shared" si="7"/>
        <v/>
      </c>
      <c r="F42" s="5" t="str">
        <f t="shared" si="7"/>
        <v>12h</v>
      </c>
      <c r="G42" s="5" t="str">
        <f t="shared" si="7"/>
        <v/>
      </c>
      <c r="H42" s="1" t="str">
        <f t="shared" si="7"/>
        <v/>
      </c>
      <c r="I42" s="1" t="str">
        <f t="shared" si="7"/>
        <v/>
      </c>
      <c r="J42" s="1" t="str">
        <f t="shared" si="7"/>
        <v/>
      </c>
      <c r="K42" s="1" t="str">
        <f t="shared" si="7"/>
        <v/>
      </c>
      <c r="L42" s="5" t="str">
        <f t="shared" si="7"/>
        <v/>
      </c>
      <c r="M42" s="1" t="str">
        <f t="shared" si="7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30" ht="18" customHeight="1" x14ac:dyDescent="0.2">
      <c r="A43" s="2">
        <f>Congé!E43</f>
        <v>8</v>
      </c>
      <c r="B43" s="2" t="str">
        <f>Congé!F43</f>
        <v>MOURCIA</v>
      </c>
      <c r="C43" s="1" t="str">
        <f t="shared" si="8"/>
        <v/>
      </c>
      <c r="D43" s="1" t="str">
        <f t="shared" si="7"/>
        <v/>
      </c>
      <c r="E43" s="5" t="str">
        <f t="shared" si="7"/>
        <v/>
      </c>
      <c r="F43" s="5" t="str">
        <f t="shared" si="7"/>
        <v/>
      </c>
      <c r="G43" s="5" t="str">
        <f t="shared" si="7"/>
        <v>12h</v>
      </c>
      <c r="H43" s="1" t="str">
        <f t="shared" si="7"/>
        <v/>
      </c>
      <c r="I43" s="1" t="str">
        <f t="shared" si="7"/>
        <v/>
      </c>
      <c r="J43" s="1" t="str">
        <f t="shared" si="7"/>
        <v/>
      </c>
      <c r="K43" s="1" t="str">
        <f t="shared" si="7"/>
        <v/>
      </c>
      <c r="L43" s="5" t="str">
        <f t="shared" si="7"/>
        <v/>
      </c>
      <c r="M43" s="1" t="str">
        <f t="shared" si="7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30" ht="18" customHeight="1" x14ac:dyDescent="0.2">
      <c r="A44" s="2">
        <f>Congé!E44</f>
        <v>2</v>
      </c>
      <c r="B44" s="2" t="str">
        <f>Congé!F44</f>
        <v>GILSON</v>
      </c>
      <c r="C44" s="1" t="str">
        <f t="shared" si="8"/>
        <v/>
      </c>
      <c r="D44" s="1" t="str">
        <f t="shared" si="7"/>
        <v/>
      </c>
      <c r="E44" s="5" t="str">
        <f t="shared" si="7"/>
        <v/>
      </c>
      <c r="F44" s="5" t="str">
        <f t="shared" si="7"/>
        <v/>
      </c>
      <c r="G44" s="5" t="str">
        <f t="shared" si="7"/>
        <v/>
      </c>
      <c r="H44" s="1" t="str">
        <f t="shared" si="7"/>
        <v/>
      </c>
      <c r="I44" s="1" t="str">
        <f t="shared" si="7"/>
        <v/>
      </c>
      <c r="J44" s="1" t="str">
        <f t="shared" si="7"/>
        <v/>
      </c>
      <c r="K44" s="1" t="str">
        <f t="shared" si="7"/>
        <v>12h</v>
      </c>
      <c r="L44" s="5" t="str">
        <f t="shared" si="7"/>
        <v/>
      </c>
      <c r="M44" s="1" t="str">
        <f t="shared" si="7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30" ht="18" hidden="1" customHeight="1" x14ac:dyDescent="0.2">
      <c r="A45" s="2">
        <f>Congé!E45</f>
        <v>0</v>
      </c>
      <c r="B45" s="2">
        <f>Congé!F45</f>
        <v>0</v>
      </c>
      <c r="C45" s="1" t="str">
        <f t="shared" si="8"/>
        <v/>
      </c>
      <c r="D45" s="1" t="str">
        <f t="shared" si="7"/>
        <v/>
      </c>
      <c r="E45" s="5" t="str">
        <f t="shared" si="7"/>
        <v/>
      </c>
      <c r="F45" s="5" t="str">
        <f t="shared" si="7"/>
        <v/>
      </c>
      <c r="G45" s="5" t="str">
        <f t="shared" si="7"/>
        <v/>
      </c>
      <c r="H45" s="1" t="str">
        <f t="shared" si="7"/>
        <v/>
      </c>
      <c r="I45" s="1" t="str">
        <f t="shared" si="7"/>
        <v/>
      </c>
      <c r="J45" s="1" t="str">
        <f t="shared" si="7"/>
        <v/>
      </c>
      <c r="K45" s="1" t="str">
        <f t="shared" si="7"/>
        <v/>
      </c>
      <c r="L45" s="5" t="str">
        <f t="shared" si="7"/>
        <v/>
      </c>
      <c r="M45" s="1" t="str">
        <f t="shared" si="7"/>
        <v>12h</v>
      </c>
      <c r="N45" s="7"/>
      <c r="O45" s="107"/>
      <c r="Q45" s="120">
        <f t="shared" ref="Q45:S50" ca="1" si="9">COUNTIF(INDIRECT(Q$2),$P46)</f>
        <v>0</v>
      </c>
      <c r="R45" s="120">
        <f t="shared" ca="1" si="9"/>
        <v>0</v>
      </c>
      <c r="S45" s="120">
        <f t="shared" ca="1" si="9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30" s="132" customFormat="1" ht="18" customHeight="1" x14ac:dyDescent="0.2">
      <c r="A46" s="2">
        <f>Congé!E46</f>
        <v>5</v>
      </c>
      <c r="B46" s="2" t="str">
        <f>Congé!F46</f>
        <v>PERINO</v>
      </c>
      <c r="C46" s="1" t="str">
        <f t="shared" si="8"/>
        <v/>
      </c>
      <c r="D46" s="1" t="str">
        <f t="shared" si="7"/>
        <v>12h</v>
      </c>
      <c r="E46" s="5" t="str">
        <f t="shared" si="7"/>
        <v/>
      </c>
      <c r="F46" s="5" t="str">
        <f t="shared" si="7"/>
        <v/>
      </c>
      <c r="G46" s="5" t="str">
        <f t="shared" si="7"/>
        <v/>
      </c>
      <c r="H46" s="1" t="str">
        <f t="shared" si="7"/>
        <v/>
      </c>
      <c r="I46" s="1" t="str">
        <f t="shared" si="7"/>
        <v/>
      </c>
      <c r="J46" s="1" t="str">
        <f t="shared" si="7"/>
        <v/>
      </c>
      <c r="K46" s="1" t="str">
        <f t="shared" si="7"/>
        <v/>
      </c>
      <c r="L46" s="5" t="str">
        <f t="shared" si="7"/>
        <v/>
      </c>
      <c r="M46" s="1" t="str">
        <f t="shared" si="7"/>
        <v/>
      </c>
      <c r="N46" s="7"/>
      <c r="O46" s="130"/>
      <c r="P46" s="144" t="s">
        <v>88</v>
      </c>
      <c r="Q46" s="120">
        <f t="shared" ca="1" si="9"/>
        <v>0</v>
      </c>
      <c r="R46" s="120">
        <f t="shared" ca="1" si="9"/>
        <v>0</v>
      </c>
      <c r="S46" s="120">
        <f t="shared" ca="1" si="9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30" s="132" customFormat="1" ht="18" customHeight="1" x14ac:dyDescent="0.2">
      <c r="A47" s="2">
        <f>Congé!E47</f>
        <v>10</v>
      </c>
      <c r="B47" s="2" t="str">
        <f>Congé!F47</f>
        <v>LUPI</v>
      </c>
      <c r="C47" s="1" t="str">
        <f t="shared" si="8"/>
        <v/>
      </c>
      <c r="D47" s="1" t="str">
        <f t="shared" si="7"/>
        <v/>
      </c>
      <c r="E47" s="5" t="str">
        <f t="shared" si="7"/>
        <v/>
      </c>
      <c r="F47" s="5" t="str">
        <f t="shared" si="7"/>
        <v/>
      </c>
      <c r="G47" s="5" t="str">
        <f t="shared" si="7"/>
        <v/>
      </c>
      <c r="H47" s="1" t="str">
        <f t="shared" si="7"/>
        <v/>
      </c>
      <c r="I47" s="1" t="str">
        <f t="shared" si="7"/>
        <v>12h</v>
      </c>
      <c r="J47" s="1" t="str">
        <f t="shared" si="7"/>
        <v/>
      </c>
      <c r="K47" s="1" t="str">
        <f t="shared" si="7"/>
        <v/>
      </c>
      <c r="L47" s="5" t="str">
        <f t="shared" si="7"/>
        <v/>
      </c>
      <c r="M47" s="1" t="str">
        <f t="shared" si="7"/>
        <v/>
      </c>
      <c r="N47" s="7"/>
      <c r="O47" s="130"/>
      <c r="P47" s="29" t="s">
        <v>89</v>
      </c>
      <c r="Q47" s="120">
        <f t="shared" ca="1" si="9"/>
        <v>0</v>
      </c>
      <c r="R47" s="120">
        <f t="shared" ca="1" si="9"/>
        <v>0</v>
      </c>
      <c r="S47" s="120">
        <f t="shared" ca="1" si="9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30" s="132" customFormat="1" ht="18" customHeight="1" x14ac:dyDescent="0.2">
      <c r="A48" s="2">
        <f>Congé!E48</f>
        <v>4</v>
      </c>
      <c r="B48" s="2" t="str">
        <f>Congé!F48</f>
        <v>ROOS</v>
      </c>
      <c r="C48" s="1" t="str">
        <f t="shared" si="8"/>
        <v>12h</v>
      </c>
      <c r="D48" s="1" t="str">
        <f t="shared" si="7"/>
        <v/>
      </c>
      <c r="E48" s="5" t="str">
        <f t="shared" si="7"/>
        <v/>
      </c>
      <c r="F48" s="5" t="str">
        <f t="shared" si="7"/>
        <v/>
      </c>
      <c r="G48" s="5" t="str">
        <f t="shared" si="7"/>
        <v/>
      </c>
      <c r="H48" s="1" t="str">
        <f t="shared" si="7"/>
        <v/>
      </c>
      <c r="I48" s="1" t="str">
        <f t="shared" si="7"/>
        <v/>
      </c>
      <c r="J48" s="1" t="str">
        <f t="shared" si="7"/>
        <v/>
      </c>
      <c r="K48" s="1" t="str">
        <f t="shared" si="7"/>
        <v/>
      </c>
      <c r="L48" s="5" t="str">
        <f t="shared" si="7"/>
        <v/>
      </c>
      <c r="M48" s="1" t="str">
        <f t="shared" si="7"/>
        <v/>
      </c>
      <c r="N48" s="7"/>
      <c r="O48" s="130"/>
      <c r="P48" s="137" t="s">
        <v>90</v>
      </c>
      <c r="Q48" s="120">
        <f t="shared" ca="1" si="9"/>
        <v>0</v>
      </c>
      <c r="R48" s="120">
        <f t="shared" ca="1" si="9"/>
        <v>0</v>
      </c>
      <c r="S48" s="120">
        <f t="shared" ca="1" si="9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30" s="13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8"/>
        <v/>
      </c>
      <c r="D49" s="1" t="str">
        <f t="shared" si="7"/>
        <v/>
      </c>
      <c r="E49" s="5" t="str">
        <f t="shared" si="7"/>
        <v/>
      </c>
      <c r="F49" s="5" t="str">
        <f t="shared" si="7"/>
        <v/>
      </c>
      <c r="G49" s="5" t="str">
        <f t="shared" si="7"/>
        <v/>
      </c>
      <c r="H49" s="1" t="str">
        <f t="shared" si="7"/>
        <v/>
      </c>
      <c r="I49" s="1" t="str">
        <f t="shared" si="7"/>
        <v/>
      </c>
      <c r="J49" s="1" t="str">
        <f t="shared" si="7"/>
        <v>12h</v>
      </c>
      <c r="K49" s="1" t="str">
        <f t="shared" si="7"/>
        <v/>
      </c>
      <c r="L49" s="5" t="str">
        <f t="shared" si="7"/>
        <v/>
      </c>
      <c r="M49" s="1" t="str">
        <f t="shared" si="7"/>
        <v/>
      </c>
      <c r="N49" s="7"/>
      <c r="O49" s="130"/>
      <c r="P49" s="10" t="s">
        <v>91</v>
      </c>
      <c r="Q49" s="120">
        <f t="shared" ca="1" si="9"/>
        <v>0</v>
      </c>
      <c r="R49" s="120">
        <f t="shared" ca="1" si="9"/>
        <v>0</v>
      </c>
      <c r="S49" s="120">
        <f t="shared" ca="1" si="9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30" s="13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8"/>
        <v/>
      </c>
      <c r="D50" s="1" t="str">
        <f t="shared" si="7"/>
        <v/>
      </c>
      <c r="E50" s="5" t="str">
        <f t="shared" si="7"/>
        <v/>
      </c>
      <c r="F50" s="5" t="str">
        <f t="shared" si="7"/>
        <v/>
      </c>
      <c r="G50" s="5" t="str">
        <f t="shared" si="7"/>
        <v/>
      </c>
      <c r="H50" s="1" t="str">
        <f t="shared" si="7"/>
        <v/>
      </c>
      <c r="I50" s="1" t="str">
        <f t="shared" si="7"/>
        <v/>
      </c>
      <c r="J50" s="1" t="str">
        <f t="shared" si="7"/>
        <v/>
      </c>
      <c r="K50" s="1" t="str">
        <f t="shared" si="7"/>
        <v/>
      </c>
      <c r="L50" s="5" t="str">
        <f t="shared" si="7"/>
        <v>12h</v>
      </c>
      <c r="M50" s="1" t="str">
        <f t="shared" si="7"/>
        <v/>
      </c>
      <c r="N50" s="7"/>
      <c r="O50" s="130"/>
      <c r="P50" s="150" t="s">
        <v>168</v>
      </c>
      <c r="Q50" s="120">
        <f t="shared" ca="1" si="9"/>
        <v>0</v>
      </c>
      <c r="R50" s="120">
        <f t="shared" ca="1" si="9"/>
        <v>0</v>
      </c>
      <c r="S50" s="120">
        <f t="shared" ca="1" si="9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30" s="13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8"/>
        <v/>
      </c>
      <c r="D51" s="1" t="str">
        <f t="shared" si="7"/>
        <v/>
      </c>
      <c r="E51" s="5" t="str">
        <f t="shared" si="7"/>
        <v/>
      </c>
      <c r="F51" s="5" t="str">
        <f t="shared" si="7"/>
        <v/>
      </c>
      <c r="G51" s="5" t="str">
        <f t="shared" si="7"/>
        <v/>
      </c>
      <c r="H51" s="1" t="str">
        <f t="shared" si="7"/>
        <v/>
      </c>
      <c r="I51" s="1" t="str">
        <f t="shared" si="7"/>
        <v/>
      </c>
      <c r="J51" s="1" t="str">
        <f t="shared" si="7"/>
        <v>12h</v>
      </c>
      <c r="K51" s="1" t="str">
        <f t="shared" si="7"/>
        <v/>
      </c>
      <c r="L51" s="5" t="str">
        <f t="shared" si="7"/>
        <v/>
      </c>
      <c r="M51" s="1" t="str">
        <f t="shared" si="7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30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1" t="str">
        <f t="shared" si="7"/>
        <v/>
      </c>
      <c r="D52" s="1" t="str">
        <f t="shared" si="7"/>
        <v/>
      </c>
      <c r="E52" s="5" t="str">
        <f t="shared" si="7"/>
        <v/>
      </c>
      <c r="F52" s="5" t="str">
        <f t="shared" si="7"/>
        <v/>
      </c>
      <c r="G52" s="5" t="str">
        <f t="shared" si="7"/>
        <v>12h</v>
      </c>
      <c r="H52" s="1" t="str">
        <f t="shared" si="7"/>
        <v/>
      </c>
      <c r="I52" s="1" t="str">
        <f t="shared" si="7"/>
        <v/>
      </c>
      <c r="J52" s="1" t="str">
        <f t="shared" si="7"/>
        <v/>
      </c>
      <c r="K52" s="1" t="str">
        <f t="shared" si="7"/>
        <v/>
      </c>
      <c r="L52" s="5" t="str">
        <f t="shared" si="7"/>
        <v/>
      </c>
      <c r="M52" s="5" t="str">
        <f t="shared" si="7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30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10">COUNTIF(D9:D52,"CA")+COUNTIF(D9:D52,"CAJ*")+COUNTIF(D9:D52,"RPM")</f>
        <v>0</v>
      </c>
      <c r="E53" s="155">
        <f t="shared" si="10"/>
        <v>0</v>
      </c>
      <c r="F53" s="155">
        <f t="shared" si="10"/>
        <v>0</v>
      </c>
      <c r="G53" s="155">
        <f t="shared" si="10"/>
        <v>0</v>
      </c>
      <c r="H53" s="155">
        <f t="shared" si="10"/>
        <v>0</v>
      </c>
      <c r="I53" s="155">
        <f t="shared" si="10"/>
        <v>0</v>
      </c>
      <c r="J53" s="155">
        <f t="shared" si="10"/>
        <v>0</v>
      </c>
      <c r="K53" s="155">
        <f t="shared" si="10"/>
        <v>0</v>
      </c>
      <c r="L53" s="155">
        <f t="shared" si="10"/>
        <v>0</v>
      </c>
      <c r="M53" s="155">
        <f t="shared" si="10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30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1">SUMPRODUCT(COUNTIF(D9:D52,$P$3:$P$51))</f>
        <v>0</v>
      </c>
      <c r="E54" s="157">
        <f t="shared" si="11"/>
        <v>0</v>
      </c>
      <c r="F54" s="157">
        <f t="shared" si="11"/>
        <v>0</v>
      </c>
      <c r="G54" s="157">
        <f t="shared" si="11"/>
        <v>0</v>
      </c>
      <c r="H54" s="157">
        <f t="shared" si="11"/>
        <v>0</v>
      </c>
      <c r="I54" s="157">
        <f t="shared" si="11"/>
        <v>0</v>
      </c>
      <c r="J54" s="157">
        <f t="shared" si="11"/>
        <v>0</v>
      </c>
      <c r="K54" s="157">
        <f t="shared" si="11"/>
        <v>0</v>
      </c>
      <c r="L54" s="157">
        <f t="shared" si="11"/>
        <v>0</v>
      </c>
      <c r="M54" s="157">
        <f t="shared" si="11"/>
        <v>0</v>
      </c>
      <c r="N54" s="132"/>
      <c r="O54" s="132"/>
      <c r="Q54" s="158"/>
      <c r="R54" s="158"/>
      <c r="S54" s="158"/>
      <c r="X54" s="130"/>
      <c r="Y54" s="130"/>
    </row>
    <row r="55" spans="1:30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2">COUNTIF(D9:D52,"CA")+COUNTIF(D9:D52,"*CAN")+COUNTIF(D9:D52,"RPM")</f>
        <v>0</v>
      </c>
      <c r="E55" s="155">
        <f t="shared" si="12"/>
        <v>0</v>
      </c>
      <c r="F55" s="155">
        <f t="shared" si="12"/>
        <v>0</v>
      </c>
      <c r="G55" s="155">
        <f t="shared" si="12"/>
        <v>0</v>
      </c>
      <c r="H55" s="155">
        <f t="shared" si="12"/>
        <v>0</v>
      </c>
      <c r="I55" s="155">
        <f t="shared" si="12"/>
        <v>0</v>
      </c>
      <c r="J55" s="155">
        <f t="shared" si="12"/>
        <v>0</v>
      </c>
      <c r="K55" s="155">
        <f t="shared" si="12"/>
        <v>0</v>
      </c>
      <c r="L55" s="155">
        <f t="shared" si="12"/>
        <v>0</v>
      </c>
      <c r="M55" s="155">
        <f t="shared" si="12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30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3">SUMPRODUCT(COUNTIF(D9:D52,$T$3:$T$51))</f>
        <v>3</v>
      </c>
      <c r="E56" s="161">
        <f t="shared" si="13"/>
        <v>4</v>
      </c>
      <c r="F56" s="161">
        <f t="shared" si="13"/>
        <v>4</v>
      </c>
      <c r="G56" s="161">
        <f t="shared" si="13"/>
        <v>4</v>
      </c>
      <c r="H56" s="161">
        <f t="shared" si="13"/>
        <v>4</v>
      </c>
      <c r="I56" s="161">
        <f t="shared" si="13"/>
        <v>4</v>
      </c>
      <c r="J56" s="161">
        <f t="shared" si="13"/>
        <v>4</v>
      </c>
      <c r="K56" s="161">
        <f t="shared" si="13"/>
        <v>3</v>
      </c>
      <c r="L56" s="161">
        <f t="shared" si="13"/>
        <v>3</v>
      </c>
      <c r="M56" s="161">
        <f t="shared" si="13"/>
        <v>4</v>
      </c>
      <c r="Q56" s="130"/>
      <c r="R56" s="130"/>
    </row>
    <row r="57" spans="1:30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30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4">COUNTIF(D9:D52,"*12h")</f>
        <v>3</v>
      </c>
      <c r="E58" s="164">
        <f t="shared" si="14"/>
        <v>4</v>
      </c>
      <c r="F58" s="164">
        <f t="shared" si="14"/>
        <v>4</v>
      </c>
      <c r="G58" s="164">
        <f t="shared" si="14"/>
        <v>4</v>
      </c>
      <c r="H58" s="164">
        <f t="shared" si="14"/>
        <v>4</v>
      </c>
      <c r="I58" s="164">
        <f t="shared" si="14"/>
        <v>4</v>
      </c>
      <c r="J58" s="164">
        <f t="shared" si="14"/>
        <v>4</v>
      </c>
      <c r="K58" s="164">
        <f t="shared" si="14"/>
        <v>3</v>
      </c>
      <c r="L58" s="164">
        <f t="shared" si="14"/>
        <v>3</v>
      </c>
      <c r="M58" s="164">
        <f t="shared" si="14"/>
        <v>4</v>
      </c>
      <c r="Q58" s="130"/>
      <c r="R58" s="130"/>
    </row>
    <row r="59" spans="1:30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30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</row>
    <row r="61" spans="1:30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</row>
    <row r="62" spans="1:30" s="132" customFormat="1" ht="12.75" hidden="1" customHeight="1" x14ac:dyDescent="0.2">
      <c r="A62" s="167"/>
      <c r="B62" s="170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67"/>
      <c r="N62" s="167"/>
      <c r="P62" s="131" t="s">
        <v>47</v>
      </c>
      <c r="Q62" s="107"/>
      <c r="R62" s="107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</row>
    <row r="63" spans="1:30" s="132" customFormat="1" ht="12.75" hidden="1" customHeight="1" x14ac:dyDescent="0.2">
      <c r="A63" s="167"/>
      <c r="B63" s="170"/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67"/>
      <c r="N63" s="167"/>
      <c r="P63" s="133" t="s">
        <v>84</v>
      </c>
      <c r="Q63" s="107"/>
      <c r="R63" s="107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</row>
    <row r="64" spans="1:30" s="132" customFormat="1" ht="12.75" hidden="1" customHeight="1" x14ac:dyDescent="0.2">
      <c r="A64" s="167"/>
      <c r="B64" s="170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67"/>
      <c r="N64" s="167"/>
      <c r="P64" s="34" t="s">
        <v>24</v>
      </c>
      <c r="Q64" s="107"/>
      <c r="R64" s="107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21"/>
    </row>
    <row r="65" spans="1:30" s="132" customFormat="1" ht="12.75" hidden="1" customHeight="1" x14ac:dyDescent="0.2">
      <c r="A65" s="167"/>
      <c r="B65" s="170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67"/>
      <c r="N65" s="167"/>
      <c r="P65" s="34" t="s">
        <v>25</v>
      </c>
      <c r="Q65" s="107"/>
      <c r="R65" s="107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</row>
    <row r="66" spans="1:30" s="132" customFormat="1" ht="12.75" hidden="1" customHeight="1" x14ac:dyDescent="0.2">
      <c r="A66" s="167"/>
      <c r="B66" s="170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67"/>
      <c r="N66" s="167"/>
      <c r="P66" s="34" t="s">
        <v>34</v>
      </c>
      <c r="Q66" s="107"/>
      <c r="R66" s="107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</row>
    <row r="67" spans="1:30" s="42" customFormat="1" x14ac:dyDescent="0.2">
      <c r="A67" s="191" t="s">
        <v>179</v>
      </c>
      <c r="B67" s="191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30" s="42" customFormat="1" x14ac:dyDescent="0.2">
      <c r="A68" s="191" t="s">
        <v>180</v>
      </c>
      <c r="B68" s="191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30" s="42" customFormat="1" x14ac:dyDescent="0.2">
      <c r="A69" s="191" t="s">
        <v>181</v>
      </c>
      <c r="B69" s="191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30" s="42" customFormat="1" x14ac:dyDescent="0.2">
      <c r="A70" s="191" t="s">
        <v>182</v>
      </c>
      <c r="B70" s="191"/>
      <c r="C70" s="81">
        <f>Congé!N27</f>
        <v>12</v>
      </c>
      <c r="D70" s="83"/>
      <c r="E70" s="95"/>
      <c r="F70" s="94"/>
      <c r="P70" s="34" t="s">
        <v>33</v>
      </c>
    </row>
    <row r="71" spans="1:30" s="42" customFormat="1" x14ac:dyDescent="0.2">
      <c r="A71" s="191" t="s">
        <v>183</v>
      </c>
      <c r="B71" s="191"/>
      <c r="C71" s="81">
        <f>Congé!N28</f>
        <v>5</v>
      </c>
      <c r="D71" s="83"/>
      <c r="E71" s="95"/>
      <c r="F71" s="94"/>
      <c r="P71" s="34" t="s">
        <v>38</v>
      </c>
    </row>
    <row r="72" spans="1:30" s="42" customFormat="1" x14ac:dyDescent="0.2">
      <c r="A72" s="81"/>
      <c r="B72" s="81" t="s">
        <v>184</v>
      </c>
      <c r="C72" s="84" t="s">
        <v>185</v>
      </c>
      <c r="D72" s="85" t="s">
        <v>186</v>
      </c>
      <c r="E72" s="95"/>
      <c r="F72" s="94"/>
      <c r="P72" s="137" t="s">
        <v>45</v>
      </c>
    </row>
    <row r="73" spans="1:30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30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30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30" s="132" customFormat="1" x14ac:dyDescent="0.2">
      <c r="A76" s="167"/>
      <c r="B76" s="170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67"/>
      <c r="N76" s="167"/>
      <c r="P76" s="142" t="s">
        <v>17</v>
      </c>
      <c r="Q76" s="107"/>
      <c r="R76" s="107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</row>
    <row r="77" spans="1:30" s="132" customFormat="1" x14ac:dyDescent="0.2">
      <c r="A77" s="167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171"/>
      <c r="M77" s="167"/>
      <c r="N77" s="167"/>
      <c r="P77" s="142" t="s">
        <v>40</v>
      </c>
      <c r="Q77" s="107"/>
      <c r="R77" s="107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</row>
    <row r="78" spans="1:30" s="132" customFormat="1" x14ac:dyDescent="0.2">
      <c r="A78" s="167"/>
      <c r="B78" s="170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67"/>
      <c r="N78" s="167"/>
      <c r="P78" s="143" t="s">
        <v>9</v>
      </c>
      <c r="Q78" s="107"/>
      <c r="R78" s="107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</row>
    <row r="79" spans="1:30" s="132" customFormat="1" x14ac:dyDescent="0.2">
      <c r="A79" s="167"/>
      <c r="B79" s="170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67"/>
      <c r="N79" s="167"/>
      <c r="P79" s="143" t="s">
        <v>37</v>
      </c>
      <c r="Q79" s="107"/>
      <c r="R79" s="107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</row>
    <row r="80" spans="1:30" s="132" customFormat="1" x14ac:dyDescent="0.2">
      <c r="A80" s="167"/>
      <c r="B80" s="170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67"/>
      <c r="N80" s="167"/>
      <c r="P80" s="144" t="s">
        <v>10</v>
      </c>
      <c r="Q80" s="107"/>
      <c r="R80" s="107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</row>
    <row r="81" spans="1:30" s="132" customFormat="1" x14ac:dyDescent="0.2">
      <c r="A81" s="167"/>
      <c r="B81" s="170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67"/>
      <c r="N81" s="167"/>
      <c r="P81" s="145" t="s">
        <v>32</v>
      </c>
      <c r="Q81" s="107"/>
      <c r="R81" s="107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</row>
    <row r="82" spans="1:30" s="132" customFormat="1" x14ac:dyDescent="0.2">
      <c r="A82" s="167"/>
      <c r="B82" s="170"/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67"/>
      <c r="N82" s="167"/>
      <c r="P82" s="10" t="s">
        <v>4</v>
      </c>
      <c r="Q82" s="107"/>
      <c r="R82" s="107"/>
      <c r="S82" s="121"/>
      <c r="T82" s="121"/>
      <c r="U82" s="121"/>
      <c r="V82" s="121"/>
      <c r="W82" s="121"/>
      <c r="X82" s="121"/>
      <c r="Y82" s="121"/>
      <c r="Z82" s="121"/>
      <c r="AA82" s="121"/>
      <c r="AB82" s="121"/>
      <c r="AC82" s="121"/>
      <c r="AD82" s="121"/>
    </row>
    <row r="83" spans="1:30" s="132" customFormat="1" x14ac:dyDescent="0.2">
      <c r="A83" s="167"/>
      <c r="B83" s="170"/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67"/>
      <c r="N83" s="167"/>
      <c r="P83" s="146" t="s">
        <v>3</v>
      </c>
      <c r="Q83" s="107"/>
      <c r="R83" s="107"/>
      <c r="S83" s="121"/>
      <c r="T83" s="121"/>
      <c r="U83" s="121"/>
      <c r="V83" s="121"/>
      <c r="W83" s="121"/>
      <c r="X83" s="121"/>
      <c r="Y83" s="121"/>
      <c r="Z83" s="121"/>
      <c r="AA83" s="121"/>
      <c r="AB83" s="121"/>
      <c r="AC83" s="121"/>
      <c r="AD83" s="121"/>
    </row>
    <row r="84" spans="1:30" s="132" customFormat="1" x14ac:dyDescent="0.2">
      <c r="A84" s="167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67"/>
      <c r="N84" s="167"/>
      <c r="P84" s="147" t="s">
        <v>26</v>
      </c>
      <c r="Q84" s="107"/>
      <c r="R84" s="107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</row>
    <row r="85" spans="1:30" s="132" customFormat="1" x14ac:dyDescent="0.2">
      <c r="A85" s="167"/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67"/>
      <c r="N85" s="167"/>
      <c r="P85" s="148" t="s">
        <v>13</v>
      </c>
      <c r="Q85" s="107"/>
      <c r="R85" s="107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</row>
    <row r="86" spans="1:30" s="132" customFormat="1" x14ac:dyDescent="0.2">
      <c r="A86" s="167"/>
      <c r="B86" s="170"/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67"/>
      <c r="N86" s="167"/>
      <c r="P86" s="149" t="s">
        <v>42</v>
      </c>
      <c r="Q86" s="107"/>
      <c r="R86" s="107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</row>
    <row r="87" spans="1:30" s="132" customForma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/>
      <c r="N87" s="167"/>
      <c r="P87" s="35" t="s">
        <v>57</v>
      </c>
      <c r="Q87" s="107"/>
      <c r="R87" s="107"/>
      <c r="S87" s="121"/>
      <c r="T87" s="121"/>
      <c r="U87" s="121"/>
      <c r="V87" s="121"/>
      <c r="W87" s="121"/>
      <c r="X87" s="121"/>
      <c r="Y87" s="121"/>
      <c r="Z87" s="121"/>
      <c r="AA87" s="121"/>
      <c r="AB87" s="121"/>
      <c r="AC87" s="121"/>
      <c r="AD87" s="121"/>
    </row>
    <row r="88" spans="1:30" s="132" customForma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/>
      <c r="N88" s="167"/>
      <c r="P88" s="150" t="s">
        <v>169</v>
      </c>
      <c r="Q88" s="107"/>
      <c r="R88" s="107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</row>
    <row r="89" spans="1:30" s="132" customForma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/>
      <c r="N89" s="167"/>
      <c r="P89" s="27" t="s">
        <v>163</v>
      </c>
      <c r="Q89" s="107"/>
      <c r="R89" s="107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</row>
    <row r="90" spans="1:30" s="132" customForma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/>
      <c r="N90" s="167"/>
      <c r="P90" s="14" t="s">
        <v>167</v>
      </c>
      <c r="Q90" s="107"/>
      <c r="R90" s="107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</row>
    <row r="91" spans="1:30" s="132" customFormat="1" x14ac:dyDescent="0.2">
      <c r="A91" s="113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67"/>
      <c r="P91" s="13" t="s">
        <v>5</v>
      </c>
      <c r="Q91" s="107"/>
      <c r="R91" s="107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</row>
    <row r="92" spans="1:30" x14ac:dyDescent="0.2">
      <c r="B92" s="170"/>
      <c r="N92" s="167"/>
      <c r="O92" s="132"/>
      <c r="P92" s="14" t="s">
        <v>70</v>
      </c>
    </row>
    <row r="93" spans="1:30" x14ac:dyDescent="0.2">
      <c r="B93" s="170"/>
      <c r="N93" s="167"/>
      <c r="O93" s="132"/>
      <c r="P93" s="15" t="s">
        <v>18</v>
      </c>
    </row>
    <row r="94" spans="1:30" x14ac:dyDescent="0.2">
      <c r="B94" s="170"/>
      <c r="N94" s="167"/>
      <c r="O94" s="132"/>
      <c r="P94" s="15" t="s">
        <v>19</v>
      </c>
    </row>
    <row r="95" spans="1:30" x14ac:dyDescent="0.2">
      <c r="B95" s="170"/>
      <c r="N95" s="167"/>
      <c r="O95" s="132"/>
      <c r="P95" s="14" t="s">
        <v>72</v>
      </c>
    </row>
    <row r="96" spans="1:30" x14ac:dyDescent="0.2">
      <c r="B96" s="170"/>
      <c r="O96" s="132"/>
      <c r="P96" s="15" t="s">
        <v>22</v>
      </c>
    </row>
    <row r="97" spans="2:16" x14ac:dyDescent="0.2">
      <c r="B97" s="170"/>
      <c r="P97" s="15" t="s">
        <v>23</v>
      </c>
    </row>
    <row r="98" spans="2:16" x14ac:dyDescent="0.2">
      <c r="B98" s="170"/>
      <c r="P98" s="22" t="s">
        <v>100</v>
      </c>
    </row>
    <row r="99" spans="2:16" x14ac:dyDescent="0.2">
      <c r="B99" s="170"/>
      <c r="P99" s="27" t="s">
        <v>103</v>
      </c>
    </row>
    <row r="100" spans="2:16" x14ac:dyDescent="0.2">
      <c r="B100" s="170"/>
      <c r="P100" s="27" t="s">
        <v>101</v>
      </c>
    </row>
    <row r="101" spans="2:16" x14ac:dyDescent="0.2">
      <c r="B101" s="170"/>
      <c r="P101" s="23" t="s">
        <v>102</v>
      </c>
    </row>
    <row r="102" spans="2:16" x14ac:dyDescent="0.2">
      <c r="B102" s="170"/>
      <c r="P102" s="27" t="s">
        <v>104</v>
      </c>
    </row>
    <row r="103" spans="2:16" x14ac:dyDescent="0.2">
      <c r="B103" s="170"/>
      <c r="P103" s="27" t="s">
        <v>105</v>
      </c>
    </row>
    <row r="104" spans="2:16" x14ac:dyDescent="0.2">
      <c r="B104" s="170"/>
      <c r="P104" s="19" t="s">
        <v>74</v>
      </c>
    </row>
    <row r="105" spans="2:16" x14ac:dyDescent="0.2">
      <c r="B105" s="170"/>
      <c r="P105" s="15" t="s">
        <v>62</v>
      </c>
    </row>
    <row r="106" spans="2:16" x14ac:dyDescent="0.2">
      <c r="B106" s="170"/>
      <c r="P106" s="15" t="s">
        <v>7</v>
      </c>
    </row>
    <row r="107" spans="2:16" x14ac:dyDescent="0.2">
      <c r="B107" s="170"/>
      <c r="P107" s="15" t="s">
        <v>43</v>
      </c>
    </row>
    <row r="108" spans="2:16" x14ac:dyDescent="0.2">
      <c r="B108" s="170"/>
      <c r="P108" s="16" t="s">
        <v>51</v>
      </c>
    </row>
    <row r="109" spans="2:16" x14ac:dyDescent="0.2">
      <c r="B109" s="170"/>
      <c r="P109" s="20" t="s">
        <v>52</v>
      </c>
    </row>
    <row r="110" spans="2:16" x14ac:dyDescent="0.2">
      <c r="B110" s="170"/>
      <c r="P110" s="16" t="s">
        <v>53</v>
      </c>
    </row>
    <row r="111" spans="2:16" x14ac:dyDescent="0.2">
      <c r="B111" s="170"/>
      <c r="P111" s="16" t="s">
        <v>54</v>
      </c>
    </row>
    <row r="112" spans="2:16" x14ac:dyDescent="0.2">
      <c r="B112" s="170"/>
      <c r="P112" s="18" t="s">
        <v>55</v>
      </c>
    </row>
    <row r="113" spans="2:16" x14ac:dyDescent="0.2">
      <c r="B113" s="170"/>
      <c r="P113" s="21" t="s">
        <v>56</v>
      </c>
    </row>
    <row r="114" spans="2:16" x14ac:dyDescent="0.2">
      <c r="B114" s="170"/>
      <c r="P114" s="17" t="s">
        <v>11</v>
      </c>
    </row>
    <row r="115" spans="2:16" x14ac:dyDescent="0.2">
      <c r="B115" s="170"/>
      <c r="P115" s="17" t="s">
        <v>12</v>
      </c>
    </row>
    <row r="116" spans="2:16" x14ac:dyDescent="0.2">
      <c r="B116" s="170"/>
      <c r="P116" s="17" t="s">
        <v>44</v>
      </c>
    </row>
    <row r="117" spans="2:16" x14ac:dyDescent="0.2">
      <c r="B117" s="170"/>
      <c r="P117" s="14" t="s">
        <v>63</v>
      </c>
    </row>
    <row r="118" spans="2:16" x14ac:dyDescent="0.2">
      <c r="B118" s="170"/>
      <c r="P118" s="13" t="s">
        <v>64</v>
      </c>
    </row>
    <row r="119" spans="2:16" x14ac:dyDescent="0.2">
      <c r="B119" s="170"/>
      <c r="P119" s="14" t="s">
        <v>71</v>
      </c>
    </row>
    <row r="120" spans="2:16" x14ac:dyDescent="0.2">
      <c r="B120" s="170"/>
      <c r="P120" s="15" t="s">
        <v>65</v>
      </c>
    </row>
    <row r="121" spans="2:16" x14ac:dyDescent="0.2">
      <c r="B121" s="170"/>
      <c r="P121" s="15" t="s">
        <v>66</v>
      </c>
    </row>
    <row r="122" spans="2:16" x14ac:dyDescent="0.2">
      <c r="B122" s="170"/>
      <c r="P122" s="14" t="s">
        <v>73</v>
      </c>
    </row>
    <row r="123" spans="2:16" x14ac:dyDescent="0.2">
      <c r="B123" s="170"/>
      <c r="P123" s="15" t="s">
        <v>67</v>
      </c>
    </row>
    <row r="124" spans="2:16" x14ac:dyDescent="0.2">
      <c r="B124" s="170"/>
      <c r="P124" s="15" t="s">
        <v>68</v>
      </c>
    </row>
    <row r="125" spans="2:16" x14ac:dyDescent="0.2">
      <c r="B125" s="170"/>
      <c r="P125" s="22" t="s">
        <v>106</v>
      </c>
    </row>
    <row r="126" spans="2:16" x14ac:dyDescent="0.2">
      <c r="B126" s="170"/>
      <c r="P126" s="27" t="s">
        <v>107</v>
      </c>
    </row>
    <row r="127" spans="2:16" x14ac:dyDescent="0.2">
      <c r="B127" s="170"/>
      <c r="P127" s="27" t="s">
        <v>108</v>
      </c>
    </row>
    <row r="128" spans="2:16" x14ac:dyDescent="0.2">
      <c r="B128" s="170"/>
      <c r="P128" s="23" t="s">
        <v>109</v>
      </c>
    </row>
    <row r="129" spans="2:16" x14ac:dyDescent="0.2">
      <c r="B129" s="170"/>
      <c r="P129" s="27" t="s">
        <v>110</v>
      </c>
    </row>
    <row r="130" spans="2:16" x14ac:dyDescent="0.2">
      <c r="B130" s="170"/>
      <c r="P130" s="27" t="s">
        <v>111</v>
      </c>
    </row>
    <row r="131" spans="2:16" x14ac:dyDescent="0.2">
      <c r="B131" s="170"/>
      <c r="P131" s="19" t="s">
        <v>75</v>
      </c>
    </row>
    <row r="132" spans="2:16" x14ac:dyDescent="0.2">
      <c r="B132" s="170"/>
      <c r="P132" s="15" t="s">
        <v>69</v>
      </c>
    </row>
    <row r="133" spans="2:16" x14ac:dyDescent="0.2">
      <c r="B133" s="170"/>
      <c r="P133" s="15" t="s">
        <v>76</v>
      </c>
    </row>
    <row r="134" spans="2:16" x14ac:dyDescent="0.2">
      <c r="B134" s="170"/>
      <c r="P134" s="15" t="s">
        <v>77</v>
      </c>
    </row>
    <row r="135" spans="2:16" x14ac:dyDescent="0.2">
      <c r="B135" s="170"/>
      <c r="P135" s="20" t="s">
        <v>78</v>
      </c>
    </row>
    <row r="136" spans="2:16" x14ac:dyDescent="0.2">
      <c r="B136" s="170"/>
      <c r="P136" s="20" t="s">
        <v>79</v>
      </c>
    </row>
    <row r="137" spans="2:16" x14ac:dyDescent="0.2">
      <c r="B137" s="170"/>
      <c r="P137" s="30" t="s">
        <v>80</v>
      </c>
    </row>
    <row r="138" spans="2:16" x14ac:dyDescent="0.2">
      <c r="B138" s="170"/>
      <c r="P138" s="130"/>
    </row>
    <row r="139" spans="2:16" x14ac:dyDescent="0.2">
      <c r="B139" s="170"/>
      <c r="P139" s="130"/>
    </row>
    <row r="140" spans="2:16" x14ac:dyDescent="0.2">
      <c r="B140" s="170"/>
      <c r="P140" s="130"/>
    </row>
    <row r="141" spans="2:16" x14ac:dyDescent="0.2">
      <c r="B141" s="170"/>
      <c r="P141" s="130"/>
    </row>
    <row r="142" spans="2:16" x14ac:dyDescent="0.2">
      <c r="B142" s="170"/>
      <c r="P142" s="130"/>
    </row>
    <row r="143" spans="2:16" x14ac:dyDescent="0.2">
      <c r="B143" s="170"/>
      <c r="P143" s="130"/>
    </row>
    <row r="144" spans="2:16" x14ac:dyDescent="0.2">
      <c r="B144" s="170"/>
      <c r="P144" s="130"/>
    </row>
    <row r="145" spans="2:16" x14ac:dyDescent="0.2">
      <c r="B145" s="170"/>
      <c r="P145" s="130"/>
    </row>
    <row r="146" spans="2:16" x14ac:dyDescent="0.2">
      <c r="B146" s="170"/>
      <c r="P146" s="130"/>
    </row>
    <row r="147" spans="2:16" x14ac:dyDescent="0.2">
      <c r="B147" s="170"/>
      <c r="P147" s="130"/>
    </row>
    <row r="148" spans="2:16" x14ac:dyDescent="0.2">
      <c r="B148" s="170"/>
      <c r="P148" s="130"/>
    </row>
    <row r="149" spans="2:16" x14ac:dyDescent="0.2">
      <c r="B149" s="170"/>
      <c r="P149" s="130"/>
    </row>
    <row r="150" spans="2:16" x14ac:dyDescent="0.2">
      <c r="B150" s="170"/>
      <c r="P150" s="130"/>
    </row>
    <row r="151" spans="2:16" x14ac:dyDescent="0.2">
      <c r="B151" s="170"/>
      <c r="P151" s="130"/>
    </row>
    <row r="152" spans="2:16" x14ac:dyDescent="0.2">
      <c r="B152" s="170"/>
      <c r="P152" s="130"/>
    </row>
    <row r="153" spans="2:16" x14ac:dyDescent="0.2">
      <c r="B153" s="170"/>
      <c r="P153" s="130"/>
    </row>
    <row r="154" spans="2:16" x14ac:dyDescent="0.2">
      <c r="B154" s="170"/>
      <c r="P154" s="130"/>
    </row>
    <row r="155" spans="2:16" x14ac:dyDescent="0.2">
      <c r="B155" s="170"/>
      <c r="P155" s="130"/>
    </row>
    <row r="156" spans="2:16" x14ac:dyDescent="0.2">
      <c r="B156" s="170"/>
      <c r="P156" s="130"/>
    </row>
    <row r="157" spans="2:16" x14ac:dyDescent="0.2">
      <c r="B157" s="170"/>
      <c r="P157" s="130"/>
    </row>
    <row r="158" spans="2:16" x14ac:dyDescent="0.2">
      <c r="B158" s="170"/>
      <c r="P158" s="130"/>
    </row>
    <row r="159" spans="2:16" x14ac:dyDescent="0.2">
      <c r="B159" s="170"/>
      <c r="P159" s="130"/>
    </row>
    <row r="160" spans="2:16" x14ac:dyDescent="0.2">
      <c r="B160" s="170"/>
      <c r="P160" s="130"/>
    </row>
    <row r="161" spans="2:16" x14ac:dyDescent="0.2">
      <c r="B161" s="170"/>
      <c r="P161" s="130"/>
    </row>
    <row r="162" spans="2:16" x14ac:dyDescent="0.2">
      <c r="B162" s="170"/>
      <c r="P162" s="130"/>
    </row>
    <row r="163" spans="2:16" x14ac:dyDescent="0.2">
      <c r="B163" s="170"/>
      <c r="P163" s="130"/>
    </row>
    <row r="164" spans="2:16" x14ac:dyDescent="0.2">
      <c r="B164" s="170"/>
      <c r="P164" s="130"/>
    </row>
    <row r="165" spans="2:16" x14ac:dyDescent="0.2">
      <c r="B165" s="170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25" priority="86" stopIfTrue="1" operator="equal">
      <formula>"C"</formula>
    </cfRule>
    <cfRule type="cellIs" dxfId="24" priority="87" stopIfTrue="1" operator="equal">
      <formula>"B"</formula>
    </cfRule>
    <cfRule type="cellIs" dxfId="23" priority="88" stopIfTrue="1" operator="equal">
      <formula>"A"</formula>
    </cfRule>
  </conditionalFormatting>
  <conditionalFormatting sqref="M5">
    <cfRule type="cellIs" dxfId="22" priority="83" stopIfTrue="1" operator="equal">
      <formula>"C"</formula>
    </cfRule>
    <cfRule type="cellIs" dxfId="21" priority="84" stopIfTrue="1" operator="equal">
      <formula>"B"</formula>
    </cfRule>
    <cfRule type="cellIs" dxfId="20" priority="85" stopIfTrue="1" operator="equal">
      <formula>"A"</formula>
    </cfRule>
  </conditionalFormatting>
  <conditionalFormatting sqref="C6:M33 C35:M52 M34">
    <cfRule type="cellIs" dxfId="19" priority="31" stopIfTrue="1" operator="equal">
      <formula>"12h"</formula>
    </cfRule>
  </conditionalFormatting>
  <conditionalFormatting sqref="C58:M58">
    <cfRule type="cellIs" dxfId="18" priority="4" stopIfTrue="1" operator="greaterThan">
      <formula>4</formula>
    </cfRule>
    <cfRule type="cellIs" dxfId="17" priority="5" stopIfTrue="1" operator="equal">
      <formula>4</formula>
    </cfRule>
    <cfRule type="cellIs" dxfId="16" priority="6" stopIfTrue="1" operator="lessThan">
      <formula>4</formula>
    </cfRule>
  </conditionalFormatting>
  <conditionalFormatting sqref="C53:M53 C55:M55">
    <cfRule type="cellIs" dxfId="15" priority="1" stopIfTrue="1" operator="lessThan">
      <formula>12</formula>
    </cfRule>
    <cfRule type="cellIs" dxfId="14" priority="2" stopIfTrue="1" operator="equal">
      <formula>12</formula>
    </cfRule>
    <cfRule type="cellIs" dxfId="13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35:L52 T41 C6:L33 P89 P40 P52">
      <formula1>$P:$P</formula1>
    </dataValidation>
  </dataValidations>
  <pageMargins left="0" right="0" top="0" bottom="0" header="0" footer="0"/>
  <pageSetup paperSize="8" scale="81" fitToHeight="0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12">
    <pageSetUpPr fitToPage="1"/>
  </sheetPr>
  <dimension ref="A1:AD395"/>
  <sheetViews>
    <sheetView zoomScale="85" zoomScaleNormal="85" workbookViewId="0">
      <pane xSplit="2" ySplit="5" topLeftCell="C29" activePane="bottomRight" state="frozen"/>
      <selection activeCell="AC21" sqref="AC21"/>
      <selection pane="topRight" activeCell="AC21" sqref="AC21"/>
      <selection pane="bottomLeft" activeCell="AC21" sqref="AC21"/>
      <selection pane="bottomRight" activeCell="AC21" sqref="AC21"/>
    </sheetView>
  </sheetViews>
  <sheetFormatPr baseColWidth="10" defaultColWidth="11.42578125" defaultRowHeight="12.75" x14ac:dyDescent="0.2"/>
  <cols>
    <col min="1" max="1" width="7.7109375" style="113" customWidth="1"/>
    <col min="2" max="2" width="15.7109375" style="113" customWidth="1"/>
    <col min="3" max="12" width="9.7109375" style="171" customWidth="1"/>
    <col min="13" max="13" width="9.7109375" style="171" hidden="1" customWidth="1"/>
    <col min="14" max="14" width="14.7109375" style="171" customWidth="1"/>
    <col min="15" max="15" width="2" style="121" customWidth="1"/>
    <col min="16" max="16" width="9.7109375" style="107" customWidth="1"/>
    <col min="17" max="18" width="11.7109375" style="107" hidden="1" customWidth="1"/>
    <col min="19" max="19" width="9.7109375" style="121" hidden="1" customWidth="1"/>
    <col min="20" max="20" width="11.42578125" style="121"/>
    <col min="21" max="23" width="0" style="121" hidden="1" customWidth="1"/>
    <col min="24" max="16384" width="11.42578125" style="121"/>
  </cols>
  <sheetData>
    <row r="1" spans="1:30" s="105" customFormat="1" ht="28.5" hidden="1" customHeight="1" x14ac:dyDescent="0.2">
      <c r="A1" s="101"/>
      <c r="B1" s="101"/>
      <c r="C1" s="102"/>
      <c r="D1" s="103"/>
      <c r="E1" s="102"/>
      <c r="F1" s="103"/>
      <c r="G1" s="102"/>
      <c r="H1" s="103"/>
      <c r="I1" s="102"/>
      <c r="J1" s="103"/>
      <c r="K1" s="102"/>
      <c r="L1" s="103"/>
      <c r="M1" s="102"/>
      <c r="N1" s="104"/>
      <c r="P1" s="106"/>
      <c r="Q1" s="107">
        <f ca="1">SUM(Q3:Q51)</f>
        <v>0</v>
      </c>
      <c r="R1" s="107">
        <f t="shared" ref="R1:W1" ca="1" si="0">SUM(R3:R51)</f>
        <v>0</v>
      </c>
      <c r="S1" s="107">
        <f t="shared" ca="1" si="0"/>
        <v>0</v>
      </c>
      <c r="T1" s="107"/>
      <c r="U1" s="107">
        <f t="shared" ca="1" si="0"/>
        <v>0</v>
      </c>
      <c r="V1" s="107">
        <f t="shared" ca="1" si="0"/>
        <v>1</v>
      </c>
      <c r="W1" s="107">
        <f t="shared" ca="1" si="0"/>
        <v>1</v>
      </c>
      <c r="X1" s="216" t="s">
        <v>81</v>
      </c>
      <c r="Y1" s="218" t="s">
        <v>82</v>
      </c>
      <c r="Z1" s="106"/>
    </row>
    <row r="2" spans="1:30" s="112" customFormat="1" ht="25.15" customHeight="1" x14ac:dyDescent="0.2">
      <c r="A2" s="108"/>
      <c r="B2" s="108"/>
      <c r="C2" s="109"/>
      <c r="D2" s="109"/>
      <c r="E2" s="109"/>
      <c r="F2" s="109"/>
      <c r="G2" s="110" t="str">
        <f ca="1">RIGHT(CELL("nomfichier",G2),LEN(CELL("nomfichier",G2))-SEARCH("]",CELL("nomfichier",G2)))</f>
        <v>Décembre</v>
      </c>
      <c r="H2" s="111"/>
      <c r="I2" s="109"/>
      <c r="J2" s="109"/>
      <c r="K2" s="109"/>
      <c r="L2" s="109"/>
      <c r="M2" s="109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216"/>
      <c r="Y2" s="218"/>
      <c r="Z2" s="9" t="s">
        <v>0</v>
      </c>
      <c r="AA2" s="185" t="s">
        <v>179</v>
      </c>
      <c r="AB2" s="186"/>
      <c r="AC2" s="189">
        <f>Congé!N24</f>
        <v>9</v>
      </c>
      <c r="AD2" s="189">
        <f>Congé!O24</f>
        <v>12</v>
      </c>
    </row>
    <row r="3" spans="1:30" ht="12.75" customHeight="1" x14ac:dyDescent="0.2">
      <c r="B3" s="114"/>
      <c r="C3" s="115">
        <v>2</v>
      </c>
      <c r="D3" s="116">
        <v>5</v>
      </c>
      <c r="E3" s="115">
        <v>8</v>
      </c>
      <c r="F3" s="115">
        <v>11</v>
      </c>
      <c r="G3" s="115">
        <v>14</v>
      </c>
      <c r="H3" s="115">
        <v>17</v>
      </c>
      <c r="I3" s="117">
        <v>20</v>
      </c>
      <c r="J3" s="118">
        <v>23</v>
      </c>
      <c r="K3" s="117">
        <v>26</v>
      </c>
      <c r="L3" s="118">
        <v>29</v>
      </c>
      <c r="M3" s="117"/>
      <c r="N3" s="119" t="s">
        <v>57</v>
      </c>
      <c r="O3" s="107"/>
      <c r="P3" s="36" t="s">
        <v>0</v>
      </c>
      <c r="Q3" s="120">
        <f ca="1">COUNTIF(INDIRECT(Q$2),$P3)</f>
        <v>0</v>
      </c>
      <c r="R3" s="120">
        <f ca="1">COUNTIF(INDIRECT(R$2),$P3)</f>
        <v>0</v>
      </c>
      <c r="S3" s="120">
        <f ca="1">COUNTIF(INDIRECT(S$2),$P3)</f>
        <v>0</v>
      </c>
      <c r="T3" s="36" t="s">
        <v>0</v>
      </c>
      <c r="U3" s="120">
        <f ca="1">COUNTIF(INDIRECT(U$2),$T3)</f>
        <v>0</v>
      </c>
      <c r="V3" s="120">
        <f ca="1">COUNTIF(INDIRECT(V$2),$T3)</f>
        <v>0</v>
      </c>
      <c r="W3" s="120">
        <f ca="1">COUNTIF(INDIRECT(W$2),$T3)</f>
        <v>0</v>
      </c>
      <c r="X3" s="217"/>
      <c r="Y3" s="219"/>
      <c r="Z3" s="9" t="s">
        <v>1</v>
      </c>
      <c r="AA3" s="185" t="s">
        <v>180</v>
      </c>
      <c r="AB3" s="186"/>
      <c r="AC3" s="189">
        <f>Congé!N25</f>
        <v>9</v>
      </c>
      <c r="AD3" s="189">
        <f>Congé!O25</f>
        <v>18</v>
      </c>
    </row>
    <row r="4" spans="1:30" ht="12.75" customHeight="1" x14ac:dyDescent="0.2">
      <c r="B4" s="114"/>
      <c r="C4" s="1" t="s">
        <v>147</v>
      </c>
      <c r="D4" s="122" t="s">
        <v>148</v>
      </c>
      <c r="E4" s="1" t="s">
        <v>149</v>
      </c>
      <c r="F4" s="1" t="s">
        <v>150</v>
      </c>
      <c r="G4" s="1" t="s">
        <v>144</v>
      </c>
      <c r="H4" s="1" t="s">
        <v>145</v>
      </c>
      <c r="I4" s="123" t="s">
        <v>146</v>
      </c>
      <c r="J4" s="5" t="s">
        <v>147</v>
      </c>
      <c r="K4" s="124" t="s">
        <v>148</v>
      </c>
      <c r="L4" s="5" t="s">
        <v>149</v>
      </c>
      <c r="M4" s="124"/>
      <c r="N4" s="125"/>
      <c r="O4" s="107"/>
      <c r="P4" s="36" t="s">
        <v>1</v>
      </c>
      <c r="Q4" s="120">
        <f t="shared" ref="Q4:S44" ca="1" si="1">COUNTIF(INDIRECT(Q$2),$P4)</f>
        <v>0</v>
      </c>
      <c r="R4" s="120">
        <f t="shared" ca="1" si="1"/>
        <v>0</v>
      </c>
      <c r="S4" s="120">
        <f t="shared" ca="1" si="1"/>
        <v>0</v>
      </c>
      <c r="T4" s="36" t="s">
        <v>2</v>
      </c>
      <c r="U4" s="120">
        <f t="shared" ref="U4:W51" ca="1" si="2">COUNTIF(INDIRECT(U$2),$T4)</f>
        <v>0</v>
      </c>
      <c r="V4" s="120">
        <f t="shared" ca="1" si="2"/>
        <v>0</v>
      </c>
      <c r="W4" s="120">
        <f t="shared" ca="1" si="2"/>
        <v>0</v>
      </c>
      <c r="X4" s="14" t="s">
        <v>167</v>
      </c>
      <c r="Y4" s="14" t="s">
        <v>63</v>
      </c>
      <c r="Z4" s="9" t="s">
        <v>2</v>
      </c>
      <c r="AA4" s="185" t="s">
        <v>181</v>
      </c>
      <c r="AB4" s="186"/>
      <c r="AC4" s="189">
        <f>Congé!N26</f>
        <v>19</v>
      </c>
      <c r="AD4" s="189">
        <f>Congé!O26</f>
        <v>34</v>
      </c>
    </row>
    <row r="5" spans="1:30" ht="18" customHeight="1" x14ac:dyDescent="0.2">
      <c r="A5" s="215" t="s">
        <v>48</v>
      </c>
      <c r="B5" s="215"/>
      <c r="C5" s="126">
        <v>4</v>
      </c>
      <c r="D5" s="126">
        <v>5</v>
      </c>
      <c r="E5" s="126">
        <v>6</v>
      </c>
      <c r="F5" s="126">
        <v>7</v>
      </c>
      <c r="G5" s="126">
        <v>8</v>
      </c>
      <c r="H5" s="126">
        <v>9</v>
      </c>
      <c r="I5" s="126">
        <v>10</v>
      </c>
      <c r="J5" s="126">
        <v>1</v>
      </c>
      <c r="K5" s="126" t="s">
        <v>152</v>
      </c>
      <c r="L5" s="126" t="s">
        <v>152</v>
      </c>
      <c r="M5" s="127"/>
      <c r="N5" s="128"/>
      <c r="O5" s="107"/>
      <c r="P5" s="129" t="s">
        <v>58</v>
      </c>
      <c r="Q5" s="120">
        <f t="shared" ca="1" si="1"/>
        <v>0</v>
      </c>
      <c r="R5" s="120">
        <f t="shared" ca="1" si="1"/>
        <v>0</v>
      </c>
      <c r="S5" s="120">
        <f t="shared" ca="1" si="1"/>
        <v>0</v>
      </c>
      <c r="T5" s="129" t="s">
        <v>59</v>
      </c>
      <c r="U5" s="120">
        <f t="shared" ca="1" si="2"/>
        <v>0</v>
      </c>
      <c r="V5" s="120">
        <f t="shared" ca="1" si="2"/>
        <v>0</v>
      </c>
      <c r="W5" s="120">
        <f t="shared" ca="1" si="2"/>
        <v>0</v>
      </c>
      <c r="X5" s="13" t="s">
        <v>5</v>
      </c>
      <c r="Y5" s="13" t="s">
        <v>64</v>
      </c>
      <c r="Z5" s="9" t="s">
        <v>58</v>
      </c>
      <c r="AA5" s="185" t="s">
        <v>182</v>
      </c>
      <c r="AB5" s="186"/>
      <c r="AC5" s="189">
        <f>Congé!N27</f>
        <v>12</v>
      </c>
      <c r="AD5" s="83"/>
    </row>
    <row r="6" spans="1:30" s="132" customFormat="1" ht="18" customHeight="1" x14ac:dyDescent="0.2">
      <c r="A6" s="2">
        <f>Congé!E6</f>
        <v>1</v>
      </c>
      <c r="B6" s="2" t="str">
        <f>Congé!F6</f>
        <v>MATEO</v>
      </c>
      <c r="C6" s="1" t="str">
        <f>IF($A6=C$5,"12h",IF($A6="","",""))</f>
        <v/>
      </c>
      <c r="D6" s="5" t="str">
        <f t="shared" ref="D6:M6" si="3">IF($A6=D$5,"12h",IF($A6="","",""))</f>
        <v/>
      </c>
      <c r="E6" s="1" t="str">
        <f t="shared" si="3"/>
        <v/>
      </c>
      <c r="F6" s="1" t="str">
        <f t="shared" si="3"/>
        <v/>
      </c>
      <c r="G6" s="1" t="str">
        <f t="shared" si="3"/>
        <v/>
      </c>
      <c r="H6" s="1" t="str">
        <f t="shared" si="3"/>
        <v/>
      </c>
      <c r="I6" s="5" t="str">
        <f t="shared" si="3"/>
        <v/>
      </c>
      <c r="J6" s="5" t="str">
        <f t="shared" si="3"/>
        <v>12h</v>
      </c>
      <c r="K6" s="5" t="str">
        <f t="shared" si="3"/>
        <v/>
      </c>
      <c r="L6" s="5" t="str">
        <f t="shared" si="3"/>
        <v/>
      </c>
      <c r="M6" s="1" t="str">
        <f t="shared" si="3"/>
        <v/>
      </c>
      <c r="N6" s="7"/>
      <c r="O6" s="130"/>
      <c r="P6" s="131" t="s">
        <v>46</v>
      </c>
      <c r="Q6" s="120">
        <f t="shared" ca="1" si="1"/>
        <v>0</v>
      </c>
      <c r="R6" s="120">
        <f t="shared" ca="1" si="1"/>
        <v>0</v>
      </c>
      <c r="S6" s="120">
        <f t="shared" ca="1" si="1"/>
        <v>0</v>
      </c>
      <c r="T6" s="131" t="s">
        <v>47</v>
      </c>
      <c r="U6" s="120">
        <f t="shared" ca="1" si="2"/>
        <v>0</v>
      </c>
      <c r="V6" s="120">
        <f t="shared" ca="1" si="2"/>
        <v>0</v>
      </c>
      <c r="W6" s="120">
        <f t="shared" ca="1" si="2"/>
        <v>0</v>
      </c>
      <c r="X6" s="14" t="s">
        <v>70</v>
      </c>
      <c r="Y6" s="14" t="s">
        <v>71</v>
      </c>
      <c r="Z6" s="9" t="s">
        <v>59</v>
      </c>
      <c r="AA6" s="185" t="s">
        <v>183</v>
      </c>
      <c r="AB6" s="186"/>
      <c r="AC6" s="189">
        <f>Congé!N28</f>
        <v>5</v>
      </c>
      <c r="AD6" s="83"/>
    </row>
    <row r="7" spans="1:30" s="132" customFormat="1" ht="18" customHeight="1" x14ac:dyDescent="0.2">
      <c r="A7" s="2">
        <f>Congé!E7</f>
        <v>9</v>
      </c>
      <c r="B7" s="2" t="str">
        <f>Congé!F7</f>
        <v>BARREAU</v>
      </c>
      <c r="C7" s="1" t="str">
        <f t="shared" ref="C7:M33" si="4">IF($A7=C$5,"12h",IF($A7="","",""))</f>
        <v/>
      </c>
      <c r="D7" s="5" t="str">
        <f t="shared" si="4"/>
        <v/>
      </c>
      <c r="E7" s="1" t="str">
        <f t="shared" si="4"/>
        <v/>
      </c>
      <c r="F7" s="1" t="str">
        <f t="shared" si="4"/>
        <v/>
      </c>
      <c r="G7" s="1" t="str">
        <f t="shared" si="4"/>
        <v/>
      </c>
      <c r="H7" s="1" t="str">
        <f t="shared" si="4"/>
        <v>12h</v>
      </c>
      <c r="I7" s="5" t="str">
        <f t="shared" si="4"/>
        <v/>
      </c>
      <c r="J7" s="5" t="str">
        <f t="shared" si="4"/>
        <v/>
      </c>
      <c r="K7" s="5" t="str">
        <f t="shared" si="4"/>
        <v/>
      </c>
      <c r="L7" s="5" t="str">
        <f t="shared" si="4"/>
        <v/>
      </c>
      <c r="M7" s="1" t="str">
        <f t="shared" si="4"/>
        <v/>
      </c>
      <c r="N7" s="7"/>
      <c r="O7" s="130"/>
      <c r="P7" s="133" t="s">
        <v>50</v>
      </c>
      <c r="Q7" s="120">
        <f t="shared" ca="1" si="1"/>
        <v>0</v>
      </c>
      <c r="R7" s="120">
        <f t="shared" ca="1" si="1"/>
        <v>0</v>
      </c>
      <c r="S7" s="120">
        <f t="shared" ca="1" si="1"/>
        <v>0</v>
      </c>
      <c r="T7" s="133" t="s">
        <v>84</v>
      </c>
      <c r="U7" s="120">
        <f t="shared" ca="1" si="2"/>
        <v>0</v>
      </c>
      <c r="V7" s="120">
        <f t="shared" ca="1" si="2"/>
        <v>0</v>
      </c>
      <c r="W7" s="120">
        <f t="shared" ca="1" si="2"/>
        <v>0</v>
      </c>
      <c r="X7" s="15" t="s">
        <v>18</v>
      </c>
      <c r="Y7" s="15" t="s">
        <v>65</v>
      </c>
      <c r="Z7" s="134" t="s">
        <v>46</v>
      </c>
      <c r="AA7" s="189"/>
      <c r="AB7" s="189" t="s">
        <v>184</v>
      </c>
      <c r="AC7" s="84" t="s">
        <v>185</v>
      </c>
      <c r="AD7" s="85" t="s">
        <v>186</v>
      </c>
    </row>
    <row r="8" spans="1:30" s="13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30"/>
      <c r="Q8" s="120">
        <f t="shared" ca="1" si="1"/>
        <v>0</v>
      </c>
      <c r="R8" s="120">
        <f t="shared" ca="1" si="1"/>
        <v>0</v>
      </c>
      <c r="S8" s="120">
        <f t="shared" ca="1" si="1"/>
        <v>0</v>
      </c>
      <c r="U8" s="120">
        <f t="shared" ca="1" si="2"/>
        <v>0</v>
      </c>
      <c r="V8" s="120">
        <f t="shared" ca="1" si="2"/>
        <v>0</v>
      </c>
      <c r="W8" s="120">
        <f t="shared" ca="1" si="2"/>
        <v>0</v>
      </c>
      <c r="AA8" s="189" t="s">
        <v>96</v>
      </c>
      <c r="AB8" s="189">
        <f>Congé!M30</f>
        <v>3</v>
      </c>
      <c r="AC8" s="189">
        <f>Congé!N30</f>
        <v>1</v>
      </c>
      <c r="AD8" s="189">
        <f>Congé!O30</f>
        <v>2</v>
      </c>
    </row>
    <row r="9" spans="1:30" ht="18" customHeight="1" x14ac:dyDescent="0.2">
      <c r="A9" s="2">
        <f>Congé!E9</f>
        <v>10</v>
      </c>
      <c r="B9" s="2" t="str">
        <f>Congé!F9</f>
        <v>CARTIER</v>
      </c>
      <c r="C9" s="1" t="str">
        <f t="shared" si="4"/>
        <v/>
      </c>
      <c r="D9" s="5" t="str">
        <f t="shared" si="4"/>
        <v/>
      </c>
      <c r="E9" s="1" t="str">
        <f t="shared" si="4"/>
        <v/>
      </c>
      <c r="F9" s="34" t="s">
        <v>24</v>
      </c>
      <c r="G9" s="1" t="str">
        <f t="shared" si="4"/>
        <v/>
      </c>
      <c r="H9" s="1" t="str">
        <f t="shared" si="4"/>
        <v/>
      </c>
      <c r="I9" s="5" t="str">
        <f t="shared" si="4"/>
        <v>12h</v>
      </c>
      <c r="J9" s="5" t="str">
        <f t="shared" si="4"/>
        <v/>
      </c>
      <c r="K9" s="5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07"/>
      <c r="P9" s="34" t="s">
        <v>20</v>
      </c>
      <c r="Q9" s="120">
        <f t="shared" ca="1" si="1"/>
        <v>0</v>
      </c>
      <c r="R9" s="120">
        <f t="shared" ca="1" si="1"/>
        <v>0</v>
      </c>
      <c r="S9" s="120">
        <f t="shared" ca="1" si="1"/>
        <v>0</v>
      </c>
      <c r="T9" s="34" t="s">
        <v>24</v>
      </c>
      <c r="U9" s="120">
        <f t="shared" ca="1" si="2"/>
        <v>0</v>
      </c>
      <c r="V9" s="120">
        <f t="shared" ca="1" si="2"/>
        <v>0</v>
      </c>
      <c r="W9" s="120">
        <f t="shared" ca="1" si="2"/>
        <v>0</v>
      </c>
      <c r="X9" s="15" t="s">
        <v>19</v>
      </c>
      <c r="Y9" s="15" t="s">
        <v>66</v>
      </c>
      <c r="Z9" s="134" t="s">
        <v>47</v>
      </c>
      <c r="AA9" s="189" t="s">
        <v>97</v>
      </c>
      <c r="AB9" s="189">
        <f>Congé!M31</f>
        <v>7</v>
      </c>
      <c r="AC9" s="189">
        <f>Congé!N31</f>
        <v>3</v>
      </c>
      <c r="AD9" s="189">
        <f>Congé!O31</f>
        <v>4</v>
      </c>
    </row>
    <row r="10" spans="1:30" ht="18" customHeight="1" x14ac:dyDescent="0.2">
      <c r="A10" s="2">
        <f>Congé!E10</f>
        <v>4</v>
      </c>
      <c r="B10" s="2" t="str">
        <f>Congé!F10</f>
        <v>CARTAUT</v>
      </c>
      <c r="C10" s="1" t="str">
        <f t="shared" si="4"/>
        <v>12h</v>
      </c>
      <c r="D10" s="5" t="str">
        <f t="shared" si="4"/>
        <v/>
      </c>
      <c r="E10" s="1" t="str">
        <f t="shared" si="4"/>
        <v/>
      </c>
      <c r="F10" s="34" t="s">
        <v>24</v>
      </c>
      <c r="G10" s="1" t="str">
        <f t="shared" si="4"/>
        <v/>
      </c>
      <c r="H10" s="1" t="str">
        <f t="shared" si="4"/>
        <v/>
      </c>
      <c r="I10" s="5" t="str">
        <f t="shared" si="4"/>
        <v/>
      </c>
      <c r="J10" s="5" t="str">
        <f t="shared" si="4"/>
        <v/>
      </c>
      <c r="K10" s="5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07"/>
      <c r="P10" s="34" t="s">
        <v>21</v>
      </c>
      <c r="Q10" s="120">
        <f t="shared" ca="1" si="1"/>
        <v>0</v>
      </c>
      <c r="R10" s="120">
        <f t="shared" ca="1" si="1"/>
        <v>0</v>
      </c>
      <c r="S10" s="120">
        <f t="shared" ca="1" si="1"/>
        <v>0</v>
      </c>
      <c r="T10" s="34" t="s">
        <v>25</v>
      </c>
      <c r="U10" s="120">
        <f t="shared" ca="1" si="2"/>
        <v>0</v>
      </c>
      <c r="V10" s="120">
        <f t="shared" ca="1" si="2"/>
        <v>0</v>
      </c>
      <c r="W10" s="120">
        <f t="shared" ca="1" si="2"/>
        <v>0</v>
      </c>
      <c r="X10" s="14" t="s">
        <v>72</v>
      </c>
      <c r="Y10" s="14" t="s">
        <v>73</v>
      </c>
      <c r="Z10" s="28" t="s">
        <v>84</v>
      </c>
      <c r="AA10" s="189" t="s">
        <v>131</v>
      </c>
      <c r="AB10" s="189">
        <f>Congé!M32</f>
        <v>13</v>
      </c>
      <c r="AC10" s="189">
        <f>Congé!N32</f>
        <v>5</v>
      </c>
      <c r="AD10" s="189">
        <f>Congé!O32</f>
        <v>8</v>
      </c>
    </row>
    <row r="11" spans="1:30" ht="18" hidden="1" customHeight="1" x14ac:dyDescent="0.2">
      <c r="A11" s="2">
        <f>Congé!E11</f>
        <v>0</v>
      </c>
      <c r="B11" s="2">
        <f>Congé!F11</f>
        <v>0</v>
      </c>
      <c r="C11" s="1" t="str">
        <f t="shared" si="4"/>
        <v/>
      </c>
      <c r="D11" s="1" t="str">
        <f t="shared" si="4"/>
        <v/>
      </c>
      <c r="E11" s="1" t="str">
        <f t="shared" si="4"/>
        <v/>
      </c>
      <c r="F11" s="1"/>
      <c r="G11" s="1"/>
      <c r="H11" s="1"/>
      <c r="I11" s="5"/>
      <c r="J11" s="5"/>
      <c r="K11" s="5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07"/>
      <c r="Q11" s="120">
        <f t="shared" ca="1" si="1"/>
        <v>0</v>
      </c>
      <c r="R11" s="120">
        <f t="shared" ca="1" si="1"/>
        <v>0</v>
      </c>
      <c r="S11" s="120">
        <f t="shared" ca="1" si="1"/>
        <v>0</v>
      </c>
      <c r="U11" s="120">
        <f t="shared" ca="1" si="2"/>
        <v>0</v>
      </c>
      <c r="V11" s="120">
        <f t="shared" ca="1" si="2"/>
        <v>0</v>
      </c>
      <c r="W11" s="120">
        <f t="shared" ca="1" si="2"/>
        <v>0</v>
      </c>
    </row>
    <row r="12" spans="1:30" ht="18" customHeight="1" x14ac:dyDescent="0.2">
      <c r="A12" s="2">
        <f>Congé!E12</f>
        <v>6</v>
      </c>
      <c r="B12" s="2" t="str">
        <f>Congé!F12</f>
        <v>HUGUES</v>
      </c>
      <c r="C12" s="1" t="str">
        <f t="shared" si="4"/>
        <v/>
      </c>
      <c r="D12" s="5" t="str">
        <f t="shared" si="4"/>
        <v/>
      </c>
      <c r="E12" s="1" t="str">
        <f t="shared" si="4"/>
        <v>12h</v>
      </c>
      <c r="F12" s="33"/>
      <c r="G12" s="1" t="str">
        <f t="shared" si="4"/>
        <v/>
      </c>
      <c r="H12" s="1" t="str">
        <f t="shared" si="4"/>
        <v/>
      </c>
      <c r="I12" s="5" t="str">
        <f t="shared" si="4"/>
        <v/>
      </c>
      <c r="J12" s="5" t="str">
        <f t="shared" si="4"/>
        <v/>
      </c>
      <c r="K12" s="5" t="str">
        <f t="shared" si="4"/>
        <v/>
      </c>
      <c r="L12" s="5" t="str">
        <f t="shared" si="4"/>
        <v/>
      </c>
      <c r="M12" s="1"/>
      <c r="N12" s="7"/>
      <c r="O12" s="107"/>
      <c r="P12" s="34" t="s">
        <v>33</v>
      </c>
      <c r="Q12" s="120">
        <f t="shared" ca="1" si="1"/>
        <v>0</v>
      </c>
      <c r="R12" s="120">
        <f t="shared" ca="1" si="1"/>
        <v>0</v>
      </c>
      <c r="S12" s="120">
        <f t="shared" ca="1" si="1"/>
        <v>0</v>
      </c>
      <c r="T12" s="34" t="s">
        <v>34</v>
      </c>
      <c r="U12" s="120">
        <f t="shared" ca="1" si="2"/>
        <v>0</v>
      </c>
      <c r="V12" s="120">
        <f t="shared" ca="1" si="2"/>
        <v>0</v>
      </c>
      <c r="W12" s="120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30" s="13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30"/>
      <c r="Q13" s="120">
        <f t="shared" ca="1" si="1"/>
        <v>0</v>
      </c>
      <c r="R13" s="120">
        <f t="shared" ca="1" si="1"/>
        <v>0</v>
      </c>
      <c r="S13" s="120">
        <f t="shared" ca="1" si="1"/>
        <v>0</v>
      </c>
      <c r="U13" s="120">
        <f t="shared" ca="1" si="2"/>
        <v>0</v>
      </c>
      <c r="V13" s="120">
        <f t="shared" ca="1" si="2"/>
        <v>0</v>
      </c>
      <c r="W13" s="120">
        <f t="shared" ca="1" si="2"/>
        <v>0</v>
      </c>
    </row>
    <row r="14" spans="1:30" s="132" customFormat="1" ht="18" customHeight="1" x14ac:dyDescent="0.2">
      <c r="A14" s="2">
        <f>Congé!E14</f>
        <v>8</v>
      </c>
      <c r="B14" s="2" t="str">
        <f>Congé!F14</f>
        <v>SELLES</v>
      </c>
      <c r="C14" s="1" t="str">
        <f t="shared" si="4"/>
        <v/>
      </c>
      <c r="D14" s="5" t="str">
        <f t="shared" si="4"/>
        <v/>
      </c>
      <c r="E14" s="1" t="str">
        <f t="shared" si="4"/>
        <v/>
      </c>
      <c r="F14" s="1" t="str">
        <f t="shared" si="4"/>
        <v/>
      </c>
      <c r="G14" s="1" t="str">
        <f t="shared" si="4"/>
        <v>12h</v>
      </c>
      <c r="H14" s="1" t="str">
        <f t="shared" si="4"/>
        <v/>
      </c>
      <c r="I14" s="5" t="str">
        <f t="shared" si="4"/>
        <v/>
      </c>
      <c r="J14" s="5" t="str">
        <f t="shared" si="4"/>
        <v/>
      </c>
      <c r="K14" s="5" t="str">
        <f t="shared" si="4"/>
        <v/>
      </c>
      <c r="L14" s="5" t="str">
        <f t="shared" si="4"/>
        <v/>
      </c>
      <c r="M14" s="1" t="str">
        <f t="shared" si="4"/>
        <v/>
      </c>
      <c r="N14" s="7"/>
      <c r="O14" s="130"/>
      <c r="P14" s="34" t="s">
        <v>38</v>
      </c>
      <c r="Q14" s="120">
        <f t="shared" ca="1" si="1"/>
        <v>0</v>
      </c>
      <c r="R14" s="120">
        <f t="shared" ca="1" si="1"/>
        <v>0</v>
      </c>
      <c r="S14" s="120">
        <f t="shared" ca="1" si="1"/>
        <v>0</v>
      </c>
      <c r="T14" s="135" t="s">
        <v>39</v>
      </c>
      <c r="U14" s="120">
        <f t="shared" ca="1" si="2"/>
        <v>0</v>
      </c>
      <c r="V14" s="120">
        <f t="shared" ca="1" si="2"/>
        <v>0</v>
      </c>
      <c r="W14" s="120">
        <f t="shared" ca="1" si="2"/>
        <v>0</v>
      </c>
      <c r="X14" s="15" t="s">
        <v>23</v>
      </c>
      <c r="Y14" s="15" t="s">
        <v>68</v>
      </c>
      <c r="Z14" s="136" t="s">
        <v>20</v>
      </c>
    </row>
    <row r="15" spans="1:30" ht="18" customHeight="1" x14ac:dyDescent="0.2">
      <c r="A15" s="2">
        <f>Congé!E15</f>
        <v>9</v>
      </c>
      <c r="B15" s="2" t="str">
        <f>Congé!F15</f>
        <v>MASSELIN</v>
      </c>
      <c r="C15" s="1" t="str">
        <f t="shared" si="4"/>
        <v/>
      </c>
      <c r="D15" s="5" t="str">
        <f t="shared" si="4"/>
        <v/>
      </c>
      <c r="E15" s="1" t="str">
        <f t="shared" si="4"/>
        <v/>
      </c>
      <c r="F15" s="1" t="str">
        <f t="shared" si="4"/>
        <v/>
      </c>
      <c r="G15" s="1" t="str">
        <f t="shared" si="4"/>
        <v/>
      </c>
      <c r="H15" s="1" t="str">
        <f t="shared" si="4"/>
        <v>12h</v>
      </c>
      <c r="I15" s="5" t="str">
        <f t="shared" si="4"/>
        <v/>
      </c>
      <c r="J15" s="5" t="str">
        <f t="shared" si="4"/>
        <v/>
      </c>
      <c r="K15" s="5" t="str">
        <f t="shared" si="4"/>
        <v/>
      </c>
      <c r="L15" s="5" t="str">
        <f t="shared" si="4"/>
        <v/>
      </c>
      <c r="M15" s="1" t="str">
        <f t="shared" si="4"/>
        <v/>
      </c>
      <c r="N15" s="7"/>
      <c r="O15" s="107"/>
      <c r="P15" s="34" t="s">
        <v>24</v>
      </c>
      <c r="Q15" s="120">
        <f t="shared" ca="1" si="1"/>
        <v>0</v>
      </c>
      <c r="R15" s="120">
        <f t="shared" ca="1" si="1"/>
        <v>0</v>
      </c>
      <c r="S15" s="120">
        <f t="shared" ca="1" si="1"/>
        <v>0</v>
      </c>
      <c r="T15" s="34" t="s">
        <v>20</v>
      </c>
      <c r="U15" s="120">
        <f t="shared" ca="1" si="2"/>
        <v>0</v>
      </c>
      <c r="V15" s="120">
        <f t="shared" ca="1" si="2"/>
        <v>0</v>
      </c>
      <c r="W15" s="120">
        <f t="shared" ca="1" si="2"/>
        <v>0</v>
      </c>
      <c r="X15" s="22" t="s">
        <v>100</v>
      </c>
      <c r="Y15" s="22" t="s">
        <v>106</v>
      </c>
      <c r="Z15" s="136" t="s">
        <v>24</v>
      </c>
    </row>
    <row r="16" spans="1:30" ht="18" hidden="1" customHeight="1" x14ac:dyDescent="0.2">
      <c r="A16" s="2">
        <f>Congé!E16</f>
        <v>0</v>
      </c>
      <c r="B16" s="2">
        <f>Congé!F16</f>
        <v>0</v>
      </c>
      <c r="C16" s="1" t="str">
        <f t="shared" si="4"/>
        <v/>
      </c>
      <c r="D16" s="5" t="str">
        <f t="shared" si="4"/>
        <v/>
      </c>
      <c r="E16" s="1" t="str">
        <f t="shared" si="4"/>
        <v/>
      </c>
      <c r="F16" s="1" t="str">
        <f t="shared" si="4"/>
        <v/>
      </c>
      <c r="G16" s="1" t="str">
        <f t="shared" si="4"/>
        <v/>
      </c>
      <c r="H16" s="1" t="str">
        <f t="shared" si="4"/>
        <v/>
      </c>
      <c r="I16" s="5" t="str">
        <f t="shared" si="4"/>
        <v/>
      </c>
      <c r="J16" s="5" t="str">
        <f t="shared" si="4"/>
        <v/>
      </c>
      <c r="K16" s="5" t="str">
        <f t="shared" si="4"/>
        <v/>
      </c>
      <c r="L16" s="5" t="str">
        <f t="shared" si="4"/>
        <v/>
      </c>
      <c r="M16" s="1" t="str">
        <f t="shared" si="4"/>
        <v>12h</v>
      </c>
      <c r="N16" s="7"/>
      <c r="O16" s="107"/>
      <c r="Q16" s="120">
        <f t="shared" ca="1" si="1"/>
        <v>0</v>
      </c>
      <c r="R16" s="120">
        <f t="shared" ca="1" si="1"/>
        <v>0</v>
      </c>
      <c r="S16" s="120">
        <f t="shared" ca="1" si="1"/>
        <v>0</v>
      </c>
      <c r="U16" s="120">
        <f t="shared" ca="1" si="2"/>
        <v>0</v>
      </c>
      <c r="V16" s="120">
        <f t="shared" ca="1" si="2"/>
        <v>0</v>
      </c>
      <c r="W16" s="120">
        <f t="shared" ca="1" si="2"/>
        <v>0</v>
      </c>
    </row>
    <row r="17" spans="1:26" s="132" customFormat="1" ht="18" customHeight="1" x14ac:dyDescent="0.2">
      <c r="A17" s="2">
        <f>Congé!E17</f>
        <v>1</v>
      </c>
      <c r="B17" s="2" t="str">
        <f>Congé!F17</f>
        <v>MALET</v>
      </c>
      <c r="C17" s="1" t="str">
        <f t="shared" si="4"/>
        <v/>
      </c>
      <c r="D17" s="5" t="str">
        <f t="shared" si="4"/>
        <v/>
      </c>
      <c r="E17" s="1" t="str">
        <f t="shared" si="4"/>
        <v/>
      </c>
      <c r="F17" s="1" t="str">
        <f t="shared" si="4"/>
        <v/>
      </c>
      <c r="G17" s="1" t="str">
        <f t="shared" si="4"/>
        <v/>
      </c>
      <c r="H17" s="1" t="str">
        <f t="shared" si="4"/>
        <v/>
      </c>
      <c r="I17" s="5" t="str">
        <f t="shared" si="4"/>
        <v/>
      </c>
      <c r="J17" s="5" t="str">
        <f t="shared" si="4"/>
        <v>12h</v>
      </c>
      <c r="K17" s="5" t="str">
        <f t="shared" si="4"/>
        <v/>
      </c>
      <c r="L17" s="5" t="str">
        <f t="shared" si="4"/>
        <v/>
      </c>
      <c r="M17" s="1" t="str">
        <f t="shared" si="4"/>
        <v/>
      </c>
      <c r="N17" s="7"/>
      <c r="O17" s="130"/>
      <c r="P17" s="34" t="s">
        <v>25</v>
      </c>
      <c r="Q17" s="120">
        <f t="shared" ca="1" si="1"/>
        <v>0</v>
      </c>
      <c r="R17" s="120">
        <f t="shared" ca="1" si="1"/>
        <v>0</v>
      </c>
      <c r="S17" s="120">
        <f t="shared" ca="1" si="1"/>
        <v>0</v>
      </c>
      <c r="T17" s="34" t="s">
        <v>21</v>
      </c>
      <c r="U17" s="120">
        <f t="shared" ca="1" si="2"/>
        <v>0</v>
      </c>
      <c r="V17" s="120">
        <f t="shared" ca="1" si="2"/>
        <v>0</v>
      </c>
      <c r="W17" s="120">
        <f t="shared" ca="1" si="2"/>
        <v>0</v>
      </c>
      <c r="X17" s="27" t="s">
        <v>103</v>
      </c>
      <c r="Y17" s="27" t="s">
        <v>107</v>
      </c>
      <c r="Z17" s="136" t="s">
        <v>21</v>
      </c>
    </row>
    <row r="18" spans="1:26" s="132" customFormat="1" ht="18" customHeight="1" x14ac:dyDescent="0.2">
      <c r="A18" s="2">
        <f>Congé!E18</f>
        <v>2</v>
      </c>
      <c r="B18" s="2" t="str">
        <f>Congé!F18</f>
        <v>REY F</v>
      </c>
      <c r="C18" s="1" t="str">
        <f t="shared" si="4"/>
        <v/>
      </c>
      <c r="D18" s="5" t="str">
        <f t="shared" si="4"/>
        <v/>
      </c>
      <c r="E18" s="1" t="str">
        <f t="shared" si="4"/>
        <v/>
      </c>
      <c r="F18" s="1" t="str">
        <f t="shared" si="4"/>
        <v/>
      </c>
      <c r="G18" s="1" t="str">
        <f t="shared" si="4"/>
        <v/>
      </c>
      <c r="H18" s="1" t="str">
        <f t="shared" si="4"/>
        <v/>
      </c>
      <c r="I18" s="5" t="str">
        <f t="shared" si="4"/>
        <v/>
      </c>
      <c r="J18" s="5" t="str">
        <f t="shared" si="4"/>
        <v/>
      </c>
      <c r="K18" s="5" t="str">
        <f t="shared" si="4"/>
        <v/>
      </c>
      <c r="L18" s="5" t="str">
        <f t="shared" si="4"/>
        <v/>
      </c>
      <c r="M18" s="1" t="str">
        <f t="shared" si="4"/>
        <v/>
      </c>
      <c r="N18" s="7"/>
      <c r="O18" s="130"/>
      <c r="P18" s="34" t="s">
        <v>34</v>
      </c>
      <c r="Q18" s="120">
        <f t="shared" ca="1" si="1"/>
        <v>0</v>
      </c>
      <c r="R18" s="120">
        <f t="shared" ca="1" si="1"/>
        <v>0</v>
      </c>
      <c r="S18" s="120">
        <f t="shared" ca="1" si="1"/>
        <v>0</v>
      </c>
      <c r="T18" s="34" t="s">
        <v>33</v>
      </c>
      <c r="U18" s="120">
        <f t="shared" ca="1" si="2"/>
        <v>0</v>
      </c>
      <c r="V18" s="120">
        <f t="shared" ca="1" si="2"/>
        <v>0</v>
      </c>
      <c r="W18" s="120">
        <f t="shared" ca="1" si="2"/>
        <v>0</v>
      </c>
      <c r="X18" s="27" t="s">
        <v>101</v>
      </c>
      <c r="Y18" s="27" t="s">
        <v>108</v>
      </c>
      <c r="Z18" s="136" t="s">
        <v>25</v>
      </c>
    </row>
    <row r="19" spans="1:26" s="132" customFormat="1" ht="18" customHeight="1" x14ac:dyDescent="0.2">
      <c r="A19" s="2">
        <f>Congé!E19</f>
        <v>6</v>
      </c>
      <c r="B19" s="2" t="str">
        <f>Congé!F19</f>
        <v>LUBRANO</v>
      </c>
      <c r="C19" s="1" t="str">
        <f t="shared" si="4"/>
        <v/>
      </c>
      <c r="D19" s="5" t="str">
        <f t="shared" si="4"/>
        <v/>
      </c>
      <c r="E19" s="1" t="str">
        <f t="shared" si="4"/>
        <v>12h</v>
      </c>
      <c r="F19" s="1" t="str">
        <f t="shared" si="4"/>
        <v/>
      </c>
      <c r="G19" s="1" t="str">
        <f t="shared" si="4"/>
        <v/>
      </c>
      <c r="H19" s="1" t="str">
        <f t="shared" si="4"/>
        <v/>
      </c>
      <c r="I19" s="5" t="str">
        <f t="shared" si="4"/>
        <v/>
      </c>
      <c r="J19" s="5" t="str">
        <f t="shared" ref="D19:L20" si="5">IF($A19=J$5,"12h",IF($A19="","",""))</f>
        <v/>
      </c>
      <c r="K19" s="5" t="str">
        <f t="shared" si="5"/>
        <v/>
      </c>
      <c r="L19" s="5" t="str">
        <f t="shared" si="5"/>
        <v/>
      </c>
      <c r="M19" s="1"/>
      <c r="N19" s="7"/>
      <c r="O19" s="130"/>
      <c r="P19" s="135" t="s">
        <v>39</v>
      </c>
      <c r="Q19" s="120">
        <f t="shared" ca="1" si="1"/>
        <v>0</v>
      </c>
      <c r="R19" s="120">
        <f t="shared" ca="1" si="1"/>
        <v>0</v>
      </c>
      <c r="S19" s="120">
        <f t="shared" ca="1" si="1"/>
        <v>0</v>
      </c>
      <c r="T19" s="34" t="s">
        <v>38</v>
      </c>
      <c r="U19" s="120">
        <f t="shared" ca="1" si="2"/>
        <v>0</v>
      </c>
      <c r="V19" s="120">
        <f t="shared" ca="1" si="2"/>
        <v>0</v>
      </c>
      <c r="W19" s="120">
        <f t="shared" ca="1" si="2"/>
        <v>0</v>
      </c>
      <c r="X19" s="23" t="s">
        <v>102</v>
      </c>
      <c r="Y19" s="23" t="s">
        <v>109</v>
      </c>
      <c r="Z19" s="136" t="s">
        <v>33</v>
      </c>
    </row>
    <row r="20" spans="1:26" s="132" customFormat="1" ht="18" customHeight="1" x14ac:dyDescent="0.2">
      <c r="A20" s="2">
        <f>Congé!E20</f>
        <v>5</v>
      </c>
      <c r="B20" s="2" t="str">
        <f>Congé!F20</f>
        <v>NORMAND</v>
      </c>
      <c r="C20" s="1" t="str">
        <f t="shared" si="4"/>
        <v/>
      </c>
      <c r="D20" s="5" t="str">
        <f t="shared" si="5"/>
        <v>12h</v>
      </c>
      <c r="E20" s="1" t="str">
        <f t="shared" si="5"/>
        <v/>
      </c>
      <c r="F20" s="1" t="str">
        <f t="shared" si="5"/>
        <v/>
      </c>
      <c r="G20" s="1" t="str">
        <f t="shared" si="5"/>
        <v/>
      </c>
      <c r="H20" s="1" t="str">
        <f t="shared" si="5"/>
        <v/>
      </c>
      <c r="I20" s="5" t="str">
        <f t="shared" si="5"/>
        <v/>
      </c>
      <c r="J20" s="5" t="str">
        <f t="shared" si="5"/>
        <v/>
      </c>
      <c r="K20" s="5" t="str">
        <f t="shared" si="5"/>
        <v/>
      </c>
      <c r="L20" s="5" t="str">
        <f t="shared" si="5"/>
        <v/>
      </c>
      <c r="M20" s="1"/>
      <c r="N20" s="7"/>
      <c r="O20" s="130"/>
      <c r="P20" s="137" t="s">
        <v>45</v>
      </c>
      <c r="Q20" s="120">
        <f t="shared" ca="1" si="1"/>
        <v>0</v>
      </c>
      <c r="R20" s="120">
        <f t="shared" ca="1" si="1"/>
        <v>0</v>
      </c>
      <c r="S20" s="120">
        <f t="shared" ca="1" si="1"/>
        <v>0</v>
      </c>
      <c r="T20" s="137" t="s">
        <v>45</v>
      </c>
      <c r="U20" s="120">
        <f t="shared" ca="1" si="2"/>
        <v>0</v>
      </c>
      <c r="V20" s="120">
        <f t="shared" ca="1" si="2"/>
        <v>0</v>
      </c>
      <c r="W20" s="120">
        <f t="shared" ca="1" si="2"/>
        <v>0</v>
      </c>
      <c r="X20" s="27" t="s">
        <v>104</v>
      </c>
      <c r="Y20" s="27" t="s">
        <v>110</v>
      </c>
      <c r="Z20" s="13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07"/>
      <c r="Q21" s="120">
        <f t="shared" ca="1" si="1"/>
        <v>0</v>
      </c>
      <c r="R21" s="120">
        <f t="shared" ca="1" si="1"/>
        <v>0</v>
      </c>
      <c r="S21" s="120">
        <f t="shared" ca="1" si="1"/>
        <v>0</v>
      </c>
      <c r="U21" s="120">
        <f t="shared" ca="1" si="2"/>
        <v>0</v>
      </c>
      <c r="V21" s="120">
        <f t="shared" ca="1" si="2"/>
        <v>0</v>
      </c>
      <c r="W21" s="120">
        <f t="shared" ca="1" si="2"/>
        <v>0</v>
      </c>
    </row>
    <row r="22" spans="1:26" s="132" customFormat="1" ht="18" customHeight="1" x14ac:dyDescent="0.2">
      <c r="A22" s="2">
        <f>Congé!E22</f>
        <v>9</v>
      </c>
      <c r="B22" s="2" t="str">
        <f>Congé!F22</f>
        <v>ROSTAND</v>
      </c>
      <c r="C22" s="1" t="str">
        <f t="shared" si="4"/>
        <v/>
      </c>
      <c r="D22" s="5" t="str">
        <f t="shared" si="4"/>
        <v/>
      </c>
      <c r="E22" s="1" t="str">
        <f t="shared" si="4"/>
        <v/>
      </c>
      <c r="F22" s="1" t="str">
        <f t="shared" si="4"/>
        <v/>
      </c>
      <c r="G22" s="1" t="str">
        <f t="shared" si="4"/>
        <v/>
      </c>
      <c r="H22" s="1" t="str">
        <f t="shared" si="4"/>
        <v>12h</v>
      </c>
      <c r="I22" s="5" t="str">
        <f t="shared" si="4"/>
        <v/>
      </c>
      <c r="J22" s="5" t="str">
        <f t="shared" si="4"/>
        <v/>
      </c>
      <c r="K22" s="5" t="str">
        <f t="shared" si="4"/>
        <v/>
      </c>
      <c r="L22" s="5" t="str">
        <f t="shared" si="4"/>
        <v/>
      </c>
      <c r="M22" s="1" t="str">
        <f t="shared" si="4"/>
        <v/>
      </c>
      <c r="N22" s="7"/>
      <c r="O22" s="107"/>
      <c r="P22" s="138" t="s">
        <v>6</v>
      </c>
      <c r="Q22" s="120">
        <f t="shared" ca="1" si="1"/>
        <v>0</v>
      </c>
      <c r="R22" s="120">
        <f t="shared" ca="1" si="1"/>
        <v>0</v>
      </c>
      <c r="S22" s="120">
        <f t="shared" ca="1" si="1"/>
        <v>0</v>
      </c>
      <c r="T22" s="138" t="s">
        <v>6</v>
      </c>
      <c r="U22" s="120">
        <f t="shared" ca="1" si="2"/>
        <v>0</v>
      </c>
      <c r="V22" s="120">
        <f t="shared" ca="1" si="2"/>
        <v>0</v>
      </c>
      <c r="W22" s="120">
        <f t="shared" ca="1" si="2"/>
        <v>0</v>
      </c>
      <c r="X22" s="27" t="s">
        <v>105</v>
      </c>
      <c r="Y22" s="27" t="s">
        <v>111</v>
      </c>
      <c r="Z22" s="136" t="s">
        <v>38</v>
      </c>
    </row>
    <row r="23" spans="1:26" s="132" customFormat="1" ht="18" customHeight="1" x14ac:dyDescent="0.2">
      <c r="A23" s="2">
        <f>Congé!E23</f>
        <v>6</v>
      </c>
      <c r="B23" s="2" t="str">
        <f>Congé!F23</f>
        <v>LAURENT J</v>
      </c>
      <c r="C23" s="1" t="str">
        <f t="shared" si="4"/>
        <v/>
      </c>
      <c r="D23" s="5" t="str">
        <f t="shared" si="4"/>
        <v/>
      </c>
      <c r="E23" s="1" t="str">
        <f t="shared" si="4"/>
        <v>12h</v>
      </c>
      <c r="F23" s="1" t="str">
        <f t="shared" si="4"/>
        <v/>
      </c>
      <c r="G23" s="1" t="str">
        <f t="shared" si="4"/>
        <v/>
      </c>
      <c r="H23" s="1" t="str">
        <f t="shared" si="4"/>
        <v/>
      </c>
      <c r="I23" s="5" t="str">
        <f t="shared" si="4"/>
        <v/>
      </c>
      <c r="J23" s="5" t="str">
        <f t="shared" si="4"/>
        <v/>
      </c>
      <c r="K23" s="5" t="str">
        <f t="shared" si="4"/>
        <v/>
      </c>
      <c r="L23" s="5" t="str">
        <f t="shared" si="4"/>
        <v/>
      </c>
      <c r="M23" s="1" t="str">
        <f t="shared" si="4"/>
        <v/>
      </c>
      <c r="N23" s="7"/>
      <c r="O23" s="130"/>
      <c r="P23" s="138" t="s">
        <v>60</v>
      </c>
      <c r="Q23" s="120">
        <f t="shared" ca="1" si="1"/>
        <v>0</v>
      </c>
      <c r="R23" s="120">
        <f t="shared" ca="1" si="1"/>
        <v>0</v>
      </c>
      <c r="S23" s="120">
        <f t="shared" ca="1" si="1"/>
        <v>0</v>
      </c>
      <c r="T23" s="25" t="s">
        <v>15</v>
      </c>
      <c r="U23" s="120">
        <f t="shared" ca="1" si="2"/>
        <v>0</v>
      </c>
      <c r="V23" s="120">
        <f t="shared" ca="1" si="2"/>
        <v>0</v>
      </c>
      <c r="W23" s="120">
        <f t="shared" ca="1" si="2"/>
        <v>0</v>
      </c>
      <c r="X23" s="19" t="s">
        <v>74</v>
      </c>
      <c r="Y23" s="19" t="s">
        <v>75</v>
      </c>
      <c r="Z23" s="13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1" t="str">
        <f t="shared" si="4"/>
        <v/>
      </c>
      <c r="D24" s="5" t="str">
        <f t="shared" si="4"/>
        <v/>
      </c>
      <c r="E24" s="1" t="str">
        <f t="shared" si="4"/>
        <v/>
      </c>
      <c r="F24" s="1" t="str">
        <f t="shared" si="4"/>
        <v/>
      </c>
      <c r="G24" s="1" t="str">
        <f t="shared" si="4"/>
        <v/>
      </c>
      <c r="H24" s="1" t="str">
        <f t="shared" si="4"/>
        <v/>
      </c>
      <c r="I24" s="5" t="str">
        <f t="shared" si="4"/>
        <v>12h</v>
      </c>
      <c r="J24" s="5" t="str">
        <f t="shared" si="4"/>
        <v/>
      </c>
      <c r="K24" s="5" t="str">
        <f t="shared" si="4"/>
        <v/>
      </c>
      <c r="L24" s="5" t="str">
        <f t="shared" si="4"/>
        <v/>
      </c>
      <c r="M24" s="1" t="str">
        <f t="shared" si="4"/>
        <v/>
      </c>
      <c r="N24" s="7"/>
      <c r="O24" s="107"/>
      <c r="P24" s="139" t="s">
        <v>49</v>
      </c>
      <c r="Q24" s="120">
        <f t="shared" ca="1" si="1"/>
        <v>0</v>
      </c>
      <c r="R24" s="120">
        <f t="shared" ca="1" si="1"/>
        <v>0</v>
      </c>
      <c r="S24" s="120">
        <f t="shared" ca="1" si="1"/>
        <v>0</v>
      </c>
      <c r="T24" s="24" t="s">
        <v>8</v>
      </c>
      <c r="U24" s="120">
        <f t="shared" ca="1" si="2"/>
        <v>0</v>
      </c>
      <c r="V24" s="120">
        <f t="shared" ca="1" si="2"/>
        <v>0</v>
      </c>
      <c r="W24" s="120">
        <f t="shared" ca="1" si="2"/>
        <v>0</v>
      </c>
      <c r="X24" s="15" t="s">
        <v>62</v>
      </c>
      <c r="Y24" s="15" t="s">
        <v>69</v>
      </c>
      <c r="Z24" s="14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1" t="str">
        <f t="shared" si="4"/>
        <v/>
      </c>
      <c r="D25" s="5" t="str">
        <f t="shared" si="4"/>
        <v/>
      </c>
      <c r="E25" s="1" t="str">
        <f t="shared" si="4"/>
        <v/>
      </c>
      <c r="F25" s="1" t="str">
        <f t="shared" si="4"/>
        <v>12h</v>
      </c>
      <c r="G25" s="1" t="str">
        <f t="shared" si="4"/>
        <v/>
      </c>
      <c r="H25" s="1" t="str">
        <f t="shared" si="4"/>
        <v/>
      </c>
      <c r="I25" s="5" t="str">
        <f t="shared" si="4"/>
        <v/>
      </c>
      <c r="J25" s="5" t="str">
        <f t="shared" si="4"/>
        <v/>
      </c>
      <c r="K25" s="5" t="str">
        <f t="shared" si="4"/>
        <v/>
      </c>
      <c r="L25" s="5" t="str">
        <f t="shared" si="4"/>
        <v/>
      </c>
      <c r="M25" s="1" t="str">
        <f t="shared" si="4"/>
        <v/>
      </c>
      <c r="N25" s="7"/>
      <c r="O25" s="107"/>
      <c r="P25" s="141" t="s">
        <v>61</v>
      </c>
      <c r="Q25" s="120">
        <f t="shared" ca="1" si="1"/>
        <v>0</v>
      </c>
      <c r="R25" s="120">
        <f t="shared" ca="1" si="1"/>
        <v>0</v>
      </c>
      <c r="S25" s="120">
        <f t="shared" ca="1" si="1"/>
        <v>0</v>
      </c>
      <c r="T25" s="142" t="s">
        <v>17</v>
      </c>
      <c r="U25" s="120">
        <f t="shared" ca="1" si="2"/>
        <v>0</v>
      </c>
      <c r="V25" s="120">
        <f t="shared" ca="1" si="2"/>
        <v>0</v>
      </c>
      <c r="W25" s="120">
        <f t="shared" ca="1" si="2"/>
        <v>0</v>
      </c>
      <c r="X25" s="15" t="s">
        <v>7</v>
      </c>
      <c r="Y25" s="15" t="s">
        <v>76</v>
      </c>
      <c r="Z25" s="132"/>
    </row>
    <row r="26" spans="1:26" s="132" customFormat="1" ht="18" customHeight="1" x14ac:dyDescent="0.2">
      <c r="A26" s="2">
        <f>Congé!E26</f>
        <v>3</v>
      </c>
      <c r="B26" s="2" t="str">
        <f>Congé!F26</f>
        <v>ORIOL</v>
      </c>
      <c r="C26" s="1" t="str">
        <f t="shared" si="4"/>
        <v/>
      </c>
      <c r="D26" s="5" t="str">
        <f t="shared" si="4"/>
        <v/>
      </c>
      <c r="E26" s="1" t="str">
        <f t="shared" si="4"/>
        <v/>
      </c>
      <c r="F26" s="1" t="str">
        <f t="shared" si="4"/>
        <v/>
      </c>
      <c r="G26" s="1" t="str">
        <f t="shared" si="4"/>
        <v/>
      </c>
      <c r="H26" s="1" t="str">
        <f t="shared" si="4"/>
        <v/>
      </c>
      <c r="I26" s="5" t="str">
        <f t="shared" si="4"/>
        <v/>
      </c>
      <c r="J26" s="5" t="str">
        <f t="shared" si="4"/>
        <v/>
      </c>
      <c r="K26" s="5" t="str">
        <f t="shared" si="4"/>
        <v/>
      </c>
      <c r="L26" s="5" t="str">
        <f t="shared" si="4"/>
        <v/>
      </c>
      <c r="M26" s="1" t="str">
        <f t="shared" si="4"/>
        <v/>
      </c>
      <c r="N26" s="7"/>
      <c r="O26" s="130"/>
      <c r="P26" s="25" t="s">
        <v>14</v>
      </c>
      <c r="Q26" s="120">
        <f t="shared" ca="1" si="1"/>
        <v>0</v>
      </c>
      <c r="R26" s="120">
        <f t="shared" ca="1" si="1"/>
        <v>0</v>
      </c>
      <c r="S26" s="120">
        <f t="shared" ca="1" si="1"/>
        <v>0</v>
      </c>
      <c r="T26" s="142" t="s">
        <v>40</v>
      </c>
      <c r="U26" s="120">
        <f t="shared" ca="1" si="2"/>
        <v>0</v>
      </c>
      <c r="V26" s="120">
        <f t="shared" ca="1" si="2"/>
        <v>0</v>
      </c>
      <c r="W26" s="120">
        <f t="shared" ca="1" si="2"/>
        <v>0</v>
      </c>
      <c r="X26" s="15" t="s">
        <v>43</v>
      </c>
      <c r="Y26" s="15" t="s">
        <v>77</v>
      </c>
      <c r="Z26" s="14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" t="str">
        <f t="shared" si="4"/>
        <v/>
      </c>
      <c r="D27" s="5" t="str">
        <f t="shared" si="4"/>
        <v/>
      </c>
      <c r="E27" s="1" t="str">
        <f t="shared" si="4"/>
        <v/>
      </c>
      <c r="F27" s="1" t="str">
        <f t="shared" si="4"/>
        <v/>
      </c>
      <c r="G27" s="1" t="str">
        <f t="shared" si="4"/>
        <v/>
      </c>
      <c r="H27" s="1" t="str">
        <f t="shared" si="4"/>
        <v/>
      </c>
      <c r="I27" s="5" t="str">
        <f t="shared" si="4"/>
        <v>12h</v>
      </c>
      <c r="J27" s="5" t="str">
        <f t="shared" si="4"/>
        <v/>
      </c>
      <c r="K27" s="5" t="str">
        <f t="shared" si="4"/>
        <v/>
      </c>
      <c r="L27" s="5" t="str">
        <f t="shared" si="4"/>
        <v/>
      </c>
      <c r="M27" s="1" t="str">
        <f t="shared" si="4"/>
        <v/>
      </c>
      <c r="N27" s="7"/>
      <c r="O27" s="107"/>
      <c r="P27" s="24" t="s">
        <v>8</v>
      </c>
      <c r="Q27" s="120">
        <f t="shared" ca="1" si="1"/>
        <v>0</v>
      </c>
      <c r="R27" s="120">
        <f t="shared" ca="1" si="1"/>
        <v>0</v>
      </c>
      <c r="S27" s="120">
        <f t="shared" ca="1" si="1"/>
        <v>0</v>
      </c>
      <c r="T27" s="143" t="s">
        <v>9</v>
      </c>
      <c r="U27" s="120">
        <f t="shared" ca="1" si="2"/>
        <v>0</v>
      </c>
      <c r="V27" s="120">
        <f t="shared" ca="1" si="2"/>
        <v>0</v>
      </c>
      <c r="W27" s="120">
        <f t="shared" ca="1" si="2"/>
        <v>0</v>
      </c>
      <c r="X27" s="16" t="s">
        <v>51</v>
      </c>
      <c r="Y27" s="20" t="s">
        <v>78</v>
      </c>
      <c r="Z27" s="132"/>
    </row>
    <row r="28" spans="1:26" s="132" customFormat="1" ht="18" customHeight="1" x14ac:dyDescent="0.2">
      <c r="A28" s="2">
        <f>Congé!E28</f>
        <v>4</v>
      </c>
      <c r="B28" s="2" t="str">
        <f>Congé!F28</f>
        <v>FLORES</v>
      </c>
      <c r="C28" s="1" t="str">
        <f t="shared" si="4"/>
        <v>12h</v>
      </c>
      <c r="D28" s="5" t="str">
        <f t="shared" si="4"/>
        <v/>
      </c>
      <c r="E28" s="1" t="str">
        <f t="shared" si="4"/>
        <v/>
      </c>
      <c r="F28" s="1" t="str">
        <f t="shared" si="4"/>
        <v/>
      </c>
      <c r="G28" s="1" t="str">
        <f t="shared" si="4"/>
        <v/>
      </c>
      <c r="H28" s="1" t="str">
        <f t="shared" si="4"/>
        <v/>
      </c>
      <c r="I28" s="5" t="str">
        <f t="shared" si="4"/>
        <v/>
      </c>
      <c r="J28" s="5" t="str">
        <f t="shared" si="4"/>
        <v/>
      </c>
      <c r="K28" s="5" t="str">
        <f t="shared" si="4"/>
        <v/>
      </c>
      <c r="L28" s="5" t="str">
        <f t="shared" si="4"/>
        <v/>
      </c>
      <c r="M28" s="1" t="str">
        <f t="shared" si="4"/>
        <v/>
      </c>
      <c r="N28" s="7"/>
      <c r="O28" s="130"/>
      <c r="P28" s="24" t="s">
        <v>16</v>
      </c>
      <c r="Q28" s="120">
        <f t="shared" ca="1" si="1"/>
        <v>0</v>
      </c>
      <c r="R28" s="120">
        <f t="shared" ca="1" si="1"/>
        <v>0</v>
      </c>
      <c r="S28" s="120">
        <f t="shared" ca="1" si="1"/>
        <v>0</v>
      </c>
      <c r="T28" s="143" t="s">
        <v>37</v>
      </c>
      <c r="U28" s="120">
        <f t="shared" ca="1" si="2"/>
        <v>0</v>
      </c>
      <c r="V28" s="120">
        <f t="shared" ca="1" si="2"/>
        <v>0</v>
      </c>
      <c r="W28" s="120">
        <f t="shared" ca="1" si="2"/>
        <v>0</v>
      </c>
      <c r="X28" s="20" t="s">
        <v>52</v>
      </c>
      <c r="Y28" s="20" t="s">
        <v>79</v>
      </c>
      <c r="Z28" s="14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" t="str">
        <f t="shared" si="4"/>
        <v/>
      </c>
      <c r="D29" s="5" t="str">
        <f t="shared" si="4"/>
        <v/>
      </c>
      <c r="E29" s="1" t="str">
        <f t="shared" si="4"/>
        <v/>
      </c>
      <c r="F29" s="1" t="str">
        <f t="shared" si="4"/>
        <v/>
      </c>
      <c r="G29" s="1" t="str">
        <f t="shared" si="4"/>
        <v/>
      </c>
      <c r="H29" s="1" t="str">
        <f t="shared" si="4"/>
        <v/>
      </c>
      <c r="I29" s="5" t="str">
        <f t="shared" si="4"/>
        <v/>
      </c>
      <c r="J29" s="5" t="str">
        <f t="shared" si="4"/>
        <v/>
      </c>
      <c r="K29" s="5" t="str">
        <f t="shared" si="4"/>
        <v/>
      </c>
      <c r="L29" s="5" t="str">
        <f t="shared" si="4"/>
        <v/>
      </c>
      <c r="M29" s="1" t="str">
        <f t="shared" si="4"/>
        <v/>
      </c>
      <c r="N29" s="7"/>
      <c r="O29" s="107"/>
      <c r="P29" s="142" t="s">
        <v>40</v>
      </c>
      <c r="Q29" s="120">
        <f t="shared" ca="1" si="1"/>
        <v>0</v>
      </c>
      <c r="R29" s="120">
        <f t="shared" ca="1" si="1"/>
        <v>0</v>
      </c>
      <c r="S29" s="120">
        <f t="shared" ca="1" si="1"/>
        <v>0</v>
      </c>
      <c r="T29" s="144" t="s">
        <v>10</v>
      </c>
      <c r="U29" s="120">
        <f t="shared" ca="1" si="2"/>
        <v>0</v>
      </c>
      <c r="V29" s="120">
        <f t="shared" ca="1" si="2"/>
        <v>0</v>
      </c>
      <c r="W29" s="120">
        <f t="shared" ca="1" si="2"/>
        <v>0</v>
      </c>
      <c r="X29" s="16" t="s">
        <v>53</v>
      </c>
      <c r="Y29" s="30" t="s">
        <v>80</v>
      </c>
      <c r="Z29" s="14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" t="str">
        <f t="shared" si="4"/>
        <v/>
      </c>
      <c r="D30" s="5" t="str">
        <f t="shared" si="4"/>
        <v/>
      </c>
      <c r="E30" s="1" t="str">
        <f t="shared" si="4"/>
        <v/>
      </c>
      <c r="F30" s="1" t="str">
        <f t="shared" si="4"/>
        <v/>
      </c>
      <c r="G30" s="1" t="str">
        <f t="shared" si="4"/>
        <v>12h</v>
      </c>
      <c r="H30" s="1" t="str">
        <f t="shared" si="4"/>
        <v/>
      </c>
      <c r="I30" s="5" t="str">
        <f t="shared" si="4"/>
        <v/>
      </c>
      <c r="J30" s="5" t="str">
        <f t="shared" si="4"/>
        <v/>
      </c>
      <c r="K30" s="5" t="str">
        <f t="shared" si="4"/>
        <v/>
      </c>
      <c r="L30" s="5" t="str">
        <f t="shared" si="4"/>
        <v/>
      </c>
      <c r="M30" s="1" t="str">
        <f t="shared" si="4"/>
        <v/>
      </c>
      <c r="N30" s="7"/>
      <c r="O30" s="107"/>
      <c r="P30" s="143" t="s">
        <v>9</v>
      </c>
      <c r="Q30" s="120">
        <f t="shared" ca="1" si="1"/>
        <v>0</v>
      </c>
      <c r="R30" s="120">
        <f t="shared" ca="1" si="1"/>
        <v>0</v>
      </c>
      <c r="S30" s="120">
        <f t="shared" ca="1" si="1"/>
        <v>0</v>
      </c>
      <c r="T30" s="145" t="s">
        <v>32</v>
      </c>
      <c r="U30" s="120">
        <f t="shared" ca="1" si="2"/>
        <v>0</v>
      </c>
      <c r="V30" s="120">
        <f t="shared" ca="1" si="2"/>
        <v>0</v>
      </c>
      <c r="W30" s="120">
        <f t="shared" ca="1" si="2"/>
        <v>0</v>
      </c>
      <c r="X30" s="16" t="s">
        <v>54</v>
      </c>
      <c r="Y30" s="140"/>
      <c r="Z30" s="14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4"/>
        <v/>
      </c>
      <c r="D31" s="5" t="str">
        <f t="shared" si="4"/>
        <v/>
      </c>
      <c r="E31" s="1" t="str">
        <f t="shared" si="4"/>
        <v/>
      </c>
      <c r="F31" s="1" t="str">
        <f t="shared" si="4"/>
        <v/>
      </c>
      <c r="G31" s="1" t="str">
        <f t="shared" si="4"/>
        <v/>
      </c>
      <c r="H31" s="1" t="str">
        <f t="shared" si="4"/>
        <v/>
      </c>
      <c r="I31" s="5" t="str">
        <f t="shared" si="4"/>
        <v/>
      </c>
      <c r="J31" s="5" t="str">
        <f t="shared" si="4"/>
        <v/>
      </c>
      <c r="K31" s="5" t="str">
        <f t="shared" si="4"/>
        <v/>
      </c>
      <c r="L31" s="35" t="s">
        <v>57</v>
      </c>
      <c r="M31" s="1" t="str">
        <f t="shared" si="4"/>
        <v/>
      </c>
      <c r="N31" s="7"/>
      <c r="O31" s="107"/>
      <c r="P31" s="143" t="s">
        <v>36</v>
      </c>
      <c r="Q31" s="120">
        <f t="shared" ca="1" si="1"/>
        <v>0</v>
      </c>
      <c r="R31" s="120">
        <f t="shared" ca="1" si="1"/>
        <v>0</v>
      </c>
      <c r="S31" s="120">
        <f t="shared" ca="1" si="1"/>
        <v>0</v>
      </c>
      <c r="T31" s="10" t="s">
        <v>4</v>
      </c>
      <c r="U31" s="120">
        <f t="shared" ca="1" si="2"/>
        <v>0</v>
      </c>
      <c r="V31" s="120">
        <f t="shared" ca="1" si="2"/>
        <v>0</v>
      </c>
      <c r="W31" s="120">
        <f t="shared" ca="1" si="2"/>
        <v>0</v>
      </c>
      <c r="X31" s="18" t="s">
        <v>55</v>
      </c>
      <c r="Y31" s="132"/>
    </row>
    <row r="32" spans="1:26" s="132" customFormat="1" ht="18" hidden="1" customHeight="1" x14ac:dyDescent="0.2">
      <c r="A32" s="2">
        <f>Congé!E32</f>
        <v>0</v>
      </c>
      <c r="B32" s="2">
        <f>Congé!F32</f>
        <v>0</v>
      </c>
      <c r="C32" s="1" t="str">
        <f t="shared" si="4"/>
        <v/>
      </c>
      <c r="D32" s="5" t="str">
        <f t="shared" si="4"/>
        <v/>
      </c>
      <c r="E32" s="1" t="str">
        <f t="shared" si="4"/>
        <v/>
      </c>
      <c r="F32" s="1" t="str">
        <f t="shared" si="4"/>
        <v/>
      </c>
      <c r="G32" s="1" t="str">
        <f t="shared" si="4"/>
        <v/>
      </c>
      <c r="H32" s="1" t="str">
        <f t="shared" si="4"/>
        <v/>
      </c>
      <c r="I32" s="5" t="str">
        <f t="shared" si="4"/>
        <v/>
      </c>
      <c r="J32" s="5" t="str">
        <f t="shared" si="4"/>
        <v/>
      </c>
      <c r="K32" s="5" t="str">
        <f t="shared" si="4"/>
        <v/>
      </c>
      <c r="L32" s="5" t="str">
        <f t="shared" si="4"/>
        <v/>
      </c>
      <c r="M32" s="1" t="str">
        <f t="shared" si="4"/>
        <v>12h</v>
      </c>
      <c r="N32" s="7"/>
      <c r="O32" s="130"/>
      <c r="Q32" s="120">
        <f t="shared" ca="1" si="1"/>
        <v>0</v>
      </c>
      <c r="R32" s="120">
        <f t="shared" ca="1" si="1"/>
        <v>0</v>
      </c>
      <c r="S32" s="120">
        <f t="shared" ca="1" si="1"/>
        <v>0</v>
      </c>
      <c r="U32" s="120">
        <f t="shared" ca="1" si="2"/>
        <v>0</v>
      </c>
      <c r="V32" s="120">
        <f t="shared" ca="1" si="2"/>
        <v>0</v>
      </c>
      <c r="W32" s="120">
        <f t="shared" ca="1" si="2"/>
        <v>0</v>
      </c>
      <c r="X32" s="140"/>
      <c r="Y32" s="140"/>
    </row>
    <row r="33" spans="1:30" ht="18" customHeight="1" x14ac:dyDescent="0.2">
      <c r="A33" s="2">
        <f>Congé!E33</f>
        <v>5</v>
      </c>
      <c r="B33" s="2" t="str">
        <f>Congé!F33</f>
        <v>DECITRE</v>
      </c>
      <c r="C33" s="1" t="str">
        <f t="shared" si="4"/>
        <v/>
      </c>
      <c r="D33" s="5" t="str">
        <f t="shared" si="4"/>
        <v>12h</v>
      </c>
      <c r="E33" s="1" t="str">
        <f t="shared" ref="C33:M52" si="6">IF($A33=E$5,"12h",IF($A33="","",""))</f>
        <v/>
      </c>
      <c r="F33" s="1" t="str">
        <f t="shared" si="6"/>
        <v/>
      </c>
      <c r="G33" s="1" t="str">
        <f t="shared" si="6"/>
        <v/>
      </c>
      <c r="H33" s="1" t="str">
        <f t="shared" si="6"/>
        <v/>
      </c>
      <c r="I33" s="5" t="str">
        <f t="shared" si="6"/>
        <v/>
      </c>
      <c r="J33" s="5" t="str">
        <f t="shared" si="6"/>
        <v/>
      </c>
      <c r="K33" s="5" t="str">
        <f t="shared" si="6"/>
        <v/>
      </c>
      <c r="L33" s="5" t="str">
        <f t="shared" si="6"/>
        <v/>
      </c>
      <c r="M33" s="1" t="str">
        <f t="shared" si="6"/>
        <v/>
      </c>
      <c r="N33" s="7"/>
      <c r="O33" s="107"/>
      <c r="P33" s="144" t="s">
        <v>10</v>
      </c>
      <c r="Q33" s="120">
        <f t="shared" ca="1" si="1"/>
        <v>0</v>
      </c>
      <c r="R33" s="120">
        <f t="shared" ca="1" si="1"/>
        <v>0</v>
      </c>
      <c r="S33" s="120">
        <f t="shared" ca="1" si="1"/>
        <v>0</v>
      </c>
      <c r="T33" s="146" t="s">
        <v>3</v>
      </c>
      <c r="U33" s="120">
        <f t="shared" ca="1" si="2"/>
        <v>0</v>
      </c>
      <c r="V33" s="120">
        <f t="shared" ca="1" si="2"/>
        <v>0</v>
      </c>
      <c r="W33" s="120">
        <f t="shared" ca="1" si="2"/>
        <v>0</v>
      </c>
      <c r="X33" s="21" t="s">
        <v>56</v>
      </c>
      <c r="Y33" s="132"/>
    </row>
    <row r="34" spans="1:30" s="13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30"/>
      <c r="Q34" s="120">
        <f t="shared" ca="1" si="1"/>
        <v>0</v>
      </c>
      <c r="R34" s="120">
        <f t="shared" ca="1" si="1"/>
        <v>0</v>
      </c>
      <c r="S34" s="120">
        <f t="shared" ca="1" si="1"/>
        <v>0</v>
      </c>
      <c r="U34" s="120">
        <f t="shared" ca="1" si="2"/>
        <v>0</v>
      </c>
      <c r="V34" s="120">
        <f t="shared" ca="1" si="2"/>
        <v>0</v>
      </c>
      <c r="W34" s="120">
        <f t="shared" ca="1" si="2"/>
        <v>0</v>
      </c>
      <c r="Y34" s="140"/>
      <c r="Z34" s="140"/>
    </row>
    <row r="35" spans="1:30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51" si="7">IF($A35=C$5,"12h",IF($A35="","",""))</f>
        <v/>
      </c>
      <c r="D35" s="5" t="str">
        <f t="shared" si="6"/>
        <v/>
      </c>
      <c r="E35" s="1" t="str">
        <f t="shared" si="6"/>
        <v>12h</v>
      </c>
      <c r="F35" s="1" t="str">
        <f t="shared" si="6"/>
        <v/>
      </c>
      <c r="G35" s="1" t="str">
        <f t="shared" si="6"/>
        <v/>
      </c>
      <c r="H35" s="1" t="str">
        <f t="shared" si="6"/>
        <v/>
      </c>
      <c r="I35" s="5" t="str">
        <f t="shared" si="6"/>
        <v/>
      </c>
      <c r="J35" s="5" t="str">
        <f t="shared" si="6"/>
        <v/>
      </c>
      <c r="K35" s="5" t="str">
        <f t="shared" si="6"/>
        <v/>
      </c>
      <c r="L35" s="5" t="str">
        <f t="shared" si="6"/>
        <v/>
      </c>
      <c r="M35" s="1" t="str">
        <f t="shared" si="6"/>
        <v/>
      </c>
      <c r="N35" s="7"/>
      <c r="O35" s="107"/>
      <c r="P35" s="144" t="s">
        <v>31</v>
      </c>
      <c r="Q35" s="120">
        <f t="shared" ca="1" si="1"/>
        <v>0</v>
      </c>
      <c r="R35" s="120">
        <f t="shared" ca="1" si="1"/>
        <v>0</v>
      </c>
      <c r="S35" s="120">
        <f t="shared" ca="1" si="1"/>
        <v>0</v>
      </c>
      <c r="T35" s="147" t="s">
        <v>26</v>
      </c>
      <c r="U35" s="120">
        <f t="shared" ca="1" si="2"/>
        <v>0</v>
      </c>
      <c r="V35" s="120">
        <f t="shared" ca="1" si="2"/>
        <v>0</v>
      </c>
      <c r="W35" s="120">
        <f t="shared" ca="1" si="2"/>
        <v>0</v>
      </c>
      <c r="X35" s="17" t="s">
        <v>11</v>
      </c>
      <c r="Y35" s="140"/>
      <c r="Z35" s="140"/>
    </row>
    <row r="36" spans="1:30" ht="18" customHeight="1" x14ac:dyDescent="0.2">
      <c r="A36" s="2">
        <f>Congé!E36</f>
        <v>7</v>
      </c>
      <c r="B36" s="2" t="str">
        <f>Congé!F36</f>
        <v>GUEROULT</v>
      </c>
      <c r="C36" s="1" t="str">
        <f t="shared" si="7"/>
        <v/>
      </c>
      <c r="D36" s="5" t="str">
        <f t="shared" si="6"/>
        <v/>
      </c>
      <c r="E36" s="1" t="str">
        <f t="shared" si="6"/>
        <v/>
      </c>
      <c r="F36" s="1" t="str">
        <f t="shared" si="6"/>
        <v>12h</v>
      </c>
      <c r="G36" s="1" t="str">
        <f t="shared" si="6"/>
        <v/>
      </c>
      <c r="H36" s="1" t="str">
        <f t="shared" si="6"/>
        <v/>
      </c>
      <c r="I36" s="5" t="str">
        <f t="shared" si="6"/>
        <v/>
      </c>
      <c r="J36" s="5" t="str">
        <f t="shared" si="6"/>
        <v/>
      </c>
      <c r="K36" s="5" t="str">
        <f t="shared" si="6"/>
        <v/>
      </c>
      <c r="L36" s="5" t="str">
        <f t="shared" si="6"/>
        <v/>
      </c>
      <c r="M36" s="1" t="str">
        <f t="shared" si="6"/>
        <v/>
      </c>
      <c r="N36" s="7"/>
      <c r="O36" s="107"/>
      <c r="P36" s="10" t="s">
        <v>4</v>
      </c>
      <c r="Q36" s="120">
        <f t="shared" ca="1" si="1"/>
        <v>0</v>
      </c>
      <c r="R36" s="120">
        <f t="shared" ca="1" si="1"/>
        <v>0</v>
      </c>
      <c r="S36" s="120">
        <f t="shared" ca="1" si="1"/>
        <v>0</v>
      </c>
      <c r="T36" s="148" t="s">
        <v>13</v>
      </c>
      <c r="U36" s="120">
        <f t="shared" ca="1" si="2"/>
        <v>0</v>
      </c>
      <c r="V36" s="120">
        <f t="shared" ca="1" si="2"/>
        <v>0</v>
      </c>
      <c r="W36" s="120">
        <f t="shared" ca="1" si="2"/>
        <v>0</v>
      </c>
      <c r="X36" s="17" t="s">
        <v>12</v>
      </c>
      <c r="Y36" s="140"/>
      <c r="Z36" s="140"/>
    </row>
    <row r="37" spans="1:30" ht="18" customHeight="1" x14ac:dyDescent="0.2">
      <c r="A37" s="2">
        <f>Congé!E37</f>
        <v>1</v>
      </c>
      <c r="B37" s="2" t="str">
        <f>Congé!F37</f>
        <v>SALMI</v>
      </c>
      <c r="C37" s="1" t="str">
        <f t="shared" si="7"/>
        <v/>
      </c>
      <c r="D37" s="5" t="str">
        <f t="shared" si="6"/>
        <v/>
      </c>
      <c r="E37" s="1" t="str">
        <f t="shared" si="6"/>
        <v/>
      </c>
      <c r="F37" s="1" t="str">
        <f t="shared" si="6"/>
        <v/>
      </c>
      <c r="G37" s="1" t="str">
        <f t="shared" si="6"/>
        <v/>
      </c>
      <c r="H37" s="1" t="str">
        <f t="shared" si="6"/>
        <v/>
      </c>
      <c r="I37" s="5" t="str">
        <f t="shared" si="6"/>
        <v/>
      </c>
      <c r="J37" s="5" t="str">
        <f t="shared" si="6"/>
        <v>12h</v>
      </c>
      <c r="K37" s="5" t="str">
        <f t="shared" si="6"/>
        <v/>
      </c>
      <c r="L37" s="5" t="str">
        <f t="shared" si="6"/>
        <v/>
      </c>
      <c r="M37" s="1" t="str">
        <f t="shared" si="6"/>
        <v/>
      </c>
      <c r="N37" s="7"/>
      <c r="O37" s="107"/>
      <c r="P37" s="146" t="s">
        <v>3</v>
      </c>
      <c r="Q37" s="120">
        <f t="shared" ca="1" si="1"/>
        <v>0</v>
      </c>
      <c r="R37" s="120">
        <f t="shared" ca="1" si="1"/>
        <v>0</v>
      </c>
      <c r="S37" s="120">
        <f t="shared" ca="1" si="1"/>
        <v>0</v>
      </c>
      <c r="T37" s="149" t="s">
        <v>42</v>
      </c>
      <c r="U37" s="120">
        <f t="shared" ca="1" si="2"/>
        <v>0</v>
      </c>
      <c r="V37" s="120">
        <f t="shared" ca="1" si="2"/>
        <v>0</v>
      </c>
      <c r="W37" s="120">
        <f t="shared" ca="1" si="2"/>
        <v>0</v>
      </c>
      <c r="X37" s="17" t="s">
        <v>44</v>
      </c>
      <c r="Y37" s="140"/>
      <c r="Z37" s="140"/>
    </row>
    <row r="38" spans="1:30" ht="18" customHeight="1" x14ac:dyDescent="0.2">
      <c r="A38" s="2">
        <f>Congé!E38</f>
        <v>7</v>
      </c>
      <c r="B38" s="2" t="str">
        <f>Congé!F38</f>
        <v>DYLIK</v>
      </c>
      <c r="C38" s="1" t="str">
        <f t="shared" si="7"/>
        <v/>
      </c>
      <c r="D38" s="5" t="str">
        <f t="shared" si="6"/>
        <v/>
      </c>
      <c r="E38" s="1" t="str">
        <f t="shared" si="6"/>
        <v/>
      </c>
      <c r="F38" s="1" t="str">
        <f t="shared" si="6"/>
        <v>12h</v>
      </c>
      <c r="G38" s="1" t="str">
        <f t="shared" si="6"/>
        <v/>
      </c>
      <c r="H38" s="1" t="str">
        <f t="shared" si="6"/>
        <v/>
      </c>
      <c r="I38" s="5" t="str">
        <f t="shared" si="6"/>
        <v/>
      </c>
      <c r="J38" s="5" t="str">
        <f t="shared" si="6"/>
        <v/>
      </c>
      <c r="K38" s="5" t="str">
        <f t="shared" si="6"/>
        <v/>
      </c>
      <c r="L38" s="5" t="str">
        <f t="shared" si="6"/>
        <v/>
      </c>
      <c r="M38" s="1" t="str">
        <f t="shared" si="6"/>
        <v/>
      </c>
      <c r="N38" s="7"/>
      <c r="O38" s="107"/>
      <c r="P38" s="147" t="s">
        <v>26</v>
      </c>
      <c r="Q38" s="120">
        <f t="shared" ca="1" si="1"/>
        <v>0</v>
      </c>
      <c r="R38" s="120">
        <f t="shared" ca="1" si="1"/>
        <v>0</v>
      </c>
      <c r="S38" s="120">
        <f t="shared" ca="1" si="1"/>
        <v>0</v>
      </c>
      <c r="T38" s="35" t="s">
        <v>57</v>
      </c>
      <c r="U38" s="120">
        <f t="shared" ca="1" si="2"/>
        <v>0</v>
      </c>
      <c r="V38" s="120">
        <f t="shared" ca="1" si="2"/>
        <v>1</v>
      </c>
      <c r="W38" s="120">
        <f t="shared" ca="1" si="2"/>
        <v>1</v>
      </c>
      <c r="X38" s="140"/>
      <c r="Y38" s="140"/>
      <c r="Z38" s="140"/>
      <c r="AA38" s="132"/>
      <c r="AB38" s="132"/>
      <c r="AC38" s="132"/>
      <c r="AD38" s="132"/>
    </row>
    <row r="39" spans="1:30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07"/>
      <c r="Q39" s="120">
        <f t="shared" ca="1" si="1"/>
        <v>0</v>
      </c>
      <c r="R39" s="120">
        <f t="shared" ca="1" si="1"/>
        <v>0</v>
      </c>
      <c r="S39" s="120">
        <f t="shared" ca="1" si="1"/>
        <v>0</v>
      </c>
      <c r="T39" s="140"/>
      <c r="U39" s="120">
        <f t="shared" ca="1" si="2"/>
        <v>0</v>
      </c>
      <c r="V39" s="120">
        <f t="shared" ca="1" si="2"/>
        <v>0</v>
      </c>
      <c r="W39" s="120">
        <f t="shared" ca="1" si="2"/>
        <v>0</v>
      </c>
      <c r="X39" s="140"/>
      <c r="Y39" s="140"/>
      <c r="Z39" s="140"/>
    </row>
    <row r="40" spans="1:30" ht="18" customHeight="1" x14ac:dyDescent="0.2">
      <c r="A40" s="2">
        <f>Congé!E40</f>
        <v>9</v>
      </c>
      <c r="B40" s="2" t="str">
        <f>Congé!F40</f>
        <v>MONTALEGRE</v>
      </c>
      <c r="C40" s="1" t="str">
        <f t="shared" si="7"/>
        <v/>
      </c>
      <c r="D40" s="5" t="str">
        <f t="shared" si="6"/>
        <v/>
      </c>
      <c r="E40" s="1" t="str">
        <f t="shared" si="6"/>
        <v/>
      </c>
      <c r="F40" s="1" t="str">
        <f t="shared" si="6"/>
        <v/>
      </c>
      <c r="G40" s="1" t="str">
        <f t="shared" si="6"/>
        <v/>
      </c>
      <c r="H40" s="1" t="str">
        <f t="shared" si="6"/>
        <v>12h</v>
      </c>
      <c r="I40" s="5" t="str">
        <f t="shared" si="6"/>
        <v/>
      </c>
      <c r="J40" s="5" t="str">
        <f t="shared" si="6"/>
        <v/>
      </c>
      <c r="K40" s="5" t="str">
        <f t="shared" si="6"/>
        <v/>
      </c>
      <c r="L40" s="5" t="str">
        <f t="shared" si="6"/>
        <v/>
      </c>
      <c r="M40" s="1" t="str">
        <f t="shared" si="6"/>
        <v/>
      </c>
      <c r="N40" s="7"/>
      <c r="O40" s="107"/>
      <c r="P40" s="27" t="s">
        <v>163</v>
      </c>
      <c r="Q40" s="120">
        <f t="shared" ca="1" si="1"/>
        <v>0</v>
      </c>
      <c r="R40" s="120">
        <f t="shared" ca="1" si="1"/>
        <v>0</v>
      </c>
      <c r="S40" s="120">
        <f t="shared" ca="1" si="1"/>
        <v>0</v>
      </c>
      <c r="T40" s="150" t="s">
        <v>169</v>
      </c>
      <c r="U40" s="120">
        <f t="shared" ca="1" si="2"/>
        <v>0</v>
      </c>
      <c r="V40" s="120">
        <f t="shared" ca="1" si="2"/>
        <v>0</v>
      </c>
      <c r="W40" s="120">
        <f t="shared" ca="1" si="2"/>
        <v>0</v>
      </c>
      <c r="X40" s="140"/>
      <c r="Y40" s="140"/>
      <c r="Z40" s="140"/>
    </row>
    <row r="41" spans="1:30" ht="18" customHeight="1" x14ac:dyDescent="0.2">
      <c r="A41" s="2">
        <f>Congé!E41</f>
        <v>9</v>
      </c>
      <c r="B41" s="2" t="str">
        <f>Congé!F41</f>
        <v>SERANO G</v>
      </c>
      <c r="C41" s="1" t="str">
        <f t="shared" si="7"/>
        <v/>
      </c>
      <c r="D41" s="5" t="str">
        <f t="shared" si="6"/>
        <v/>
      </c>
      <c r="E41" s="1" t="str">
        <f t="shared" si="6"/>
        <v/>
      </c>
      <c r="F41" s="1" t="str">
        <f t="shared" si="6"/>
        <v/>
      </c>
      <c r="G41" s="1" t="str">
        <f t="shared" si="6"/>
        <v/>
      </c>
      <c r="H41" s="1" t="str">
        <f t="shared" si="6"/>
        <v>12h</v>
      </c>
      <c r="I41" s="5" t="str">
        <f t="shared" si="6"/>
        <v/>
      </c>
      <c r="J41" s="5" t="str">
        <f t="shared" si="6"/>
        <v/>
      </c>
      <c r="K41" s="5" t="str">
        <f t="shared" si="6"/>
        <v/>
      </c>
      <c r="L41" s="5" t="str">
        <f t="shared" si="6"/>
        <v/>
      </c>
      <c r="M41" s="1" t="str">
        <f t="shared" si="6"/>
        <v/>
      </c>
      <c r="N41" s="7"/>
      <c r="O41" s="107"/>
      <c r="P41" s="149" t="s">
        <v>42</v>
      </c>
      <c r="Q41" s="120">
        <f t="shared" ca="1" si="1"/>
        <v>0</v>
      </c>
      <c r="R41" s="120">
        <f t="shared" ca="1" si="1"/>
        <v>0</v>
      </c>
      <c r="S41" s="120">
        <f t="shared" ca="1" si="1"/>
        <v>0</v>
      </c>
      <c r="T41" s="27" t="s">
        <v>163</v>
      </c>
      <c r="U41" s="120">
        <f t="shared" ca="1" si="2"/>
        <v>0</v>
      </c>
      <c r="V41" s="120">
        <f t="shared" ca="1" si="2"/>
        <v>0</v>
      </c>
      <c r="W41" s="120">
        <f t="shared" ca="1" si="2"/>
        <v>0</v>
      </c>
      <c r="X41" s="140"/>
      <c r="Y41" s="140"/>
      <c r="Z41" s="140"/>
    </row>
    <row r="42" spans="1:30" ht="18" customHeight="1" x14ac:dyDescent="0.2">
      <c r="A42" s="2">
        <f>Congé!E42</f>
        <v>7</v>
      </c>
      <c r="B42" s="2" t="str">
        <f>Congé!F42</f>
        <v>LANCIAL</v>
      </c>
      <c r="C42" s="1" t="str">
        <f t="shared" si="7"/>
        <v/>
      </c>
      <c r="D42" s="5" t="str">
        <f t="shared" si="6"/>
        <v/>
      </c>
      <c r="E42" s="1" t="str">
        <f t="shared" si="6"/>
        <v/>
      </c>
      <c r="F42" s="1" t="str">
        <f t="shared" si="6"/>
        <v>12h</v>
      </c>
      <c r="G42" s="1" t="str">
        <f t="shared" si="6"/>
        <v/>
      </c>
      <c r="H42" s="1" t="str">
        <f t="shared" si="6"/>
        <v/>
      </c>
      <c r="I42" s="5" t="str">
        <f t="shared" si="6"/>
        <v/>
      </c>
      <c r="J42" s="5" t="str">
        <f t="shared" si="6"/>
        <v/>
      </c>
      <c r="K42" s="5" t="str">
        <f t="shared" si="6"/>
        <v/>
      </c>
      <c r="L42" s="5" t="str">
        <f t="shared" si="6"/>
        <v/>
      </c>
      <c r="M42" s="1" t="str">
        <f t="shared" si="6"/>
        <v/>
      </c>
      <c r="N42" s="7"/>
      <c r="O42" s="107"/>
      <c r="P42" s="138" t="s">
        <v>85</v>
      </c>
      <c r="Q42" s="120">
        <f t="shared" ca="1" si="1"/>
        <v>0</v>
      </c>
      <c r="R42" s="120">
        <f t="shared" ca="1" si="1"/>
        <v>0</v>
      </c>
      <c r="S42" s="120">
        <f t="shared" ca="1" si="1"/>
        <v>0</v>
      </c>
      <c r="T42" s="140"/>
      <c r="U42" s="120">
        <f t="shared" ca="1" si="2"/>
        <v>0</v>
      </c>
      <c r="V42" s="120">
        <f t="shared" ca="1" si="2"/>
        <v>0</v>
      </c>
      <c r="W42" s="120">
        <f t="shared" ca="1" si="2"/>
        <v>0</v>
      </c>
      <c r="X42" s="140"/>
      <c r="Y42" s="140"/>
      <c r="Z42" s="140"/>
    </row>
    <row r="43" spans="1:30" ht="18" customHeight="1" x14ac:dyDescent="0.2">
      <c r="A43" s="2">
        <f>Congé!E43</f>
        <v>8</v>
      </c>
      <c r="B43" s="2" t="str">
        <f>Congé!F43</f>
        <v>MOURCIA</v>
      </c>
      <c r="C43" s="1" t="str">
        <f t="shared" si="7"/>
        <v/>
      </c>
      <c r="D43" s="5" t="str">
        <f t="shared" si="6"/>
        <v/>
      </c>
      <c r="E43" s="1" t="str">
        <f t="shared" si="6"/>
        <v/>
      </c>
      <c r="F43" s="1" t="str">
        <f t="shared" si="6"/>
        <v/>
      </c>
      <c r="G43" s="1" t="str">
        <f t="shared" si="6"/>
        <v>12h</v>
      </c>
      <c r="H43" s="1" t="str">
        <f t="shared" si="6"/>
        <v/>
      </c>
      <c r="I43" s="5" t="str">
        <f t="shared" si="6"/>
        <v/>
      </c>
      <c r="J43" s="5" t="str">
        <f t="shared" si="6"/>
        <v/>
      </c>
      <c r="K43" s="5" t="str">
        <f t="shared" si="6"/>
        <v/>
      </c>
      <c r="L43" s="5" t="str">
        <f t="shared" si="6"/>
        <v/>
      </c>
      <c r="M43" s="1" t="str">
        <f t="shared" si="6"/>
        <v/>
      </c>
      <c r="N43" s="7"/>
      <c r="O43" s="107"/>
      <c r="P43" s="24" t="s">
        <v>86</v>
      </c>
      <c r="Q43" s="120">
        <f t="shared" ca="1" si="1"/>
        <v>0</v>
      </c>
      <c r="R43" s="120">
        <f t="shared" ca="1" si="1"/>
        <v>0</v>
      </c>
      <c r="S43" s="120">
        <f t="shared" ca="1" si="1"/>
        <v>0</v>
      </c>
      <c r="T43" s="107"/>
      <c r="U43" s="120">
        <f t="shared" ca="1" si="2"/>
        <v>0</v>
      </c>
      <c r="V43" s="120">
        <f t="shared" ca="1" si="2"/>
        <v>0</v>
      </c>
      <c r="W43" s="120">
        <f t="shared" ca="1" si="2"/>
        <v>0</v>
      </c>
      <c r="X43" s="140"/>
      <c r="Y43" s="107"/>
    </row>
    <row r="44" spans="1:30" ht="18" customHeight="1" x14ac:dyDescent="0.2">
      <c r="A44" s="2">
        <f>Congé!E44</f>
        <v>2</v>
      </c>
      <c r="B44" s="2" t="str">
        <f>Congé!F44</f>
        <v>GILSON</v>
      </c>
      <c r="C44" s="1" t="str">
        <f t="shared" si="7"/>
        <v/>
      </c>
      <c r="D44" s="5" t="str">
        <f t="shared" si="6"/>
        <v/>
      </c>
      <c r="E44" s="1" t="str">
        <f t="shared" si="6"/>
        <v/>
      </c>
      <c r="F44" s="1" t="str">
        <f t="shared" si="6"/>
        <v/>
      </c>
      <c r="G44" s="1" t="str">
        <f t="shared" si="6"/>
        <v/>
      </c>
      <c r="H44" s="1" t="str">
        <f t="shared" si="6"/>
        <v/>
      </c>
      <c r="I44" s="5" t="str">
        <f t="shared" si="6"/>
        <v/>
      </c>
      <c r="J44" s="5" t="str">
        <f t="shared" si="6"/>
        <v/>
      </c>
      <c r="K44" s="5" t="str">
        <f t="shared" si="6"/>
        <v/>
      </c>
      <c r="L44" s="5" t="str">
        <f t="shared" si="6"/>
        <v/>
      </c>
      <c r="M44" s="1" t="str">
        <f t="shared" si="6"/>
        <v/>
      </c>
      <c r="N44" s="7"/>
      <c r="O44" s="107"/>
      <c r="P44" s="143" t="s">
        <v>87</v>
      </c>
      <c r="Q44" s="120">
        <f t="shared" ca="1" si="1"/>
        <v>0</v>
      </c>
      <c r="R44" s="120">
        <f t="shared" ca="1" si="1"/>
        <v>0</v>
      </c>
      <c r="S44" s="120">
        <f t="shared" ca="1" si="1"/>
        <v>0</v>
      </c>
      <c r="T44" s="107"/>
      <c r="U44" s="120">
        <f t="shared" ca="1" si="2"/>
        <v>0</v>
      </c>
      <c r="V44" s="120">
        <f t="shared" ca="1" si="2"/>
        <v>0</v>
      </c>
      <c r="W44" s="120">
        <f t="shared" ca="1" si="2"/>
        <v>0</v>
      </c>
      <c r="X44" s="140"/>
      <c r="Y44" s="140"/>
    </row>
    <row r="45" spans="1:30" ht="18" hidden="1" customHeight="1" x14ac:dyDescent="0.2">
      <c r="A45" s="2">
        <f>Congé!E45</f>
        <v>0</v>
      </c>
      <c r="B45" s="2">
        <f>Congé!F45</f>
        <v>0</v>
      </c>
      <c r="C45" s="1" t="str">
        <f t="shared" si="7"/>
        <v/>
      </c>
      <c r="D45" s="5" t="str">
        <f t="shared" si="6"/>
        <v/>
      </c>
      <c r="E45" s="1" t="str">
        <f t="shared" si="6"/>
        <v/>
      </c>
      <c r="F45" s="1" t="str">
        <f t="shared" si="6"/>
        <v/>
      </c>
      <c r="G45" s="1" t="str">
        <f t="shared" si="6"/>
        <v/>
      </c>
      <c r="H45" s="1" t="str">
        <f t="shared" si="6"/>
        <v/>
      </c>
      <c r="I45" s="5" t="str">
        <f t="shared" si="6"/>
        <v/>
      </c>
      <c r="J45" s="5" t="str">
        <f t="shared" si="6"/>
        <v/>
      </c>
      <c r="K45" s="5" t="str">
        <f t="shared" si="6"/>
        <v/>
      </c>
      <c r="L45" s="5" t="str">
        <f t="shared" si="6"/>
        <v/>
      </c>
      <c r="M45" s="1" t="str">
        <f t="shared" si="6"/>
        <v>12h</v>
      </c>
      <c r="N45" s="7"/>
      <c r="O45" s="107"/>
      <c r="Q45" s="120">
        <f t="shared" ref="Q45:S50" ca="1" si="8">COUNTIF(INDIRECT(Q$2),$P46)</f>
        <v>0</v>
      </c>
      <c r="R45" s="120">
        <f t="shared" ca="1" si="8"/>
        <v>0</v>
      </c>
      <c r="S45" s="120">
        <f t="shared" ca="1" si="8"/>
        <v>0</v>
      </c>
      <c r="T45" s="107"/>
      <c r="U45" s="120">
        <f t="shared" ca="1" si="2"/>
        <v>0</v>
      </c>
      <c r="V45" s="120">
        <f t="shared" ca="1" si="2"/>
        <v>0</v>
      </c>
      <c r="W45" s="120">
        <f t="shared" ca="1" si="2"/>
        <v>0</v>
      </c>
      <c r="X45" s="151"/>
      <c r="Y45" s="151"/>
      <c r="Z45" s="132"/>
    </row>
    <row r="46" spans="1:30" s="132" customFormat="1" ht="18" customHeight="1" x14ac:dyDescent="0.2">
      <c r="A46" s="2">
        <f>Congé!E46</f>
        <v>5</v>
      </c>
      <c r="B46" s="2" t="str">
        <f>Congé!F46</f>
        <v>PERINO</v>
      </c>
      <c r="C46" s="1" t="str">
        <f t="shared" si="7"/>
        <v/>
      </c>
      <c r="D46" s="5" t="str">
        <f t="shared" si="6"/>
        <v>12h</v>
      </c>
      <c r="E46" s="1" t="str">
        <f t="shared" si="6"/>
        <v/>
      </c>
      <c r="F46" s="1" t="str">
        <f t="shared" si="6"/>
        <v/>
      </c>
      <c r="G46" s="1" t="str">
        <f t="shared" si="6"/>
        <v/>
      </c>
      <c r="H46" s="1" t="str">
        <f t="shared" si="6"/>
        <v/>
      </c>
      <c r="I46" s="5" t="str">
        <f t="shared" si="6"/>
        <v/>
      </c>
      <c r="J46" s="5" t="str">
        <f t="shared" si="6"/>
        <v/>
      </c>
      <c r="K46" s="5" t="str">
        <f t="shared" si="6"/>
        <v/>
      </c>
      <c r="L46" s="5" t="str">
        <f t="shared" si="6"/>
        <v/>
      </c>
      <c r="M46" s="1" t="str">
        <f t="shared" si="6"/>
        <v/>
      </c>
      <c r="N46" s="7"/>
      <c r="O46" s="130"/>
      <c r="P46" s="144" t="s">
        <v>88</v>
      </c>
      <c r="Q46" s="120">
        <f t="shared" ca="1" si="8"/>
        <v>0</v>
      </c>
      <c r="R46" s="120">
        <f t="shared" ca="1" si="8"/>
        <v>0</v>
      </c>
      <c r="S46" s="120">
        <f t="shared" ca="1" si="8"/>
        <v>0</v>
      </c>
      <c r="T46" s="107"/>
      <c r="U46" s="120">
        <f t="shared" ca="1" si="2"/>
        <v>0</v>
      </c>
      <c r="V46" s="120">
        <f t="shared" ca="1" si="2"/>
        <v>0</v>
      </c>
      <c r="W46" s="120">
        <f t="shared" ca="1" si="2"/>
        <v>0</v>
      </c>
      <c r="X46" s="140"/>
      <c r="Y46" s="140"/>
    </row>
    <row r="47" spans="1:30" s="132" customFormat="1" ht="18" customHeight="1" x14ac:dyDescent="0.2">
      <c r="A47" s="2">
        <f>Congé!E47</f>
        <v>10</v>
      </c>
      <c r="B47" s="2" t="str">
        <f>Congé!F47</f>
        <v>LUPI</v>
      </c>
      <c r="C47" s="1" t="str">
        <f t="shared" si="7"/>
        <v/>
      </c>
      <c r="D47" s="5" t="str">
        <f t="shared" si="6"/>
        <v/>
      </c>
      <c r="E47" s="1" t="str">
        <f t="shared" si="6"/>
        <v/>
      </c>
      <c r="F47" s="1" t="str">
        <f t="shared" si="6"/>
        <v/>
      </c>
      <c r="G47" s="1" t="str">
        <f t="shared" si="6"/>
        <v/>
      </c>
      <c r="H47" s="1" t="str">
        <f t="shared" si="6"/>
        <v/>
      </c>
      <c r="I47" s="5" t="str">
        <f t="shared" si="6"/>
        <v>12h</v>
      </c>
      <c r="J47" s="5" t="str">
        <f t="shared" si="6"/>
        <v/>
      </c>
      <c r="K47" s="5" t="str">
        <f t="shared" si="6"/>
        <v/>
      </c>
      <c r="L47" s="5" t="str">
        <f t="shared" si="6"/>
        <v/>
      </c>
      <c r="M47" s="1" t="str">
        <f t="shared" si="6"/>
        <v/>
      </c>
      <c r="N47" s="7"/>
      <c r="O47" s="130"/>
      <c r="P47" s="29" t="s">
        <v>89</v>
      </c>
      <c r="Q47" s="120">
        <f t="shared" ca="1" si="8"/>
        <v>0</v>
      </c>
      <c r="R47" s="120">
        <f t="shared" ca="1" si="8"/>
        <v>0</v>
      </c>
      <c r="S47" s="120">
        <f t="shared" ca="1" si="8"/>
        <v>0</v>
      </c>
      <c r="U47" s="120">
        <f t="shared" ca="1" si="2"/>
        <v>0</v>
      </c>
      <c r="V47" s="120">
        <f t="shared" ca="1" si="2"/>
        <v>0</v>
      </c>
      <c r="W47" s="120">
        <f t="shared" ca="1" si="2"/>
        <v>0</v>
      </c>
      <c r="X47" s="140"/>
      <c r="Y47" s="140"/>
    </row>
    <row r="48" spans="1:30" s="132" customFormat="1" ht="18" customHeight="1" x14ac:dyDescent="0.2">
      <c r="A48" s="2">
        <f>Congé!E48</f>
        <v>4</v>
      </c>
      <c r="B48" s="2" t="str">
        <f>Congé!F48</f>
        <v>ROOS</v>
      </c>
      <c r="C48" s="1" t="str">
        <f t="shared" si="7"/>
        <v>12h</v>
      </c>
      <c r="D48" s="5" t="str">
        <f t="shared" si="6"/>
        <v/>
      </c>
      <c r="E48" s="1" t="str">
        <f t="shared" si="6"/>
        <v/>
      </c>
      <c r="F48" s="1" t="str">
        <f t="shared" si="6"/>
        <v/>
      </c>
      <c r="G48" s="1" t="str">
        <f t="shared" si="6"/>
        <v/>
      </c>
      <c r="H48" s="1" t="str">
        <f t="shared" si="6"/>
        <v/>
      </c>
      <c r="I48" s="5" t="str">
        <f t="shared" si="6"/>
        <v/>
      </c>
      <c r="J48" s="5" t="str">
        <f t="shared" si="6"/>
        <v/>
      </c>
      <c r="K48" s="5" t="str">
        <f t="shared" si="6"/>
        <v/>
      </c>
      <c r="L48" s="5" t="str">
        <f t="shared" si="6"/>
        <v/>
      </c>
      <c r="M48" s="1" t="str">
        <f t="shared" si="6"/>
        <v/>
      </c>
      <c r="N48" s="7"/>
      <c r="O48" s="130"/>
      <c r="P48" s="137" t="s">
        <v>90</v>
      </c>
      <c r="Q48" s="120">
        <f t="shared" ca="1" si="8"/>
        <v>0</v>
      </c>
      <c r="R48" s="120">
        <f t="shared" ca="1" si="8"/>
        <v>0</v>
      </c>
      <c r="S48" s="120">
        <f t="shared" ca="1" si="8"/>
        <v>0</v>
      </c>
      <c r="U48" s="120">
        <f t="shared" ca="1" si="2"/>
        <v>0</v>
      </c>
      <c r="V48" s="120">
        <f t="shared" ca="1" si="2"/>
        <v>0</v>
      </c>
      <c r="W48" s="120">
        <f t="shared" ca="1" si="2"/>
        <v>0</v>
      </c>
      <c r="X48" s="140"/>
      <c r="Y48" s="140"/>
    </row>
    <row r="49" spans="1:30" s="13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7"/>
        <v/>
      </c>
      <c r="D49" s="5" t="str">
        <f t="shared" si="6"/>
        <v/>
      </c>
      <c r="E49" s="1" t="str">
        <f t="shared" si="6"/>
        <v/>
      </c>
      <c r="F49" s="1" t="str">
        <f t="shared" si="6"/>
        <v/>
      </c>
      <c r="G49" s="1" t="str">
        <f t="shared" si="6"/>
        <v/>
      </c>
      <c r="H49" s="1" t="str">
        <f t="shared" si="6"/>
        <v/>
      </c>
      <c r="I49" s="5" t="str">
        <f t="shared" si="6"/>
        <v/>
      </c>
      <c r="J49" s="5" t="str">
        <f t="shared" si="6"/>
        <v>12h</v>
      </c>
      <c r="K49" s="5" t="str">
        <f t="shared" si="6"/>
        <v/>
      </c>
      <c r="L49" s="5" t="str">
        <f t="shared" si="6"/>
        <v/>
      </c>
      <c r="M49" s="1" t="str">
        <f t="shared" si="6"/>
        <v/>
      </c>
      <c r="N49" s="7"/>
      <c r="O49" s="130"/>
      <c r="P49" s="10" t="s">
        <v>91</v>
      </c>
      <c r="Q49" s="120">
        <f t="shared" ca="1" si="8"/>
        <v>0</v>
      </c>
      <c r="R49" s="120">
        <f t="shared" ca="1" si="8"/>
        <v>0</v>
      </c>
      <c r="S49" s="120">
        <f t="shared" ca="1" si="8"/>
        <v>0</v>
      </c>
      <c r="U49" s="120">
        <f t="shared" ca="1" si="2"/>
        <v>0</v>
      </c>
      <c r="V49" s="120">
        <f t="shared" ca="1" si="2"/>
        <v>0</v>
      </c>
      <c r="W49" s="120">
        <f t="shared" ca="1" si="2"/>
        <v>0</v>
      </c>
      <c r="X49" s="152"/>
      <c r="Y49" s="152"/>
    </row>
    <row r="50" spans="1:30" s="13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7"/>
        <v/>
      </c>
      <c r="D50" s="5" t="str">
        <f t="shared" si="6"/>
        <v/>
      </c>
      <c r="E50" s="1" t="str">
        <f t="shared" si="6"/>
        <v/>
      </c>
      <c r="F50" s="1" t="str">
        <f t="shared" si="6"/>
        <v/>
      </c>
      <c r="G50" s="1" t="str">
        <f t="shared" si="6"/>
        <v/>
      </c>
      <c r="H50" s="1" t="str">
        <f t="shared" si="6"/>
        <v/>
      </c>
      <c r="I50" s="5" t="str">
        <f t="shared" si="6"/>
        <v/>
      </c>
      <c r="J50" s="5" t="str">
        <f t="shared" si="6"/>
        <v/>
      </c>
      <c r="K50" s="5" t="str">
        <f t="shared" si="6"/>
        <v/>
      </c>
      <c r="L50" s="5" t="str">
        <f t="shared" si="6"/>
        <v/>
      </c>
      <c r="M50" s="1" t="str">
        <f t="shared" si="6"/>
        <v/>
      </c>
      <c r="N50" s="7"/>
      <c r="O50" s="130"/>
      <c r="P50" s="150" t="s">
        <v>168</v>
      </c>
      <c r="Q50" s="120">
        <f t="shared" ca="1" si="8"/>
        <v>0</v>
      </c>
      <c r="R50" s="120">
        <f t="shared" ca="1" si="8"/>
        <v>0</v>
      </c>
      <c r="S50" s="120">
        <f t="shared" ca="1" si="8"/>
        <v>0</v>
      </c>
      <c r="U50" s="120">
        <f t="shared" ca="1" si="2"/>
        <v>0</v>
      </c>
      <c r="V50" s="120">
        <f t="shared" ca="1" si="2"/>
        <v>0</v>
      </c>
      <c r="W50" s="120">
        <f t="shared" ca="1" si="2"/>
        <v>0</v>
      </c>
      <c r="X50" s="130"/>
      <c r="Y50" s="130"/>
      <c r="Z50" s="152"/>
    </row>
    <row r="51" spans="1:30" s="13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7"/>
        <v/>
      </c>
      <c r="D51" s="5" t="str">
        <f t="shared" si="6"/>
        <v/>
      </c>
      <c r="E51" s="1" t="str">
        <f t="shared" si="6"/>
        <v/>
      </c>
      <c r="F51" s="1" t="str">
        <f t="shared" si="6"/>
        <v/>
      </c>
      <c r="G51" s="1" t="str">
        <f t="shared" si="6"/>
        <v/>
      </c>
      <c r="H51" s="1" t="str">
        <f t="shared" si="6"/>
        <v/>
      </c>
      <c r="I51" s="5" t="str">
        <f t="shared" si="6"/>
        <v/>
      </c>
      <c r="J51" s="5" t="str">
        <f t="shared" si="6"/>
        <v>12h</v>
      </c>
      <c r="K51" s="5" t="str">
        <f t="shared" si="6"/>
        <v/>
      </c>
      <c r="L51" s="5" t="str">
        <f t="shared" si="6"/>
        <v/>
      </c>
      <c r="M51" s="1" t="str">
        <f t="shared" si="6"/>
        <v/>
      </c>
      <c r="N51" s="7"/>
      <c r="O51" s="130"/>
      <c r="P51" s="150" t="s">
        <v>170</v>
      </c>
      <c r="Q51" s="120">
        <f ca="1">COUNTIF(INDIRECT(Q$2),#REF!)</f>
        <v>0</v>
      </c>
      <c r="R51" s="120">
        <f ca="1">COUNTIF(INDIRECT(R$2),#REF!)</f>
        <v>0</v>
      </c>
      <c r="S51" s="120">
        <f ca="1">COUNTIF(INDIRECT(S$2),#REF!)</f>
        <v>0</v>
      </c>
      <c r="U51" s="120">
        <f t="shared" ca="1" si="2"/>
        <v>0</v>
      </c>
      <c r="V51" s="120">
        <f t="shared" ca="1" si="2"/>
        <v>0</v>
      </c>
      <c r="W51" s="120">
        <f t="shared" ca="1" si="2"/>
        <v>0</v>
      </c>
      <c r="X51" s="130"/>
      <c r="Y51" s="130"/>
      <c r="Z51" s="152"/>
    </row>
    <row r="52" spans="1:30" s="132" customFormat="1" ht="18" customHeight="1" thickBot="1" x14ac:dyDescent="0.25">
      <c r="A52" s="2">
        <f>Congé!E52</f>
        <v>8</v>
      </c>
      <c r="B52" s="2" t="str">
        <f>Congé!F52</f>
        <v>LHERBIER</v>
      </c>
      <c r="C52" s="1" t="str">
        <f t="shared" si="6"/>
        <v/>
      </c>
      <c r="D52" s="5" t="str">
        <f t="shared" si="6"/>
        <v/>
      </c>
      <c r="E52" s="1" t="str">
        <f t="shared" si="6"/>
        <v/>
      </c>
      <c r="F52" s="1" t="str">
        <f t="shared" si="6"/>
        <v/>
      </c>
      <c r="G52" s="1" t="str">
        <f t="shared" si="6"/>
        <v>12h</v>
      </c>
      <c r="H52" s="1" t="str">
        <f t="shared" si="6"/>
        <v/>
      </c>
      <c r="I52" s="5" t="str">
        <f t="shared" si="6"/>
        <v/>
      </c>
      <c r="J52" s="5" t="str">
        <f t="shared" si="6"/>
        <v/>
      </c>
      <c r="K52" s="5" t="str">
        <f t="shared" si="6"/>
        <v/>
      </c>
      <c r="L52" s="5" t="str">
        <f t="shared" si="6"/>
        <v/>
      </c>
      <c r="M52" s="1" t="str">
        <f t="shared" si="6"/>
        <v/>
      </c>
      <c r="N52" s="12"/>
      <c r="O52" s="130"/>
      <c r="P52" s="31" t="s">
        <v>99</v>
      </c>
      <c r="Q52" s="152"/>
      <c r="R52" s="152"/>
      <c r="S52" s="152"/>
      <c r="U52" s="152"/>
      <c r="V52" s="152"/>
      <c r="W52" s="152"/>
      <c r="X52" s="130"/>
      <c r="Y52" s="130"/>
      <c r="Z52" s="152"/>
    </row>
    <row r="53" spans="1:30" ht="18" customHeight="1" x14ac:dyDescent="0.2">
      <c r="A53" s="153"/>
      <c r="B53" s="154" t="s">
        <v>27</v>
      </c>
      <c r="C53" s="155">
        <f>COUNTIF(C9:C52,"CA")+COUNTIF(C9:C52,"CAJ*")+COUNTIF(C9:C52,"RPM")</f>
        <v>0</v>
      </c>
      <c r="D53" s="155">
        <f t="shared" ref="D53:M53" si="9">COUNTIF(D9:D52,"CA")+COUNTIF(D9:D52,"CAJ*")+COUNTIF(D9:D52,"RPM")</f>
        <v>0</v>
      </c>
      <c r="E53" s="155">
        <f t="shared" si="9"/>
        <v>0</v>
      </c>
      <c r="F53" s="155">
        <f t="shared" si="9"/>
        <v>0</v>
      </c>
      <c r="G53" s="155">
        <f t="shared" si="9"/>
        <v>0</v>
      </c>
      <c r="H53" s="155">
        <f t="shared" si="9"/>
        <v>0</v>
      </c>
      <c r="I53" s="155">
        <f t="shared" si="9"/>
        <v>0</v>
      </c>
      <c r="J53" s="155">
        <f t="shared" si="9"/>
        <v>0</v>
      </c>
      <c r="K53" s="155">
        <f t="shared" si="9"/>
        <v>0</v>
      </c>
      <c r="L53" s="155">
        <f t="shared" si="9"/>
        <v>0</v>
      </c>
      <c r="M53" s="155">
        <f t="shared" si="9"/>
        <v>0</v>
      </c>
      <c r="N53" s="132"/>
      <c r="O53" s="132"/>
      <c r="P53" s="152"/>
      <c r="Q53" s="152"/>
      <c r="R53" s="152"/>
      <c r="S53" s="152"/>
      <c r="T53" s="107"/>
      <c r="U53" s="152"/>
      <c r="V53" s="152"/>
      <c r="W53" s="152"/>
      <c r="X53" s="130"/>
      <c r="Y53" s="130"/>
      <c r="Z53" s="152"/>
    </row>
    <row r="54" spans="1:30" s="152" customFormat="1" ht="18" customHeight="1" thickBot="1" x14ac:dyDescent="0.25">
      <c r="A54" s="153"/>
      <c r="B54" s="156" t="s">
        <v>29</v>
      </c>
      <c r="C54" s="157">
        <f>SUMPRODUCT(COUNTIF(C9:C52,$P$3:$P$51))</f>
        <v>0</v>
      </c>
      <c r="D54" s="157">
        <f t="shared" ref="D54:M54" si="10">SUMPRODUCT(COUNTIF(D9:D52,$P$3:$P$51))</f>
        <v>0</v>
      </c>
      <c r="E54" s="157">
        <f t="shared" si="10"/>
        <v>0</v>
      </c>
      <c r="F54" s="157">
        <f t="shared" si="10"/>
        <v>2</v>
      </c>
      <c r="G54" s="157">
        <f t="shared" si="10"/>
        <v>0</v>
      </c>
      <c r="H54" s="157">
        <f t="shared" si="10"/>
        <v>0</v>
      </c>
      <c r="I54" s="157">
        <f t="shared" si="10"/>
        <v>0</v>
      </c>
      <c r="J54" s="157">
        <f t="shared" si="10"/>
        <v>0</v>
      </c>
      <c r="K54" s="157">
        <f t="shared" si="10"/>
        <v>0</v>
      </c>
      <c r="L54" s="157">
        <f t="shared" si="10"/>
        <v>0</v>
      </c>
      <c r="M54" s="157">
        <f t="shared" si="10"/>
        <v>0</v>
      </c>
      <c r="N54" s="132"/>
      <c r="O54" s="132"/>
      <c r="Q54" s="158"/>
      <c r="R54" s="158"/>
      <c r="S54" s="158"/>
      <c r="X54" s="130"/>
      <c r="Y54" s="130"/>
    </row>
    <row r="55" spans="1:30" s="152" customFormat="1" ht="18" customHeight="1" x14ac:dyDescent="0.2">
      <c r="A55" s="153"/>
      <c r="B55" s="159" t="s">
        <v>28</v>
      </c>
      <c r="C55" s="155">
        <f>COUNTIF(C9:C52,"CA")+COUNTIF(C9:C52,"*CAN")+COUNTIF(C9:C52,"RPM")</f>
        <v>0</v>
      </c>
      <c r="D55" s="155">
        <f t="shared" ref="D55:M55" si="11">COUNTIF(D9:D52,"CA")+COUNTIF(D9:D52,"*CAN")+COUNTIF(D9:D52,"RPM")</f>
        <v>0</v>
      </c>
      <c r="E55" s="155">
        <f t="shared" si="11"/>
        <v>0</v>
      </c>
      <c r="F55" s="155">
        <f t="shared" si="11"/>
        <v>2</v>
      </c>
      <c r="G55" s="155">
        <f t="shared" si="11"/>
        <v>0</v>
      </c>
      <c r="H55" s="155">
        <f t="shared" si="11"/>
        <v>0</v>
      </c>
      <c r="I55" s="155">
        <f t="shared" si="11"/>
        <v>0</v>
      </c>
      <c r="J55" s="155">
        <f t="shared" si="11"/>
        <v>0</v>
      </c>
      <c r="K55" s="155">
        <f t="shared" si="11"/>
        <v>0</v>
      </c>
      <c r="L55" s="155">
        <f t="shared" si="11"/>
        <v>0</v>
      </c>
      <c r="M55" s="155">
        <f t="shared" si="11"/>
        <v>0</v>
      </c>
      <c r="N55" s="107"/>
      <c r="O55" s="107"/>
      <c r="Q55" s="158"/>
      <c r="R55" s="158"/>
      <c r="S55" s="158"/>
      <c r="U55" s="158"/>
      <c r="V55" s="158"/>
      <c r="W55" s="158"/>
      <c r="X55" s="130"/>
      <c r="Y55" s="130"/>
      <c r="Z55" s="132"/>
    </row>
    <row r="56" spans="1:30" s="152" customFormat="1" ht="17.25" customHeight="1" thickBot="1" x14ac:dyDescent="0.25">
      <c r="A56" s="153"/>
      <c r="B56" s="160" t="s">
        <v>30</v>
      </c>
      <c r="C56" s="161">
        <f>SUMPRODUCT(COUNTIF(C9:C52,$T$3:$T$51))</f>
        <v>3</v>
      </c>
      <c r="D56" s="161">
        <f t="shared" ref="D56:M56" si="12">SUMPRODUCT(COUNTIF(D9:D52,$T$3:$T$51))</f>
        <v>3</v>
      </c>
      <c r="E56" s="161">
        <f t="shared" si="12"/>
        <v>4</v>
      </c>
      <c r="F56" s="161">
        <f t="shared" si="12"/>
        <v>6</v>
      </c>
      <c r="G56" s="161">
        <f t="shared" si="12"/>
        <v>4</v>
      </c>
      <c r="H56" s="161">
        <f t="shared" si="12"/>
        <v>4</v>
      </c>
      <c r="I56" s="161">
        <f t="shared" si="12"/>
        <v>4</v>
      </c>
      <c r="J56" s="161">
        <f t="shared" si="12"/>
        <v>4</v>
      </c>
      <c r="K56" s="161">
        <f t="shared" si="12"/>
        <v>0</v>
      </c>
      <c r="L56" s="161">
        <f t="shared" si="12"/>
        <v>1</v>
      </c>
      <c r="M56" s="161">
        <f t="shared" si="12"/>
        <v>4</v>
      </c>
      <c r="Q56" s="130"/>
      <c r="R56" s="130"/>
    </row>
    <row r="57" spans="1:30" s="152" customFormat="1" ht="17.25" customHeight="1" thickBot="1" x14ac:dyDescent="0.25">
      <c r="A57" s="153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Q57" s="130"/>
      <c r="R57" s="130"/>
    </row>
    <row r="58" spans="1:30" s="152" customFormat="1" ht="17.25" customHeight="1" thickBot="1" x14ac:dyDescent="0.25">
      <c r="A58" s="153"/>
      <c r="B58" s="163" t="s">
        <v>83</v>
      </c>
      <c r="C58" s="164">
        <f>COUNTIF(C9:C52,"*12h")</f>
        <v>3</v>
      </c>
      <c r="D58" s="164">
        <f t="shared" ref="D58:M58" si="13">COUNTIF(D9:D52,"*12h")</f>
        <v>3</v>
      </c>
      <c r="E58" s="164">
        <f t="shared" si="13"/>
        <v>4</v>
      </c>
      <c r="F58" s="164">
        <f t="shared" si="13"/>
        <v>4</v>
      </c>
      <c r="G58" s="164">
        <f t="shared" si="13"/>
        <v>4</v>
      </c>
      <c r="H58" s="164">
        <f t="shared" si="13"/>
        <v>4</v>
      </c>
      <c r="I58" s="164">
        <f t="shared" si="13"/>
        <v>4</v>
      </c>
      <c r="J58" s="164">
        <f t="shared" si="13"/>
        <v>4</v>
      </c>
      <c r="K58" s="164">
        <f t="shared" si="13"/>
        <v>0</v>
      </c>
      <c r="L58" s="164">
        <f t="shared" si="13"/>
        <v>1</v>
      </c>
      <c r="M58" s="164">
        <f t="shared" si="13"/>
        <v>4</v>
      </c>
      <c r="Q58" s="130"/>
      <c r="R58" s="130"/>
    </row>
    <row r="59" spans="1:30" s="152" customFormat="1" ht="17.25" hidden="1" customHeight="1" thickBot="1" x14ac:dyDescent="0.25">
      <c r="A59" s="153"/>
      <c r="B59" s="165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130"/>
      <c r="P59" s="36" t="s">
        <v>0</v>
      </c>
      <c r="Q59" s="130"/>
      <c r="R59" s="130"/>
    </row>
    <row r="60" spans="1:30" s="152" customFormat="1" ht="12.75" hidden="1" customHeight="1" x14ac:dyDescent="0.2">
      <c r="A60" s="153"/>
      <c r="B60" s="166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8">
        <f>Congé!$E$53-M54</f>
        <v>36</v>
      </c>
      <c r="O60" s="169"/>
      <c r="P60" s="36" t="s">
        <v>2</v>
      </c>
      <c r="Q60" s="130"/>
      <c r="R60" s="130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</row>
    <row r="61" spans="1:30" s="152" customFormat="1" ht="12.75" hidden="1" customHeight="1" thickBot="1" x14ac:dyDescent="0.25">
      <c r="A61" s="153"/>
      <c r="B61" s="166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99">
        <f>Congé!$E$53-M56-M58</f>
        <v>28</v>
      </c>
      <c r="O61" s="169"/>
      <c r="P61" s="129" t="s">
        <v>59</v>
      </c>
      <c r="Q61" s="130"/>
      <c r="R61" s="130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</row>
    <row r="62" spans="1:30" s="152" customFormat="1" ht="12.75" customHeight="1" x14ac:dyDescent="0.2">
      <c r="A62" s="167"/>
      <c r="B62" s="166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O62" s="130"/>
      <c r="P62" s="131" t="s">
        <v>47</v>
      </c>
      <c r="Q62" s="130"/>
      <c r="R62" s="130"/>
      <c r="S62" s="132"/>
      <c r="T62" s="132"/>
      <c r="U62" s="132"/>
      <c r="V62" s="132"/>
      <c r="W62" s="132"/>
      <c r="X62" s="132"/>
      <c r="Y62" s="132"/>
      <c r="Z62" s="132"/>
      <c r="AA62" s="121"/>
      <c r="AB62" s="121"/>
      <c r="AC62" s="121"/>
      <c r="AD62" s="121"/>
    </row>
    <row r="63" spans="1:30" s="132" customFormat="1" ht="12.75" customHeight="1" x14ac:dyDescent="0.2">
      <c r="A63" s="167"/>
      <c r="B63" s="166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>
        <f>COUNTIF(M$9:M$52,#REF!)</f>
        <v>0</v>
      </c>
      <c r="N63" s="152"/>
      <c r="O63" s="130"/>
      <c r="P63" s="133" t="s">
        <v>84</v>
      </c>
      <c r="Q63" s="130"/>
      <c r="R63" s="130"/>
      <c r="AA63" s="121"/>
      <c r="AB63" s="121"/>
      <c r="AC63" s="121"/>
      <c r="AD63" s="121"/>
    </row>
    <row r="64" spans="1:30" s="132" customFormat="1" ht="12.75" customHeight="1" x14ac:dyDescent="0.2">
      <c r="A64" s="167"/>
      <c r="B64" s="166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>
        <f>COUNTIF(M$9:M$52,#REF!)</f>
        <v>0</v>
      </c>
      <c r="N64" s="152"/>
      <c r="O64" s="130"/>
      <c r="P64" s="34" t="s">
        <v>24</v>
      </c>
      <c r="Q64" s="130"/>
      <c r="R64" s="130"/>
      <c r="AA64" s="121"/>
      <c r="AB64" s="121"/>
      <c r="AC64" s="121"/>
      <c r="AD64" s="121"/>
    </row>
    <row r="65" spans="1:30" s="132" customFormat="1" ht="12.75" customHeight="1" x14ac:dyDescent="0.2">
      <c r="A65" s="167"/>
      <c r="B65" s="166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>
        <f>COUNTIF(M$9:M$52,#REF!)</f>
        <v>0</v>
      </c>
      <c r="N65" s="169"/>
      <c r="O65" s="169"/>
      <c r="P65" s="34" t="s">
        <v>25</v>
      </c>
      <c r="Q65" s="130"/>
      <c r="R65" s="130"/>
      <c r="AA65" s="121"/>
      <c r="AB65" s="121"/>
      <c r="AC65" s="121"/>
      <c r="AD65" s="121"/>
    </row>
    <row r="66" spans="1:30" s="132" customFormat="1" ht="12.75" customHeight="1" x14ac:dyDescent="0.2">
      <c r="A66" s="167"/>
      <c r="B66" s="166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>
        <f>COUNTIF(M$9:M$52,#REF!)</f>
        <v>0</v>
      </c>
      <c r="N66" s="169"/>
      <c r="O66" s="152"/>
      <c r="P66" s="34" t="s">
        <v>34</v>
      </c>
      <c r="Q66" s="130"/>
      <c r="R66" s="130"/>
      <c r="AA66" s="121"/>
      <c r="AB66" s="121"/>
      <c r="AC66" s="121"/>
      <c r="AD66" s="121"/>
    </row>
    <row r="67" spans="1:30" s="42" customFormat="1" x14ac:dyDescent="0.2">
      <c r="A67" s="191" t="s">
        <v>179</v>
      </c>
      <c r="B67" s="191"/>
      <c r="C67" s="81">
        <f>Congé!N24</f>
        <v>9</v>
      </c>
      <c r="D67" s="81">
        <f>Congé!O24</f>
        <v>12</v>
      </c>
      <c r="E67" s="95"/>
      <c r="F67" s="94"/>
      <c r="P67" s="135" t="s">
        <v>39</v>
      </c>
    </row>
    <row r="68" spans="1:30" s="42" customFormat="1" x14ac:dyDescent="0.2">
      <c r="A68" s="191" t="s">
        <v>180</v>
      </c>
      <c r="B68" s="191"/>
      <c r="C68" s="81">
        <f>Congé!N25</f>
        <v>9</v>
      </c>
      <c r="D68" s="81">
        <f>Congé!O25</f>
        <v>18</v>
      </c>
      <c r="E68" s="95"/>
      <c r="F68" s="94"/>
      <c r="P68" s="34" t="s">
        <v>20</v>
      </c>
    </row>
    <row r="69" spans="1:30" s="42" customFormat="1" x14ac:dyDescent="0.2">
      <c r="A69" s="191" t="s">
        <v>181</v>
      </c>
      <c r="B69" s="191"/>
      <c r="C69" s="81">
        <f>Congé!N26</f>
        <v>19</v>
      </c>
      <c r="D69" s="81">
        <f>Congé!O26</f>
        <v>34</v>
      </c>
      <c r="E69" s="95"/>
      <c r="F69" s="94"/>
      <c r="P69" s="34" t="s">
        <v>21</v>
      </c>
    </row>
    <row r="70" spans="1:30" s="42" customFormat="1" x14ac:dyDescent="0.2">
      <c r="A70" s="191" t="s">
        <v>182</v>
      </c>
      <c r="B70" s="191"/>
      <c r="C70" s="81">
        <f>Congé!N27</f>
        <v>12</v>
      </c>
      <c r="D70" s="83"/>
      <c r="E70" s="95"/>
      <c r="F70" s="94"/>
      <c r="P70" s="34" t="s">
        <v>33</v>
      </c>
    </row>
    <row r="71" spans="1:30" s="42" customFormat="1" x14ac:dyDescent="0.2">
      <c r="A71" s="191" t="s">
        <v>183</v>
      </c>
      <c r="B71" s="191"/>
      <c r="C71" s="81">
        <f>Congé!N28</f>
        <v>5</v>
      </c>
      <c r="D71" s="83"/>
      <c r="E71" s="95"/>
      <c r="F71" s="94"/>
      <c r="P71" s="34" t="s">
        <v>38</v>
      </c>
    </row>
    <row r="72" spans="1:30" s="42" customFormat="1" x14ac:dyDescent="0.2">
      <c r="A72" s="81"/>
      <c r="B72" s="81" t="s">
        <v>184</v>
      </c>
      <c r="C72" s="84" t="s">
        <v>185</v>
      </c>
      <c r="D72" s="85" t="s">
        <v>186</v>
      </c>
      <c r="E72" s="95"/>
      <c r="F72" s="94"/>
      <c r="P72" s="137" t="s">
        <v>45</v>
      </c>
    </row>
    <row r="73" spans="1:30" s="42" customFormat="1" x14ac:dyDescent="0.2">
      <c r="A73" s="81" t="s">
        <v>96</v>
      </c>
      <c r="B73" s="81">
        <f>Congé!M30</f>
        <v>3</v>
      </c>
      <c r="C73" s="81">
        <f>Congé!N30</f>
        <v>1</v>
      </c>
      <c r="D73" s="81">
        <f>Congé!O30</f>
        <v>2</v>
      </c>
      <c r="E73" s="95"/>
      <c r="F73" s="94"/>
      <c r="P73" s="138" t="s">
        <v>6</v>
      </c>
    </row>
    <row r="74" spans="1:30" s="42" customFormat="1" x14ac:dyDescent="0.2">
      <c r="A74" s="81" t="s">
        <v>97</v>
      </c>
      <c r="B74" s="81">
        <f>Congé!M31</f>
        <v>7</v>
      </c>
      <c r="C74" s="81">
        <f>Congé!N31</f>
        <v>3</v>
      </c>
      <c r="D74" s="81">
        <f>Congé!O31</f>
        <v>4</v>
      </c>
      <c r="E74" s="95"/>
      <c r="F74" s="94"/>
      <c r="P74" s="25" t="s">
        <v>15</v>
      </c>
    </row>
    <row r="75" spans="1:30" s="42" customFormat="1" x14ac:dyDescent="0.2">
      <c r="A75" s="81" t="s">
        <v>131</v>
      </c>
      <c r="B75" s="81">
        <f>Congé!M32</f>
        <v>13</v>
      </c>
      <c r="C75" s="81">
        <f>Congé!N32</f>
        <v>5</v>
      </c>
      <c r="D75" s="81">
        <f>Congé!O32</f>
        <v>8</v>
      </c>
      <c r="E75" s="95"/>
      <c r="F75" s="94"/>
      <c r="P75" s="24" t="s">
        <v>8</v>
      </c>
    </row>
    <row r="76" spans="1:30" s="132" customFormat="1" ht="12.75" customHeight="1" x14ac:dyDescent="0.2">
      <c r="A76" s="167"/>
      <c r="B76" s="170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>
        <f>COUNTIF(M$9:M$52,#REF!)</f>
        <v>0</v>
      </c>
      <c r="N76" s="167"/>
      <c r="P76" s="142" t="s">
        <v>17</v>
      </c>
      <c r="Q76" s="130"/>
      <c r="R76" s="130"/>
      <c r="AA76" s="121"/>
      <c r="AB76" s="121"/>
      <c r="AC76" s="121"/>
      <c r="AD76" s="121"/>
    </row>
    <row r="77" spans="1:30" s="132" customFormat="1" ht="12.75" customHeight="1" x14ac:dyDescent="0.2">
      <c r="A77" s="167"/>
      <c r="B77" s="170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>
        <f>COUNTIF(M$9:M$52,#REF!)</f>
        <v>0</v>
      </c>
      <c r="N77" s="167"/>
      <c r="P77" s="142" t="s">
        <v>40</v>
      </c>
      <c r="Q77" s="130"/>
      <c r="R77" s="130"/>
      <c r="AA77" s="121"/>
      <c r="AB77" s="121"/>
      <c r="AC77" s="121"/>
      <c r="AD77" s="121"/>
    </row>
    <row r="78" spans="1:30" s="132" customFormat="1" ht="12.75" customHeight="1" x14ac:dyDescent="0.2">
      <c r="A78" s="167"/>
      <c r="B78" s="170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>
        <f>COUNTIF(M$9:M$52,#REF!)</f>
        <v>0</v>
      </c>
      <c r="N78" s="167"/>
      <c r="P78" s="143" t="s">
        <v>9</v>
      </c>
      <c r="Q78" s="130"/>
      <c r="R78" s="130"/>
      <c r="AA78" s="121"/>
      <c r="AB78" s="121"/>
      <c r="AC78" s="121"/>
      <c r="AD78" s="121"/>
    </row>
    <row r="79" spans="1:30" s="132" customFormat="1" ht="12.75" customHeight="1" x14ac:dyDescent="0.2">
      <c r="A79" s="167"/>
      <c r="B79" s="170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>
        <f>COUNTIF(M$9:M$52,#REF!)</f>
        <v>0</v>
      </c>
      <c r="N79" s="167"/>
      <c r="P79" s="143" t="s">
        <v>37</v>
      </c>
      <c r="Q79" s="130"/>
      <c r="R79" s="130"/>
      <c r="AA79" s="121"/>
      <c r="AB79" s="121"/>
      <c r="AC79" s="121"/>
      <c r="AD79" s="121"/>
    </row>
    <row r="80" spans="1:30" s="132" customFormat="1" ht="12.75" customHeight="1" x14ac:dyDescent="0.2">
      <c r="A80" s="167"/>
      <c r="B80" s="170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>
        <f>COUNTIF(M$9:M$52,#REF!)</f>
        <v>0</v>
      </c>
      <c r="N80" s="167"/>
      <c r="P80" s="144" t="s">
        <v>10</v>
      </c>
      <c r="Q80" s="130"/>
      <c r="R80" s="130"/>
      <c r="AA80" s="121"/>
      <c r="AB80" s="121"/>
      <c r="AC80" s="121"/>
      <c r="AD80" s="121"/>
    </row>
    <row r="81" spans="1:30" s="132" customFormat="1" ht="12.75" customHeight="1" x14ac:dyDescent="0.2">
      <c r="A81" s="167"/>
      <c r="B81" s="170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>
        <f>COUNTIF(M$9:M$52,#REF!)</f>
        <v>0</v>
      </c>
      <c r="N81" s="167"/>
      <c r="P81" s="145" t="s">
        <v>32</v>
      </c>
      <c r="Q81" s="130"/>
      <c r="R81" s="130"/>
      <c r="AA81" s="121"/>
      <c r="AB81" s="121"/>
      <c r="AC81" s="121"/>
      <c r="AD81" s="121"/>
    </row>
    <row r="82" spans="1:30" s="132" customFormat="1" ht="12.75" customHeight="1" x14ac:dyDescent="0.2">
      <c r="A82" s="167"/>
      <c r="B82" s="170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>
        <f>COUNTIF(M$9:M$52,#REF!)</f>
        <v>0</v>
      </c>
      <c r="N82" s="167"/>
      <c r="P82" s="10" t="s">
        <v>4</v>
      </c>
      <c r="Q82" s="130"/>
      <c r="R82" s="130"/>
      <c r="AA82" s="121"/>
      <c r="AB82" s="121"/>
      <c r="AC82" s="121"/>
      <c r="AD82" s="121"/>
    </row>
    <row r="83" spans="1:30" s="132" customFormat="1" ht="12.75" customHeight="1" x14ac:dyDescent="0.2">
      <c r="A83" s="167"/>
      <c r="B83" s="170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>
        <f>COUNTIF(M$9:M$52,#REF!)</f>
        <v>0</v>
      </c>
      <c r="N83" s="167"/>
      <c r="P83" s="146" t="s">
        <v>3</v>
      </c>
      <c r="Q83" s="130"/>
      <c r="R83" s="130"/>
      <c r="AA83" s="121"/>
      <c r="AB83" s="121"/>
      <c r="AC83" s="121"/>
      <c r="AD83" s="121"/>
    </row>
    <row r="84" spans="1:30" s="132" customFormat="1" ht="12.75" customHeight="1" x14ac:dyDescent="0.2">
      <c r="A84" s="167"/>
      <c r="B84" s="170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>
        <f>COUNTIF(M$9:M$52,#REF!)</f>
        <v>0</v>
      </c>
      <c r="N84" s="167"/>
      <c r="P84" s="147" t="s">
        <v>26</v>
      </c>
      <c r="Q84" s="130"/>
      <c r="R84" s="130"/>
      <c r="AA84" s="121"/>
      <c r="AB84" s="121"/>
      <c r="AC84" s="121"/>
      <c r="AD84" s="121"/>
    </row>
    <row r="85" spans="1:30" s="132" customFormat="1" ht="12.75" customHeight="1" x14ac:dyDescent="0.2">
      <c r="A85" s="167"/>
      <c r="B85" s="170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>
        <f>COUNTIF(M$9:M$52,#REF!)</f>
        <v>0</v>
      </c>
      <c r="N85" s="167"/>
      <c r="P85" s="148" t="s">
        <v>13</v>
      </c>
      <c r="Q85" s="130"/>
      <c r="R85" s="130"/>
      <c r="AA85" s="121"/>
      <c r="AB85" s="121"/>
      <c r="AC85" s="121"/>
      <c r="AD85" s="121"/>
    </row>
    <row r="86" spans="1:30" s="132" customFormat="1" ht="12.75" customHeight="1" x14ac:dyDescent="0.2">
      <c r="A86" s="167"/>
      <c r="B86" s="170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>
        <f>COUNTIF(M$9:M$52,#REF!)</f>
        <v>0</v>
      </c>
      <c r="N86" s="167"/>
      <c r="P86" s="149" t="s">
        <v>42</v>
      </c>
      <c r="Q86" s="130"/>
      <c r="R86" s="130"/>
      <c r="AA86" s="121"/>
      <c r="AB86" s="121"/>
      <c r="AC86" s="121"/>
      <c r="AD86" s="121"/>
    </row>
    <row r="87" spans="1:30" s="132" customFormat="1" ht="12.75" customHeight="1" x14ac:dyDescent="0.2">
      <c r="A87" s="167"/>
      <c r="B87" s="170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67">
        <f>COUNTIF(M$9:M$52,#REF!)</f>
        <v>0</v>
      </c>
      <c r="N87" s="167"/>
      <c r="P87" s="35" t="s">
        <v>57</v>
      </c>
      <c r="Q87" s="130"/>
      <c r="R87" s="130"/>
      <c r="AA87" s="121"/>
      <c r="AB87" s="121"/>
      <c r="AC87" s="121"/>
      <c r="AD87" s="121"/>
    </row>
    <row r="88" spans="1:30" s="132" customFormat="1" ht="12.75" customHeight="1" x14ac:dyDescent="0.2">
      <c r="A88" s="167"/>
      <c r="B88" s="170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67">
        <f>COUNTIF(M$9:M$52,#REF!)</f>
        <v>0</v>
      </c>
      <c r="N88" s="167"/>
      <c r="P88" s="150" t="s">
        <v>169</v>
      </c>
      <c r="Q88" s="130"/>
      <c r="R88" s="130"/>
      <c r="AA88" s="121"/>
      <c r="AB88" s="121"/>
      <c r="AC88" s="121"/>
      <c r="AD88" s="121"/>
    </row>
    <row r="89" spans="1:30" s="132" customFormat="1" ht="12.75" customHeight="1" x14ac:dyDescent="0.2">
      <c r="A89" s="167"/>
      <c r="B89" s="170"/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67">
        <f>COUNTIF(M$9:M$52,#REF!)</f>
        <v>0</v>
      </c>
      <c r="N89" s="167"/>
      <c r="P89" s="27" t="s">
        <v>163</v>
      </c>
      <c r="Q89" s="130"/>
      <c r="R89" s="130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</row>
    <row r="90" spans="1:30" s="132" customFormat="1" ht="12.75" customHeight="1" x14ac:dyDescent="0.2">
      <c r="A90" s="167"/>
      <c r="B90" s="170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67">
        <f>COUNTIF(M$9:M$52,#REF!)</f>
        <v>0</v>
      </c>
      <c r="N90" s="167"/>
      <c r="P90" s="14" t="s">
        <v>167</v>
      </c>
      <c r="Q90" s="130"/>
      <c r="R90" s="130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</row>
    <row r="91" spans="1:30" s="132" customFormat="1" ht="12.75" customHeight="1" x14ac:dyDescent="0.2">
      <c r="A91" s="167"/>
      <c r="B91" s="170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67">
        <f>COUNTIF(M$9:M$52,#REF!)</f>
        <v>0</v>
      </c>
      <c r="N91" s="167"/>
      <c r="P91" s="13" t="s">
        <v>5</v>
      </c>
      <c r="Q91" s="130"/>
      <c r="R91" s="130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</row>
    <row r="92" spans="1:30" s="132" customFormat="1" ht="12.75" customHeight="1" x14ac:dyDescent="0.2">
      <c r="A92" s="167"/>
      <c r="B92" s="170"/>
      <c r="C92" s="171"/>
      <c r="D92" s="171"/>
      <c r="E92" s="171"/>
      <c r="F92" s="171"/>
      <c r="G92" s="171"/>
      <c r="H92" s="171"/>
      <c r="I92" s="171"/>
      <c r="J92" s="171"/>
      <c r="K92" s="171"/>
      <c r="L92" s="171"/>
      <c r="M92" s="167">
        <f>COUNTIF(M$9:M$52,#REF!)</f>
        <v>0</v>
      </c>
      <c r="N92" s="167"/>
      <c r="P92" s="14" t="s">
        <v>70</v>
      </c>
      <c r="Q92" s="130"/>
      <c r="R92" s="130"/>
      <c r="T92" s="121"/>
      <c r="U92" s="121"/>
      <c r="V92" s="121"/>
      <c r="W92" s="121"/>
      <c r="X92" s="121"/>
      <c r="Y92" s="121"/>
      <c r="Z92" s="121"/>
      <c r="AA92" s="121"/>
      <c r="AB92" s="121"/>
      <c r="AC92" s="121"/>
      <c r="AD92" s="121"/>
    </row>
    <row r="93" spans="1:30" s="132" customFormat="1" ht="12.75" customHeight="1" x14ac:dyDescent="0.2">
      <c r="A93" s="167"/>
      <c r="B93" s="170"/>
      <c r="C93" s="171"/>
      <c r="D93" s="171"/>
      <c r="E93" s="171"/>
      <c r="F93" s="171"/>
      <c r="G93" s="171"/>
      <c r="H93" s="171"/>
      <c r="I93" s="171"/>
      <c r="J93" s="171"/>
      <c r="K93" s="171"/>
      <c r="L93" s="171"/>
      <c r="M93" s="167">
        <f>COUNTIF(M$9:M$52,#REF!)</f>
        <v>0</v>
      </c>
      <c r="N93" s="167"/>
      <c r="P93" s="15" t="s">
        <v>18</v>
      </c>
      <c r="Q93" s="130"/>
      <c r="R93" s="130"/>
      <c r="S93" s="121"/>
      <c r="T93" s="121"/>
      <c r="U93" s="121"/>
      <c r="V93" s="121"/>
      <c r="W93" s="121"/>
      <c r="X93" s="121"/>
      <c r="Y93" s="121"/>
      <c r="Z93" s="121"/>
      <c r="AA93" s="121"/>
      <c r="AB93" s="121"/>
      <c r="AC93" s="121"/>
      <c r="AD93" s="121"/>
    </row>
    <row r="94" spans="1:30" s="132" customFormat="1" ht="12.75" customHeight="1" x14ac:dyDescent="0.2">
      <c r="A94" s="167"/>
      <c r="B94" s="170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67">
        <f>COUNTIF(M$9:M$52,#REF!)</f>
        <v>0</v>
      </c>
      <c r="N94" s="167"/>
      <c r="P94" s="15" t="s">
        <v>19</v>
      </c>
      <c r="Q94" s="130"/>
      <c r="R94" s="130"/>
      <c r="S94" s="121"/>
      <c r="T94" s="121"/>
      <c r="U94" s="121"/>
      <c r="V94" s="121"/>
      <c r="W94" s="121"/>
      <c r="X94" s="121"/>
      <c r="Y94" s="121"/>
      <c r="Z94" s="121"/>
      <c r="AA94" s="121"/>
      <c r="AB94" s="121"/>
      <c r="AC94" s="121"/>
      <c r="AD94" s="121"/>
    </row>
    <row r="95" spans="1:30" s="132" customFormat="1" ht="12.75" customHeight="1" x14ac:dyDescent="0.2">
      <c r="A95" s="167"/>
      <c r="B95" s="170"/>
      <c r="C95" s="171"/>
      <c r="D95" s="171"/>
      <c r="E95" s="171"/>
      <c r="F95" s="171"/>
      <c r="G95" s="171"/>
      <c r="H95" s="171"/>
      <c r="I95" s="171"/>
      <c r="J95" s="171"/>
      <c r="K95" s="171"/>
      <c r="L95" s="171"/>
      <c r="M95" s="167">
        <f>COUNTIF(M$9:M$52,#REF!)</f>
        <v>0</v>
      </c>
      <c r="N95" s="167"/>
      <c r="P95" s="14" t="s">
        <v>72</v>
      </c>
      <c r="Q95" s="107"/>
      <c r="R95" s="107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</row>
    <row r="96" spans="1:30" s="132" customFormat="1" ht="12.75" customHeight="1" x14ac:dyDescent="0.2">
      <c r="A96" s="167"/>
      <c r="B96" s="170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67">
        <f>COUNTIF(M$9:M$52,#REF!)</f>
        <v>0</v>
      </c>
      <c r="N96" s="167"/>
      <c r="P96" s="15" t="s">
        <v>22</v>
      </c>
      <c r="Q96" s="107"/>
      <c r="R96" s="107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</row>
    <row r="97" spans="1:30" s="132" customFormat="1" ht="12.75" customHeight="1" x14ac:dyDescent="0.2">
      <c r="A97" s="167"/>
      <c r="B97" s="170"/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67">
        <f>COUNTIF(M$9:M$52,#REF!)</f>
        <v>0</v>
      </c>
      <c r="N97" s="167"/>
      <c r="P97" s="15" t="s">
        <v>23</v>
      </c>
      <c r="Q97" s="107"/>
      <c r="R97" s="107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</row>
    <row r="98" spans="1:30" s="132" customFormat="1" ht="12.75" customHeight="1" x14ac:dyDescent="0.2">
      <c r="A98" s="167"/>
      <c r="B98" s="170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67">
        <f>COUNTIF(M$9:M$52,#REF!)</f>
        <v>0</v>
      </c>
      <c r="N98" s="167"/>
      <c r="P98" s="22" t="s">
        <v>100</v>
      </c>
      <c r="Q98" s="107"/>
      <c r="R98" s="107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</row>
    <row r="99" spans="1:30" s="132" customFormat="1" ht="12.75" customHeight="1" x14ac:dyDescent="0.2">
      <c r="A99" s="167"/>
      <c r="B99" s="170"/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67">
        <f>COUNTIF(M$9:M$52,#REF!)</f>
        <v>0</v>
      </c>
      <c r="N99" s="167"/>
      <c r="P99" s="27" t="s">
        <v>103</v>
      </c>
      <c r="Q99" s="107"/>
      <c r="R99" s="107"/>
      <c r="S99" s="121"/>
      <c r="T99" s="121"/>
      <c r="U99" s="121"/>
      <c r="V99" s="121"/>
      <c r="W99" s="121"/>
      <c r="X99" s="121"/>
      <c r="Y99" s="121"/>
      <c r="Z99" s="121"/>
      <c r="AA99" s="121"/>
      <c r="AB99" s="121"/>
      <c r="AC99" s="121"/>
      <c r="AD99" s="121"/>
    </row>
    <row r="100" spans="1:30" s="132" customFormat="1" ht="12.75" customHeight="1" x14ac:dyDescent="0.2">
      <c r="A100" s="167"/>
      <c r="B100" s="170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67">
        <f>COUNTIF(M$9:M$52,#REF!)</f>
        <v>0</v>
      </c>
      <c r="N100" s="167"/>
      <c r="P100" s="27" t="s">
        <v>101</v>
      </c>
      <c r="Q100" s="107"/>
      <c r="R100" s="107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</row>
    <row r="101" spans="1:30" s="132" customFormat="1" ht="12.75" customHeight="1" x14ac:dyDescent="0.2">
      <c r="A101" s="167"/>
      <c r="B101" s="170"/>
      <c r="C101" s="171"/>
      <c r="D101" s="171"/>
      <c r="E101" s="171"/>
      <c r="F101" s="171"/>
      <c r="G101" s="171"/>
      <c r="H101" s="171"/>
      <c r="I101" s="171"/>
      <c r="J101" s="171"/>
      <c r="K101" s="171"/>
      <c r="L101" s="171"/>
      <c r="M101" s="167">
        <f>COUNTIF(M$9:M$52,#REF!)</f>
        <v>0</v>
      </c>
      <c r="N101" s="167"/>
      <c r="P101" s="23" t="s">
        <v>102</v>
      </c>
      <c r="Q101" s="107"/>
      <c r="R101" s="107"/>
      <c r="S101" s="121"/>
      <c r="T101" s="121"/>
      <c r="U101" s="121"/>
      <c r="V101" s="121"/>
      <c r="W101" s="121"/>
      <c r="X101" s="121"/>
      <c r="Y101" s="121"/>
      <c r="Z101" s="121"/>
      <c r="AA101" s="121"/>
      <c r="AB101" s="121"/>
      <c r="AC101" s="121"/>
      <c r="AD101" s="121"/>
    </row>
    <row r="102" spans="1:30" s="132" customFormat="1" ht="12.75" customHeight="1" x14ac:dyDescent="0.2">
      <c r="A102" s="167"/>
      <c r="B102" s="170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67"/>
      <c r="N102" s="167"/>
      <c r="P102" s="27" t="s">
        <v>104</v>
      </c>
      <c r="Q102" s="107"/>
      <c r="R102" s="107"/>
      <c r="S102" s="121"/>
      <c r="T102" s="121"/>
      <c r="U102" s="121"/>
      <c r="V102" s="121"/>
      <c r="W102" s="121"/>
      <c r="X102" s="121"/>
      <c r="Y102" s="121"/>
      <c r="Z102" s="121"/>
      <c r="AA102" s="121"/>
      <c r="AB102" s="121"/>
      <c r="AC102" s="121"/>
      <c r="AD102" s="121"/>
    </row>
    <row r="103" spans="1:30" s="132" customFormat="1" ht="12.75" customHeight="1" x14ac:dyDescent="0.2">
      <c r="A103" s="167"/>
      <c r="B103" s="170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67"/>
      <c r="N103" s="167"/>
      <c r="P103" s="27" t="s">
        <v>105</v>
      </c>
      <c r="Q103" s="107"/>
      <c r="R103" s="107"/>
      <c r="S103" s="121"/>
      <c r="T103" s="121"/>
      <c r="U103" s="121"/>
      <c r="V103" s="121"/>
      <c r="W103" s="121"/>
      <c r="X103" s="121"/>
      <c r="Y103" s="121"/>
      <c r="Z103" s="121"/>
      <c r="AA103" s="121"/>
      <c r="AB103" s="121"/>
      <c r="AC103" s="121"/>
      <c r="AD103" s="121"/>
    </row>
    <row r="104" spans="1:30" s="132" customFormat="1" ht="12.75" customHeight="1" x14ac:dyDescent="0.2">
      <c r="A104" s="167"/>
      <c r="B104" s="170"/>
      <c r="C104" s="171"/>
      <c r="D104" s="171"/>
      <c r="E104" s="171"/>
      <c r="F104" s="171"/>
      <c r="G104" s="171"/>
      <c r="H104" s="171"/>
      <c r="I104" s="171"/>
      <c r="J104" s="171"/>
      <c r="K104" s="171"/>
      <c r="L104" s="171"/>
      <c r="M104" s="167"/>
      <c r="N104" s="167"/>
      <c r="P104" s="19" t="s">
        <v>74</v>
      </c>
      <c r="Q104" s="107"/>
      <c r="R104" s="107"/>
      <c r="S104" s="121"/>
      <c r="T104" s="121"/>
      <c r="U104" s="121"/>
      <c r="V104" s="121"/>
      <c r="W104" s="121"/>
      <c r="X104" s="121"/>
      <c r="Y104" s="121"/>
      <c r="Z104" s="121"/>
      <c r="AA104" s="121"/>
      <c r="AB104" s="121"/>
      <c r="AC104" s="121"/>
      <c r="AD104" s="121"/>
    </row>
    <row r="105" spans="1:30" s="132" customFormat="1" ht="12.75" customHeight="1" x14ac:dyDescent="0.2">
      <c r="A105" s="167"/>
      <c r="B105" s="170"/>
      <c r="C105" s="171"/>
      <c r="D105" s="171"/>
      <c r="E105" s="171"/>
      <c r="F105" s="171"/>
      <c r="G105" s="171"/>
      <c r="H105" s="171"/>
      <c r="I105" s="171"/>
      <c r="J105" s="171"/>
      <c r="K105" s="171"/>
      <c r="L105" s="171"/>
      <c r="M105" s="167"/>
      <c r="N105" s="167"/>
      <c r="P105" s="15" t="s">
        <v>62</v>
      </c>
      <c r="Q105" s="107"/>
      <c r="R105" s="107"/>
      <c r="S105" s="121"/>
      <c r="T105" s="121"/>
      <c r="U105" s="121"/>
      <c r="V105" s="121"/>
      <c r="W105" s="121"/>
      <c r="X105" s="121"/>
      <c r="Y105" s="121"/>
      <c r="Z105" s="121"/>
      <c r="AA105" s="121"/>
      <c r="AB105" s="121"/>
      <c r="AC105" s="121"/>
      <c r="AD105" s="121"/>
    </row>
    <row r="106" spans="1:30" s="132" customFormat="1" ht="12.75" customHeight="1" x14ac:dyDescent="0.2">
      <c r="A106" s="167"/>
      <c r="B106" s="170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67"/>
      <c r="N106" s="167"/>
      <c r="P106" s="15" t="s">
        <v>7</v>
      </c>
      <c r="Q106" s="107"/>
      <c r="R106" s="107"/>
      <c r="S106" s="121"/>
      <c r="T106" s="121"/>
      <c r="U106" s="121"/>
      <c r="V106" s="121"/>
      <c r="W106" s="121"/>
      <c r="X106" s="121"/>
      <c r="Y106" s="121"/>
      <c r="Z106" s="121"/>
      <c r="AA106" s="121"/>
      <c r="AB106" s="121"/>
      <c r="AC106" s="121"/>
      <c r="AD106" s="121"/>
    </row>
    <row r="107" spans="1:30" s="132" customFormat="1" ht="12.75" customHeight="1" x14ac:dyDescent="0.2">
      <c r="A107" s="167"/>
      <c r="B107" s="170"/>
      <c r="C107" s="171"/>
      <c r="D107" s="171"/>
      <c r="E107" s="171"/>
      <c r="F107" s="171"/>
      <c r="G107" s="171"/>
      <c r="H107" s="171"/>
      <c r="I107" s="171"/>
      <c r="J107" s="171"/>
      <c r="K107" s="171"/>
      <c r="L107" s="171"/>
      <c r="M107" s="166"/>
      <c r="N107" s="167"/>
      <c r="P107" s="15" t="s">
        <v>43</v>
      </c>
      <c r="Q107" s="107"/>
      <c r="R107" s="107"/>
      <c r="S107" s="121"/>
      <c r="T107" s="121"/>
      <c r="U107" s="121"/>
      <c r="V107" s="121"/>
      <c r="W107" s="121"/>
      <c r="X107" s="121"/>
      <c r="Y107" s="121"/>
      <c r="Z107" s="121"/>
      <c r="AA107" s="121"/>
      <c r="AB107" s="121"/>
      <c r="AC107" s="121"/>
      <c r="AD107" s="121"/>
    </row>
    <row r="108" spans="1:30" s="132" customFormat="1" ht="12.75" customHeight="1" x14ac:dyDescent="0.2">
      <c r="A108" s="167"/>
      <c r="B108" s="170"/>
      <c r="C108" s="171"/>
      <c r="D108" s="171"/>
      <c r="E108" s="171"/>
      <c r="F108" s="171"/>
      <c r="G108" s="171"/>
      <c r="H108" s="171"/>
      <c r="I108" s="171"/>
      <c r="J108" s="171"/>
      <c r="K108" s="171"/>
      <c r="L108" s="171"/>
      <c r="M108" s="167"/>
      <c r="N108" s="167"/>
      <c r="P108" s="16" t="s">
        <v>51</v>
      </c>
      <c r="Q108" s="107"/>
      <c r="R108" s="107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</row>
    <row r="109" spans="1:30" s="132" customFormat="1" ht="12.75" customHeight="1" x14ac:dyDescent="0.2">
      <c r="A109" s="167"/>
      <c r="B109" s="170"/>
      <c r="C109" s="171"/>
      <c r="D109" s="171"/>
      <c r="E109" s="171"/>
      <c r="F109" s="171"/>
      <c r="G109" s="171"/>
      <c r="H109" s="171"/>
      <c r="I109" s="171"/>
      <c r="J109" s="171"/>
      <c r="K109" s="171"/>
      <c r="L109" s="171"/>
      <c r="M109" s="167"/>
      <c r="N109" s="167"/>
      <c r="P109" s="20" t="s">
        <v>52</v>
      </c>
      <c r="Q109" s="107"/>
      <c r="R109" s="107"/>
      <c r="S109" s="121"/>
      <c r="T109" s="121"/>
      <c r="U109" s="121"/>
      <c r="V109" s="121"/>
      <c r="W109" s="121"/>
      <c r="X109" s="121"/>
      <c r="Y109" s="121"/>
      <c r="Z109" s="121"/>
      <c r="AA109" s="121"/>
      <c r="AB109" s="121"/>
      <c r="AC109" s="121"/>
      <c r="AD109" s="121"/>
    </row>
    <row r="110" spans="1:30" s="132" customFormat="1" ht="12.75" customHeight="1" x14ac:dyDescent="0.2">
      <c r="A110" s="167"/>
      <c r="B110" s="170"/>
      <c r="C110" s="171"/>
      <c r="D110" s="171"/>
      <c r="E110" s="171"/>
      <c r="F110" s="171"/>
      <c r="G110" s="171"/>
      <c r="H110" s="171"/>
      <c r="I110" s="171"/>
      <c r="J110" s="171"/>
      <c r="K110" s="171"/>
      <c r="L110" s="171"/>
      <c r="M110" s="167"/>
      <c r="N110" s="167"/>
      <c r="P110" s="16" t="s">
        <v>53</v>
      </c>
      <c r="Q110" s="107"/>
      <c r="R110" s="107"/>
      <c r="S110" s="121"/>
      <c r="T110" s="121"/>
      <c r="U110" s="121"/>
      <c r="V110" s="121"/>
      <c r="W110" s="121"/>
      <c r="X110" s="121"/>
      <c r="Y110" s="121"/>
      <c r="Z110" s="121"/>
      <c r="AA110" s="121"/>
      <c r="AB110" s="121"/>
      <c r="AC110" s="121"/>
      <c r="AD110" s="121"/>
    </row>
    <row r="111" spans="1:30" s="132" customFormat="1" ht="12.75" customHeight="1" x14ac:dyDescent="0.2">
      <c r="A111" s="167"/>
      <c r="B111" s="170"/>
      <c r="C111" s="171"/>
      <c r="D111" s="171"/>
      <c r="E111" s="171"/>
      <c r="F111" s="171"/>
      <c r="G111" s="171"/>
      <c r="H111" s="171"/>
      <c r="I111" s="171"/>
      <c r="J111" s="171"/>
      <c r="K111" s="171"/>
      <c r="L111" s="171"/>
      <c r="M111" s="167"/>
      <c r="N111" s="167"/>
      <c r="P111" s="16" t="s">
        <v>54</v>
      </c>
      <c r="Q111" s="107"/>
      <c r="R111" s="107"/>
      <c r="S111" s="121"/>
      <c r="T111" s="121"/>
      <c r="U111" s="121"/>
      <c r="V111" s="121"/>
      <c r="W111" s="121"/>
      <c r="X111" s="121"/>
      <c r="Y111" s="121"/>
      <c r="Z111" s="121"/>
      <c r="AA111" s="121"/>
      <c r="AB111" s="121"/>
      <c r="AC111" s="121"/>
      <c r="AD111" s="121"/>
    </row>
    <row r="112" spans="1:30" s="132" customFormat="1" ht="12.75" customHeight="1" x14ac:dyDescent="0.2">
      <c r="A112" s="167"/>
      <c r="B112" s="170"/>
      <c r="C112" s="171"/>
      <c r="D112" s="171"/>
      <c r="E112" s="171"/>
      <c r="F112" s="171"/>
      <c r="G112" s="171"/>
      <c r="H112" s="171"/>
      <c r="I112" s="171"/>
      <c r="J112" s="171"/>
      <c r="K112" s="171"/>
      <c r="L112" s="171"/>
      <c r="M112" s="167"/>
      <c r="N112" s="167"/>
      <c r="P112" s="18" t="s">
        <v>55</v>
      </c>
      <c r="Q112" s="107"/>
      <c r="R112" s="107"/>
      <c r="S112" s="121"/>
      <c r="T112" s="121"/>
      <c r="U112" s="121"/>
      <c r="V112" s="121"/>
      <c r="W112" s="121"/>
      <c r="X112" s="121"/>
      <c r="Y112" s="121"/>
      <c r="Z112" s="121"/>
      <c r="AA112" s="121"/>
      <c r="AB112" s="121"/>
      <c r="AC112" s="121"/>
      <c r="AD112" s="121"/>
    </row>
    <row r="113" spans="1:30" s="132" customFormat="1" ht="12.75" customHeight="1" x14ac:dyDescent="0.2">
      <c r="A113" s="167"/>
      <c r="B113" s="170"/>
      <c r="C113" s="171"/>
      <c r="D113" s="171"/>
      <c r="E113" s="171"/>
      <c r="F113" s="171"/>
      <c r="G113" s="171"/>
      <c r="H113" s="171"/>
      <c r="I113" s="171"/>
      <c r="J113" s="171"/>
      <c r="K113" s="171"/>
      <c r="L113" s="171"/>
      <c r="M113" s="167"/>
      <c r="N113" s="167"/>
      <c r="P113" s="21" t="s">
        <v>56</v>
      </c>
      <c r="Q113" s="107"/>
      <c r="R113" s="107"/>
      <c r="S113" s="121"/>
      <c r="T113" s="121"/>
      <c r="U113" s="121"/>
      <c r="V113" s="121"/>
      <c r="W113" s="121"/>
      <c r="X113" s="121"/>
      <c r="Y113" s="121"/>
      <c r="Z113" s="121"/>
      <c r="AA113" s="121"/>
      <c r="AB113" s="121"/>
      <c r="AC113" s="121"/>
      <c r="AD113" s="121"/>
    </row>
    <row r="114" spans="1:30" s="132" customFormat="1" ht="12.75" customHeight="1" x14ac:dyDescent="0.2">
      <c r="A114" s="167"/>
      <c r="B114" s="170"/>
      <c r="C114" s="171"/>
      <c r="D114" s="171"/>
      <c r="E114" s="171"/>
      <c r="F114" s="171"/>
      <c r="G114" s="171"/>
      <c r="H114" s="171"/>
      <c r="I114" s="171"/>
      <c r="J114" s="171"/>
      <c r="K114" s="171"/>
      <c r="L114" s="171"/>
      <c r="M114" s="167"/>
      <c r="N114" s="167"/>
      <c r="P114" s="17" t="s">
        <v>11</v>
      </c>
      <c r="Q114" s="107"/>
      <c r="R114" s="107"/>
      <c r="S114" s="121"/>
      <c r="T114" s="121"/>
      <c r="U114" s="121"/>
      <c r="V114" s="121"/>
      <c r="W114" s="121"/>
      <c r="X114" s="121"/>
      <c r="Y114" s="121"/>
      <c r="Z114" s="121"/>
      <c r="AA114" s="121"/>
      <c r="AB114" s="121"/>
      <c r="AC114" s="121"/>
      <c r="AD114" s="121"/>
    </row>
    <row r="115" spans="1:30" s="132" customFormat="1" ht="12.75" customHeight="1" x14ac:dyDescent="0.2">
      <c r="A115" s="167"/>
      <c r="B115" s="170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67"/>
      <c r="N115" s="167"/>
      <c r="P115" s="17" t="s">
        <v>12</v>
      </c>
      <c r="Q115" s="107"/>
      <c r="R115" s="107"/>
      <c r="S115" s="121"/>
      <c r="T115" s="121"/>
      <c r="U115" s="121"/>
      <c r="V115" s="121"/>
      <c r="W115" s="121"/>
      <c r="X115" s="121"/>
      <c r="Y115" s="121"/>
      <c r="Z115" s="121"/>
      <c r="AA115" s="121"/>
      <c r="AB115" s="121"/>
      <c r="AC115" s="121"/>
      <c r="AD115" s="121"/>
    </row>
    <row r="116" spans="1:30" s="132" customFormat="1" ht="12.75" customHeight="1" x14ac:dyDescent="0.2">
      <c r="A116" s="167"/>
      <c r="B116" s="170"/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67"/>
      <c r="N116" s="167"/>
      <c r="P116" s="17" t="s">
        <v>44</v>
      </c>
      <c r="Q116" s="107"/>
      <c r="R116" s="107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21"/>
    </row>
    <row r="117" spans="1:30" s="132" customFormat="1" ht="12.75" customHeight="1" x14ac:dyDescent="0.2">
      <c r="A117" s="167"/>
      <c r="B117" s="170"/>
      <c r="C117" s="171"/>
      <c r="D117" s="171"/>
      <c r="E117" s="171"/>
      <c r="F117" s="171"/>
      <c r="G117" s="171"/>
      <c r="H117" s="171"/>
      <c r="I117" s="171"/>
      <c r="J117" s="171"/>
      <c r="K117" s="171"/>
      <c r="L117" s="171"/>
      <c r="M117" s="167"/>
      <c r="N117" s="167"/>
      <c r="P117" s="14" t="s">
        <v>63</v>
      </c>
      <c r="Q117" s="107"/>
      <c r="R117" s="107"/>
      <c r="S117" s="121"/>
      <c r="T117" s="121"/>
      <c r="U117" s="121"/>
      <c r="V117" s="121"/>
      <c r="W117" s="121"/>
      <c r="X117" s="121"/>
      <c r="Y117" s="121"/>
      <c r="Z117" s="121"/>
      <c r="AA117" s="121"/>
      <c r="AB117" s="121"/>
      <c r="AC117" s="121"/>
      <c r="AD117" s="121"/>
    </row>
    <row r="118" spans="1:30" s="132" customFormat="1" ht="12.75" customHeight="1" x14ac:dyDescent="0.2">
      <c r="A118" s="167"/>
      <c r="B118" s="170"/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67"/>
      <c r="N118" s="167"/>
      <c r="P118" s="13" t="s">
        <v>64</v>
      </c>
      <c r="Q118" s="107"/>
      <c r="R118" s="107"/>
      <c r="S118" s="121"/>
      <c r="T118" s="121"/>
      <c r="U118" s="121"/>
      <c r="V118" s="121"/>
      <c r="W118" s="121"/>
      <c r="X118" s="121"/>
      <c r="Y118" s="121"/>
      <c r="Z118" s="121"/>
      <c r="AA118" s="121"/>
      <c r="AB118" s="121"/>
      <c r="AC118" s="121"/>
      <c r="AD118" s="121"/>
    </row>
    <row r="119" spans="1:30" s="132" customFormat="1" ht="12.75" customHeight="1" x14ac:dyDescent="0.2">
      <c r="A119" s="167"/>
      <c r="B119" s="170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67"/>
      <c r="N119" s="167"/>
      <c r="P119" s="14" t="s">
        <v>71</v>
      </c>
      <c r="Q119" s="107"/>
      <c r="R119" s="107"/>
      <c r="S119" s="121"/>
      <c r="T119" s="121"/>
      <c r="U119" s="121"/>
      <c r="V119" s="121"/>
      <c r="W119" s="121"/>
      <c r="X119" s="121"/>
      <c r="Y119" s="121"/>
      <c r="Z119" s="121"/>
      <c r="AA119" s="121"/>
      <c r="AB119" s="121"/>
      <c r="AC119" s="121"/>
      <c r="AD119" s="121"/>
    </row>
    <row r="120" spans="1:30" s="132" customFormat="1" ht="12.75" customHeight="1" x14ac:dyDescent="0.2">
      <c r="A120" s="167"/>
      <c r="B120" s="170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67"/>
      <c r="N120" s="167"/>
      <c r="P120" s="15" t="s">
        <v>65</v>
      </c>
      <c r="Q120" s="107"/>
      <c r="R120" s="107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</row>
    <row r="121" spans="1:30" s="132" customFormat="1" ht="12.75" customHeight="1" x14ac:dyDescent="0.2">
      <c r="A121" s="167"/>
      <c r="B121" s="170"/>
      <c r="C121" s="171"/>
      <c r="D121" s="171"/>
      <c r="E121" s="171"/>
      <c r="F121" s="171"/>
      <c r="G121" s="171"/>
      <c r="H121" s="171"/>
      <c r="I121" s="171"/>
      <c r="J121" s="171"/>
      <c r="K121" s="171"/>
      <c r="L121" s="171"/>
      <c r="M121" s="167"/>
      <c r="N121" s="167"/>
      <c r="P121" s="15" t="s">
        <v>66</v>
      </c>
      <c r="Q121" s="107"/>
      <c r="R121" s="107"/>
      <c r="S121" s="121"/>
      <c r="T121" s="121"/>
      <c r="U121" s="121"/>
      <c r="V121" s="121"/>
      <c r="W121" s="121"/>
      <c r="X121" s="121"/>
      <c r="Y121" s="121"/>
      <c r="Z121" s="121"/>
      <c r="AA121" s="121"/>
      <c r="AB121" s="121"/>
      <c r="AC121" s="121"/>
      <c r="AD121" s="121"/>
    </row>
    <row r="122" spans="1:30" s="132" customFormat="1" ht="12.75" customHeight="1" x14ac:dyDescent="0.2">
      <c r="A122" s="167"/>
      <c r="B122" s="170"/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67"/>
      <c r="N122" s="167"/>
      <c r="P122" s="14" t="s">
        <v>73</v>
      </c>
      <c r="Q122" s="107"/>
      <c r="R122" s="107"/>
      <c r="S122" s="121"/>
      <c r="T122" s="121"/>
      <c r="U122" s="121"/>
      <c r="V122" s="121"/>
      <c r="W122" s="121"/>
      <c r="X122" s="121"/>
      <c r="Y122" s="121"/>
      <c r="Z122" s="121"/>
      <c r="AA122" s="121"/>
      <c r="AB122" s="121"/>
      <c r="AC122" s="121"/>
      <c r="AD122" s="121"/>
    </row>
    <row r="123" spans="1:30" s="132" customFormat="1" ht="12.75" customHeight="1" x14ac:dyDescent="0.2">
      <c r="A123" s="167"/>
      <c r="B123" s="170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67"/>
      <c r="N123" s="167"/>
      <c r="P123" s="15" t="s">
        <v>67</v>
      </c>
      <c r="Q123" s="107"/>
      <c r="R123" s="107"/>
      <c r="S123" s="121"/>
      <c r="T123" s="121"/>
      <c r="U123" s="121"/>
      <c r="V123" s="121"/>
      <c r="W123" s="121"/>
      <c r="X123" s="121"/>
      <c r="Y123" s="121"/>
      <c r="Z123" s="121"/>
      <c r="AA123" s="121"/>
      <c r="AB123" s="121"/>
      <c r="AC123" s="121"/>
      <c r="AD123" s="121"/>
    </row>
    <row r="124" spans="1:30" s="132" customFormat="1" ht="12.75" customHeight="1" x14ac:dyDescent="0.2">
      <c r="A124" s="167"/>
      <c r="B124" s="170"/>
      <c r="C124" s="171"/>
      <c r="D124" s="171"/>
      <c r="E124" s="171"/>
      <c r="F124" s="171"/>
      <c r="G124" s="171"/>
      <c r="H124" s="171"/>
      <c r="I124" s="171"/>
      <c r="J124" s="171"/>
      <c r="K124" s="171"/>
      <c r="L124" s="171"/>
      <c r="M124" s="167"/>
      <c r="N124" s="167"/>
      <c r="P124" s="15" t="s">
        <v>68</v>
      </c>
      <c r="Q124" s="107"/>
      <c r="R124" s="107"/>
      <c r="S124" s="121"/>
      <c r="T124" s="121"/>
      <c r="U124" s="121"/>
      <c r="V124" s="121"/>
      <c r="W124" s="121"/>
      <c r="X124" s="121"/>
      <c r="Y124" s="121"/>
      <c r="Z124" s="121"/>
      <c r="AA124" s="121"/>
      <c r="AB124" s="121"/>
      <c r="AC124" s="121"/>
      <c r="AD124" s="121"/>
    </row>
    <row r="125" spans="1:30" s="132" customFormat="1" ht="12.75" customHeight="1" x14ac:dyDescent="0.2">
      <c r="A125" s="167"/>
      <c r="B125" s="170"/>
      <c r="C125" s="171"/>
      <c r="D125" s="171"/>
      <c r="E125" s="171"/>
      <c r="F125" s="171"/>
      <c r="G125" s="171"/>
      <c r="H125" s="171"/>
      <c r="I125" s="171"/>
      <c r="J125" s="171"/>
      <c r="K125" s="171"/>
      <c r="L125" s="171"/>
      <c r="M125" s="167"/>
      <c r="N125" s="167"/>
      <c r="P125" s="22" t="s">
        <v>106</v>
      </c>
      <c r="Q125" s="107"/>
      <c r="R125" s="107"/>
      <c r="S125" s="121"/>
      <c r="T125" s="121"/>
      <c r="U125" s="121"/>
      <c r="V125" s="121"/>
      <c r="W125" s="121"/>
      <c r="X125" s="121"/>
      <c r="Y125" s="121"/>
      <c r="Z125" s="121"/>
      <c r="AA125" s="121"/>
      <c r="AB125" s="121"/>
      <c r="AC125" s="121"/>
      <c r="AD125" s="121"/>
    </row>
    <row r="126" spans="1:30" s="132" customFormat="1" ht="12.75" customHeight="1" x14ac:dyDescent="0.2">
      <c r="A126" s="167"/>
      <c r="B126" s="170"/>
      <c r="C126" s="171"/>
      <c r="D126" s="171"/>
      <c r="E126" s="171"/>
      <c r="F126" s="171"/>
      <c r="G126" s="171"/>
      <c r="H126" s="171"/>
      <c r="I126" s="171"/>
      <c r="J126" s="171"/>
      <c r="K126" s="171"/>
      <c r="L126" s="171"/>
      <c r="M126" s="167"/>
      <c r="N126" s="167"/>
      <c r="P126" s="27" t="s">
        <v>107</v>
      </c>
      <c r="Q126" s="107"/>
      <c r="R126" s="107"/>
      <c r="S126" s="121"/>
      <c r="T126" s="121"/>
      <c r="U126" s="121"/>
      <c r="V126" s="121"/>
      <c r="W126" s="121"/>
      <c r="X126" s="121"/>
      <c r="Y126" s="121"/>
      <c r="Z126" s="121"/>
      <c r="AA126" s="121"/>
      <c r="AB126" s="121"/>
      <c r="AC126" s="121"/>
      <c r="AD126" s="121"/>
    </row>
    <row r="127" spans="1:30" s="132" customFormat="1" ht="12.75" customHeight="1" x14ac:dyDescent="0.2">
      <c r="A127" s="167"/>
      <c r="B127" s="170"/>
      <c r="C127" s="171"/>
      <c r="D127" s="171"/>
      <c r="E127" s="171"/>
      <c r="F127" s="171"/>
      <c r="G127" s="171"/>
      <c r="H127" s="171"/>
      <c r="I127" s="171"/>
      <c r="J127" s="171"/>
      <c r="K127" s="171"/>
      <c r="L127" s="171"/>
      <c r="M127" s="167"/>
      <c r="N127" s="167"/>
      <c r="P127" s="27" t="s">
        <v>108</v>
      </c>
      <c r="Q127" s="107"/>
      <c r="R127" s="107"/>
      <c r="S127" s="121"/>
      <c r="T127" s="121"/>
      <c r="U127" s="121"/>
      <c r="V127" s="121"/>
      <c r="W127" s="121"/>
      <c r="X127" s="121"/>
      <c r="Y127" s="121"/>
      <c r="Z127" s="121"/>
      <c r="AA127" s="121"/>
      <c r="AB127" s="121"/>
      <c r="AC127" s="121"/>
      <c r="AD127" s="121"/>
    </row>
    <row r="128" spans="1:30" s="132" customFormat="1" ht="12.75" customHeight="1" x14ac:dyDescent="0.2">
      <c r="A128" s="167"/>
      <c r="B128" s="170"/>
      <c r="C128" s="171"/>
      <c r="D128" s="171"/>
      <c r="E128" s="171"/>
      <c r="F128" s="171"/>
      <c r="G128" s="171"/>
      <c r="H128" s="171"/>
      <c r="I128" s="171"/>
      <c r="J128" s="171"/>
      <c r="K128" s="171"/>
      <c r="L128" s="171"/>
      <c r="M128" s="167"/>
      <c r="N128" s="167"/>
      <c r="P128" s="23" t="s">
        <v>109</v>
      </c>
      <c r="Q128" s="107"/>
      <c r="R128" s="107"/>
      <c r="S128" s="121"/>
      <c r="T128" s="121"/>
      <c r="U128" s="121"/>
      <c r="V128" s="121"/>
      <c r="W128" s="121"/>
      <c r="X128" s="121"/>
      <c r="Y128" s="121"/>
      <c r="Z128" s="121"/>
      <c r="AA128" s="121"/>
      <c r="AB128" s="121"/>
      <c r="AC128" s="121"/>
      <c r="AD128" s="121"/>
    </row>
    <row r="129" spans="1:30" s="132" customFormat="1" ht="12.75" customHeight="1" x14ac:dyDescent="0.2">
      <c r="A129" s="167"/>
      <c r="B129" s="170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67"/>
      <c r="N129" s="167"/>
      <c r="P129" s="27" t="s">
        <v>110</v>
      </c>
      <c r="Q129" s="107"/>
      <c r="R129" s="107"/>
      <c r="S129" s="121"/>
      <c r="T129" s="121"/>
      <c r="U129" s="121"/>
      <c r="V129" s="121"/>
      <c r="W129" s="121"/>
      <c r="X129" s="121"/>
      <c r="Y129" s="121"/>
      <c r="Z129" s="121"/>
      <c r="AA129" s="121"/>
      <c r="AB129" s="121"/>
      <c r="AC129" s="121"/>
      <c r="AD129" s="121"/>
    </row>
    <row r="130" spans="1:30" s="132" customFormat="1" ht="12.75" customHeight="1" x14ac:dyDescent="0.2">
      <c r="A130" s="167"/>
      <c r="B130" s="170"/>
      <c r="C130" s="171"/>
      <c r="D130" s="171"/>
      <c r="E130" s="171"/>
      <c r="F130" s="171"/>
      <c r="G130" s="171"/>
      <c r="H130" s="171"/>
      <c r="I130" s="171"/>
      <c r="J130" s="171"/>
      <c r="K130" s="171"/>
      <c r="L130" s="171"/>
      <c r="M130" s="167"/>
      <c r="N130" s="167"/>
      <c r="P130" s="27" t="s">
        <v>111</v>
      </c>
      <c r="Q130" s="107"/>
      <c r="R130" s="107"/>
      <c r="S130" s="121"/>
      <c r="T130" s="121"/>
      <c r="U130" s="121"/>
      <c r="V130" s="121"/>
      <c r="W130" s="121"/>
      <c r="X130" s="121"/>
      <c r="Y130" s="121"/>
      <c r="Z130" s="121"/>
      <c r="AA130" s="121"/>
      <c r="AB130" s="121"/>
      <c r="AC130" s="121"/>
      <c r="AD130" s="121"/>
    </row>
    <row r="131" spans="1:30" s="132" customFormat="1" ht="12.75" hidden="1" customHeight="1" x14ac:dyDescent="0.2">
      <c r="A131" s="167"/>
      <c r="B131" s="170"/>
      <c r="C131" s="171"/>
      <c r="D131" s="171"/>
      <c r="E131" s="171"/>
      <c r="F131" s="171"/>
      <c r="G131" s="171"/>
      <c r="H131" s="171"/>
      <c r="I131" s="171"/>
      <c r="J131" s="171"/>
      <c r="K131" s="171"/>
      <c r="L131" s="171"/>
      <c r="M131" s="167"/>
      <c r="N131" s="167"/>
      <c r="P131" s="19" t="s">
        <v>75</v>
      </c>
      <c r="Q131" s="107"/>
      <c r="R131" s="107"/>
      <c r="S131" s="121"/>
      <c r="T131" s="121"/>
      <c r="U131" s="121"/>
      <c r="V131" s="121"/>
      <c r="W131" s="121"/>
      <c r="X131" s="121"/>
      <c r="Y131" s="121"/>
      <c r="Z131" s="121"/>
      <c r="AA131" s="121"/>
      <c r="AB131" s="121"/>
      <c r="AC131" s="121"/>
      <c r="AD131" s="121"/>
    </row>
    <row r="132" spans="1:30" s="132" customFormat="1" ht="12.75" hidden="1" customHeight="1" x14ac:dyDescent="0.2">
      <c r="A132" s="167"/>
      <c r="B132" s="170"/>
      <c r="C132" s="171"/>
      <c r="D132" s="171"/>
      <c r="E132" s="171"/>
      <c r="F132" s="171"/>
      <c r="G132" s="171"/>
      <c r="H132" s="171"/>
      <c r="I132" s="171"/>
      <c r="J132" s="171"/>
      <c r="K132" s="171"/>
      <c r="L132" s="171"/>
      <c r="M132" s="167"/>
      <c r="N132" s="167"/>
      <c r="P132" s="15" t="s">
        <v>69</v>
      </c>
      <c r="Q132" s="107"/>
      <c r="R132" s="107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21"/>
    </row>
    <row r="133" spans="1:30" s="132" customFormat="1" ht="12.75" hidden="1" customHeight="1" x14ac:dyDescent="0.2">
      <c r="A133" s="167"/>
      <c r="B133" s="170"/>
      <c r="C133" s="171"/>
      <c r="D133" s="171"/>
      <c r="E133" s="171"/>
      <c r="F133" s="171"/>
      <c r="G133" s="171"/>
      <c r="H133" s="171"/>
      <c r="I133" s="171"/>
      <c r="J133" s="171"/>
      <c r="K133" s="171"/>
      <c r="L133" s="171"/>
      <c r="M133" s="167"/>
      <c r="N133" s="167"/>
      <c r="P133" s="15" t="s">
        <v>76</v>
      </c>
      <c r="Q133" s="107"/>
      <c r="R133" s="107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</row>
    <row r="134" spans="1:30" s="132" customFormat="1" ht="12.75" hidden="1" customHeight="1" x14ac:dyDescent="0.2">
      <c r="A134" s="167"/>
      <c r="B134" s="170"/>
      <c r="C134" s="171"/>
      <c r="D134" s="171"/>
      <c r="E134" s="171"/>
      <c r="F134" s="171"/>
      <c r="G134" s="171"/>
      <c r="H134" s="171"/>
      <c r="I134" s="171"/>
      <c r="J134" s="171"/>
      <c r="K134" s="171"/>
      <c r="L134" s="171"/>
      <c r="M134" s="167"/>
      <c r="N134" s="167"/>
      <c r="P134" s="15" t="s">
        <v>77</v>
      </c>
      <c r="Q134" s="107"/>
      <c r="R134" s="107"/>
      <c r="S134" s="121"/>
      <c r="T134" s="121"/>
      <c r="U134" s="121"/>
      <c r="V134" s="121"/>
      <c r="W134" s="121"/>
      <c r="X134" s="121"/>
      <c r="Y134" s="121"/>
      <c r="Z134" s="121"/>
      <c r="AA134" s="121"/>
      <c r="AB134" s="121"/>
      <c r="AC134" s="121"/>
      <c r="AD134" s="121"/>
    </row>
    <row r="135" spans="1:30" s="132" customFormat="1" ht="12.75" hidden="1" customHeight="1" x14ac:dyDescent="0.2">
      <c r="A135" s="167"/>
      <c r="B135" s="170"/>
      <c r="C135" s="171"/>
      <c r="D135" s="171"/>
      <c r="E135" s="171"/>
      <c r="F135" s="171"/>
      <c r="G135" s="171"/>
      <c r="H135" s="171"/>
      <c r="I135" s="171"/>
      <c r="J135" s="171"/>
      <c r="K135" s="171"/>
      <c r="L135" s="171"/>
      <c r="M135" s="167"/>
      <c r="N135" s="167"/>
      <c r="P135" s="20" t="s">
        <v>78</v>
      </c>
      <c r="Q135" s="107"/>
      <c r="R135" s="107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</row>
    <row r="136" spans="1:30" s="132" customFormat="1" ht="12.75" hidden="1" customHeight="1" x14ac:dyDescent="0.2">
      <c r="A136" s="167"/>
      <c r="B136" s="170"/>
      <c r="C136" s="171"/>
      <c r="D136" s="171"/>
      <c r="E136" s="171"/>
      <c r="F136" s="171"/>
      <c r="G136" s="171"/>
      <c r="H136" s="171"/>
      <c r="I136" s="171"/>
      <c r="J136" s="171"/>
      <c r="K136" s="171"/>
      <c r="L136" s="171"/>
      <c r="M136" s="167"/>
      <c r="N136" s="167"/>
      <c r="P136" s="20" t="s">
        <v>79</v>
      </c>
      <c r="Q136" s="107"/>
      <c r="R136" s="107"/>
      <c r="S136" s="121"/>
      <c r="T136" s="121"/>
      <c r="U136" s="121"/>
      <c r="V136" s="121"/>
      <c r="W136" s="121"/>
      <c r="X136" s="121"/>
      <c r="Y136" s="121"/>
      <c r="Z136" s="121"/>
      <c r="AA136" s="121"/>
      <c r="AB136" s="121"/>
      <c r="AC136" s="121"/>
      <c r="AD136" s="121"/>
    </row>
    <row r="137" spans="1:30" s="132" customFormat="1" ht="12.75" hidden="1" customHeight="1" x14ac:dyDescent="0.2">
      <c r="A137" s="167"/>
      <c r="B137" s="170"/>
      <c r="C137" s="171"/>
      <c r="D137" s="171"/>
      <c r="E137" s="171"/>
      <c r="F137" s="171"/>
      <c r="G137" s="171"/>
      <c r="H137" s="171"/>
      <c r="I137" s="171"/>
      <c r="J137" s="171"/>
      <c r="K137" s="171"/>
      <c r="L137" s="171"/>
      <c r="M137" s="167"/>
      <c r="N137" s="167"/>
      <c r="P137" s="30" t="s">
        <v>80</v>
      </c>
      <c r="Q137" s="107"/>
      <c r="R137" s="107"/>
      <c r="S137" s="121"/>
      <c r="T137" s="121"/>
      <c r="U137" s="121"/>
      <c r="V137" s="121"/>
      <c r="W137" s="121"/>
      <c r="X137" s="121"/>
      <c r="Y137" s="121"/>
      <c r="Z137" s="121"/>
      <c r="AA137" s="121"/>
      <c r="AB137" s="121"/>
      <c r="AC137" s="121"/>
      <c r="AD137" s="121"/>
    </row>
    <row r="138" spans="1:30" s="132" customFormat="1" x14ac:dyDescent="0.2">
      <c r="A138" s="167"/>
      <c r="B138" s="170"/>
      <c r="C138" s="171"/>
      <c r="D138" s="171"/>
      <c r="E138" s="171"/>
      <c r="F138" s="171"/>
      <c r="G138" s="171"/>
      <c r="H138" s="171"/>
      <c r="I138" s="171"/>
      <c r="J138" s="171"/>
      <c r="K138" s="171"/>
      <c r="L138" s="171"/>
      <c r="M138" s="167"/>
      <c r="N138" s="167"/>
      <c r="P138" s="130"/>
      <c r="Q138" s="107"/>
      <c r="R138" s="107"/>
      <c r="S138" s="121"/>
      <c r="T138" s="121"/>
      <c r="U138" s="121"/>
      <c r="V138" s="121"/>
      <c r="W138" s="121"/>
      <c r="X138" s="121"/>
      <c r="Y138" s="121"/>
      <c r="Z138" s="121"/>
      <c r="AA138" s="121"/>
      <c r="AB138" s="121"/>
      <c r="AC138" s="121"/>
      <c r="AD138" s="121"/>
    </row>
    <row r="139" spans="1:30" s="132" customFormat="1" x14ac:dyDescent="0.2">
      <c r="A139" s="167"/>
      <c r="B139" s="170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67"/>
      <c r="N139" s="167"/>
      <c r="P139" s="130"/>
      <c r="Q139" s="107"/>
      <c r="R139" s="107"/>
      <c r="S139" s="121"/>
      <c r="T139" s="121"/>
      <c r="U139" s="121"/>
      <c r="V139" s="121"/>
      <c r="W139" s="121"/>
      <c r="X139" s="121"/>
      <c r="Y139" s="121"/>
      <c r="Z139" s="121"/>
      <c r="AA139" s="121"/>
      <c r="AB139" s="121"/>
      <c r="AC139" s="121"/>
      <c r="AD139" s="121"/>
    </row>
    <row r="140" spans="1:30" s="132" customFormat="1" x14ac:dyDescent="0.2">
      <c r="A140" s="167"/>
      <c r="B140" s="170"/>
      <c r="C140" s="171"/>
      <c r="D140" s="171"/>
      <c r="E140" s="171"/>
      <c r="F140" s="171"/>
      <c r="G140" s="171"/>
      <c r="H140" s="171"/>
      <c r="I140" s="171"/>
      <c r="J140" s="171"/>
      <c r="K140" s="171"/>
      <c r="L140" s="171"/>
      <c r="M140" s="167"/>
      <c r="N140" s="167"/>
      <c r="P140" s="130"/>
      <c r="Q140" s="107"/>
      <c r="R140" s="107"/>
      <c r="S140" s="121"/>
      <c r="T140" s="121"/>
      <c r="U140" s="121"/>
      <c r="V140" s="121"/>
      <c r="W140" s="121"/>
      <c r="X140" s="121"/>
      <c r="Y140" s="121"/>
      <c r="Z140" s="121"/>
      <c r="AA140" s="121"/>
      <c r="AB140" s="121"/>
      <c r="AC140" s="121"/>
      <c r="AD140" s="121"/>
    </row>
    <row r="141" spans="1:30" s="132" customFormat="1" x14ac:dyDescent="0.2">
      <c r="A141" s="167"/>
      <c r="B141" s="170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67"/>
      <c r="N141" s="167"/>
      <c r="P141" s="130"/>
      <c r="Q141" s="107"/>
      <c r="R141" s="107"/>
      <c r="S141" s="121"/>
      <c r="T141" s="121"/>
      <c r="U141" s="121"/>
      <c r="V141" s="121"/>
      <c r="W141" s="121"/>
      <c r="X141" s="121"/>
      <c r="Y141" s="121"/>
      <c r="Z141" s="121"/>
      <c r="AA141" s="121"/>
      <c r="AB141" s="121"/>
      <c r="AC141" s="121"/>
      <c r="AD141" s="121"/>
    </row>
    <row r="142" spans="1:30" s="132" customFormat="1" x14ac:dyDescent="0.2">
      <c r="A142" s="167"/>
      <c r="B142" s="170"/>
      <c r="C142" s="171"/>
      <c r="D142" s="171"/>
      <c r="E142" s="171"/>
      <c r="F142" s="171"/>
      <c r="G142" s="171"/>
      <c r="H142" s="171"/>
      <c r="I142" s="171"/>
      <c r="J142" s="171"/>
      <c r="K142" s="171"/>
      <c r="L142" s="171"/>
      <c r="M142" s="167"/>
      <c r="N142" s="167"/>
      <c r="P142" s="130"/>
      <c r="Q142" s="107"/>
      <c r="R142" s="107"/>
      <c r="S142" s="121"/>
      <c r="T142" s="121"/>
      <c r="U142" s="121"/>
      <c r="V142" s="121"/>
      <c r="W142" s="121"/>
      <c r="X142" s="121"/>
      <c r="Y142" s="121"/>
      <c r="Z142" s="121"/>
      <c r="AA142" s="121"/>
      <c r="AB142" s="121"/>
      <c r="AC142" s="121"/>
      <c r="AD142" s="121"/>
    </row>
    <row r="143" spans="1:30" s="132" customFormat="1" x14ac:dyDescent="0.2">
      <c r="A143" s="167"/>
      <c r="B143" s="170"/>
      <c r="C143" s="171"/>
      <c r="D143" s="171"/>
      <c r="E143" s="171"/>
      <c r="F143" s="171"/>
      <c r="G143" s="171"/>
      <c r="H143" s="171"/>
      <c r="I143" s="171"/>
      <c r="J143" s="171"/>
      <c r="K143" s="171"/>
      <c r="L143" s="171"/>
      <c r="M143" s="167"/>
      <c r="N143" s="167"/>
      <c r="P143" s="130"/>
      <c r="Q143" s="107"/>
      <c r="R143" s="107"/>
      <c r="S143" s="121"/>
      <c r="T143" s="121"/>
      <c r="U143" s="121"/>
      <c r="V143" s="121"/>
      <c r="W143" s="121"/>
      <c r="X143" s="121"/>
      <c r="Y143" s="121"/>
      <c r="Z143" s="121"/>
      <c r="AA143" s="121"/>
      <c r="AB143" s="121"/>
      <c r="AC143" s="121"/>
      <c r="AD143" s="121"/>
    </row>
    <row r="144" spans="1:30" s="132" customFormat="1" x14ac:dyDescent="0.2">
      <c r="A144" s="167"/>
      <c r="B144" s="170"/>
      <c r="C144" s="171"/>
      <c r="D144" s="171"/>
      <c r="E144" s="171"/>
      <c r="F144" s="171"/>
      <c r="G144" s="171"/>
      <c r="H144" s="171"/>
      <c r="I144" s="171"/>
      <c r="J144" s="171"/>
      <c r="K144" s="171"/>
      <c r="L144" s="171"/>
      <c r="M144" s="167"/>
      <c r="N144" s="167"/>
      <c r="P144" s="130"/>
      <c r="Q144" s="107"/>
      <c r="R144" s="107"/>
      <c r="S144" s="121"/>
      <c r="T144" s="121"/>
      <c r="U144" s="121"/>
      <c r="V144" s="121"/>
      <c r="W144" s="121"/>
      <c r="X144" s="121"/>
      <c r="Y144" s="121"/>
      <c r="Z144" s="121"/>
      <c r="AA144" s="121"/>
      <c r="AB144" s="121"/>
      <c r="AC144" s="121"/>
      <c r="AD144" s="121"/>
    </row>
    <row r="145" spans="1:30" s="132" customFormat="1" x14ac:dyDescent="0.2">
      <c r="A145" s="167"/>
      <c r="B145" s="170"/>
      <c r="C145" s="171"/>
      <c r="D145" s="171"/>
      <c r="E145" s="171"/>
      <c r="F145" s="171"/>
      <c r="G145" s="171"/>
      <c r="H145" s="171"/>
      <c r="I145" s="171"/>
      <c r="J145" s="171"/>
      <c r="K145" s="171"/>
      <c r="L145" s="171"/>
      <c r="M145" s="167"/>
      <c r="N145" s="167"/>
      <c r="P145" s="130"/>
      <c r="Q145" s="107"/>
      <c r="R145" s="107"/>
      <c r="S145" s="121"/>
      <c r="T145" s="121"/>
      <c r="U145" s="121"/>
      <c r="V145" s="121"/>
      <c r="W145" s="121"/>
      <c r="X145" s="121"/>
      <c r="Y145" s="121"/>
      <c r="Z145" s="121"/>
      <c r="AA145" s="121"/>
      <c r="AB145" s="121"/>
      <c r="AC145" s="121"/>
      <c r="AD145" s="121"/>
    </row>
    <row r="146" spans="1:30" s="132" customFormat="1" x14ac:dyDescent="0.2">
      <c r="A146" s="167"/>
      <c r="B146" s="170"/>
      <c r="C146" s="171"/>
      <c r="D146" s="171"/>
      <c r="E146" s="171"/>
      <c r="F146" s="171"/>
      <c r="G146" s="171"/>
      <c r="H146" s="171"/>
      <c r="I146" s="171"/>
      <c r="J146" s="171"/>
      <c r="K146" s="171"/>
      <c r="L146" s="171"/>
      <c r="M146" s="167"/>
      <c r="N146" s="167"/>
      <c r="P146" s="130"/>
      <c r="Q146" s="107"/>
      <c r="R146" s="107"/>
      <c r="S146" s="121"/>
      <c r="T146" s="121"/>
      <c r="U146" s="121"/>
      <c r="V146" s="121"/>
      <c r="W146" s="121"/>
      <c r="X146" s="121"/>
      <c r="Y146" s="121"/>
      <c r="Z146" s="121"/>
      <c r="AA146" s="121"/>
      <c r="AB146" s="121"/>
      <c r="AC146" s="121"/>
      <c r="AD146" s="121"/>
    </row>
    <row r="147" spans="1:30" s="132" customFormat="1" x14ac:dyDescent="0.2">
      <c r="A147" s="167"/>
      <c r="B147" s="170"/>
      <c r="C147" s="171"/>
      <c r="D147" s="171"/>
      <c r="E147" s="171"/>
      <c r="F147" s="171"/>
      <c r="G147" s="171"/>
      <c r="H147" s="171"/>
      <c r="I147" s="171"/>
      <c r="J147" s="171"/>
      <c r="K147" s="171"/>
      <c r="L147" s="171"/>
      <c r="M147" s="167"/>
      <c r="N147" s="167"/>
      <c r="P147" s="130"/>
      <c r="Q147" s="107"/>
      <c r="R147" s="107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</row>
    <row r="148" spans="1:30" s="132" customFormat="1" x14ac:dyDescent="0.2">
      <c r="A148" s="167"/>
      <c r="B148" s="170"/>
      <c r="C148" s="171"/>
      <c r="D148" s="171"/>
      <c r="E148" s="171"/>
      <c r="F148" s="171"/>
      <c r="G148" s="171"/>
      <c r="H148" s="171"/>
      <c r="I148" s="171"/>
      <c r="J148" s="171"/>
      <c r="K148" s="171"/>
      <c r="L148" s="171"/>
      <c r="M148" s="167"/>
      <c r="N148" s="167"/>
      <c r="P148" s="130"/>
      <c r="Q148" s="107"/>
      <c r="R148" s="107"/>
      <c r="S148" s="121"/>
      <c r="T148" s="121"/>
      <c r="U148" s="121"/>
      <c r="V148" s="121"/>
      <c r="W148" s="121"/>
      <c r="X148" s="121"/>
      <c r="Y148" s="121"/>
      <c r="Z148" s="121"/>
      <c r="AA148" s="121"/>
      <c r="AB148" s="121"/>
      <c r="AC148" s="121"/>
      <c r="AD148" s="121"/>
    </row>
    <row r="149" spans="1:30" s="132" customFormat="1" x14ac:dyDescent="0.2">
      <c r="A149" s="167"/>
      <c r="B149" s="170"/>
      <c r="C149" s="171"/>
      <c r="D149" s="171"/>
      <c r="E149" s="171"/>
      <c r="F149" s="171"/>
      <c r="G149" s="171"/>
      <c r="H149" s="171"/>
      <c r="I149" s="171"/>
      <c r="J149" s="171"/>
      <c r="K149" s="171"/>
      <c r="L149" s="171"/>
      <c r="M149" s="167"/>
      <c r="N149" s="167"/>
      <c r="P149" s="130"/>
      <c r="Q149" s="107"/>
      <c r="R149" s="107"/>
      <c r="S149" s="121"/>
      <c r="T149" s="121"/>
      <c r="U149" s="121"/>
      <c r="V149" s="121"/>
      <c r="W149" s="121"/>
      <c r="X149" s="121"/>
      <c r="Y149" s="121"/>
      <c r="Z149" s="121"/>
      <c r="AA149" s="121"/>
      <c r="AB149" s="121"/>
      <c r="AC149" s="121"/>
      <c r="AD149" s="121"/>
    </row>
    <row r="150" spans="1:30" s="132" customFormat="1" x14ac:dyDescent="0.2">
      <c r="A150" s="167"/>
      <c r="B150" s="170"/>
      <c r="C150" s="171"/>
      <c r="D150" s="171"/>
      <c r="E150" s="171"/>
      <c r="F150" s="171"/>
      <c r="G150" s="171"/>
      <c r="H150" s="171"/>
      <c r="I150" s="171"/>
      <c r="J150" s="171"/>
      <c r="K150" s="171"/>
      <c r="L150" s="171"/>
      <c r="M150" s="167"/>
      <c r="N150" s="167"/>
      <c r="P150" s="130"/>
      <c r="Q150" s="107"/>
      <c r="R150" s="107"/>
      <c r="S150" s="121"/>
      <c r="T150" s="121"/>
      <c r="U150" s="121"/>
      <c r="V150" s="121"/>
      <c r="W150" s="121"/>
      <c r="X150" s="121"/>
      <c r="Y150" s="121"/>
      <c r="Z150" s="121"/>
      <c r="AA150" s="121"/>
      <c r="AB150" s="121"/>
      <c r="AC150" s="121"/>
      <c r="AD150" s="121"/>
    </row>
    <row r="151" spans="1:30" s="132" customFormat="1" x14ac:dyDescent="0.2">
      <c r="A151" s="167"/>
      <c r="B151" s="170"/>
      <c r="C151" s="171"/>
      <c r="D151" s="171"/>
      <c r="E151" s="171"/>
      <c r="F151" s="171"/>
      <c r="G151" s="171"/>
      <c r="H151" s="171"/>
      <c r="I151" s="171"/>
      <c r="J151" s="171"/>
      <c r="K151" s="171"/>
      <c r="L151" s="171"/>
      <c r="M151" s="167"/>
      <c r="N151" s="167"/>
      <c r="P151" s="130"/>
      <c r="Q151" s="107"/>
      <c r="R151" s="107"/>
      <c r="S151" s="121"/>
      <c r="T151" s="121"/>
      <c r="U151" s="121"/>
      <c r="V151" s="121"/>
      <c r="W151" s="121"/>
      <c r="X151" s="121"/>
      <c r="Y151" s="121"/>
      <c r="Z151" s="121"/>
      <c r="AA151" s="121"/>
      <c r="AB151" s="121"/>
      <c r="AC151" s="121"/>
      <c r="AD151" s="121"/>
    </row>
    <row r="152" spans="1:30" s="132" customFormat="1" x14ac:dyDescent="0.2">
      <c r="A152" s="167"/>
      <c r="B152" s="170"/>
      <c r="C152" s="171"/>
      <c r="D152" s="171"/>
      <c r="E152" s="171"/>
      <c r="F152" s="171"/>
      <c r="G152" s="171"/>
      <c r="H152" s="171"/>
      <c r="I152" s="171"/>
      <c r="J152" s="171"/>
      <c r="K152" s="171"/>
      <c r="L152" s="171"/>
      <c r="M152" s="167"/>
      <c r="N152" s="167"/>
      <c r="P152" s="130"/>
      <c r="Q152" s="107"/>
      <c r="R152" s="107"/>
      <c r="S152" s="121"/>
      <c r="T152" s="121"/>
      <c r="U152" s="121"/>
      <c r="V152" s="121"/>
      <c r="W152" s="121"/>
      <c r="X152" s="121"/>
      <c r="Y152" s="121"/>
      <c r="Z152" s="121"/>
      <c r="AA152" s="121"/>
      <c r="AB152" s="121"/>
      <c r="AC152" s="121"/>
      <c r="AD152" s="121"/>
    </row>
    <row r="153" spans="1:30" s="132" customFormat="1" x14ac:dyDescent="0.2">
      <c r="A153" s="167"/>
      <c r="B153" s="170"/>
      <c r="C153" s="171"/>
      <c r="D153" s="171"/>
      <c r="E153" s="171"/>
      <c r="F153" s="171"/>
      <c r="G153" s="171"/>
      <c r="H153" s="171"/>
      <c r="I153" s="171"/>
      <c r="J153" s="171"/>
      <c r="K153" s="171"/>
      <c r="L153" s="171"/>
      <c r="M153" s="167"/>
      <c r="N153" s="167"/>
      <c r="P153" s="130"/>
      <c r="Q153" s="107"/>
      <c r="R153" s="107"/>
      <c r="S153" s="121"/>
      <c r="T153" s="121"/>
      <c r="U153" s="121"/>
      <c r="V153" s="121"/>
      <c r="W153" s="121"/>
      <c r="X153" s="121"/>
      <c r="Y153" s="121"/>
      <c r="Z153" s="121"/>
      <c r="AA153" s="121"/>
      <c r="AB153" s="121"/>
      <c r="AC153" s="121"/>
      <c r="AD153" s="121"/>
    </row>
    <row r="154" spans="1:30" s="132" customFormat="1" x14ac:dyDescent="0.2">
      <c r="A154" s="167"/>
      <c r="B154" s="170"/>
      <c r="C154" s="171"/>
      <c r="D154" s="171"/>
      <c r="E154" s="171"/>
      <c r="F154" s="171"/>
      <c r="G154" s="171"/>
      <c r="H154" s="171"/>
      <c r="I154" s="171"/>
      <c r="J154" s="171"/>
      <c r="K154" s="171"/>
      <c r="L154" s="171"/>
      <c r="M154" s="167"/>
      <c r="N154" s="167"/>
      <c r="P154" s="130"/>
      <c r="Q154" s="107"/>
      <c r="R154" s="107"/>
      <c r="S154" s="121"/>
      <c r="T154" s="121"/>
      <c r="U154" s="121"/>
      <c r="V154" s="121"/>
      <c r="W154" s="121"/>
      <c r="X154" s="121"/>
      <c r="Y154" s="121"/>
      <c r="Z154" s="121"/>
      <c r="AA154" s="121"/>
      <c r="AB154" s="121"/>
      <c r="AC154" s="121"/>
      <c r="AD154" s="121"/>
    </row>
    <row r="155" spans="1:30" s="132" customFormat="1" x14ac:dyDescent="0.2">
      <c r="A155" s="167"/>
      <c r="B155" s="170"/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67"/>
      <c r="N155" s="167"/>
      <c r="P155" s="130"/>
      <c r="Q155" s="107"/>
      <c r="R155" s="107"/>
      <c r="S155" s="121"/>
      <c r="T155" s="121"/>
      <c r="U155" s="121"/>
      <c r="V155" s="121"/>
      <c r="W155" s="121"/>
      <c r="X155" s="121"/>
      <c r="Y155" s="121"/>
      <c r="Z155" s="121"/>
      <c r="AA155" s="121"/>
      <c r="AB155" s="121"/>
      <c r="AC155" s="121"/>
      <c r="AD155" s="121"/>
    </row>
    <row r="156" spans="1:30" s="132" customFormat="1" x14ac:dyDescent="0.2">
      <c r="A156" s="167"/>
      <c r="B156" s="170"/>
      <c r="C156" s="171"/>
      <c r="D156" s="171"/>
      <c r="E156" s="171"/>
      <c r="F156" s="171"/>
      <c r="G156" s="171"/>
      <c r="H156" s="171"/>
      <c r="I156" s="171"/>
      <c r="J156" s="171"/>
      <c r="K156" s="171"/>
      <c r="L156" s="171"/>
      <c r="M156" s="167"/>
      <c r="N156" s="167"/>
      <c r="P156" s="130"/>
      <c r="Q156" s="107"/>
      <c r="R156" s="107"/>
      <c r="S156" s="121"/>
      <c r="T156" s="121"/>
      <c r="U156" s="121"/>
      <c r="V156" s="121"/>
      <c r="W156" s="121"/>
      <c r="X156" s="121"/>
      <c r="Y156" s="121"/>
      <c r="Z156" s="121"/>
      <c r="AA156" s="121"/>
      <c r="AB156" s="121"/>
      <c r="AC156" s="121"/>
      <c r="AD156" s="121"/>
    </row>
    <row r="157" spans="1:30" s="132" customFormat="1" x14ac:dyDescent="0.2">
      <c r="A157" s="167"/>
      <c r="B157" s="170"/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67"/>
      <c r="N157" s="167"/>
      <c r="P157" s="130"/>
      <c r="Q157" s="107"/>
      <c r="R157" s="107"/>
      <c r="S157" s="121"/>
      <c r="T157" s="121"/>
      <c r="U157" s="121"/>
      <c r="V157" s="121"/>
      <c r="W157" s="121"/>
      <c r="X157" s="121"/>
      <c r="Y157" s="121"/>
      <c r="Z157" s="121"/>
      <c r="AA157" s="121"/>
      <c r="AB157" s="121"/>
      <c r="AC157" s="121"/>
      <c r="AD157" s="121"/>
    </row>
    <row r="158" spans="1:30" s="132" customFormat="1" x14ac:dyDescent="0.2">
      <c r="A158" s="167"/>
      <c r="B158" s="170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67"/>
      <c r="N158" s="167"/>
      <c r="P158" s="130"/>
      <c r="Q158" s="107"/>
      <c r="R158" s="107"/>
      <c r="S158" s="121"/>
      <c r="T158" s="121"/>
      <c r="U158" s="121"/>
      <c r="V158" s="121"/>
      <c r="W158" s="121"/>
      <c r="X158" s="121"/>
      <c r="Y158" s="121"/>
      <c r="Z158" s="121"/>
      <c r="AA158" s="121"/>
      <c r="AB158" s="121"/>
      <c r="AC158" s="121"/>
      <c r="AD158" s="121"/>
    </row>
    <row r="159" spans="1:30" s="132" customFormat="1" x14ac:dyDescent="0.2">
      <c r="A159" s="167"/>
      <c r="B159" s="170"/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67"/>
      <c r="N159" s="167"/>
      <c r="P159" s="130"/>
      <c r="Q159" s="107"/>
      <c r="R159" s="107"/>
      <c r="S159" s="121"/>
      <c r="T159" s="121"/>
      <c r="U159" s="121"/>
      <c r="V159" s="121"/>
      <c r="W159" s="121"/>
      <c r="X159" s="121"/>
      <c r="Y159" s="121"/>
      <c r="Z159" s="121"/>
      <c r="AA159" s="121"/>
      <c r="AB159" s="121"/>
      <c r="AC159" s="121"/>
      <c r="AD159" s="121"/>
    </row>
    <row r="160" spans="1:30" s="132" customFormat="1" x14ac:dyDescent="0.2">
      <c r="A160" s="113"/>
      <c r="B160" s="170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67"/>
      <c r="P160" s="130"/>
      <c r="Q160" s="107"/>
      <c r="R160" s="107"/>
      <c r="S160" s="121"/>
      <c r="T160" s="121"/>
      <c r="U160" s="121"/>
      <c r="V160" s="121"/>
      <c r="W160" s="121"/>
      <c r="X160" s="121"/>
      <c r="Y160" s="121"/>
      <c r="Z160" s="121"/>
      <c r="AA160" s="121"/>
      <c r="AB160" s="121"/>
      <c r="AC160" s="121"/>
      <c r="AD160" s="121"/>
    </row>
    <row r="161" spans="2:16" x14ac:dyDescent="0.2">
      <c r="B161" s="170"/>
      <c r="N161" s="167"/>
      <c r="O161" s="132"/>
      <c r="P161" s="130"/>
    </row>
    <row r="162" spans="2:16" x14ac:dyDescent="0.2">
      <c r="B162" s="170"/>
      <c r="N162" s="167"/>
      <c r="O162" s="132"/>
      <c r="P162" s="130"/>
    </row>
    <row r="163" spans="2:16" x14ac:dyDescent="0.2">
      <c r="B163" s="170"/>
      <c r="N163" s="167"/>
      <c r="O163" s="132"/>
      <c r="P163" s="130"/>
    </row>
    <row r="164" spans="2:16" x14ac:dyDescent="0.2">
      <c r="B164" s="170"/>
      <c r="N164" s="167"/>
      <c r="O164" s="132"/>
      <c r="P164" s="130"/>
    </row>
    <row r="165" spans="2:16" x14ac:dyDescent="0.2">
      <c r="B165" s="170"/>
      <c r="O165" s="132"/>
      <c r="P165" s="130"/>
    </row>
    <row r="166" spans="2:16" x14ac:dyDescent="0.2">
      <c r="B166" s="170"/>
      <c r="P166" s="130"/>
    </row>
    <row r="167" spans="2:16" x14ac:dyDescent="0.2">
      <c r="B167" s="170"/>
      <c r="P167" s="130"/>
    </row>
    <row r="168" spans="2:16" x14ac:dyDescent="0.2">
      <c r="B168" s="170"/>
      <c r="P168" s="130"/>
    </row>
    <row r="169" spans="2:16" x14ac:dyDescent="0.2">
      <c r="B169" s="170"/>
      <c r="P169" s="130"/>
    </row>
    <row r="170" spans="2:16" x14ac:dyDescent="0.2">
      <c r="B170" s="170"/>
      <c r="P170" s="130"/>
    </row>
    <row r="171" spans="2:16" x14ac:dyDescent="0.2">
      <c r="B171" s="170"/>
      <c r="P171" s="130"/>
    </row>
    <row r="172" spans="2:16" x14ac:dyDescent="0.2">
      <c r="B172" s="170"/>
      <c r="P172" s="130"/>
    </row>
    <row r="173" spans="2:16" x14ac:dyDescent="0.2">
      <c r="B173" s="170"/>
    </row>
    <row r="174" spans="2:16" x14ac:dyDescent="0.2">
      <c r="B174" s="170"/>
    </row>
    <row r="175" spans="2:16" x14ac:dyDescent="0.2">
      <c r="B175" s="170"/>
    </row>
    <row r="176" spans="2:16" x14ac:dyDescent="0.2">
      <c r="B176" s="170"/>
    </row>
    <row r="177" spans="2:2" x14ac:dyDescent="0.2">
      <c r="B177" s="170"/>
    </row>
    <row r="178" spans="2:2" x14ac:dyDescent="0.2">
      <c r="B178" s="170"/>
    </row>
    <row r="179" spans="2:2" x14ac:dyDescent="0.2">
      <c r="B179" s="170"/>
    </row>
    <row r="180" spans="2:2" x14ac:dyDescent="0.2">
      <c r="B180" s="170"/>
    </row>
    <row r="181" spans="2:2" x14ac:dyDescent="0.2">
      <c r="B181" s="170"/>
    </row>
    <row r="182" spans="2:2" x14ac:dyDescent="0.2">
      <c r="B182" s="170"/>
    </row>
    <row r="183" spans="2:2" x14ac:dyDescent="0.2">
      <c r="B183" s="170"/>
    </row>
    <row r="184" spans="2:2" x14ac:dyDescent="0.2">
      <c r="B184" s="170"/>
    </row>
    <row r="185" spans="2:2" x14ac:dyDescent="0.2">
      <c r="B185" s="170"/>
    </row>
    <row r="186" spans="2:2" x14ac:dyDescent="0.2">
      <c r="B186" s="170"/>
    </row>
    <row r="187" spans="2:2" x14ac:dyDescent="0.2">
      <c r="B187" s="170"/>
    </row>
    <row r="188" spans="2:2" x14ac:dyDescent="0.2">
      <c r="B188" s="170"/>
    </row>
    <row r="189" spans="2:2" x14ac:dyDescent="0.2">
      <c r="B189" s="170"/>
    </row>
    <row r="190" spans="2:2" x14ac:dyDescent="0.2">
      <c r="B190" s="170"/>
    </row>
    <row r="191" spans="2:2" x14ac:dyDescent="0.2">
      <c r="B191" s="170"/>
    </row>
    <row r="192" spans="2:2" x14ac:dyDescent="0.2">
      <c r="B192" s="170"/>
    </row>
    <row r="193" spans="2:2" x14ac:dyDescent="0.2">
      <c r="B193" s="170"/>
    </row>
    <row r="194" spans="2:2" x14ac:dyDescent="0.2">
      <c r="B194" s="170"/>
    </row>
    <row r="195" spans="2:2" x14ac:dyDescent="0.2">
      <c r="B195" s="170"/>
    </row>
    <row r="196" spans="2:2" x14ac:dyDescent="0.2">
      <c r="B196" s="170"/>
    </row>
    <row r="197" spans="2:2" x14ac:dyDescent="0.2">
      <c r="B197" s="170"/>
    </row>
    <row r="198" spans="2:2" x14ac:dyDescent="0.2">
      <c r="B198" s="170"/>
    </row>
    <row r="199" spans="2:2" x14ac:dyDescent="0.2">
      <c r="B199" s="170"/>
    </row>
    <row r="200" spans="2:2" x14ac:dyDescent="0.2">
      <c r="B200" s="170"/>
    </row>
    <row r="201" spans="2:2" x14ac:dyDescent="0.2">
      <c r="B201" s="170"/>
    </row>
    <row r="202" spans="2:2" x14ac:dyDescent="0.2">
      <c r="B202" s="170"/>
    </row>
    <row r="203" spans="2:2" x14ac:dyDescent="0.2">
      <c r="B203" s="170"/>
    </row>
    <row r="204" spans="2:2" x14ac:dyDescent="0.2">
      <c r="B204" s="170"/>
    </row>
    <row r="205" spans="2:2" x14ac:dyDescent="0.2">
      <c r="B205" s="170"/>
    </row>
    <row r="206" spans="2:2" x14ac:dyDescent="0.2">
      <c r="B206" s="170"/>
    </row>
    <row r="207" spans="2:2" x14ac:dyDescent="0.2">
      <c r="B207" s="170"/>
    </row>
    <row r="208" spans="2:2" x14ac:dyDescent="0.2">
      <c r="B208" s="170"/>
    </row>
    <row r="209" spans="2:2" x14ac:dyDescent="0.2">
      <c r="B209" s="170"/>
    </row>
    <row r="210" spans="2:2" x14ac:dyDescent="0.2">
      <c r="B210" s="170"/>
    </row>
    <row r="211" spans="2:2" x14ac:dyDescent="0.2">
      <c r="B211" s="170"/>
    </row>
    <row r="212" spans="2:2" x14ac:dyDescent="0.2">
      <c r="B212" s="170"/>
    </row>
    <row r="213" spans="2:2" x14ac:dyDescent="0.2">
      <c r="B213" s="170"/>
    </row>
    <row r="214" spans="2:2" x14ac:dyDescent="0.2">
      <c r="B214" s="170"/>
    </row>
    <row r="215" spans="2:2" x14ac:dyDescent="0.2">
      <c r="B215" s="170"/>
    </row>
    <row r="216" spans="2:2" x14ac:dyDescent="0.2">
      <c r="B216" s="170"/>
    </row>
    <row r="217" spans="2:2" x14ac:dyDescent="0.2">
      <c r="B217" s="170"/>
    </row>
    <row r="218" spans="2:2" x14ac:dyDescent="0.2">
      <c r="B218" s="170"/>
    </row>
    <row r="219" spans="2:2" x14ac:dyDescent="0.2">
      <c r="B219" s="170"/>
    </row>
    <row r="220" spans="2:2" x14ac:dyDescent="0.2">
      <c r="B220" s="170"/>
    </row>
    <row r="221" spans="2:2" x14ac:dyDescent="0.2">
      <c r="B221" s="170"/>
    </row>
    <row r="222" spans="2:2" x14ac:dyDescent="0.2">
      <c r="B222" s="170"/>
    </row>
    <row r="223" spans="2:2" x14ac:dyDescent="0.2">
      <c r="B223" s="170"/>
    </row>
    <row r="224" spans="2:2" x14ac:dyDescent="0.2">
      <c r="B224" s="170"/>
    </row>
    <row r="225" spans="2:2" x14ac:dyDescent="0.2">
      <c r="B225" s="170"/>
    </row>
    <row r="226" spans="2:2" x14ac:dyDescent="0.2">
      <c r="B226" s="170"/>
    </row>
    <row r="227" spans="2:2" x14ac:dyDescent="0.2">
      <c r="B227" s="170"/>
    </row>
    <row r="228" spans="2:2" x14ac:dyDescent="0.2">
      <c r="B228" s="170"/>
    </row>
    <row r="229" spans="2:2" x14ac:dyDescent="0.2">
      <c r="B229" s="170"/>
    </row>
    <row r="230" spans="2:2" x14ac:dyDescent="0.2">
      <c r="B230" s="170"/>
    </row>
    <row r="231" spans="2:2" x14ac:dyDescent="0.2">
      <c r="B231" s="170"/>
    </row>
    <row r="232" spans="2:2" x14ac:dyDescent="0.2">
      <c r="B232" s="170"/>
    </row>
    <row r="233" spans="2:2" x14ac:dyDescent="0.2">
      <c r="B233" s="170"/>
    </row>
    <row r="234" spans="2:2" x14ac:dyDescent="0.2">
      <c r="B234" s="170"/>
    </row>
    <row r="235" spans="2:2" x14ac:dyDescent="0.2">
      <c r="B235" s="170"/>
    </row>
    <row r="236" spans="2:2" x14ac:dyDescent="0.2">
      <c r="B236" s="170"/>
    </row>
    <row r="237" spans="2:2" x14ac:dyDescent="0.2">
      <c r="B237" s="170"/>
    </row>
    <row r="238" spans="2:2" x14ac:dyDescent="0.2">
      <c r="B238" s="170"/>
    </row>
    <row r="239" spans="2:2" x14ac:dyDescent="0.2">
      <c r="B239" s="170"/>
    </row>
    <row r="240" spans="2:2" x14ac:dyDescent="0.2">
      <c r="B240" s="170"/>
    </row>
    <row r="241" spans="2:2" x14ac:dyDescent="0.2">
      <c r="B241" s="170"/>
    </row>
    <row r="242" spans="2:2" x14ac:dyDescent="0.2">
      <c r="B242" s="170"/>
    </row>
    <row r="243" spans="2:2" x14ac:dyDescent="0.2">
      <c r="B243" s="170"/>
    </row>
    <row r="244" spans="2:2" x14ac:dyDescent="0.2">
      <c r="B244" s="170"/>
    </row>
    <row r="245" spans="2:2" x14ac:dyDescent="0.2">
      <c r="B245" s="170"/>
    </row>
    <row r="246" spans="2:2" x14ac:dyDescent="0.2">
      <c r="B246" s="170"/>
    </row>
    <row r="247" spans="2:2" x14ac:dyDescent="0.2">
      <c r="B247" s="170"/>
    </row>
    <row r="248" spans="2:2" x14ac:dyDescent="0.2">
      <c r="B248" s="170"/>
    </row>
    <row r="249" spans="2:2" x14ac:dyDescent="0.2">
      <c r="B249" s="170"/>
    </row>
    <row r="250" spans="2:2" x14ac:dyDescent="0.2">
      <c r="B250" s="170"/>
    </row>
    <row r="251" spans="2:2" x14ac:dyDescent="0.2">
      <c r="B251" s="170"/>
    </row>
    <row r="252" spans="2:2" x14ac:dyDescent="0.2">
      <c r="B252" s="170"/>
    </row>
    <row r="253" spans="2:2" x14ac:dyDescent="0.2">
      <c r="B253" s="170"/>
    </row>
    <row r="254" spans="2:2" x14ac:dyDescent="0.2">
      <c r="B254" s="170"/>
    </row>
    <row r="255" spans="2:2" x14ac:dyDescent="0.2">
      <c r="B255" s="170"/>
    </row>
    <row r="256" spans="2:2" x14ac:dyDescent="0.2">
      <c r="B256" s="170"/>
    </row>
    <row r="257" spans="2:2" x14ac:dyDescent="0.2">
      <c r="B257" s="170"/>
    </row>
    <row r="258" spans="2:2" x14ac:dyDescent="0.2">
      <c r="B258" s="170"/>
    </row>
    <row r="259" spans="2:2" x14ac:dyDescent="0.2">
      <c r="B259" s="170"/>
    </row>
    <row r="260" spans="2:2" x14ac:dyDescent="0.2">
      <c r="B260" s="170"/>
    </row>
    <row r="261" spans="2:2" x14ac:dyDescent="0.2">
      <c r="B261" s="170"/>
    </row>
    <row r="262" spans="2:2" x14ac:dyDescent="0.2">
      <c r="B262" s="170"/>
    </row>
    <row r="263" spans="2:2" x14ac:dyDescent="0.2">
      <c r="B263" s="170"/>
    </row>
    <row r="264" spans="2:2" x14ac:dyDescent="0.2">
      <c r="B264" s="170"/>
    </row>
    <row r="265" spans="2:2" x14ac:dyDescent="0.2">
      <c r="B265" s="170"/>
    </row>
    <row r="266" spans="2:2" x14ac:dyDescent="0.2">
      <c r="B266" s="170"/>
    </row>
    <row r="267" spans="2:2" x14ac:dyDescent="0.2">
      <c r="B267" s="170"/>
    </row>
    <row r="268" spans="2:2" x14ac:dyDescent="0.2">
      <c r="B268" s="170"/>
    </row>
    <row r="269" spans="2:2" x14ac:dyDescent="0.2">
      <c r="B269" s="170"/>
    </row>
    <row r="270" spans="2:2" x14ac:dyDescent="0.2">
      <c r="B270" s="170"/>
    </row>
    <row r="271" spans="2:2" x14ac:dyDescent="0.2">
      <c r="B271" s="170"/>
    </row>
    <row r="272" spans="2:2" x14ac:dyDescent="0.2">
      <c r="B272" s="170"/>
    </row>
    <row r="273" spans="2:2" x14ac:dyDescent="0.2">
      <c r="B273" s="170"/>
    </row>
    <row r="274" spans="2:2" x14ac:dyDescent="0.2">
      <c r="B274" s="170"/>
    </row>
    <row r="275" spans="2:2" x14ac:dyDescent="0.2">
      <c r="B275" s="170"/>
    </row>
    <row r="276" spans="2:2" x14ac:dyDescent="0.2">
      <c r="B276" s="170"/>
    </row>
    <row r="277" spans="2:2" x14ac:dyDescent="0.2">
      <c r="B277" s="170"/>
    </row>
    <row r="278" spans="2:2" x14ac:dyDescent="0.2">
      <c r="B278" s="170"/>
    </row>
    <row r="279" spans="2:2" x14ac:dyDescent="0.2">
      <c r="B279" s="170"/>
    </row>
    <row r="280" spans="2:2" x14ac:dyDescent="0.2">
      <c r="B280" s="170"/>
    </row>
    <row r="281" spans="2:2" x14ac:dyDescent="0.2">
      <c r="B281" s="170"/>
    </row>
    <row r="282" spans="2:2" x14ac:dyDescent="0.2">
      <c r="B282" s="170"/>
    </row>
    <row r="283" spans="2:2" x14ac:dyDescent="0.2">
      <c r="B283" s="170"/>
    </row>
    <row r="284" spans="2:2" x14ac:dyDescent="0.2">
      <c r="B284" s="170"/>
    </row>
    <row r="285" spans="2:2" x14ac:dyDescent="0.2">
      <c r="B285" s="170"/>
    </row>
    <row r="286" spans="2:2" x14ac:dyDescent="0.2">
      <c r="B286" s="170"/>
    </row>
    <row r="287" spans="2:2" x14ac:dyDescent="0.2">
      <c r="B287" s="170"/>
    </row>
    <row r="288" spans="2:2" x14ac:dyDescent="0.2">
      <c r="B288" s="170"/>
    </row>
    <row r="289" spans="2:2" x14ac:dyDescent="0.2">
      <c r="B289" s="170"/>
    </row>
    <row r="290" spans="2:2" x14ac:dyDescent="0.2">
      <c r="B290" s="170"/>
    </row>
    <row r="291" spans="2:2" x14ac:dyDescent="0.2">
      <c r="B291" s="170"/>
    </row>
    <row r="292" spans="2:2" x14ac:dyDescent="0.2">
      <c r="B292" s="170"/>
    </row>
    <row r="293" spans="2:2" x14ac:dyDescent="0.2">
      <c r="B293" s="170"/>
    </row>
    <row r="294" spans="2:2" x14ac:dyDescent="0.2">
      <c r="B294" s="170"/>
    </row>
    <row r="295" spans="2:2" x14ac:dyDescent="0.2">
      <c r="B295" s="170"/>
    </row>
    <row r="296" spans="2:2" x14ac:dyDescent="0.2">
      <c r="B296" s="170"/>
    </row>
    <row r="297" spans="2:2" x14ac:dyDescent="0.2">
      <c r="B297" s="170"/>
    </row>
    <row r="298" spans="2:2" x14ac:dyDescent="0.2">
      <c r="B298" s="170"/>
    </row>
    <row r="299" spans="2:2" x14ac:dyDescent="0.2">
      <c r="B299" s="170"/>
    </row>
    <row r="300" spans="2:2" x14ac:dyDescent="0.2">
      <c r="B300" s="170"/>
    </row>
    <row r="301" spans="2:2" x14ac:dyDescent="0.2">
      <c r="B301" s="170"/>
    </row>
    <row r="302" spans="2:2" x14ac:dyDescent="0.2">
      <c r="B302" s="170"/>
    </row>
    <row r="303" spans="2:2" x14ac:dyDescent="0.2">
      <c r="B303" s="170"/>
    </row>
    <row r="304" spans="2:2" x14ac:dyDescent="0.2">
      <c r="B304" s="170"/>
    </row>
    <row r="305" spans="2:2" x14ac:dyDescent="0.2">
      <c r="B305" s="170"/>
    </row>
    <row r="306" spans="2:2" x14ac:dyDescent="0.2">
      <c r="B306" s="170"/>
    </row>
    <row r="307" spans="2:2" x14ac:dyDescent="0.2">
      <c r="B307" s="170"/>
    </row>
    <row r="308" spans="2:2" x14ac:dyDescent="0.2">
      <c r="B308" s="170"/>
    </row>
    <row r="309" spans="2:2" x14ac:dyDescent="0.2">
      <c r="B309" s="170"/>
    </row>
    <row r="310" spans="2:2" x14ac:dyDescent="0.2">
      <c r="B310" s="170"/>
    </row>
    <row r="311" spans="2:2" x14ac:dyDescent="0.2">
      <c r="B311" s="170"/>
    </row>
    <row r="312" spans="2:2" x14ac:dyDescent="0.2">
      <c r="B312" s="170"/>
    </row>
    <row r="313" spans="2:2" x14ac:dyDescent="0.2">
      <c r="B313" s="170"/>
    </row>
    <row r="314" spans="2:2" x14ac:dyDescent="0.2">
      <c r="B314" s="170"/>
    </row>
    <row r="315" spans="2:2" x14ac:dyDescent="0.2">
      <c r="B315" s="170"/>
    </row>
    <row r="316" spans="2:2" x14ac:dyDescent="0.2">
      <c r="B316" s="170"/>
    </row>
    <row r="317" spans="2:2" x14ac:dyDescent="0.2">
      <c r="B317" s="170"/>
    </row>
    <row r="318" spans="2:2" x14ac:dyDescent="0.2">
      <c r="B318" s="170"/>
    </row>
    <row r="319" spans="2:2" x14ac:dyDescent="0.2">
      <c r="B319" s="170"/>
    </row>
    <row r="320" spans="2:2" x14ac:dyDescent="0.2">
      <c r="B320" s="170"/>
    </row>
    <row r="321" spans="2:2" x14ac:dyDescent="0.2">
      <c r="B321" s="170"/>
    </row>
    <row r="322" spans="2:2" x14ac:dyDescent="0.2">
      <c r="B322" s="170"/>
    </row>
    <row r="323" spans="2:2" x14ac:dyDescent="0.2">
      <c r="B323" s="170"/>
    </row>
    <row r="324" spans="2:2" x14ac:dyDescent="0.2">
      <c r="B324" s="170"/>
    </row>
    <row r="325" spans="2:2" x14ac:dyDescent="0.2">
      <c r="B325" s="170"/>
    </row>
    <row r="326" spans="2:2" x14ac:dyDescent="0.2">
      <c r="B326" s="170"/>
    </row>
    <row r="327" spans="2:2" x14ac:dyDescent="0.2">
      <c r="B327" s="170"/>
    </row>
    <row r="328" spans="2:2" x14ac:dyDescent="0.2">
      <c r="B328" s="170"/>
    </row>
    <row r="329" spans="2:2" x14ac:dyDescent="0.2">
      <c r="B329" s="170"/>
    </row>
    <row r="330" spans="2:2" x14ac:dyDescent="0.2">
      <c r="B330" s="170"/>
    </row>
    <row r="331" spans="2:2" x14ac:dyDescent="0.2">
      <c r="B331" s="170"/>
    </row>
    <row r="332" spans="2:2" x14ac:dyDescent="0.2">
      <c r="B332" s="170"/>
    </row>
    <row r="333" spans="2:2" x14ac:dyDescent="0.2">
      <c r="B333" s="170"/>
    </row>
    <row r="334" spans="2:2" x14ac:dyDescent="0.2">
      <c r="B334" s="170"/>
    </row>
    <row r="335" spans="2:2" x14ac:dyDescent="0.2">
      <c r="B335" s="170"/>
    </row>
    <row r="336" spans="2:2" x14ac:dyDescent="0.2">
      <c r="B336" s="170"/>
    </row>
    <row r="337" spans="2:2" x14ac:dyDescent="0.2">
      <c r="B337" s="170"/>
    </row>
    <row r="338" spans="2:2" x14ac:dyDescent="0.2">
      <c r="B338" s="170"/>
    </row>
    <row r="339" spans="2:2" x14ac:dyDescent="0.2">
      <c r="B339" s="170"/>
    </row>
    <row r="340" spans="2:2" x14ac:dyDescent="0.2">
      <c r="B340" s="170"/>
    </row>
    <row r="341" spans="2:2" x14ac:dyDescent="0.2">
      <c r="B341" s="170"/>
    </row>
    <row r="342" spans="2:2" x14ac:dyDescent="0.2">
      <c r="B342" s="170"/>
    </row>
    <row r="343" spans="2:2" x14ac:dyDescent="0.2">
      <c r="B343" s="170"/>
    </row>
    <row r="344" spans="2:2" x14ac:dyDescent="0.2">
      <c r="B344" s="170"/>
    </row>
    <row r="345" spans="2:2" x14ac:dyDescent="0.2">
      <c r="B345" s="170"/>
    </row>
    <row r="346" spans="2:2" x14ac:dyDescent="0.2">
      <c r="B346" s="170"/>
    </row>
    <row r="347" spans="2:2" x14ac:dyDescent="0.2">
      <c r="B347" s="170"/>
    </row>
    <row r="348" spans="2:2" x14ac:dyDescent="0.2">
      <c r="B348" s="170"/>
    </row>
    <row r="349" spans="2:2" x14ac:dyDescent="0.2">
      <c r="B349" s="170"/>
    </row>
    <row r="350" spans="2:2" x14ac:dyDescent="0.2">
      <c r="B350" s="170"/>
    </row>
    <row r="351" spans="2:2" x14ac:dyDescent="0.2">
      <c r="B351" s="170"/>
    </row>
    <row r="352" spans="2:2" x14ac:dyDescent="0.2">
      <c r="B352" s="170"/>
    </row>
    <row r="353" spans="2:2" x14ac:dyDescent="0.2">
      <c r="B353" s="170"/>
    </row>
    <row r="354" spans="2:2" x14ac:dyDescent="0.2">
      <c r="B354" s="170"/>
    </row>
    <row r="355" spans="2:2" x14ac:dyDescent="0.2">
      <c r="B355" s="170"/>
    </row>
    <row r="356" spans="2:2" x14ac:dyDescent="0.2">
      <c r="B356" s="170"/>
    </row>
    <row r="357" spans="2:2" x14ac:dyDescent="0.2">
      <c r="B357" s="170"/>
    </row>
    <row r="358" spans="2:2" x14ac:dyDescent="0.2">
      <c r="B358" s="170"/>
    </row>
    <row r="359" spans="2:2" x14ac:dyDescent="0.2">
      <c r="B359" s="170"/>
    </row>
    <row r="360" spans="2:2" x14ac:dyDescent="0.2">
      <c r="B360" s="170"/>
    </row>
    <row r="361" spans="2:2" x14ac:dyDescent="0.2">
      <c r="B361" s="170"/>
    </row>
    <row r="362" spans="2:2" x14ac:dyDescent="0.2">
      <c r="B362" s="170"/>
    </row>
    <row r="363" spans="2:2" x14ac:dyDescent="0.2">
      <c r="B363" s="170"/>
    </row>
    <row r="364" spans="2:2" x14ac:dyDescent="0.2">
      <c r="B364" s="170"/>
    </row>
    <row r="365" spans="2:2" x14ac:dyDescent="0.2">
      <c r="B365" s="170"/>
    </row>
    <row r="366" spans="2:2" x14ac:dyDescent="0.2">
      <c r="B366" s="170"/>
    </row>
    <row r="367" spans="2:2" x14ac:dyDescent="0.2">
      <c r="B367" s="170"/>
    </row>
    <row r="368" spans="2:2" x14ac:dyDescent="0.2">
      <c r="B368" s="170"/>
    </row>
    <row r="369" spans="2:2" x14ac:dyDescent="0.2">
      <c r="B369" s="170"/>
    </row>
    <row r="370" spans="2:2" x14ac:dyDescent="0.2">
      <c r="B370" s="170"/>
    </row>
    <row r="371" spans="2:2" x14ac:dyDescent="0.2">
      <c r="B371" s="170"/>
    </row>
    <row r="372" spans="2:2" x14ac:dyDescent="0.2">
      <c r="B372" s="170"/>
    </row>
    <row r="373" spans="2:2" x14ac:dyDescent="0.2">
      <c r="B373" s="170"/>
    </row>
    <row r="374" spans="2:2" x14ac:dyDescent="0.2">
      <c r="B374" s="170"/>
    </row>
    <row r="375" spans="2:2" x14ac:dyDescent="0.2">
      <c r="B375" s="170"/>
    </row>
    <row r="376" spans="2:2" x14ac:dyDescent="0.2">
      <c r="B376" s="170"/>
    </row>
    <row r="377" spans="2:2" x14ac:dyDescent="0.2">
      <c r="B377" s="170"/>
    </row>
    <row r="378" spans="2:2" x14ac:dyDescent="0.2">
      <c r="B378" s="170"/>
    </row>
    <row r="379" spans="2:2" x14ac:dyDescent="0.2">
      <c r="B379" s="170"/>
    </row>
    <row r="380" spans="2:2" x14ac:dyDescent="0.2">
      <c r="B380" s="170"/>
    </row>
    <row r="381" spans="2:2" x14ac:dyDescent="0.2">
      <c r="B381" s="170"/>
    </row>
    <row r="382" spans="2:2" x14ac:dyDescent="0.2">
      <c r="B382" s="170"/>
    </row>
    <row r="383" spans="2:2" x14ac:dyDescent="0.2">
      <c r="B383" s="170"/>
    </row>
    <row r="384" spans="2:2" x14ac:dyDescent="0.2">
      <c r="B384" s="170"/>
    </row>
    <row r="385" spans="2:2" x14ac:dyDescent="0.2">
      <c r="B385" s="170"/>
    </row>
    <row r="386" spans="2:2" x14ac:dyDescent="0.2">
      <c r="B386" s="170"/>
    </row>
    <row r="387" spans="2:2" x14ac:dyDescent="0.2">
      <c r="B387" s="170"/>
    </row>
    <row r="388" spans="2:2" x14ac:dyDescent="0.2">
      <c r="B388" s="170"/>
    </row>
    <row r="389" spans="2:2" x14ac:dyDescent="0.2">
      <c r="B389" s="170"/>
    </row>
    <row r="390" spans="2:2" x14ac:dyDescent="0.2">
      <c r="B390" s="170"/>
    </row>
    <row r="391" spans="2:2" x14ac:dyDescent="0.2">
      <c r="B391" s="170"/>
    </row>
    <row r="392" spans="2:2" x14ac:dyDescent="0.2">
      <c r="B392" s="170"/>
    </row>
    <row r="393" spans="2:2" x14ac:dyDescent="0.2">
      <c r="B393" s="170"/>
    </row>
    <row r="394" spans="2:2" x14ac:dyDescent="0.2">
      <c r="B394" s="170"/>
    </row>
    <row r="395" spans="2:2" x14ac:dyDescent="0.2">
      <c r="B395" s="17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2" priority="89" stopIfTrue="1" operator="equal">
      <formula>"C"</formula>
    </cfRule>
    <cfRule type="cellIs" dxfId="11" priority="90" stopIfTrue="1" operator="equal">
      <formula>"B"</formula>
    </cfRule>
    <cfRule type="cellIs" dxfId="10" priority="91" stopIfTrue="1" operator="equal">
      <formula>"A"</formula>
    </cfRule>
  </conditionalFormatting>
  <conditionalFormatting sqref="M5">
    <cfRule type="cellIs" dxfId="9" priority="86" stopIfTrue="1" operator="equal">
      <formula>"C"</formula>
    </cfRule>
    <cfRule type="cellIs" dxfId="8" priority="87" stopIfTrue="1" operator="equal">
      <formula>"B"</formula>
    </cfRule>
    <cfRule type="cellIs" dxfId="7" priority="88" stopIfTrue="1" operator="equal">
      <formula>"A"</formula>
    </cfRule>
  </conditionalFormatting>
  <conditionalFormatting sqref="C31:K31 M31 C6:M8 C32:M33 C35:M52 M34 C9:E10 G9:M10 C11:M11 C13:M30 C12:E12 G12:M12">
    <cfRule type="cellIs" dxfId="6" priority="31" stopIfTrue="1" operator="equal">
      <formula>"12h"</formula>
    </cfRule>
  </conditionalFormatting>
  <conditionalFormatting sqref="C58:M58">
    <cfRule type="cellIs" dxfId="5" priority="4" stopIfTrue="1" operator="greaterThan">
      <formula>4</formula>
    </cfRule>
    <cfRule type="cellIs" dxfId="4" priority="5" stopIfTrue="1" operator="equal">
      <formula>4</formula>
    </cfRule>
    <cfRule type="cellIs" dxfId="3" priority="6" stopIfTrue="1" operator="lessThan">
      <formula>4</formula>
    </cfRule>
  </conditionalFormatting>
  <conditionalFormatting sqref="C53:M53 C55:M55">
    <cfRule type="cellIs" dxfId="2" priority="1" stopIfTrue="1" operator="lessThan">
      <formula>12</formula>
    </cfRule>
    <cfRule type="cellIs" dxfId="1" priority="2" stopIfTrue="1" operator="equal">
      <formula>12</formula>
    </cfRule>
    <cfRule type="cellIs" dxfId="0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6:L33 C35:L52 P89 P40 T41 P52">
      <formula1>$P:$P</formula1>
    </dataValidation>
  </dataValidations>
  <pageMargins left="0" right="0" top="0" bottom="0" header="0" footer="0"/>
  <pageSetup paperSize="9" scale="21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14</vt:i4>
      </vt:variant>
    </vt:vector>
  </HeadingPairs>
  <TitlesOfParts>
    <vt:vector size="25" baseType="lpstr">
      <vt:lpstr>Congé</vt:lpstr>
      <vt:lpstr>Avril</vt:lpstr>
      <vt:lpstr>Feuil1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Août!plage</vt:lpstr>
      <vt:lpstr>Avril!plage</vt:lpstr>
      <vt:lpstr>Décembre!plage</vt:lpstr>
      <vt:lpstr>Juillet!plage</vt:lpstr>
      <vt:lpstr>Juin!plage</vt:lpstr>
      <vt:lpstr>Mai!plage</vt:lpstr>
      <vt:lpstr>Novembre!plage</vt:lpstr>
      <vt:lpstr>Octobre!plage</vt:lpstr>
      <vt:lpstr>Septembre!plage</vt:lpstr>
      <vt:lpstr>Avril!PlageINC1</vt:lpstr>
      <vt:lpstr>Avril!PlageINC2</vt:lpstr>
      <vt:lpstr>Avril!PlageSOG</vt:lpstr>
      <vt:lpstr>rngTEST</vt:lpstr>
      <vt:lpstr>Congé!Zone_d_impression</vt:lpstr>
    </vt:vector>
  </TitlesOfParts>
  <Company>aa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name placeholder</dc:creator>
  <cp:lastModifiedBy>Administrateur</cp:lastModifiedBy>
  <cp:lastPrinted>2020-03-02T09:54:50Z</cp:lastPrinted>
  <dcterms:created xsi:type="dcterms:W3CDTF">2006-03-16T12:20:01Z</dcterms:created>
  <dcterms:modified xsi:type="dcterms:W3CDTF">2020-04-24T09:24:53Z</dcterms:modified>
</cp:coreProperties>
</file>