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Feuil1" sheetId="1" r:id="rId1"/>
    <sheet name="Feuil3" sheetId="3" r:id="rId2"/>
    <sheet name="Feuil2" sheetId="2" r:id="rId3"/>
  </sheets>
  <externalReferences>
    <externalReference r:id="rId4"/>
  </externalReferences>
  <definedNames>
    <definedName name="_xlnm._FilterDatabase" localSheetId="0" hidden="1">Feuil1!$A$1:$I$63</definedName>
  </definedNames>
  <calcPr calcId="152511"/>
</workbook>
</file>

<file path=xl/calcChain.xml><?xml version="1.0" encoding="utf-8"?>
<calcChain xmlns="http://schemas.openxmlformats.org/spreadsheetml/2006/main">
  <c r="I3" i="1" l="1"/>
  <c r="I2" i="1"/>
  <c r="B2" i="1" l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F2" i="1"/>
  <c r="D2" i="1"/>
  <c r="D62" i="1" l="1"/>
  <c r="F62" i="1"/>
  <c r="G56" i="1" s="1"/>
  <c r="B61" i="1"/>
  <c r="G35" i="1" l="1"/>
  <c r="G24" i="1"/>
  <c r="G44" i="1"/>
  <c r="G60" i="1"/>
  <c r="G3" i="1"/>
  <c r="H61" i="1"/>
  <c r="G43" i="1"/>
  <c r="G6" i="1"/>
  <c r="G14" i="1"/>
  <c r="G22" i="1"/>
  <c r="G30" i="1"/>
  <c r="G38" i="1"/>
  <c r="G46" i="1"/>
  <c r="G54" i="1"/>
  <c r="G4" i="1"/>
  <c r="G16" i="1"/>
  <c r="G28" i="1"/>
  <c r="G40" i="1"/>
  <c r="E61" i="1"/>
  <c r="G9" i="1"/>
  <c r="G17" i="1"/>
  <c r="G25" i="1"/>
  <c r="G33" i="1"/>
  <c r="G41" i="1"/>
  <c r="G49" i="1"/>
  <c r="G57" i="1"/>
  <c r="G11" i="1"/>
  <c r="G19" i="1"/>
  <c r="G27" i="1"/>
  <c r="G5" i="1"/>
  <c r="G13" i="1"/>
  <c r="G21" i="1"/>
  <c r="G29" i="1"/>
  <c r="G37" i="1"/>
  <c r="G45" i="1"/>
  <c r="G53" i="1"/>
  <c r="G61" i="1"/>
  <c r="G7" i="1"/>
  <c r="G15" i="1"/>
  <c r="G23" i="1"/>
  <c r="G31" i="1"/>
  <c r="G39" i="1"/>
  <c r="G47" i="1"/>
  <c r="G55" i="1"/>
  <c r="G2" i="1"/>
  <c r="G51" i="1"/>
  <c r="G8" i="1"/>
  <c r="G36" i="1"/>
  <c r="G52" i="1"/>
  <c r="G59" i="1"/>
  <c r="G10" i="1"/>
  <c r="G18" i="1"/>
  <c r="G26" i="1"/>
  <c r="G34" i="1"/>
  <c r="G42" i="1"/>
  <c r="G50" i="1"/>
  <c r="G58" i="1"/>
  <c r="G12" i="1"/>
  <c r="G20" i="1"/>
  <c r="G32" i="1"/>
  <c r="G48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62" i="1" l="1"/>
  <c r="H19" i="1"/>
  <c r="E19" i="1"/>
  <c r="E11" i="1"/>
  <c r="H11" i="1"/>
  <c r="H3" i="1"/>
  <c r="E3" i="1"/>
  <c r="H20" i="1"/>
  <c r="E20" i="1"/>
  <c r="H16" i="1"/>
  <c r="E16" i="1"/>
  <c r="E12" i="1"/>
  <c r="H12" i="1"/>
  <c r="H8" i="1"/>
  <c r="E8" i="1"/>
  <c r="H4" i="1"/>
  <c r="E4" i="1"/>
  <c r="E58" i="1"/>
  <c r="H58" i="1"/>
  <c r="E54" i="1"/>
  <c r="H54" i="1"/>
  <c r="E50" i="1"/>
  <c r="H50" i="1"/>
  <c r="E46" i="1"/>
  <c r="H46" i="1"/>
  <c r="E42" i="1"/>
  <c r="H42" i="1"/>
  <c r="E38" i="1"/>
  <c r="H38" i="1"/>
  <c r="E34" i="1"/>
  <c r="H34" i="1"/>
  <c r="E30" i="1"/>
  <c r="H30" i="1"/>
  <c r="E26" i="1"/>
  <c r="H26" i="1"/>
  <c r="E22" i="1"/>
  <c r="H22" i="1"/>
  <c r="H37" i="1"/>
  <c r="E37" i="1"/>
  <c r="H33" i="1"/>
  <c r="E33" i="1"/>
  <c r="E29" i="1"/>
  <c r="H29" i="1"/>
  <c r="E25" i="1"/>
  <c r="H25" i="1"/>
  <c r="H21" i="1"/>
  <c r="E21" i="1"/>
  <c r="E15" i="1"/>
  <c r="H15" i="1"/>
  <c r="E7" i="1"/>
  <c r="H7" i="1"/>
  <c r="E57" i="1"/>
  <c r="H57" i="1"/>
  <c r="H53" i="1"/>
  <c r="E53" i="1"/>
  <c r="E49" i="1"/>
  <c r="H49" i="1"/>
  <c r="E45" i="1"/>
  <c r="H45" i="1"/>
  <c r="E41" i="1"/>
  <c r="H41" i="1"/>
  <c r="E18" i="1"/>
  <c r="H18" i="1"/>
  <c r="E14" i="1"/>
  <c r="H14" i="1"/>
  <c r="E10" i="1"/>
  <c r="H10" i="1"/>
  <c r="E6" i="1"/>
  <c r="H6" i="1"/>
  <c r="E60" i="1"/>
  <c r="H60" i="1"/>
  <c r="E56" i="1"/>
  <c r="H56" i="1"/>
  <c r="E52" i="1"/>
  <c r="H52" i="1"/>
  <c r="H48" i="1"/>
  <c r="E48" i="1"/>
  <c r="H44" i="1"/>
  <c r="E44" i="1"/>
  <c r="E40" i="1"/>
  <c r="H40" i="1"/>
  <c r="H36" i="1"/>
  <c r="E36" i="1"/>
  <c r="H32" i="1"/>
  <c r="E32" i="1"/>
  <c r="E28" i="1"/>
  <c r="H28" i="1"/>
  <c r="H24" i="1"/>
  <c r="E24" i="1"/>
  <c r="G62" i="1"/>
  <c r="H2" i="1"/>
  <c r="E2" i="1"/>
  <c r="E17" i="1"/>
  <c r="H17" i="1"/>
  <c r="E13" i="1"/>
  <c r="H13" i="1"/>
  <c r="E9" i="1"/>
  <c r="H9" i="1"/>
  <c r="H5" i="1"/>
  <c r="E5" i="1"/>
  <c r="E59" i="1"/>
  <c r="H59" i="1"/>
  <c r="E55" i="1"/>
  <c r="H55" i="1"/>
  <c r="H51" i="1"/>
  <c r="E51" i="1"/>
  <c r="E47" i="1"/>
  <c r="H47" i="1"/>
  <c r="E43" i="1"/>
  <c r="H43" i="1"/>
  <c r="E39" i="1"/>
  <c r="H39" i="1"/>
  <c r="H35" i="1"/>
  <c r="E35" i="1"/>
  <c r="E31" i="1"/>
  <c r="H31" i="1"/>
  <c r="E27" i="1"/>
  <c r="H27" i="1"/>
  <c r="E23" i="1"/>
  <c r="H23" i="1"/>
  <c r="O4" i="3" l="1"/>
  <c r="M6" i="3"/>
  <c r="M2" i="3"/>
  <c r="K4" i="3"/>
  <c r="J6" i="3"/>
  <c r="J2" i="3"/>
  <c r="I4" i="3"/>
  <c r="H6" i="3"/>
  <c r="H2" i="3"/>
  <c r="G4" i="3"/>
  <c r="F6" i="3"/>
  <c r="F2" i="3"/>
  <c r="E4" i="3"/>
  <c r="D6" i="3"/>
  <c r="C7" i="3"/>
  <c r="C3" i="3"/>
  <c r="E6" i="3"/>
  <c r="C5" i="3"/>
  <c r="O5" i="3"/>
  <c r="M3" i="3"/>
  <c r="J7" i="3"/>
  <c r="I5" i="3"/>
  <c r="H3" i="3"/>
  <c r="F7" i="3"/>
  <c r="E5" i="3"/>
  <c r="D3" i="3"/>
  <c r="O7" i="3"/>
  <c r="O3" i="3"/>
  <c r="P3" i="3" s="1"/>
  <c r="M5" i="3"/>
  <c r="K7" i="3"/>
  <c r="K3" i="3"/>
  <c r="J5" i="3"/>
  <c r="I7" i="3"/>
  <c r="I3" i="3"/>
  <c r="H5" i="3"/>
  <c r="G7" i="3"/>
  <c r="G3" i="3"/>
  <c r="F5" i="3"/>
  <c r="E7" i="3"/>
  <c r="E3" i="3"/>
  <c r="D5" i="3"/>
  <c r="C6" i="3"/>
  <c r="C2" i="3"/>
  <c r="O6" i="3"/>
  <c r="O2" i="3"/>
  <c r="M4" i="3"/>
  <c r="K6" i="3"/>
  <c r="K2" i="3"/>
  <c r="J4" i="3"/>
  <c r="I6" i="3"/>
  <c r="I2" i="3"/>
  <c r="H4" i="3"/>
  <c r="G6" i="3"/>
  <c r="G2" i="3"/>
  <c r="F4" i="3"/>
  <c r="E2" i="3"/>
  <c r="D4" i="3"/>
  <c r="D2" i="3"/>
  <c r="M7" i="3"/>
  <c r="K5" i="3"/>
  <c r="J3" i="3"/>
  <c r="H7" i="3"/>
  <c r="G5" i="3"/>
  <c r="F3" i="3"/>
  <c r="D7" i="3"/>
  <c r="C4" i="3"/>
  <c r="C23" i="1"/>
  <c r="C4" i="1"/>
  <c r="C49" i="1"/>
  <c r="C60" i="1"/>
  <c r="C59" i="1"/>
  <c r="C34" i="1"/>
  <c r="C6" i="1"/>
  <c r="C42" i="1"/>
  <c r="C32" i="1"/>
  <c r="C21" i="1"/>
  <c r="C20" i="1"/>
  <c r="C9" i="1"/>
  <c r="C46" i="1"/>
  <c r="C36" i="1"/>
  <c r="C31" i="1"/>
  <c r="C19" i="1"/>
  <c r="C45" i="1"/>
  <c r="C33" i="1"/>
  <c r="C10" i="1"/>
  <c r="C43" i="1"/>
  <c r="C11" i="1"/>
  <c r="C54" i="1"/>
  <c r="C12" i="1"/>
  <c r="C7" i="1"/>
  <c r="C17" i="1"/>
  <c r="C22" i="1"/>
  <c r="C8" i="1"/>
  <c r="C55" i="1"/>
  <c r="C57" i="1"/>
  <c r="C52" i="1"/>
  <c r="C29" i="1"/>
  <c r="C37" i="1"/>
  <c r="C15" i="1"/>
  <c r="C61" i="1"/>
  <c r="C18" i="1"/>
  <c r="C5" i="1"/>
  <c r="C47" i="1"/>
  <c r="C16" i="1"/>
  <c r="C50" i="1"/>
  <c r="C24" i="1"/>
  <c r="C30" i="1"/>
  <c r="C28" i="1"/>
  <c r="C44" i="1"/>
  <c r="C41" i="1"/>
  <c r="C26" i="1"/>
  <c r="C48" i="1"/>
  <c r="C14" i="1"/>
  <c r="C38" i="1"/>
  <c r="C27" i="1"/>
  <c r="C13" i="1"/>
  <c r="C51" i="1"/>
  <c r="C25" i="1"/>
  <c r="C35" i="1"/>
  <c r="C58" i="1"/>
  <c r="C53" i="1"/>
  <c r="C39" i="1"/>
  <c r="C40" i="1"/>
  <c r="C3" i="1"/>
  <c r="C56" i="1"/>
  <c r="C2" i="1"/>
  <c r="E8" i="3" l="1"/>
  <c r="P6" i="3"/>
  <c r="I8" i="3"/>
  <c r="P5" i="3"/>
  <c r="K8" i="3"/>
  <c r="F8" i="3"/>
  <c r="C8" i="3"/>
  <c r="I9" i="3" s="1"/>
  <c r="L2" i="3"/>
  <c r="D8" i="3"/>
  <c r="G8" i="3"/>
  <c r="L3" i="3"/>
  <c r="N3" i="3" s="1"/>
  <c r="L6" i="3"/>
  <c r="N6" i="3" s="1"/>
  <c r="J8" i="3"/>
  <c r="P7" i="3"/>
  <c r="M8" i="3"/>
  <c r="C62" i="1"/>
  <c r="L7" i="3"/>
  <c r="N7" i="3" s="1"/>
  <c r="L4" i="3"/>
  <c r="N4" i="3" s="1"/>
  <c r="O8" i="3"/>
  <c r="P2" i="3"/>
  <c r="L5" i="3"/>
  <c r="N5" i="3" s="1"/>
  <c r="H8" i="3"/>
  <c r="P4" i="3"/>
  <c r="H9" i="3" l="1"/>
  <c r="D9" i="3"/>
  <c r="F9" i="3"/>
  <c r="E9" i="3"/>
  <c r="G9" i="3"/>
  <c r="P8" i="3"/>
  <c r="J9" i="3"/>
  <c r="O9" i="3"/>
  <c r="M9" i="3"/>
  <c r="N2" i="3"/>
  <c r="N8" i="3" s="1"/>
  <c r="N9" i="3" s="1"/>
  <c r="L8" i="3"/>
  <c r="L9" i="3" s="1"/>
  <c r="K9" i="3"/>
  <c r="P9" i="3" l="1"/>
  <c r="P10" i="3" s="1"/>
  <c r="P12" i="3" s="1"/>
  <c r="O10" i="3"/>
  <c r="O12" i="3" s="1"/>
</calcChain>
</file>

<file path=xl/sharedStrings.xml><?xml version="1.0" encoding="utf-8"?>
<sst xmlns="http://schemas.openxmlformats.org/spreadsheetml/2006/main" count="132" uniqueCount="125">
  <si>
    <t>CLIENT</t>
  </si>
  <si>
    <t>CA CLIENT</t>
  </si>
  <si>
    <t>% CA CLIENT</t>
  </si>
  <si>
    <t>MARGE BRUTE</t>
  </si>
  <si>
    <t>% MB/CA</t>
  </si>
  <si>
    <t>MO reelle</t>
  </si>
  <si>
    <t>% MO</t>
  </si>
  <si>
    <t>%MO/CA</t>
  </si>
  <si>
    <t>Total ALTERVAL</t>
  </si>
  <si>
    <t>Total APN</t>
  </si>
  <si>
    <t>Total ESTEVE SAS</t>
  </si>
  <si>
    <t>Total FEMAAG</t>
  </si>
  <si>
    <t>Total FILMAG</t>
  </si>
  <si>
    <t>Total GETELEC</t>
  </si>
  <si>
    <t>Total GYRDIS</t>
  </si>
  <si>
    <t>Total LE CAILLEBOTIS DIAMOND</t>
  </si>
  <si>
    <t>Total MECA + SERVICES</t>
  </si>
  <si>
    <t>Total METALU-PLAST</t>
  </si>
  <si>
    <t>Total SAS LEDIA</t>
  </si>
  <si>
    <t>Total SEPRA AUTOMATISATION</t>
  </si>
  <si>
    <t>Total VAN'S BARBOT</t>
  </si>
  <si>
    <t>Total TOUCH INNOVATION</t>
  </si>
  <si>
    <t>Total NAITE</t>
  </si>
  <si>
    <t>Total THIBAUT</t>
  </si>
  <si>
    <t>Total GSC VANS THEAULT</t>
  </si>
  <si>
    <t>Total ACTIA AUTOMOTIVE</t>
  </si>
  <si>
    <t>Total VULCAIN</t>
  </si>
  <si>
    <t>Total DENIOS</t>
  </si>
  <si>
    <t>Total CMI</t>
  </si>
  <si>
    <t>Total DIVERS</t>
  </si>
  <si>
    <t>Total CERMEX SAS - SITE DE LISIEUX</t>
  </si>
  <si>
    <t>Total KNORR BREMSE SYSTEME PR VEHICULES FRANCE</t>
  </si>
  <si>
    <t>Total PLANQUE</t>
  </si>
  <si>
    <t>Total SAS SNIME</t>
  </si>
  <si>
    <t>Total GAUDFRIN</t>
  </si>
  <si>
    <t>Total GEBO PACKAGING SOLUTIONS FRANCE</t>
  </si>
  <si>
    <t>Total PKB</t>
  </si>
  <si>
    <t>Total HEURTAUX SAS</t>
  </si>
  <si>
    <t>Total LOXOS</t>
  </si>
  <si>
    <t>Total MERAND MECAPATE</t>
  </si>
  <si>
    <t>Total SARGI</t>
  </si>
  <si>
    <t>Total SARL LAMIDEL MACHINES-OUTILS</t>
  </si>
  <si>
    <t>Total ADIAL</t>
  </si>
  <si>
    <t>Total MSR</t>
  </si>
  <si>
    <t>Total POULINGUE SAS</t>
  </si>
  <si>
    <t>Total IDPACK</t>
  </si>
  <si>
    <t>Total NSE BU INTEGRATIONS</t>
  </si>
  <si>
    <t>Total REYES INTEGRATION</t>
  </si>
  <si>
    <t>Total TIAMA</t>
  </si>
  <si>
    <t>Total TOKHEIM FRANCE SAS</t>
  </si>
  <si>
    <t>Total TOKHEIM SOFITAM APPLICATIONS</t>
  </si>
  <si>
    <t>Total AMC</t>
  </si>
  <si>
    <t>Total BERNAY AUTOMATION</t>
  </si>
  <si>
    <t>Total DBS</t>
  </si>
  <si>
    <t>Total SAM LABIGNE EQUIPEMENT</t>
  </si>
  <si>
    <t>Total SANCHEZ S.A.S</t>
  </si>
  <si>
    <t>Total ZALKIN ANDRE</t>
  </si>
  <si>
    <t>Total ASCA</t>
  </si>
  <si>
    <t>Total BRUNO JEAN EURL</t>
  </si>
  <si>
    <t>Total CMAT</t>
  </si>
  <si>
    <t>Total DISTILLERIE BUSNEL SAS</t>
  </si>
  <si>
    <t>Total ERPI</t>
  </si>
  <si>
    <t>Total MANUVIT</t>
  </si>
  <si>
    <t>Total OCTE</t>
  </si>
  <si>
    <t>Total OCTE INDUSTRY</t>
  </si>
  <si>
    <t>Total SHOP CONCEPT &amp; SERVICES</t>
  </si>
  <si>
    <t>Total IMETAL</t>
  </si>
  <si>
    <t>2515apn</t>
  </si>
  <si>
    <t xml:space="preserve">NAF </t>
  </si>
  <si>
    <t>Données Facturé</t>
  </si>
  <si>
    <t>M.P.</t>
  </si>
  <si>
    <t>Fourn.</t>
  </si>
  <si>
    <t>STR Méca</t>
  </si>
  <si>
    <t>STR Laser</t>
  </si>
  <si>
    <t>STR Peint.</t>
  </si>
  <si>
    <t>STR Trait.</t>
  </si>
  <si>
    <t>STR Autres</t>
  </si>
  <si>
    <t>Transp.</t>
  </si>
  <si>
    <t>ACHATS</t>
  </si>
  <si>
    <t>MO Réelle</t>
  </si>
  <si>
    <t>MO Réelle + Achats</t>
  </si>
  <si>
    <t>MO Facturable</t>
  </si>
  <si>
    <t>Marge / Fact.</t>
  </si>
  <si>
    <t>Bruno</t>
  </si>
  <si>
    <t>Pauline</t>
  </si>
  <si>
    <t>Gérard</t>
  </si>
  <si>
    <t>Gregory</t>
  </si>
  <si>
    <t>Jérome</t>
  </si>
  <si>
    <t>Eric IMETAL</t>
  </si>
  <si>
    <t xml:space="preserve">Réelle </t>
  </si>
  <si>
    <t>Objectif</t>
  </si>
  <si>
    <t>Ecart</t>
  </si>
  <si>
    <t>NAF</t>
  </si>
  <si>
    <t>Chargés Affaires</t>
  </si>
  <si>
    <t>500 069</t>
  </si>
  <si>
    <t>500 092</t>
  </si>
  <si>
    <t>500 101</t>
  </si>
  <si>
    <t>500 103</t>
  </si>
  <si>
    <t>500 104</t>
  </si>
  <si>
    <t>500 105</t>
  </si>
  <si>
    <t>500 109</t>
  </si>
  <si>
    <t>500 110</t>
  </si>
  <si>
    <t>500 111</t>
  </si>
  <si>
    <t>500 114</t>
  </si>
  <si>
    <t>304 137</t>
  </si>
  <si>
    <t>304 101</t>
  </si>
  <si>
    <t>304 102</t>
  </si>
  <si>
    <t>304 103</t>
  </si>
  <si>
    <t>304 154</t>
  </si>
  <si>
    <t>304 258</t>
  </si>
  <si>
    <t>303 926</t>
  </si>
  <si>
    <t>304 244</t>
  </si>
  <si>
    <t>nice</t>
  </si>
  <si>
    <t>Total nice</t>
  </si>
  <si>
    <t>paris</t>
  </si>
  <si>
    <t>Total paris</t>
  </si>
  <si>
    <t>nantes</t>
  </si>
  <si>
    <t>Total nantes</t>
  </si>
  <si>
    <t>rennes</t>
  </si>
  <si>
    <t>Total rennes</t>
  </si>
  <si>
    <t>colonne de recherche</t>
  </si>
  <si>
    <t>colonne de base</t>
  </si>
  <si>
    <t>colonne resultat</t>
  </si>
  <si>
    <t xml:space="preserve">en E3 je fait une recherche verticale dans colonne A qui recherche D3,si je trouve D3 dans la colonne A (=A15) alors je doit ramener le nombre (en E3) que je doit trouver au dessus de D15 (=500000)                                                              </t>
  </si>
  <si>
    <t>pour E5 je cherche D5 qui est égal à 300000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</si>
</sst>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303030"/>
      <name val="Verdan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333333"/>
      <name val="Arial"/>
      <family val="2"/>
    </font>
    <font>
      <b/>
      <sz val="10"/>
      <color rgb="FFFF0000"/>
      <name val="Arial"/>
      <family val="2"/>
    </font>
    <font>
      <sz val="10"/>
      <color rgb="FF222222"/>
      <name val="Courier New"/>
      <family val="3"/>
    </font>
    <font>
      <sz val="12"/>
      <color rgb="FF303030"/>
      <name val="Arial"/>
      <family val="2"/>
    </font>
    <font>
      <sz val="10"/>
      <color rgb="FF333333"/>
      <name val="Verdana"/>
      <family val="2"/>
    </font>
    <font>
      <sz val="8"/>
      <color rgb="FF000000"/>
      <name val="Verdana"/>
      <family val="2"/>
    </font>
    <font>
      <sz val="10"/>
      <color rgb="FF1414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theme="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/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/>
      <diagonal/>
    </border>
    <border>
      <left/>
      <right style="thin">
        <color theme="4" tint="-0.249977111117893"/>
      </right>
      <top style="thin">
        <color theme="4" tint="-0.249977111117893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theme="4" tint="-0.249977111117893"/>
      </top>
      <bottom/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/>
      <right/>
      <top/>
      <bottom style="medium">
        <color theme="4" tint="-0.249977111117893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theme="4" tint="-0.249977111117893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rgb="FFFF0000"/>
      </left>
      <right style="medium">
        <color rgb="FFFF0000"/>
      </right>
      <top/>
      <bottom style="medium">
        <color theme="4" tint="-0.249977111117893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44" fontId="3" fillId="0" borderId="4" xfId="0" applyNumberFormat="1" applyFont="1" applyFill="1" applyBorder="1"/>
    <xf numFmtId="0" fontId="4" fillId="3" borderId="0" xfId="0" applyFont="1" applyFill="1"/>
    <xf numFmtId="44" fontId="3" fillId="0" borderId="5" xfId="0" applyNumberFormat="1" applyFont="1" applyFill="1" applyBorder="1"/>
    <xf numFmtId="0" fontId="4" fillId="3" borderId="6" xfId="0" applyFont="1" applyFill="1" applyBorder="1"/>
    <xf numFmtId="10" fontId="1" fillId="2" borderId="2" xfId="0" applyNumberFormat="1" applyFont="1" applyFill="1" applyBorder="1" applyAlignment="1" applyProtection="1">
      <alignment horizontal="center" vertical="center" wrapText="1"/>
    </xf>
    <xf numFmtId="10" fontId="2" fillId="0" borderId="4" xfId="0" applyNumberFormat="1" applyFont="1" applyFill="1" applyBorder="1"/>
    <xf numFmtId="10" fontId="0" fillId="0" borderId="0" xfId="0" applyNumberFormat="1"/>
    <xf numFmtId="164" fontId="0" fillId="0" borderId="0" xfId="0" applyNumberFormat="1"/>
    <xf numFmtId="10" fontId="1" fillId="2" borderId="3" xfId="0" applyNumberFormat="1" applyFont="1" applyFill="1" applyBorder="1" applyAlignment="1" applyProtection="1">
      <alignment horizontal="center" vertical="center" wrapText="1"/>
    </xf>
    <xf numFmtId="164" fontId="3" fillId="0" borderId="4" xfId="0" applyNumberFormat="1" applyFont="1" applyFill="1" applyBorder="1"/>
    <xf numFmtId="0" fontId="5" fillId="0" borderId="0" xfId="0" quotePrefix="1" applyFont="1"/>
    <xf numFmtId="0" fontId="0" fillId="0" borderId="0" xfId="0" applyAlignment="1">
      <alignment horizontal="center"/>
    </xf>
    <xf numFmtId="0" fontId="6" fillId="4" borderId="7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2" xfId="0" applyFont="1" applyBorder="1"/>
    <xf numFmtId="0" fontId="2" fillId="0" borderId="14" xfId="0" applyFont="1" applyBorder="1"/>
    <xf numFmtId="0" fontId="6" fillId="4" borderId="1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17" xfId="0" applyFont="1" applyBorder="1" applyAlignment="1">
      <alignment horizontal="right" vertical="center"/>
    </xf>
    <xf numFmtId="44" fontId="4" fillId="0" borderId="7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 vertical="center"/>
    </xf>
    <xf numFmtId="44" fontId="4" fillId="5" borderId="9" xfId="0" applyNumberFormat="1" applyFont="1" applyFill="1" applyBorder="1" applyAlignment="1">
      <alignment horizontal="center" vertical="center"/>
    </xf>
    <xf numFmtId="44" fontId="4" fillId="5" borderId="7" xfId="0" applyNumberFormat="1" applyFont="1" applyFill="1" applyBorder="1" applyAlignment="1">
      <alignment horizontal="center" vertical="center"/>
    </xf>
    <xf numFmtId="10" fontId="7" fillId="0" borderId="9" xfId="0" applyNumberFormat="1" applyFont="1" applyBorder="1" applyAlignment="1">
      <alignment horizontal="center" vertical="center"/>
    </xf>
    <xf numFmtId="10" fontId="0" fillId="0" borderId="9" xfId="0" applyNumberFormat="1" applyBorder="1" applyAlignment="1">
      <alignment horizontal="center" vertical="center"/>
    </xf>
    <xf numFmtId="10" fontId="0" fillId="0" borderId="11" xfId="0" applyNumberFormat="1" applyBorder="1" applyAlignment="1">
      <alignment horizontal="center" vertical="center"/>
    </xf>
    <xf numFmtId="10" fontId="0" fillId="0" borderId="7" xfId="0" applyNumberFormat="1" applyBorder="1" applyAlignment="1">
      <alignment horizontal="center" vertical="center"/>
    </xf>
    <xf numFmtId="10" fontId="0" fillId="0" borderId="13" xfId="0" applyNumberFormat="1" applyBorder="1" applyAlignment="1">
      <alignment horizontal="center" vertical="center"/>
    </xf>
    <xf numFmtId="10" fontId="0" fillId="0" borderId="15" xfId="0" applyNumberFormat="1" applyBorder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4" fontId="8" fillId="0" borderId="17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0" fontId="9" fillId="3" borderId="0" xfId="0" applyFont="1" applyFill="1"/>
    <xf numFmtId="164" fontId="2" fillId="0" borderId="4" xfId="0" applyNumberFormat="1" applyFont="1" applyBorder="1"/>
    <xf numFmtId="10" fontId="0" fillId="0" borderId="4" xfId="0" applyNumberFormat="1" applyBorder="1"/>
    <xf numFmtId="10" fontId="0" fillId="0" borderId="20" xfId="0" applyNumberFormat="1" applyBorder="1"/>
    <xf numFmtId="0" fontId="10" fillId="0" borderId="0" xfId="0" applyFont="1"/>
    <xf numFmtId="0" fontId="12" fillId="0" borderId="0" xfId="0" applyFont="1"/>
    <xf numFmtId="0" fontId="6" fillId="4" borderId="21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0" fontId="3" fillId="7" borderId="0" xfId="0" applyFont="1" applyFill="1"/>
    <xf numFmtId="1" fontId="4" fillId="3" borderId="0" xfId="0" applyNumberFormat="1" applyFont="1" applyFill="1"/>
    <xf numFmtId="0" fontId="4" fillId="0" borderId="22" xfId="0" applyFont="1" applyBorder="1"/>
    <xf numFmtId="0" fontId="6" fillId="4" borderId="21" xfId="0" applyFont="1" applyFill="1" applyBorder="1"/>
    <xf numFmtId="0" fontId="6" fillId="4" borderId="0" xfId="0" applyFont="1" applyFill="1" applyBorder="1"/>
    <xf numFmtId="0" fontId="3" fillId="8" borderId="0" xfId="0" applyFont="1" applyFill="1"/>
    <xf numFmtId="0" fontId="13" fillId="0" borderId="0" xfId="0" applyFont="1"/>
    <xf numFmtId="0" fontId="14" fillId="0" borderId="0" xfId="0" applyFont="1"/>
    <xf numFmtId="0" fontId="11" fillId="0" borderId="0" xfId="0" applyFont="1"/>
    <xf numFmtId="0" fontId="0" fillId="0" borderId="0" xfId="0" applyAlignment="1"/>
    <xf numFmtId="0" fontId="0" fillId="0" borderId="23" xfId="0" applyBorder="1" applyAlignment="1"/>
    <xf numFmtId="0" fontId="0" fillId="0" borderId="0" xfId="0" applyAlignment="1">
      <alignment horizontal="center" vertical="center"/>
    </xf>
    <xf numFmtId="1" fontId="4" fillId="3" borderId="24" xfId="0" applyNumberFormat="1" applyFont="1" applyFill="1" applyBorder="1"/>
    <xf numFmtId="0" fontId="0" fillId="0" borderId="24" xfId="0" applyBorder="1"/>
    <xf numFmtId="0" fontId="0" fillId="0" borderId="0" xfId="0" applyBorder="1" applyAlignment="1">
      <alignment horizontal="center" vertical="center"/>
    </xf>
    <xf numFmtId="1" fontId="6" fillId="4" borderId="25" xfId="0" applyNumberFormat="1" applyFont="1" applyFill="1" applyBorder="1" applyAlignment="1">
      <alignment horizontal="left" vertical="center"/>
    </xf>
    <xf numFmtId="1" fontId="6" fillId="9" borderId="26" xfId="0" applyNumberFormat="1" applyFont="1" applyFill="1" applyBorder="1" applyAlignment="1">
      <alignment horizontal="center"/>
    </xf>
    <xf numFmtId="1" fontId="4" fillId="6" borderId="26" xfId="0" applyNumberFormat="1" applyFont="1" applyFill="1" applyBorder="1" applyAlignment="1"/>
    <xf numFmtId="1" fontId="4" fillId="3" borderId="26" xfId="0" applyNumberFormat="1" applyFont="1" applyFill="1" applyBorder="1"/>
    <xf numFmtId="1" fontId="6" fillId="4" borderId="27" xfId="0" applyNumberFormat="1" applyFont="1" applyFill="1" applyBorder="1"/>
    <xf numFmtId="1" fontId="4" fillId="6" borderId="26" xfId="0" applyNumberFormat="1" applyFont="1" applyFill="1" applyBorder="1"/>
    <xf numFmtId="0" fontId="0" fillId="0" borderId="26" xfId="0" applyBorder="1"/>
    <xf numFmtId="0" fontId="0" fillId="0" borderId="28" xfId="0" applyBorder="1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1" fontId="4" fillId="0" borderId="30" xfId="0" applyNumberFormat="1" applyFont="1" applyBorder="1"/>
    <xf numFmtId="1" fontId="4" fillId="3" borderId="29" xfId="0" applyNumberFormat="1" applyFont="1" applyFill="1" applyBorder="1"/>
    <xf numFmtId="1" fontId="6" fillId="9" borderId="29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1133475</xdr:colOff>
      <xdr:row>4</xdr:row>
      <xdr:rowOff>152400</xdr:rowOff>
    </xdr:from>
    <xdr:to>
      <xdr:col>0</xdr:col>
      <xdr:colOff>1343787</xdr:colOff>
      <xdr:row>13</xdr:row>
      <xdr:rowOff>73533</xdr:rowOff>
    </xdr:to>
    <xdr:sp macro="" textlink="">
      <xdr:nvSpPr>
        <xdr:cNvPr id="4" name="Flèche vers le bas 3"/>
        <xdr:cNvSpPr/>
      </xdr:nvSpPr>
      <xdr:spPr>
        <a:xfrm rot="10800000" flipH="1">
          <a:off x="1133475" y="971550"/>
          <a:ext cx="210312" cy="164515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MELIORATION%20CONTINUE\Marge%20facturation%202017\2017Facturation%20marg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C1" t="str">
            <v>Données</v>
          </cell>
        </row>
        <row r="2">
          <cell r="A2">
            <v>500000</v>
          </cell>
          <cell r="B2" t="str">
            <v>NAF</v>
          </cell>
          <cell r="C2" t="str">
            <v>Facturé</v>
          </cell>
          <cell r="D2" t="str">
            <v>M.P.</v>
          </cell>
          <cell r="E2" t="str">
            <v>Fourn.</v>
          </cell>
          <cell r="F2" t="str">
            <v>STR Méca</v>
          </cell>
          <cell r="G2" t="str">
            <v>STR Laser</v>
          </cell>
          <cell r="H2" t="str">
            <v>STR Peint.</v>
          </cell>
          <cell r="I2" t="str">
            <v>STR Trait.</v>
          </cell>
          <cell r="J2" t="str">
            <v>STR Autres</v>
          </cell>
          <cell r="K2" t="str">
            <v>Transp.</v>
          </cell>
          <cell r="M2" t="str">
            <v>MO Réelle</v>
          </cell>
          <cell r="O2" t="str">
            <v>MO Facturable</v>
          </cell>
          <cell r="P2" t="str">
            <v>Marge / Fact.</v>
          </cell>
        </row>
        <row r="3">
          <cell r="A3" t="str">
            <v>ALTERVAL</v>
          </cell>
          <cell r="B3" t="str">
            <v>500 069</v>
          </cell>
          <cell r="C3">
            <v>41812.5</v>
          </cell>
          <cell r="D3">
            <v>8252.43</v>
          </cell>
          <cell r="E3">
            <v>1061.3599999999999</v>
          </cell>
          <cell r="F3">
            <v>2328.83</v>
          </cell>
          <cell r="G3">
            <v>1648</v>
          </cell>
          <cell r="H3">
            <v>2701.07</v>
          </cell>
          <cell r="I3">
            <v>37.08</v>
          </cell>
          <cell r="J3">
            <v>979.16</v>
          </cell>
          <cell r="M3">
            <v>23342.2</v>
          </cell>
          <cell r="O3">
            <v>24804.57</v>
          </cell>
          <cell r="P3">
            <v>1462.369999999999</v>
          </cell>
        </row>
        <row r="4">
          <cell r="B4" t="str">
            <v>500 092</v>
          </cell>
          <cell r="C4">
            <v>25631</v>
          </cell>
          <cell r="D4">
            <v>4077.55</v>
          </cell>
          <cell r="E4">
            <v>429.16</v>
          </cell>
          <cell r="F4">
            <v>1816.92</v>
          </cell>
          <cell r="G4">
            <v>803.4</v>
          </cell>
          <cell r="H4">
            <v>1453.54</v>
          </cell>
          <cell r="I4">
            <v>64.27</v>
          </cell>
          <cell r="J4">
            <v>540.75</v>
          </cell>
          <cell r="M4">
            <v>13059.59</v>
          </cell>
          <cell r="O4">
            <v>16445.41</v>
          </cell>
          <cell r="P4">
            <v>3385.8199999999997</v>
          </cell>
        </row>
        <row r="5">
          <cell r="B5" t="str">
            <v>500 101</v>
          </cell>
          <cell r="C5">
            <v>12593.7</v>
          </cell>
          <cell r="D5">
            <v>2621.58</v>
          </cell>
          <cell r="E5">
            <v>3.51</v>
          </cell>
          <cell r="H5">
            <v>908.05</v>
          </cell>
          <cell r="I5">
            <v>1068.6300000000001</v>
          </cell>
          <cell r="J5">
            <v>769.41</v>
          </cell>
          <cell r="K5">
            <v>226.6</v>
          </cell>
          <cell r="M5">
            <v>4755.08</v>
          </cell>
          <cell r="O5">
            <v>6995.92</v>
          </cell>
          <cell r="P5">
            <v>2240.84</v>
          </cell>
        </row>
        <row r="6">
          <cell r="B6" t="str">
            <v>500 103</v>
          </cell>
          <cell r="C6">
            <v>2405</v>
          </cell>
          <cell r="D6">
            <v>457.35</v>
          </cell>
          <cell r="E6">
            <v>8.2799999999999994</v>
          </cell>
          <cell r="H6">
            <v>185.4</v>
          </cell>
          <cell r="K6">
            <v>180.25</v>
          </cell>
          <cell r="M6">
            <v>1729.75</v>
          </cell>
          <cell r="O6">
            <v>1573.72</v>
          </cell>
          <cell r="P6">
            <v>-156.02999999999997</v>
          </cell>
        </row>
        <row r="7">
          <cell r="B7" t="str">
            <v>500 104</v>
          </cell>
          <cell r="C7">
            <v>568.1</v>
          </cell>
          <cell r="D7">
            <v>111.22</v>
          </cell>
          <cell r="E7">
            <v>1.19</v>
          </cell>
          <cell r="M7">
            <v>499.33</v>
          </cell>
          <cell r="O7">
            <v>455.69000000000005</v>
          </cell>
          <cell r="P7">
            <v>-43.63999999999993</v>
          </cell>
        </row>
        <row r="8">
          <cell r="B8" t="str">
            <v>500 105</v>
          </cell>
          <cell r="C8">
            <v>495</v>
          </cell>
          <cell r="D8">
            <v>77.25</v>
          </cell>
          <cell r="H8">
            <v>25.75</v>
          </cell>
          <cell r="M8">
            <v>484.67</v>
          </cell>
          <cell r="O8">
            <v>392</v>
          </cell>
          <cell r="P8">
            <v>-92.670000000000016</v>
          </cell>
        </row>
        <row r="9">
          <cell r="B9" t="str">
            <v>500 109</v>
          </cell>
          <cell r="C9">
            <v>2168.5</v>
          </cell>
          <cell r="D9">
            <v>333.33</v>
          </cell>
          <cell r="H9">
            <v>133.38999999999999</v>
          </cell>
          <cell r="M9">
            <v>665.08999999999992</v>
          </cell>
          <cell r="O9">
            <v>1701.78</v>
          </cell>
          <cell r="P9">
            <v>1036.69</v>
          </cell>
        </row>
        <row r="10">
          <cell r="B10" t="str">
            <v>500 110</v>
          </cell>
          <cell r="C10">
            <v>2011</v>
          </cell>
          <cell r="D10">
            <v>549.14</v>
          </cell>
          <cell r="H10">
            <v>167.07</v>
          </cell>
          <cell r="M10">
            <v>1391.9099999999999</v>
          </cell>
          <cell r="O10">
            <v>1294.79</v>
          </cell>
          <cell r="P10">
            <v>-97.119999999999891</v>
          </cell>
        </row>
        <row r="11">
          <cell r="B11" t="str">
            <v>500 111</v>
          </cell>
          <cell r="C11">
            <v>348</v>
          </cell>
          <cell r="D11">
            <v>72.08</v>
          </cell>
          <cell r="M11">
            <v>592.58999999999992</v>
          </cell>
          <cell r="O11">
            <v>275.92</v>
          </cell>
          <cell r="P11">
            <v>-316.6699999999999</v>
          </cell>
        </row>
        <row r="12">
          <cell r="B12" t="str">
            <v>500 114</v>
          </cell>
          <cell r="C12">
            <v>84.7</v>
          </cell>
          <cell r="D12">
            <v>8.31</v>
          </cell>
          <cell r="K12">
            <v>17.579999999999998</v>
          </cell>
          <cell r="M12">
            <v>69.83</v>
          </cell>
          <cell r="O12">
            <v>58.81</v>
          </cell>
          <cell r="P12">
            <v>-11.019999999999996</v>
          </cell>
        </row>
        <row r="13">
          <cell r="A13" t="str">
            <v>Total ALTERVAL</v>
          </cell>
          <cell r="B13" t="str">
            <v>seb</v>
          </cell>
          <cell r="C13">
            <v>88117.5</v>
          </cell>
          <cell r="D13">
            <v>16560.240000000002</v>
          </cell>
          <cell r="E13">
            <v>1503.5</v>
          </cell>
          <cell r="F13">
            <v>4145.75</v>
          </cell>
          <cell r="G13">
            <v>2451.4</v>
          </cell>
          <cell r="H13">
            <v>5574.27</v>
          </cell>
          <cell r="I13">
            <v>1169.98</v>
          </cell>
          <cell r="J13">
            <v>2289.3199999999997</v>
          </cell>
          <cell r="K13">
            <v>424.43</v>
          </cell>
          <cell r="M13">
            <v>46590.039999999994</v>
          </cell>
          <cell r="O13">
            <v>53998.609999999993</v>
          </cell>
          <cell r="P13">
            <v>7408.5699999999988</v>
          </cell>
        </row>
        <row r="14">
          <cell r="C14">
            <v>88117.5</v>
          </cell>
          <cell r="D14">
            <v>16560.240000000002</v>
          </cell>
          <cell r="E14">
            <v>1503.5</v>
          </cell>
          <cell r="F14">
            <v>4145.75</v>
          </cell>
          <cell r="G14">
            <v>2451.4</v>
          </cell>
          <cell r="H14">
            <v>5574.27</v>
          </cell>
          <cell r="I14">
            <v>1169.98</v>
          </cell>
          <cell r="J14">
            <v>2289.3199999999997</v>
          </cell>
          <cell r="K14">
            <v>424.43</v>
          </cell>
          <cell r="M14">
            <v>46590.039999999994</v>
          </cell>
          <cell r="O14">
            <v>53998.609999999993</v>
          </cell>
          <cell r="P14">
            <v>7408.5699999999988</v>
          </cell>
        </row>
        <row r="15">
          <cell r="C15" t="str">
            <v>Données</v>
          </cell>
        </row>
        <row r="16">
          <cell r="A16">
            <v>300000</v>
          </cell>
          <cell r="B16" t="str">
            <v>NAF</v>
          </cell>
          <cell r="C16" t="str">
            <v>Facturé</v>
          </cell>
          <cell r="D16" t="str">
            <v>M.P.</v>
          </cell>
          <cell r="E16" t="str">
            <v>Fourn.</v>
          </cell>
          <cell r="F16" t="str">
            <v>STR Méca</v>
          </cell>
          <cell r="G16" t="str">
            <v>STR Laser</v>
          </cell>
          <cell r="H16" t="str">
            <v>STR Peint.</v>
          </cell>
          <cell r="I16" t="str">
            <v>STR Trait.</v>
          </cell>
          <cell r="J16" t="str">
            <v>STR Autres</v>
          </cell>
          <cell r="K16" t="str">
            <v>Transp.</v>
          </cell>
          <cell r="M16" t="str">
            <v>MO Réelle</v>
          </cell>
          <cell r="O16" t="str">
            <v>MO Facturable</v>
          </cell>
          <cell r="P16" t="str">
            <v>Marge / Fact.</v>
          </cell>
        </row>
        <row r="17">
          <cell r="A17" t="str">
            <v>APN</v>
          </cell>
          <cell r="B17" t="str">
            <v>304 137</v>
          </cell>
          <cell r="C17">
            <v>1345</v>
          </cell>
          <cell r="D17">
            <v>394.5</v>
          </cell>
          <cell r="M17">
            <v>826.75</v>
          </cell>
          <cell r="O17">
            <v>950.5</v>
          </cell>
          <cell r="P17">
            <v>123.75</v>
          </cell>
        </row>
        <row r="18">
          <cell r="A18" t="str">
            <v>Total APN</v>
          </cell>
          <cell r="C18">
            <v>1345</v>
          </cell>
          <cell r="D18">
            <v>394.5</v>
          </cell>
          <cell r="M18">
            <v>826.75</v>
          </cell>
          <cell r="O18">
            <v>950.5</v>
          </cell>
          <cell r="P18">
            <v>123.75</v>
          </cell>
        </row>
        <row r="19">
          <cell r="A19" t="str">
            <v>ESTEVE SAS</v>
          </cell>
          <cell r="B19" t="str">
            <v>304 101</v>
          </cell>
          <cell r="C19">
            <v>1780</v>
          </cell>
          <cell r="D19">
            <v>787.34</v>
          </cell>
          <cell r="E19">
            <v>2.23</v>
          </cell>
          <cell r="M19">
            <v>952.17</v>
          </cell>
          <cell r="O19">
            <v>990.43</v>
          </cell>
          <cell r="P19">
            <v>38.259999999999991</v>
          </cell>
        </row>
        <row r="20">
          <cell r="B20" t="str">
            <v>304 102</v>
          </cell>
          <cell r="C20">
            <v>4236</v>
          </cell>
          <cell r="D20">
            <v>24.75</v>
          </cell>
          <cell r="M20">
            <v>3598.25</v>
          </cell>
          <cell r="O20">
            <v>4211.25</v>
          </cell>
          <cell r="P20">
            <v>613</v>
          </cell>
        </row>
        <row r="21">
          <cell r="B21" t="str">
            <v>304 103</v>
          </cell>
          <cell r="C21">
            <v>4820</v>
          </cell>
          <cell r="D21">
            <v>2574</v>
          </cell>
          <cell r="M21">
            <v>2713.25</v>
          </cell>
          <cell r="O21">
            <v>2246</v>
          </cell>
          <cell r="P21">
            <v>-467.25</v>
          </cell>
        </row>
        <row r="22">
          <cell r="B22" t="str">
            <v>304 154</v>
          </cell>
          <cell r="C22">
            <v>5840</v>
          </cell>
          <cell r="D22">
            <v>2146.06</v>
          </cell>
          <cell r="E22">
            <v>84.79</v>
          </cell>
          <cell r="K22">
            <v>328.57</v>
          </cell>
          <cell r="M22">
            <v>3254.16</v>
          </cell>
          <cell r="O22">
            <v>3280.58</v>
          </cell>
          <cell r="P22">
            <v>26.420000000000073</v>
          </cell>
        </row>
        <row r="23">
          <cell r="B23" t="str">
            <v>304 258</v>
          </cell>
          <cell r="C23">
            <v>475</v>
          </cell>
          <cell r="D23">
            <v>57.46</v>
          </cell>
          <cell r="M23">
            <v>4.58</v>
          </cell>
          <cell r="O23">
            <v>417.54</v>
          </cell>
          <cell r="P23">
            <v>412.96000000000004</v>
          </cell>
        </row>
        <row r="24">
          <cell r="A24" t="str">
            <v>Total ESTEVE SAS</v>
          </cell>
          <cell r="C24">
            <v>17151</v>
          </cell>
          <cell r="D24">
            <v>5589.61</v>
          </cell>
          <cell r="E24">
            <v>87.02000000000001</v>
          </cell>
          <cell r="K24">
            <v>328.57</v>
          </cell>
          <cell r="M24">
            <v>10522.41</v>
          </cell>
          <cell r="O24">
            <v>11145.800000000001</v>
          </cell>
          <cell r="P24">
            <v>623.3900000000001</v>
          </cell>
        </row>
        <row r="25">
          <cell r="A25" t="str">
            <v>FEMAAG</v>
          </cell>
          <cell r="B25" t="str">
            <v>303 926</v>
          </cell>
          <cell r="C25">
            <v>224</v>
          </cell>
          <cell r="D25">
            <v>36.770000000000003</v>
          </cell>
          <cell r="M25">
            <v>117.08</v>
          </cell>
          <cell r="O25">
            <v>187.23</v>
          </cell>
          <cell r="P25">
            <v>70.149999999999991</v>
          </cell>
        </row>
        <row r="26">
          <cell r="B26" t="str">
            <v>304 244</v>
          </cell>
          <cell r="C26">
            <v>49.56</v>
          </cell>
          <cell r="D26">
            <v>1.28</v>
          </cell>
          <cell r="M26">
            <v>36.33</v>
          </cell>
          <cell r="O26">
            <v>48.28</v>
          </cell>
          <cell r="P26">
            <v>11.950000000000003</v>
          </cell>
        </row>
        <row r="27">
          <cell r="A27" t="str">
            <v>Total FEMAAG</v>
          </cell>
          <cell r="C27">
            <v>273.56</v>
          </cell>
          <cell r="D27">
            <v>38.050000000000004</v>
          </cell>
          <cell r="M27">
            <v>153.41</v>
          </cell>
          <cell r="O27">
            <v>235.51</v>
          </cell>
          <cell r="P27">
            <v>82.1</v>
          </cell>
        </row>
        <row r="28">
          <cell r="A28" t="str">
            <v>FILMAG</v>
          </cell>
          <cell r="B28" t="str">
            <v>304 131</v>
          </cell>
          <cell r="C28">
            <v>837.96</v>
          </cell>
          <cell r="D28">
            <v>62.83</v>
          </cell>
          <cell r="M28">
            <v>871.67</v>
          </cell>
          <cell r="O28">
            <v>775.13</v>
          </cell>
          <cell r="P28">
            <v>-96.539999999999964</v>
          </cell>
        </row>
        <row r="29">
          <cell r="B29" t="str">
            <v>304 133</v>
          </cell>
          <cell r="C29">
            <v>1280</v>
          </cell>
          <cell r="D29">
            <v>262.29000000000002</v>
          </cell>
          <cell r="M29">
            <v>1015.42</v>
          </cell>
          <cell r="O29">
            <v>1017.71</v>
          </cell>
          <cell r="P29">
            <v>2.2900000000000773</v>
          </cell>
        </row>
        <row r="30">
          <cell r="B30" t="str">
            <v>304 134</v>
          </cell>
          <cell r="C30">
            <v>520.36</v>
          </cell>
          <cell r="D30">
            <v>132.05000000000001</v>
          </cell>
          <cell r="M30">
            <v>296.33000000000004</v>
          </cell>
          <cell r="O30">
            <v>388.31</v>
          </cell>
          <cell r="P30">
            <v>91.979999999999961</v>
          </cell>
        </row>
        <row r="31">
          <cell r="B31" t="str">
            <v>304 157</v>
          </cell>
          <cell r="C31">
            <v>453.17</v>
          </cell>
          <cell r="D31">
            <v>111.78</v>
          </cell>
          <cell r="M31">
            <v>415.58</v>
          </cell>
          <cell r="O31">
            <v>341.39</v>
          </cell>
          <cell r="P31">
            <v>-74.19</v>
          </cell>
        </row>
        <row r="32">
          <cell r="B32" t="str">
            <v>304 173</v>
          </cell>
          <cell r="C32">
            <v>1788</v>
          </cell>
          <cell r="D32">
            <v>455.3</v>
          </cell>
          <cell r="M32">
            <v>1086</v>
          </cell>
          <cell r="O32">
            <v>1332.7</v>
          </cell>
          <cell r="P32">
            <v>246.70000000000005</v>
          </cell>
        </row>
        <row r="33">
          <cell r="B33" t="str">
            <v>304 174</v>
          </cell>
          <cell r="C33">
            <v>99.56</v>
          </cell>
          <cell r="D33">
            <v>44.33</v>
          </cell>
          <cell r="M33">
            <v>87.17</v>
          </cell>
          <cell r="O33">
            <v>55.230000000000004</v>
          </cell>
          <cell r="P33">
            <v>-31.939999999999998</v>
          </cell>
        </row>
        <row r="34">
          <cell r="B34" t="str">
            <v>304 175</v>
          </cell>
          <cell r="C34">
            <v>427.2</v>
          </cell>
          <cell r="D34">
            <v>125.11</v>
          </cell>
          <cell r="M34">
            <v>184.42</v>
          </cell>
          <cell r="O34">
            <v>302.08999999999997</v>
          </cell>
          <cell r="P34">
            <v>117.66999999999999</v>
          </cell>
        </row>
        <row r="35">
          <cell r="B35" t="str">
            <v>304 176</v>
          </cell>
          <cell r="C35">
            <v>972.33</v>
          </cell>
          <cell r="D35">
            <v>755.73</v>
          </cell>
          <cell r="M35">
            <v>505.5</v>
          </cell>
          <cell r="O35">
            <v>216.60000000000002</v>
          </cell>
          <cell r="P35">
            <v>-288.89999999999998</v>
          </cell>
        </row>
        <row r="36">
          <cell r="B36" t="str">
            <v>304 177</v>
          </cell>
          <cell r="C36">
            <v>320.36</v>
          </cell>
          <cell r="D36">
            <v>86.93</v>
          </cell>
          <cell r="M36">
            <v>178.82999999999998</v>
          </cell>
          <cell r="O36">
            <v>233.43</v>
          </cell>
          <cell r="P36">
            <v>54.600000000000023</v>
          </cell>
        </row>
        <row r="37">
          <cell r="B37" t="str">
            <v>304 178</v>
          </cell>
          <cell r="C37">
            <v>174.04</v>
          </cell>
          <cell r="D37">
            <v>42.11</v>
          </cell>
          <cell r="M37">
            <v>187.5</v>
          </cell>
          <cell r="O37">
            <v>131.93</v>
          </cell>
          <cell r="P37">
            <v>-55.569999999999993</v>
          </cell>
        </row>
        <row r="38">
          <cell r="B38" t="str">
            <v>304 179</v>
          </cell>
          <cell r="C38">
            <v>123</v>
          </cell>
          <cell r="D38">
            <v>17.32</v>
          </cell>
          <cell r="M38">
            <v>91.59</v>
          </cell>
          <cell r="O38">
            <v>105.68</v>
          </cell>
          <cell r="P38">
            <v>14.090000000000003</v>
          </cell>
        </row>
        <row r="39">
          <cell r="B39" t="str">
            <v>304 180</v>
          </cell>
          <cell r="C39">
            <v>414.62</v>
          </cell>
          <cell r="D39">
            <v>152.86000000000001</v>
          </cell>
          <cell r="M39">
            <v>722.41000000000008</v>
          </cell>
          <cell r="O39">
            <v>261.76</v>
          </cell>
          <cell r="P39">
            <v>-460.65000000000009</v>
          </cell>
        </row>
        <row r="40">
          <cell r="B40" t="str">
            <v>304 181</v>
          </cell>
          <cell r="C40">
            <v>3667.78</v>
          </cell>
          <cell r="D40">
            <v>1295.23</v>
          </cell>
          <cell r="M40">
            <v>1537.25</v>
          </cell>
          <cell r="O40">
            <v>2372.5500000000002</v>
          </cell>
          <cell r="P40">
            <v>835.30000000000018</v>
          </cell>
        </row>
        <row r="41">
          <cell r="B41" t="str">
            <v>304 182</v>
          </cell>
          <cell r="C41">
            <v>3355.6</v>
          </cell>
          <cell r="D41">
            <v>199.23</v>
          </cell>
          <cell r="M41">
            <v>2419.33</v>
          </cell>
          <cell r="O41">
            <v>3156.37</v>
          </cell>
          <cell r="P41">
            <v>737.04</v>
          </cell>
        </row>
        <row r="42">
          <cell r="B42" t="str">
            <v>304 211</v>
          </cell>
          <cell r="C42">
            <v>165</v>
          </cell>
          <cell r="D42">
            <v>55.28</v>
          </cell>
          <cell r="M42">
            <v>90.25</v>
          </cell>
          <cell r="O42">
            <v>109.72</v>
          </cell>
          <cell r="P42">
            <v>19.47</v>
          </cell>
        </row>
        <row r="43">
          <cell r="B43" t="str">
            <v>304 212</v>
          </cell>
          <cell r="C43">
            <v>777.5</v>
          </cell>
          <cell r="D43">
            <v>269.45</v>
          </cell>
          <cell r="M43">
            <v>412.5</v>
          </cell>
          <cell r="O43">
            <v>508.05</v>
          </cell>
          <cell r="P43">
            <v>95.550000000000011</v>
          </cell>
        </row>
        <row r="44">
          <cell r="B44" t="str">
            <v>304 213</v>
          </cell>
          <cell r="C44">
            <v>320</v>
          </cell>
          <cell r="D44">
            <v>47.4</v>
          </cell>
          <cell r="M44">
            <v>119.42</v>
          </cell>
          <cell r="O44">
            <v>272.60000000000002</v>
          </cell>
          <cell r="P44">
            <v>153.18</v>
          </cell>
        </row>
        <row r="45">
          <cell r="B45" t="str">
            <v>304 214</v>
          </cell>
          <cell r="C45">
            <v>152</v>
          </cell>
          <cell r="D45">
            <v>37.29</v>
          </cell>
          <cell r="M45">
            <v>119.25</v>
          </cell>
          <cell r="O45">
            <v>114.71000000000001</v>
          </cell>
          <cell r="P45">
            <v>-4.539999999999992</v>
          </cell>
        </row>
        <row r="46">
          <cell r="B46" t="str">
            <v>304 215</v>
          </cell>
          <cell r="C46">
            <v>23.26</v>
          </cell>
          <cell r="D46">
            <v>11.43</v>
          </cell>
          <cell r="M46">
            <v>39.17</v>
          </cell>
          <cell r="O46">
            <v>11.830000000000002</v>
          </cell>
          <cell r="P46">
            <v>-27.34</v>
          </cell>
        </row>
        <row r="47">
          <cell r="B47" t="str">
            <v>304 216</v>
          </cell>
          <cell r="C47">
            <v>182.96</v>
          </cell>
          <cell r="D47">
            <v>61.47</v>
          </cell>
          <cell r="M47">
            <v>172.57999999999998</v>
          </cell>
          <cell r="O47">
            <v>121.49000000000001</v>
          </cell>
          <cell r="P47">
            <v>-51.089999999999975</v>
          </cell>
        </row>
        <row r="48">
          <cell r="B48" t="str">
            <v>304 217</v>
          </cell>
          <cell r="C48">
            <v>66.540000000000006</v>
          </cell>
          <cell r="D48">
            <v>27.18</v>
          </cell>
          <cell r="M48">
            <v>98.5</v>
          </cell>
          <cell r="O48">
            <v>39.360000000000007</v>
          </cell>
          <cell r="P48">
            <v>-59.139999999999993</v>
          </cell>
        </row>
        <row r="49">
          <cell r="B49" t="str">
            <v>304 279</v>
          </cell>
          <cell r="C49">
            <v>117.86</v>
          </cell>
          <cell r="D49">
            <v>39.01</v>
          </cell>
          <cell r="M49">
            <v>270.66000000000003</v>
          </cell>
          <cell r="O49">
            <v>78.849999999999994</v>
          </cell>
          <cell r="P49">
            <v>-191.81000000000003</v>
          </cell>
        </row>
        <row r="50">
          <cell r="A50" t="str">
            <v>Total FILMAG</v>
          </cell>
          <cell r="C50">
            <v>16239.1</v>
          </cell>
          <cell r="D50">
            <v>4291.6100000000015</v>
          </cell>
          <cell r="M50">
            <v>10921.33</v>
          </cell>
          <cell r="O50">
            <v>11947.49</v>
          </cell>
          <cell r="P50">
            <v>1026.1600000000003</v>
          </cell>
        </row>
        <row r="51">
          <cell r="A51" t="str">
            <v>GETELEC</v>
          </cell>
          <cell r="B51" t="str">
            <v>304 019</v>
          </cell>
          <cell r="C51">
            <v>309.89999999999998</v>
          </cell>
          <cell r="D51">
            <v>3.48</v>
          </cell>
          <cell r="K51">
            <v>22.51</v>
          </cell>
          <cell r="M51">
            <v>48.33</v>
          </cell>
          <cell r="O51">
            <v>283.90999999999997</v>
          </cell>
          <cell r="P51">
            <v>235.57999999999998</v>
          </cell>
        </row>
        <row r="52">
          <cell r="B52" t="str">
            <v>304 233</v>
          </cell>
          <cell r="C52">
            <v>406</v>
          </cell>
          <cell r="F52">
            <v>236.9</v>
          </cell>
          <cell r="K52">
            <v>22.51</v>
          </cell>
          <cell r="M52">
            <v>56.08</v>
          </cell>
          <cell r="O52">
            <v>146.58999999999997</v>
          </cell>
          <cell r="P52">
            <v>90.509999999999977</v>
          </cell>
        </row>
        <row r="53">
          <cell r="B53" t="str">
            <v>304 234</v>
          </cell>
          <cell r="C53">
            <v>148</v>
          </cell>
          <cell r="D53">
            <v>11.39</v>
          </cell>
          <cell r="K53">
            <v>30.93</v>
          </cell>
          <cell r="M53">
            <v>45.5</v>
          </cell>
          <cell r="O53">
            <v>105.68</v>
          </cell>
          <cell r="P53">
            <v>60.180000000000007</v>
          </cell>
        </row>
        <row r="54">
          <cell r="A54" t="str">
            <v>Total GETELEC</v>
          </cell>
          <cell r="C54">
            <v>863.9</v>
          </cell>
          <cell r="D54">
            <v>14.870000000000001</v>
          </cell>
          <cell r="F54">
            <v>236.9</v>
          </cell>
          <cell r="K54">
            <v>75.95</v>
          </cell>
          <cell r="M54">
            <v>149.91</v>
          </cell>
          <cell r="O54">
            <v>536.17999999999995</v>
          </cell>
          <cell r="P54">
            <v>386.27</v>
          </cell>
        </row>
        <row r="55">
          <cell r="A55" t="str">
            <v>GYRDIS</v>
          </cell>
          <cell r="B55" t="str">
            <v>304 092</v>
          </cell>
          <cell r="C55">
            <v>1150</v>
          </cell>
          <cell r="F55">
            <v>973.35</v>
          </cell>
          <cell r="K55">
            <v>30.93</v>
          </cell>
          <cell r="M55">
            <v>41.25</v>
          </cell>
          <cell r="O55">
            <v>145.72000000000003</v>
          </cell>
          <cell r="P55">
            <v>104.47000000000003</v>
          </cell>
        </row>
        <row r="56">
          <cell r="B56" t="str">
            <v>304 093</v>
          </cell>
          <cell r="C56">
            <v>12000</v>
          </cell>
          <cell r="D56">
            <v>2508.71</v>
          </cell>
          <cell r="E56">
            <v>696.44</v>
          </cell>
          <cell r="H56">
            <v>1287.5</v>
          </cell>
          <cell r="K56">
            <v>314.14999999999998</v>
          </cell>
          <cell r="M56">
            <v>5306.75</v>
          </cell>
          <cell r="O56">
            <v>7193.2000000000007</v>
          </cell>
          <cell r="P56">
            <v>1886.4500000000007</v>
          </cell>
        </row>
        <row r="57">
          <cell r="A57" t="str">
            <v>Total GYRDIS</v>
          </cell>
          <cell r="C57">
            <v>13150</v>
          </cell>
          <cell r="D57">
            <v>2508.71</v>
          </cell>
          <cell r="E57">
            <v>696.44</v>
          </cell>
          <cell r="F57">
            <v>973.35</v>
          </cell>
          <cell r="H57">
            <v>1287.5</v>
          </cell>
          <cell r="K57">
            <v>345.08</v>
          </cell>
          <cell r="M57">
            <v>5348</v>
          </cell>
          <cell r="O57">
            <v>7338.920000000001</v>
          </cell>
          <cell r="P57">
            <v>1990.9200000000008</v>
          </cell>
        </row>
        <row r="58">
          <cell r="A58" t="str">
            <v>LE CAILLEBOTIS DIAMOND</v>
          </cell>
          <cell r="B58" t="str">
            <v>304 060</v>
          </cell>
          <cell r="C58">
            <v>56</v>
          </cell>
          <cell r="D58">
            <v>17.86</v>
          </cell>
          <cell r="M58">
            <v>37.75</v>
          </cell>
          <cell r="O58">
            <v>38.14</v>
          </cell>
          <cell r="P58">
            <v>0.39000000000000057</v>
          </cell>
        </row>
        <row r="59">
          <cell r="A59" t="str">
            <v>Total LE CAILLEBOTIS DIAMOND</v>
          </cell>
          <cell r="C59">
            <v>56</v>
          </cell>
          <cell r="D59">
            <v>17.86</v>
          </cell>
          <cell r="M59">
            <v>37.75</v>
          </cell>
          <cell r="O59">
            <v>38.14</v>
          </cell>
          <cell r="P59">
            <v>0.39000000000000057</v>
          </cell>
        </row>
        <row r="60">
          <cell r="A60" t="str">
            <v>MECA + SERVICES</v>
          </cell>
          <cell r="B60" t="str">
            <v>304 229</v>
          </cell>
          <cell r="C60">
            <v>4380</v>
          </cell>
          <cell r="D60">
            <v>2527.39</v>
          </cell>
          <cell r="K60">
            <v>95.75</v>
          </cell>
          <cell r="M60">
            <v>1363.7099999999998</v>
          </cell>
          <cell r="O60">
            <v>1756.8600000000001</v>
          </cell>
          <cell r="P60">
            <v>393.15000000000032</v>
          </cell>
        </row>
        <row r="61">
          <cell r="A61" t="str">
            <v>Total MECA + SERVICES</v>
          </cell>
          <cell r="C61">
            <v>4380</v>
          </cell>
          <cell r="D61">
            <v>2527.39</v>
          </cell>
          <cell r="K61">
            <v>95.75</v>
          </cell>
          <cell r="M61">
            <v>1363.7099999999998</v>
          </cell>
          <cell r="O61">
            <v>1756.8600000000001</v>
          </cell>
          <cell r="P61">
            <v>393.15000000000032</v>
          </cell>
        </row>
        <row r="62">
          <cell r="A62" t="str">
            <v>METALU-PLAST</v>
          </cell>
          <cell r="B62" t="str">
            <v>304 119</v>
          </cell>
          <cell r="C62">
            <v>4803</v>
          </cell>
          <cell r="D62">
            <v>613.45000000000005</v>
          </cell>
          <cell r="I62">
            <v>699.55</v>
          </cell>
          <cell r="K62">
            <v>206</v>
          </cell>
          <cell r="M62">
            <v>1963.4099999999999</v>
          </cell>
          <cell r="O62">
            <v>3284</v>
          </cell>
          <cell r="P62">
            <v>1320.5900000000001</v>
          </cell>
        </row>
        <row r="63">
          <cell r="B63" t="str">
            <v>304 123</v>
          </cell>
          <cell r="C63">
            <v>228</v>
          </cell>
          <cell r="D63">
            <v>10.72</v>
          </cell>
          <cell r="K63">
            <v>10.52</v>
          </cell>
          <cell r="M63">
            <v>128.42000000000002</v>
          </cell>
          <cell r="O63">
            <v>206.76</v>
          </cell>
          <cell r="P63">
            <v>78.339999999999975</v>
          </cell>
        </row>
        <row r="64">
          <cell r="B64" t="str">
            <v>304 124</v>
          </cell>
          <cell r="C64">
            <v>575</v>
          </cell>
          <cell r="D64">
            <v>263.77</v>
          </cell>
          <cell r="K64">
            <v>102.55</v>
          </cell>
          <cell r="M64">
            <v>171.5</v>
          </cell>
          <cell r="O64">
            <v>208.68</v>
          </cell>
          <cell r="P64">
            <v>37.180000000000007</v>
          </cell>
        </row>
        <row r="65">
          <cell r="B65" t="str">
            <v>304 158</v>
          </cell>
          <cell r="C65">
            <v>253.6</v>
          </cell>
          <cell r="D65">
            <v>18.079999999999998</v>
          </cell>
          <cell r="M65">
            <v>110.5</v>
          </cell>
          <cell r="O65">
            <v>235.51999999999998</v>
          </cell>
          <cell r="P65">
            <v>125.01999999999998</v>
          </cell>
        </row>
        <row r="66">
          <cell r="B66" t="str">
            <v>304 159</v>
          </cell>
          <cell r="C66">
            <v>1420</v>
          </cell>
          <cell r="D66">
            <v>211.44</v>
          </cell>
          <cell r="M66">
            <v>1464</v>
          </cell>
          <cell r="O66">
            <v>1208.56</v>
          </cell>
          <cell r="P66">
            <v>-255.44000000000005</v>
          </cell>
        </row>
        <row r="67">
          <cell r="B67" t="str">
            <v>304 160</v>
          </cell>
          <cell r="C67">
            <v>78</v>
          </cell>
          <cell r="D67">
            <v>12.22</v>
          </cell>
          <cell r="M67">
            <v>46.58</v>
          </cell>
          <cell r="O67">
            <v>65.78</v>
          </cell>
          <cell r="P67">
            <v>19.200000000000003</v>
          </cell>
        </row>
        <row r="68">
          <cell r="B68" t="str">
            <v>304 161</v>
          </cell>
          <cell r="C68">
            <v>527.1</v>
          </cell>
          <cell r="D68">
            <v>179.34</v>
          </cell>
          <cell r="M68">
            <v>388.5</v>
          </cell>
          <cell r="O68">
            <v>347.76</v>
          </cell>
          <cell r="P68">
            <v>-40.740000000000009</v>
          </cell>
        </row>
        <row r="69">
          <cell r="B69" t="str">
            <v>304 162</v>
          </cell>
          <cell r="C69">
            <v>563</v>
          </cell>
          <cell r="D69">
            <v>207.8</v>
          </cell>
          <cell r="M69">
            <v>699.58</v>
          </cell>
          <cell r="O69">
            <v>355.2</v>
          </cell>
          <cell r="P69">
            <v>-344.38000000000005</v>
          </cell>
        </row>
        <row r="70">
          <cell r="B70" t="str">
            <v>304 219</v>
          </cell>
          <cell r="C70">
            <v>809</v>
          </cell>
          <cell r="D70">
            <v>143.69</v>
          </cell>
          <cell r="M70">
            <v>387.75</v>
          </cell>
          <cell r="O70">
            <v>665.31</v>
          </cell>
          <cell r="P70">
            <v>277.55999999999995</v>
          </cell>
        </row>
        <row r="71">
          <cell r="B71" t="str">
            <v>304 220</v>
          </cell>
          <cell r="C71">
            <v>180.26</v>
          </cell>
          <cell r="D71">
            <v>208.66</v>
          </cell>
          <cell r="M71">
            <v>451.09000000000003</v>
          </cell>
          <cell r="O71">
            <v>-28.400000000000006</v>
          </cell>
          <cell r="P71">
            <v>-479.49</v>
          </cell>
        </row>
        <row r="72">
          <cell r="B72" t="str">
            <v>304 221</v>
          </cell>
          <cell r="C72">
            <v>1050</v>
          </cell>
          <cell r="D72">
            <v>347.96</v>
          </cell>
          <cell r="I72">
            <v>386.25</v>
          </cell>
          <cell r="M72">
            <v>811.92</v>
          </cell>
          <cell r="O72">
            <v>315.78999999999996</v>
          </cell>
          <cell r="P72">
            <v>-496.13</v>
          </cell>
        </row>
        <row r="73">
          <cell r="B73" t="str">
            <v>304 222</v>
          </cell>
          <cell r="C73">
            <v>150.6</v>
          </cell>
          <cell r="D73">
            <v>17.670000000000002</v>
          </cell>
          <cell r="M73">
            <v>48</v>
          </cell>
          <cell r="O73">
            <v>132.93</v>
          </cell>
          <cell r="P73">
            <v>84.93</v>
          </cell>
        </row>
        <row r="74">
          <cell r="B74" t="str">
            <v>304 223</v>
          </cell>
          <cell r="D74">
            <v>4.4800000000000004</v>
          </cell>
          <cell r="H74">
            <v>41.2</v>
          </cell>
          <cell r="M74">
            <v>59.59</v>
          </cell>
          <cell r="O74">
            <v>-45.680000000000007</v>
          </cell>
          <cell r="P74">
            <v>-105.27000000000001</v>
          </cell>
        </row>
        <row r="75">
          <cell r="B75" t="str">
            <v>304 224</v>
          </cell>
          <cell r="C75">
            <v>3406</v>
          </cell>
          <cell r="D75">
            <v>2407.67</v>
          </cell>
          <cell r="M75">
            <v>1646.08</v>
          </cell>
          <cell r="O75">
            <v>998.32999999999993</v>
          </cell>
          <cell r="P75">
            <v>-647.75</v>
          </cell>
        </row>
        <row r="76">
          <cell r="A76" t="str">
            <v>Total METALU-PLAST</v>
          </cell>
          <cell r="C76">
            <v>14043.560000000001</v>
          </cell>
          <cell r="D76">
            <v>4646.9500000000007</v>
          </cell>
          <cell r="H76">
            <v>41.2</v>
          </cell>
          <cell r="I76">
            <v>1085.8</v>
          </cell>
          <cell r="K76">
            <v>319.07</v>
          </cell>
          <cell r="M76">
            <v>8376.92</v>
          </cell>
          <cell r="O76">
            <v>7950.54</v>
          </cell>
          <cell r="P76">
            <v>-426.38000000000011</v>
          </cell>
        </row>
        <row r="77">
          <cell r="A77" t="str">
            <v>SAS LEDIA</v>
          </cell>
          <cell r="B77" t="str">
            <v>304 153</v>
          </cell>
          <cell r="C77">
            <v>298.43</v>
          </cell>
          <cell r="D77">
            <v>6.59</v>
          </cell>
          <cell r="M77">
            <v>69.5</v>
          </cell>
          <cell r="O77">
            <v>291.84000000000003</v>
          </cell>
          <cell r="P77">
            <v>222.34000000000003</v>
          </cell>
        </row>
        <row r="78">
          <cell r="B78" t="str">
            <v>304 163</v>
          </cell>
          <cell r="C78">
            <v>303.58</v>
          </cell>
          <cell r="D78">
            <v>8.5500000000000007</v>
          </cell>
          <cell r="M78">
            <v>143.57999999999998</v>
          </cell>
          <cell r="O78">
            <v>295.02999999999997</v>
          </cell>
          <cell r="P78">
            <v>151.44999999999999</v>
          </cell>
        </row>
        <row r="79">
          <cell r="B79" t="str">
            <v>304 164</v>
          </cell>
          <cell r="C79">
            <v>382.26</v>
          </cell>
          <cell r="D79">
            <v>22.5</v>
          </cell>
          <cell r="M79">
            <v>327.58</v>
          </cell>
          <cell r="O79">
            <v>359.76</v>
          </cell>
          <cell r="P79">
            <v>32.180000000000007</v>
          </cell>
        </row>
        <row r="80">
          <cell r="B80" t="str">
            <v>304 195</v>
          </cell>
          <cell r="C80">
            <v>1116.02</v>
          </cell>
          <cell r="D80">
            <v>37.130000000000003</v>
          </cell>
          <cell r="M80">
            <v>236.5</v>
          </cell>
          <cell r="O80">
            <v>1078.8899999999999</v>
          </cell>
          <cell r="P80">
            <v>842.38999999999987</v>
          </cell>
        </row>
        <row r="81">
          <cell r="B81" t="str">
            <v>304 196</v>
          </cell>
          <cell r="C81">
            <v>571.70000000000005</v>
          </cell>
          <cell r="D81">
            <v>21.08</v>
          </cell>
          <cell r="M81">
            <v>123.83</v>
          </cell>
          <cell r="O81">
            <v>550.62</v>
          </cell>
          <cell r="P81">
            <v>426.79</v>
          </cell>
        </row>
        <row r="82">
          <cell r="B82" t="str">
            <v>304 197</v>
          </cell>
          <cell r="C82">
            <v>86.5</v>
          </cell>
          <cell r="D82">
            <v>1.43</v>
          </cell>
          <cell r="M82">
            <v>22.92</v>
          </cell>
          <cell r="O82">
            <v>85.07</v>
          </cell>
          <cell r="P82">
            <v>62.149999999999991</v>
          </cell>
        </row>
        <row r="83">
          <cell r="B83" t="str">
            <v>304 198</v>
          </cell>
          <cell r="C83">
            <v>1059.48</v>
          </cell>
          <cell r="D83">
            <v>560.32000000000005</v>
          </cell>
          <cell r="M83">
            <v>257.08999999999997</v>
          </cell>
          <cell r="O83">
            <v>499.15999999999997</v>
          </cell>
          <cell r="P83">
            <v>242.07</v>
          </cell>
        </row>
        <row r="84">
          <cell r="B84" t="str">
            <v>304 199</v>
          </cell>
          <cell r="C84">
            <v>238.56</v>
          </cell>
          <cell r="D84">
            <v>17.62</v>
          </cell>
          <cell r="M84">
            <v>162.25</v>
          </cell>
          <cell r="O84">
            <v>220.94</v>
          </cell>
          <cell r="P84">
            <v>58.69</v>
          </cell>
        </row>
        <row r="85">
          <cell r="B85" t="str">
            <v>304 239</v>
          </cell>
          <cell r="C85">
            <v>85.72</v>
          </cell>
          <cell r="D85">
            <v>32.11</v>
          </cell>
          <cell r="M85">
            <v>42.33</v>
          </cell>
          <cell r="O85">
            <v>53.61</v>
          </cell>
          <cell r="P85">
            <v>11.280000000000001</v>
          </cell>
        </row>
        <row r="86">
          <cell r="B86" t="str">
            <v>304 251</v>
          </cell>
          <cell r="C86">
            <v>1423.47</v>
          </cell>
          <cell r="D86">
            <v>481.87</v>
          </cell>
          <cell r="M86">
            <v>351.84000000000003</v>
          </cell>
          <cell r="O86">
            <v>941.6</v>
          </cell>
          <cell r="P86">
            <v>589.76</v>
          </cell>
        </row>
        <row r="87">
          <cell r="B87" t="str">
            <v>304 252</v>
          </cell>
          <cell r="C87">
            <v>590.26</v>
          </cell>
          <cell r="D87">
            <v>43.11</v>
          </cell>
          <cell r="M87">
            <v>121.33</v>
          </cell>
          <cell r="O87">
            <v>547.15</v>
          </cell>
          <cell r="P87">
            <v>425.82</v>
          </cell>
        </row>
        <row r="88">
          <cell r="B88" t="str">
            <v>304 253</v>
          </cell>
          <cell r="C88">
            <v>108.64</v>
          </cell>
          <cell r="D88">
            <v>8.34</v>
          </cell>
          <cell r="M88">
            <v>149.5</v>
          </cell>
          <cell r="O88">
            <v>100.3</v>
          </cell>
          <cell r="P88">
            <v>-49.2</v>
          </cell>
        </row>
        <row r="89">
          <cell r="B89" t="str">
            <v>304 254</v>
          </cell>
          <cell r="C89">
            <v>840</v>
          </cell>
          <cell r="D89">
            <v>133.49</v>
          </cell>
          <cell r="M89">
            <v>507.58</v>
          </cell>
          <cell r="O89">
            <v>706.51</v>
          </cell>
          <cell r="P89">
            <v>198.93</v>
          </cell>
        </row>
        <row r="90">
          <cell r="B90" t="str">
            <v>304 255</v>
          </cell>
          <cell r="C90">
            <v>161.74</v>
          </cell>
          <cell r="D90">
            <v>8.2200000000000006</v>
          </cell>
          <cell r="M90">
            <v>76.16</v>
          </cell>
          <cell r="O90">
            <v>153.52000000000001</v>
          </cell>
          <cell r="P90">
            <v>77.360000000000014</v>
          </cell>
        </row>
        <row r="91">
          <cell r="B91" t="str">
            <v>304 274</v>
          </cell>
          <cell r="C91">
            <v>280.44</v>
          </cell>
          <cell r="D91">
            <v>151.78</v>
          </cell>
          <cell r="M91">
            <v>81.17</v>
          </cell>
          <cell r="O91">
            <v>128.66</v>
          </cell>
          <cell r="P91">
            <v>47.489999999999995</v>
          </cell>
        </row>
        <row r="92">
          <cell r="B92" t="str">
            <v>304 275</v>
          </cell>
          <cell r="C92">
            <v>600.39</v>
          </cell>
          <cell r="D92">
            <v>104.3</v>
          </cell>
          <cell r="M92">
            <v>412.08</v>
          </cell>
          <cell r="O92">
            <v>496.09</v>
          </cell>
          <cell r="P92">
            <v>84.009999999999991</v>
          </cell>
        </row>
        <row r="93">
          <cell r="A93" t="str">
            <v>Total SAS LEDIA</v>
          </cell>
          <cell r="C93">
            <v>8147.1900000000005</v>
          </cell>
          <cell r="D93">
            <v>1638.4399999999998</v>
          </cell>
          <cell r="M93">
            <v>3085.24</v>
          </cell>
          <cell r="O93">
            <v>6508.7500000000009</v>
          </cell>
          <cell r="P93">
            <v>3423.51</v>
          </cell>
        </row>
        <row r="94">
          <cell r="A94" t="str">
            <v>SEPRA AUTOMATISATION</v>
          </cell>
          <cell r="B94" t="str">
            <v>304 141</v>
          </cell>
          <cell r="C94">
            <v>116</v>
          </cell>
          <cell r="D94">
            <v>0.53</v>
          </cell>
          <cell r="K94">
            <v>23.69</v>
          </cell>
          <cell r="M94">
            <v>63.84</v>
          </cell>
          <cell r="O94">
            <v>91.78</v>
          </cell>
          <cell r="P94">
            <v>27.939999999999998</v>
          </cell>
        </row>
        <row r="95">
          <cell r="B95" t="str">
            <v>304 183</v>
          </cell>
          <cell r="C95">
            <v>2400</v>
          </cell>
          <cell r="D95">
            <v>165.95</v>
          </cell>
          <cell r="F95">
            <v>220.09</v>
          </cell>
          <cell r="H95">
            <v>150.38</v>
          </cell>
          <cell r="I95">
            <v>47.9</v>
          </cell>
          <cell r="K95">
            <v>129.85</v>
          </cell>
          <cell r="M95">
            <v>1911.25</v>
          </cell>
          <cell r="O95">
            <v>1685.83</v>
          </cell>
          <cell r="P95">
            <v>-225.42000000000007</v>
          </cell>
        </row>
        <row r="96">
          <cell r="B96" t="str">
            <v>304 184</v>
          </cell>
          <cell r="C96">
            <v>198</v>
          </cell>
          <cell r="D96">
            <v>56.35</v>
          </cell>
          <cell r="K96">
            <v>20.02</v>
          </cell>
          <cell r="M96">
            <v>106.92</v>
          </cell>
          <cell r="O96">
            <v>121.63</v>
          </cell>
          <cell r="P96">
            <v>14.709999999999994</v>
          </cell>
        </row>
        <row r="97">
          <cell r="B97" t="str">
            <v>304 190</v>
          </cell>
          <cell r="C97">
            <v>2562.12</v>
          </cell>
          <cell r="D97">
            <v>263.41000000000003</v>
          </cell>
          <cell r="H97">
            <v>89.88</v>
          </cell>
          <cell r="I97">
            <v>79.36</v>
          </cell>
          <cell r="K97">
            <v>53.61</v>
          </cell>
          <cell r="M97">
            <v>1329.1</v>
          </cell>
          <cell r="O97">
            <v>2075.8599999999997</v>
          </cell>
          <cell r="P97">
            <v>746.75999999999976</v>
          </cell>
        </row>
        <row r="98">
          <cell r="B98" t="str">
            <v>304 201</v>
          </cell>
          <cell r="C98">
            <v>197.88</v>
          </cell>
          <cell r="D98">
            <v>29.55</v>
          </cell>
          <cell r="H98">
            <v>28.84</v>
          </cell>
          <cell r="M98">
            <v>194</v>
          </cell>
          <cell r="O98">
            <v>139.49</v>
          </cell>
          <cell r="P98">
            <v>-54.509999999999991</v>
          </cell>
        </row>
        <row r="99">
          <cell r="B99" t="str">
            <v>304 202</v>
          </cell>
          <cell r="C99">
            <v>264.48</v>
          </cell>
          <cell r="D99">
            <v>0.85</v>
          </cell>
          <cell r="I99">
            <v>10.199999999999999</v>
          </cell>
          <cell r="M99">
            <v>85</v>
          </cell>
          <cell r="O99">
            <v>253.43</v>
          </cell>
          <cell r="P99">
            <v>168.43</v>
          </cell>
        </row>
        <row r="100">
          <cell r="B100" t="str">
            <v>304 203</v>
          </cell>
          <cell r="C100">
            <v>184.84</v>
          </cell>
          <cell r="D100">
            <v>4.3600000000000003</v>
          </cell>
          <cell r="M100">
            <v>64.5</v>
          </cell>
          <cell r="O100">
            <v>180.48</v>
          </cell>
          <cell r="P100">
            <v>115.97999999999999</v>
          </cell>
        </row>
        <row r="101">
          <cell r="A101" t="str">
            <v>Total SEPRA AUTOMATISATION</v>
          </cell>
          <cell r="C101">
            <v>5923.32</v>
          </cell>
          <cell r="D101">
            <v>521</v>
          </cell>
          <cell r="F101">
            <v>220.09</v>
          </cell>
          <cell r="H101">
            <v>269.09999999999997</v>
          </cell>
          <cell r="I101">
            <v>137.45999999999998</v>
          </cell>
          <cell r="K101">
            <v>227.17000000000002</v>
          </cell>
          <cell r="M101">
            <v>3754.6099999999997</v>
          </cell>
          <cell r="O101">
            <v>4548.4999999999991</v>
          </cell>
          <cell r="P101">
            <v>793.88999999999965</v>
          </cell>
        </row>
        <row r="102">
          <cell r="A102" t="str">
            <v>VAN'S BARBOT</v>
          </cell>
          <cell r="B102" t="str">
            <v>304 048</v>
          </cell>
          <cell r="C102">
            <v>1020</v>
          </cell>
          <cell r="D102">
            <v>171.45</v>
          </cell>
          <cell r="M102">
            <v>293.33</v>
          </cell>
          <cell r="O102">
            <v>848.55</v>
          </cell>
          <cell r="P102">
            <v>555.22</v>
          </cell>
        </row>
        <row r="103">
          <cell r="A103" t="str">
            <v>Total VAN'S BARBOT</v>
          </cell>
          <cell r="C103">
            <v>1020</v>
          </cell>
          <cell r="D103">
            <v>171.45</v>
          </cell>
          <cell r="M103">
            <v>293.33</v>
          </cell>
          <cell r="O103">
            <v>848.55</v>
          </cell>
          <cell r="P103">
            <v>555.22</v>
          </cell>
        </row>
        <row r="104">
          <cell r="A104" t="str">
            <v>TOUCH INNOVATION</v>
          </cell>
          <cell r="B104" t="str">
            <v>303 789</v>
          </cell>
          <cell r="C104">
            <v>675</v>
          </cell>
          <cell r="E104">
            <v>2.4300000000000002</v>
          </cell>
          <cell r="H104">
            <v>20.93</v>
          </cell>
          <cell r="K104">
            <v>17.47</v>
          </cell>
          <cell r="M104">
            <v>707.6400000000001</v>
          </cell>
          <cell r="O104">
            <v>634.16999999999996</v>
          </cell>
          <cell r="P104">
            <v>-73.470000000000141</v>
          </cell>
        </row>
        <row r="105">
          <cell r="B105" t="str">
            <v>304 031</v>
          </cell>
          <cell r="C105">
            <v>150</v>
          </cell>
          <cell r="D105">
            <v>0.26</v>
          </cell>
          <cell r="K105">
            <v>22.51</v>
          </cell>
          <cell r="M105">
            <v>55</v>
          </cell>
          <cell r="O105">
            <v>127.22999999999999</v>
          </cell>
          <cell r="P105">
            <v>72.22999999999999</v>
          </cell>
        </row>
        <row r="106">
          <cell r="B106" t="str">
            <v>304 032</v>
          </cell>
          <cell r="C106">
            <v>2000</v>
          </cell>
          <cell r="D106">
            <v>130.44999999999999</v>
          </cell>
          <cell r="E106">
            <v>88.95</v>
          </cell>
          <cell r="H106">
            <v>82.4</v>
          </cell>
          <cell r="K106">
            <v>109.18</v>
          </cell>
          <cell r="M106">
            <v>1764.33</v>
          </cell>
          <cell r="O106">
            <v>1589.02</v>
          </cell>
          <cell r="P106">
            <v>-175.30999999999995</v>
          </cell>
        </row>
        <row r="107">
          <cell r="B107" t="str">
            <v>304 187</v>
          </cell>
          <cell r="C107">
            <v>1995</v>
          </cell>
          <cell r="D107">
            <v>111.6</v>
          </cell>
          <cell r="E107">
            <v>0</v>
          </cell>
          <cell r="H107">
            <v>26.36</v>
          </cell>
          <cell r="K107">
            <v>28.85</v>
          </cell>
          <cell r="M107">
            <v>2759.58</v>
          </cell>
          <cell r="O107">
            <v>1828.19</v>
          </cell>
          <cell r="P107">
            <v>-931.38999999999987</v>
          </cell>
        </row>
        <row r="108">
          <cell r="A108" t="str">
            <v>Total TOUCH INNOVATION</v>
          </cell>
          <cell r="C108">
            <v>4820</v>
          </cell>
          <cell r="D108">
            <v>242.30999999999997</v>
          </cell>
          <cell r="E108">
            <v>91.38000000000001</v>
          </cell>
          <cell r="H108">
            <v>129.69</v>
          </cell>
          <cell r="K108">
            <v>178.01000000000002</v>
          </cell>
          <cell r="M108">
            <v>5286.55</v>
          </cell>
          <cell r="O108">
            <v>4178.6100000000006</v>
          </cell>
          <cell r="P108">
            <v>-1107.94</v>
          </cell>
        </row>
        <row r="109">
          <cell r="A109" t="str">
            <v>NAITE</v>
          </cell>
          <cell r="B109" t="str">
            <v>304 138</v>
          </cell>
          <cell r="C109">
            <v>980</v>
          </cell>
          <cell r="D109">
            <v>143.58000000000001</v>
          </cell>
          <cell r="I109">
            <v>579.38</v>
          </cell>
          <cell r="M109">
            <v>877.83999999999992</v>
          </cell>
          <cell r="O109">
            <v>257.03999999999996</v>
          </cell>
          <cell r="P109">
            <v>-620.79999999999995</v>
          </cell>
        </row>
        <row r="110">
          <cell r="B110" t="str">
            <v>304 139</v>
          </cell>
          <cell r="C110">
            <v>264.26</v>
          </cell>
          <cell r="D110">
            <v>7.87</v>
          </cell>
          <cell r="K110">
            <v>17.579999999999998</v>
          </cell>
          <cell r="M110">
            <v>46.58</v>
          </cell>
          <cell r="O110">
            <v>238.81</v>
          </cell>
          <cell r="P110">
            <v>192.23000000000002</v>
          </cell>
        </row>
        <row r="111">
          <cell r="A111" t="str">
            <v>Total NAITE</v>
          </cell>
          <cell r="C111">
            <v>1244.26</v>
          </cell>
          <cell r="D111">
            <v>151.45000000000002</v>
          </cell>
          <cell r="I111">
            <v>579.38</v>
          </cell>
          <cell r="K111">
            <v>17.579999999999998</v>
          </cell>
          <cell r="M111">
            <v>924.42</v>
          </cell>
          <cell r="O111">
            <v>495.84999999999997</v>
          </cell>
          <cell r="P111">
            <v>-428.56999999999994</v>
          </cell>
        </row>
        <row r="112">
          <cell r="A112" t="str">
            <v>THIBAUT</v>
          </cell>
          <cell r="B112" t="str">
            <v>304 003</v>
          </cell>
          <cell r="C112">
            <v>922.59</v>
          </cell>
          <cell r="D112">
            <v>179.11</v>
          </cell>
          <cell r="E112">
            <v>0.8</v>
          </cell>
          <cell r="H112">
            <v>69.16</v>
          </cell>
          <cell r="I112">
            <v>32.82</v>
          </cell>
          <cell r="K112">
            <v>26.15</v>
          </cell>
          <cell r="M112">
            <v>425.74</v>
          </cell>
          <cell r="O112">
            <v>614.54999999999995</v>
          </cell>
          <cell r="P112">
            <v>188.80999999999995</v>
          </cell>
        </row>
        <row r="113">
          <cell r="B113" t="str">
            <v>304 004</v>
          </cell>
          <cell r="C113">
            <v>3547.12</v>
          </cell>
          <cell r="D113">
            <v>593.5</v>
          </cell>
          <cell r="H113">
            <v>173.04</v>
          </cell>
          <cell r="I113">
            <v>494.4</v>
          </cell>
          <cell r="M113">
            <v>994.92</v>
          </cell>
          <cell r="O113">
            <v>2286.1799999999998</v>
          </cell>
          <cell r="P113">
            <v>1291.2599999999998</v>
          </cell>
        </row>
        <row r="114">
          <cell r="B114" t="str">
            <v>304 072</v>
          </cell>
          <cell r="C114">
            <v>3373.48</v>
          </cell>
          <cell r="D114">
            <v>378.57</v>
          </cell>
          <cell r="E114">
            <v>7.2</v>
          </cell>
          <cell r="F114">
            <v>990.4</v>
          </cell>
          <cell r="G114">
            <v>222.28</v>
          </cell>
          <cell r="H114">
            <v>113.01</v>
          </cell>
          <cell r="I114">
            <v>7.46</v>
          </cell>
          <cell r="M114">
            <v>1059.5</v>
          </cell>
          <cell r="O114">
            <v>1654.56</v>
          </cell>
          <cell r="P114">
            <v>595.05999999999995</v>
          </cell>
        </row>
        <row r="115">
          <cell r="B115" t="str">
            <v>304 073</v>
          </cell>
          <cell r="C115">
            <v>1972.23</v>
          </cell>
          <cell r="D115">
            <v>333.95</v>
          </cell>
          <cell r="F115">
            <v>92.7</v>
          </cell>
          <cell r="H115">
            <v>64.89</v>
          </cell>
          <cell r="K115">
            <v>14.87</v>
          </cell>
          <cell r="M115">
            <v>709.67</v>
          </cell>
          <cell r="O115">
            <v>1465.8200000000002</v>
          </cell>
          <cell r="P115">
            <v>756.1500000000002</v>
          </cell>
        </row>
        <row r="116">
          <cell r="B116" t="str">
            <v>304 074</v>
          </cell>
          <cell r="C116">
            <v>4455.62</v>
          </cell>
          <cell r="D116">
            <v>425.79</v>
          </cell>
          <cell r="E116">
            <v>237.04</v>
          </cell>
          <cell r="H116">
            <v>173.04</v>
          </cell>
          <cell r="M116">
            <v>2800.33</v>
          </cell>
          <cell r="O116">
            <v>3619.75</v>
          </cell>
          <cell r="P116">
            <v>819.42000000000007</v>
          </cell>
        </row>
        <row r="117">
          <cell r="B117" t="str">
            <v>304 075</v>
          </cell>
          <cell r="C117">
            <v>264</v>
          </cell>
          <cell r="D117">
            <v>45.9</v>
          </cell>
          <cell r="K117">
            <v>27.7</v>
          </cell>
          <cell r="M117">
            <v>229.17</v>
          </cell>
          <cell r="O117">
            <v>190.4</v>
          </cell>
          <cell r="P117">
            <v>-38.769999999999982</v>
          </cell>
        </row>
        <row r="118">
          <cell r="B118" t="str">
            <v>304 076</v>
          </cell>
          <cell r="C118">
            <v>3944.92</v>
          </cell>
          <cell r="D118">
            <v>353.08</v>
          </cell>
          <cell r="H118">
            <v>360.72</v>
          </cell>
          <cell r="M118">
            <v>1885.33</v>
          </cell>
          <cell r="O118">
            <v>3231.12</v>
          </cell>
          <cell r="P118">
            <v>1345.79</v>
          </cell>
        </row>
        <row r="119">
          <cell r="B119" t="str">
            <v>304 145</v>
          </cell>
          <cell r="C119">
            <v>113.7</v>
          </cell>
          <cell r="D119">
            <v>18.510000000000002</v>
          </cell>
          <cell r="M119">
            <v>62.08</v>
          </cell>
          <cell r="O119">
            <v>95.19</v>
          </cell>
          <cell r="P119">
            <v>33.11</v>
          </cell>
        </row>
        <row r="120">
          <cell r="A120" t="str">
            <v>Total THIBAUT</v>
          </cell>
          <cell r="C120">
            <v>18593.66</v>
          </cell>
          <cell r="D120">
            <v>2328.4100000000003</v>
          </cell>
          <cell r="E120">
            <v>245.04</v>
          </cell>
          <cell r="F120">
            <v>1083.0999999999999</v>
          </cell>
          <cell r="G120">
            <v>222.28</v>
          </cell>
          <cell r="H120">
            <v>953.86</v>
          </cell>
          <cell r="I120">
            <v>534.68000000000006</v>
          </cell>
          <cell r="K120">
            <v>68.72</v>
          </cell>
          <cell r="M120">
            <v>8166.74</v>
          </cell>
          <cell r="O120">
            <v>13157.569999999998</v>
          </cell>
          <cell r="P120">
            <v>4990.829999999999</v>
          </cell>
        </row>
        <row r="121">
          <cell r="A121" t="str">
            <v>GSC VANS THEAULT</v>
          </cell>
          <cell r="B121" t="str">
            <v>304 052</v>
          </cell>
          <cell r="C121">
            <v>14040</v>
          </cell>
          <cell r="D121">
            <v>2829.78</v>
          </cell>
          <cell r="E121">
            <v>61.12</v>
          </cell>
          <cell r="M121">
            <v>8520.51</v>
          </cell>
          <cell r="O121">
            <v>11149.1</v>
          </cell>
          <cell r="P121">
            <v>2628.59</v>
          </cell>
        </row>
        <row r="122">
          <cell r="B122" t="str">
            <v>304 053</v>
          </cell>
          <cell r="C122">
            <v>575.20000000000005</v>
          </cell>
          <cell r="D122">
            <v>84.44</v>
          </cell>
          <cell r="M122">
            <v>604.75</v>
          </cell>
          <cell r="O122">
            <v>490.76000000000005</v>
          </cell>
          <cell r="P122">
            <v>-113.98999999999995</v>
          </cell>
        </row>
        <row r="123">
          <cell r="A123" t="str">
            <v>Total GSC VANS THEAULT</v>
          </cell>
          <cell r="C123">
            <v>14615.2</v>
          </cell>
          <cell r="D123">
            <v>2914.2200000000003</v>
          </cell>
          <cell r="E123">
            <v>61.12</v>
          </cell>
          <cell r="M123">
            <v>9125.26</v>
          </cell>
          <cell r="O123">
            <v>11639.86</v>
          </cell>
          <cell r="P123">
            <v>2514.6000000000004</v>
          </cell>
        </row>
        <row r="124">
          <cell r="A124" t="str">
            <v>ACTIA AUTOMOTIVE</v>
          </cell>
          <cell r="B124" t="str">
            <v>303 584</v>
          </cell>
          <cell r="C124">
            <v>2450</v>
          </cell>
          <cell r="D124">
            <v>456.54</v>
          </cell>
          <cell r="E124">
            <v>220.15</v>
          </cell>
          <cell r="H124">
            <v>172.5</v>
          </cell>
          <cell r="K124">
            <v>226.33</v>
          </cell>
          <cell r="M124">
            <v>2190.23</v>
          </cell>
          <cell r="O124">
            <v>1374.48</v>
          </cell>
          <cell r="P124">
            <v>-815.75</v>
          </cell>
        </row>
        <row r="125">
          <cell r="A125" t="str">
            <v>Total ACTIA AUTOMOTIVE</v>
          </cell>
          <cell r="C125">
            <v>2450</v>
          </cell>
          <cell r="D125">
            <v>456.54</v>
          </cell>
          <cell r="E125">
            <v>220.15</v>
          </cell>
          <cell r="H125">
            <v>172.5</v>
          </cell>
          <cell r="K125">
            <v>226.33</v>
          </cell>
          <cell r="M125">
            <v>2190.23</v>
          </cell>
          <cell r="O125">
            <v>1374.48</v>
          </cell>
          <cell r="P125">
            <v>-815.75</v>
          </cell>
        </row>
        <row r="126">
          <cell r="A126" t="str">
            <v>VULCAIN</v>
          </cell>
          <cell r="B126" t="str">
            <v>303 730</v>
          </cell>
          <cell r="C126">
            <v>-4425</v>
          </cell>
          <cell r="M126">
            <v>0</v>
          </cell>
          <cell r="O126">
            <v>-4425</v>
          </cell>
          <cell r="P126">
            <v>-4425</v>
          </cell>
        </row>
        <row r="127">
          <cell r="A127" t="str">
            <v>Total VULCAIN</v>
          </cell>
          <cell r="C127">
            <v>-4425</v>
          </cell>
          <cell r="M127">
            <v>0</v>
          </cell>
          <cell r="O127">
            <v>-4425</v>
          </cell>
          <cell r="P127">
            <v>-4425</v>
          </cell>
        </row>
        <row r="128">
          <cell r="A128" t="str">
            <v>DENIOS</v>
          </cell>
          <cell r="B128" t="str">
            <v>303 978</v>
          </cell>
          <cell r="C128">
            <v>1904.5</v>
          </cell>
          <cell r="D128">
            <v>1032.19</v>
          </cell>
          <cell r="M128">
            <v>1166.6599999999999</v>
          </cell>
          <cell r="O128">
            <v>872.31</v>
          </cell>
          <cell r="P128">
            <v>-294.34999999999991</v>
          </cell>
        </row>
        <row r="129">
          <cell r="B129" t="str">
            <v>304 146</v>
          </cell>
          <cell r="C129">
            <v>560</v>
          </cell>
          <cell r="D129">
            <v>410.22</v>
          </cell>
          <cell r="M129">
            <v>134.59</v>
          </cell>
          <cell r="O129">
            <v>149.77999999999997</v>
          </cell>
          <cell r="P129">
            <v>15.189999999999969</v>
          </cell>
        </row>
        <row r="130">
          <cell r="B130" t="str">
            <v>304 148</v>
          </cell>
          <cell r="C130">
            <v>1485</v>
          </cell>
          <cell r="D130">
            <v>410.04</v>
          </cell>
          <cell r="K130">
            <v>124.63</v>
          </cell>
          <cell r="M130">
            <v>994</v>
          </cell>
          <cell r="O130">
            <v>950.32999999999993</v>
          </cell>
          <cell r="P130">
            <v>-43.670000000000073</v>
          </cell>
        </row>
        <row r="131">
          <cell r="A131" t="str">
            <v>Total DENIOS</v>
          </cell>
          <cell r="C131">
            <v>3949.5</v>
          </cell>
          <cell r="D131">
            <v>1852.45</v>
          </cell>
          <cell r="K131">
            <v>124.63</v>
          </cell>
          <cell r="M131">
            <v>2295.25</v>
          </cell>
          <cell r="O131">
            <v>1972.4199999999998</v>
          </cell>
          <cell r="P131">
            <v>-322.83000000000004</v>
          </cell>
        </row>
        <row r="132">
          <cell r="A132" t="str">
            <v>CMI</v>
          </cell>
          <cell r="B132" t="str">
            <v>304 095</v>
          </cell>
          <cell r="C132">
            <v>280</v>
          </cell>
          <cell r="D132">
            <v>6.64</v>
          </cell>
          <cell r="F132">
            <v>77.25</v>
          </cell>
          <cell r="H132">
            <v>6.18</v>
          </cell>
          <cell r="K132">
            <v>10.79</v>
          </cell>
          <cell r="M132">
            <v>126.33</v>
          </cell>
          <cell r="O132">
            <v>179.14000000000001</v>
          </cell>
          <cell r="P132">
            <v>52.810000000000016</v>
          </cell>
        </row>
        <row r="133">
          <cell r="A133" t="str">
            <v>Total CMI</v>
          </cell>
          <cell r="C133">
            <v>280</v>
          </cell>
          <cell r="D133">
            <v>6.64</v>
          </cell>
          <cell r="F133">
            <v>77.25</v>
          </cell>
          <cell r="H133">
            <v>6.18</v>
          </cell>
          <cell r="K133">
            <v>10.79</v>
          </cell>
          <cell r="M133">
            <v>126.33</v>
          </cell>
          <cell r="O133">
            <v>179.14000000000001</v>
          </cell>
          <cell r="P133">
            <v>52.810000000000016</v>
          </cell>
        </row>
        <row r="134">
          <cell r="C134">
            <v>124120.24999999994</v>
          </cell>
          <cell r="D134">
            <v>30312.459999999995</v>
          </cell>
          <cell r="E134">
            <v>1401.15</v>
          </cell>
          <cell r="F134">
            <v>2590.6899999999996</v>
          </cell>
          <cell r="G134">
            <v>222.28</v>
          </cell>
          <cell r="H134">
            <v>2860.03</v>
          </cell>
          <cell r="I134">
            <v>2337.3199999999997</v>
          </cell>
          <cell r="K134">
            <v>2017.6499999999996</v>
          </cell>
          <cell r="M134">
            <v>72948.149999999994</v>
          </cell>
          <cell r="O134">
            <v>82378.669999999984</v>
          </cell>
          <cell r="P134">
            <v>9430.5199999999986</v>
          </cell>
        </row>
        <row r="135">
          <cell r="C135" t="str">
            <v>Données</v>
          </cell>
        </row>
        <row r="136">
          <cell r="A136" t="str">
            <v>Client</v>
          </cell>
          <cell r="B136" t="str">
            <v>NAF</v>
          </cell>
          <cell r="C136" t="str">
            <v>Facturé</v>
          </cell>
          <cell r="D136" t="str">
            <v>M.P.</v>
          </cell>
          <cell r="E136" t="str">
            <v>Fourn.</v>
          </cell>
          <cell r="F136" t="str">
            <v>STR Méca</v>
          </cell>
          <cell r="G136" t="str">
            <v>STR Laser</v>
          </cell>
          <cell r="H136" t="str">
            <v>STR Peint.</v>
          </cell>
          <cell r="I136" t="str">
            <v>STR Trait.</v>
          </cell>
          <cell r="J136" t="str">
            <v>STR Autres</v>
          </cell>
          <cell r="K136" t="str">
            <v>Transp.</v>
          </cell>
          <cell r="M136" t="str">
            <v>MO Réelle</v>
          </cell>
          <cell r="O136" t="str">
            <v>MO Facturable</v>
          </cell>
          <cell r="P136" t="str">
            <v>Marge / Fact.</v>
          </cell>
        </row>
        <row r="137">
          <cell r="A137" t="str">
            <v>DIVERS</v>
          </cell>
          <cell r="B137" t="str">
            <v>103 450</v>
          </cell>
          <cell r="C137">
            <v>593.6</v>
          </cell>
          <cell r="D137">
            <v>57.84</v>
          </cell>
          <cell r="H137">
            <v>116.39</v>
          </cell>
          <cell r="K137">
            <v>105.06</v>
          </cell>
          <cell r="M137">
            <v>218.41000000000003</v>
          </cell>
          <cell r="O137">
            <v>314.31</v>
          </cell>
          <cell r="P137">
            <v>95.899999999999977</v>
          </cell>
        </row>
        <row r="138">
          <cell r="B138" t="str">
            <v>103 454</v>
          </cell>
          <cell r="C138">
            <v>127.5</v>
          </cell>
          <cell r="M138">
            <v>0</v>
          </cell>
          <cell r="O138">
            <v>127.5</v>
          </cell>
          <cell r="P138">
            <v>127.5</v>
          </cell>
        </row>
        <row r="139">
          <cell r="B139" t="str">
            <v>103 466</v>
          </cell>
          <cell r="C139">
            <v>225</v>
          </cell>
          <cell r="D139">
            <v>79.41</v>
          </cell>
          <cell r="M139">
            <v>93.83</v>
          </cell>
          <cell r="O139">
            <v>145.59</v>
          </cell>
          <cell r="P139">
            <v>51.760000000000005</v>
          </cell>
        </row>
        <row r="140">
          <cell r="A140" t="str">
            <v>Total DIVERS</v>
          </cell>
          <cell r="C140">
            <v>946.1</v>
          </cell>
          <cell r="D140">
            <v>137.25</v>
          </cell>
          <cell r="H140">
            <v>116.39</v>
          </cell>
          <cell r="K140">
            <v>105.06</v>
          </cell>
          <cell r="M140">
            <v>312.24</v>
          </cell>
          <cell r="O140">
            <v>587.4</v>
          </cell>
          <cell r="P140">
            <v>275.15999999999997</v>
          </cell>
        </row>
        <row r="141">
          <cell r="A141" t="str">
            <v>CERMEX SAS - SITE DE LISIEUX</v>
          </cell>
          <cell r="B141" t="str">
            <v>103 064</v>
          </cell>
          <cell r="C141">
            <v>-26458.67</v>
          </cell>
          <cell r="M141">
            <v>0</v>
          </cell>
          <cell r="O141">
            <v>-26458.67</v>
          </cell>
          <cell r="P141">
            <v>-26458.67</v>
          </cell>
        </row>
        <row r="142">
          <cell r="B142" t="str">
            <v>103 065</v>
          </cell>
          <cell r="C142">
            <v>-13229.33</v>
          </cell>
          <cell r="M142">
            <v>0</v>
          </cell>
          <cell r="O142">
            <v>-13229.33</v>
          </cell>
          <cell r="P142">
            <v>-13229.33</v>
          </cell>
        </row>
        <row r="143">
          <cell r="B143" t="str">
            <v>103 415</v>
          </cell>
          <cell r="C143">
            <v>178.8</v>
          </cell>
          <cell r="D143">
            <v>17.03</v>
          </cell>
          <cell r="M143">
            <v>159.66999999999999</v>
          </cell>
          <cell r="O143">
            <v>161.77000000000001</v>
          </cell>
          <cell r="P143">
            <v>2.1000000000000227</v>
          </cell>
        </row>
        <row r="144">
          <cell r="B144" t="str">
            <v>103 438</v>
          </cell>
          <cell r="C144">
            <v>962.04</v>
          </cell>
          <cell r="D144">
            <v>301.93</v>
          </cell>
          <cell r="H144">
            <v>101.14</v>
          </cell>
          <cell r="M144">
            <v>452.75</v>
          </cell>
          <cell r="O144">
            <v>558.97</v>
          </cell>
          <cell r="P144">
            <v>106.22000000000003</v>
          </cell>
        </row>
        <row r="145">
          <cell r="B145" t="str">
            <v>103 447</v>
          </cell>
          <cell r="C145">
            <v>1242.45</v>
          </cell>
          <cell r="D145">
            <v>126.9</v>
          </cell>
          <cell r="H145">
            <v>183.87</v>
          </cell>
          <cell r="I145">
            <v>64.27</v>
          </cell>
          <cell r="M145">
            <v>1044.83</v>
          </cell>
          <cell r="O145">
            <v>867.41000000000008</v>
          </cell>
          <cell r="P145">
            <v>-177.41999999999985</v>
          </cell>
        </row>
        <row r="146">
          <cell r="B146" t="str">
            <v>103 448</v>
          </cell>
          <cell r="C146">
            <v>44.35</v>
          </cell>
          <cell r="D146">
            <v>0.25</v>
          </cell>
          <cell r="H146">
            <v>1.55</v>
          </cell>
          <cell r="M146">
            <v>57.42</v>
          </cell>
          <cell r="O146">
            <v>42.550000000000004</v>
          </cell>
          <cell r="P146">
            <v>-14.869999999999997</v>
          </cell>
        </row>
        <row r="147">
          <cell r="B147" t="str">
            <v>103 452</v>
          </cell>
          <cell r="C147">
            <v>129.80000000000001</v>
          </cell>
          <cell r="D147">
            <v>4.0199999999999996</v>
          </cell>
          <cell r="H147">
            <v>8.85</v>
          </cell>
          <cell r="M147">
            <v>110</v>
          </cell>
          <cell r="O147">
            <v>116.93</v>
          </cell>
          <cell r="P147">
            <v>6.9300000000000068</v>
          </cell>
        </row>
        <row r="148">
          <cell r="B148" t="str">
            <v>103 463</v>
          </cell>
          <cell r="C148">
            <v>240.32</v>
          </cell>
          <cell r="D148">
            <v>22.68</v>
          </cell>
          <cell r="M148">
            <v>121.33</v>
          </cell>
          <cell r="O148">
            <v>217.64</v>
          </cell>
          <cell r="P148">
            <v>96.309999999999988</v>
          </cell>
        </row>
        <row r="149">
          <cell r="B149" t="str">
            <v>103 464</v>
          </cell>
          <cell r="C149">
            <v>53.5</v>
          </cell>
          <cell r="D149">
            <v>0.86</v>
          </cell>
          <cell r="H149">
            <v>1.9</v>
          </cell>
          <cell r="M149">
            <v>26.84</v>
          </cell>
          <cell r="O149">
            <v>50.74</v>
          </cell>
          <cell r="P149">
            <v>23.900000000000002</v>
          </cell>
        </row>
        <row r="150">
          <cell r="B150" t="str">
            <v>103 470</v>
          </cell>
          <cell r="C150">
            <v>273.52</v>
          </cell>
          <cell r="D150">
            <v>5.17</v>
          </cell>
          <cell r="I150">
            <v>64.27</v>
          </cell>
          <cell r="M150">
            <v>99.83</v>
          </cell>
          <cell r="O150">
            <v>204.07999999999998</v>
          </cell>
          <cell r="P150">
            <v>104.24999999999999</v>
          </cell>
        </row>
        <row r="151">
          <cell r="B151" t="str">
            <v>103 481</v>
          </cell>
          <cell r="C151">
            <v>49.4</v>
          </cell>
          <cell r="D151">
            <v>3.14</v>
          </cell>
          <cell r="M151">
            <v>53.25</v>
          </cell>
          <cell r="O151">
            <v>46.26</v>
          </cell>
          <cell r="P151">
            <v>-6.990000000000002</v>
          </cell>
        </row>
        <row r="152">
          <cell r="B152" t="str">
            <v>103 482</v>
          </cell>
          <cell r="C152">
            <v>679</v>
          </cell>
          <cell r="D152">
            <v>422.13</v>
          </cell>
          <cell r="M152">
            <v>452.75</v>
          </cell>
          <cell r="O152">
            <v>256.87</v>
          </cell>
          <cell r="P152">
            <v>-195.88</v>
          </cell>
        </row>
        <row r="153">
          <cell r="B153" t="str">
            <v>103 484</v>
          </cell>
          <cell r="C153">
            <v>233.15</v>
          </cell>
          <cell r="D153">
            <v>11.56</v>
          </cell>
          <cell r="M153">
            <v>109.33</v>
          </cell>
          <cell r="O153">
            <v>221.59</v>
          </cell>
          <cell r="P153">
            <v>112.26</v>
          </cell>
        </row>
        <row r="154">
          <cell r="B154" t="str">
            <v>103 488</v>
          </cell>
          <cell r="C154">
            <v>270</v>
          </cell>
          <cell r="D154">
            <v>33.68</v>
          </cell>
          <cell r="I154">
            <v>64.27</v>
          </cell>
          <cell r="M154">
            <v>159.83999999999997</v>
          </cell>
          <cell r="O154">
            <v>172.05</v>
          </cell>
          <cell r="P154">
            <v>12.210000000000036</v>
          </cell>
        </row>
        <row r="155">
          <cell r="A155" t="str">
            <v>Total CERMEX SAS - SITE DE LISIEUX</v>
          </cell>
          <cell r="C155">
            <v>-35331.67</v>
          </cell>
          <cell r="D155">
            <v>949.34999999999991</v>
          </cell>
          <cell r="H155">
            <v>297.31</v>
          </cell>
          <cell r="I155">
            <v>192.81</v>
          </cell>
          <cell r="M155">
            <v>2847.84</v>
          </cell>
          <cell r="O155">
            <v>-36771.139999999992</v>
          </cell>
          <cell r="P155">
            <v>-39618.979999999996</v>
          </cell>
        </row>
        <row r="156">
          <cell r="A156" t="str">
            <v>KNORR BREMSE SYSTEME PR VEHICULES FRANCE</v>
          </cell>
          <cell r="B156" t="str">
            <v>103 432</v>
          </cell>
          <cell r="C156">
            <v>452</v>
          </cell>
          <cell r="D156">
            <v>11.55</v>
          </cell>
          <cell r="M156">
            <v>279.33000000000004</v>
          </cell>
          <cell r="O156">
            <v>440.45</v>
          </cell>
          <cell r="P156">
            <v>161.11999999999995</v>
          </cell>
        </row>
        <row r="157">
          <cell r="B157" t="str">
            <v>103 471</v>
          </cell>
          <cell r="C157">
            <v>235</v>
          </cell>
          <cell r="D157">
            <v>67.14</v>
          </cell>
          <cell r="M157">
            <v>113.5</v>
          </cell>
          <cell r="O157">
            <v>167.86</v>
          </cell>
          <cell r="P157">
            <v>54.360000000000014</v>
          </cell>
        </row>
        <row r="158">
          <cell r="B158" t="str">
            <v>103 490</v>
          </cell>
          <cell r="C158">
            <v>579</v>
          </cell>
          <cell r="D158">
            <v>9.01</v>
          </cell>
          <cell r="H158">
            <v>82.4</v>
          </cell>
          <cell r="M158">
            <v>140.25</v>
          </cell>
          <cell r="O158">
            <v>487.59</v>
          </cell>
          <cell r="P158">
            <v>347.34</v>
          </cell>
        </row>
        <row r="159">
          <cell r="B159" t="str">
            <v>103 491</v>
          </cell>
          <cell r="C159">
            <v>197</v>
          </cell>
          <cell r="D159">
            <v>7.61</v>
          </cell>
          <cell r="M159">
            <v>114.25</v>
          </cell>
          <cell r="O159">
            <v>189.39</v>
          </cell>
          <cell r="P159">
            <v>75.139999999999986</v>
          </cell>
        </row>
        <row r="160">
          <cell r="A160" t="str">
            <v>Total KNORR BREMSE SYSTEME PR VEHICULES FRANCE</v>
          </cell>
          <cell r="C160">
            <v>1463</v>
          </cell>
          <cell r="D160">
            <v>95.31</v>
          </cell>
          <cell r="H160">
            <v>82.4</v>
          </cell>
          <cell r="M160">
            <v>647.33000000000004</v>
          </cell>
          <cell r="O160">
            <v>1285.29</v>
          </cell>
          <cell r="P160">
            <v>637.95999999999992</v>
          </cell>
        </row>
        <row r="161">
          <cell r="A161" t="str">
            <v>PLANQUE</v>
          </cell>
          <cell r="B161" t="str">
            <v>103 462</v>
          </cell>
          <cell r="C161">
            <v>369.9</v>
          </cell>
          <cell r="D161">
            <v>29.2</v>
          </cell>
          <cell r="M161">
            <v>198.66000000000003</v>
          </cell>
          <cell r="O161">
            <v>340.7</v>
          </cell>
          <cell r="P161">
            <v>142.03999999999996</v>
          </cell>
        </row>
        <row r="162">
          <cell r="A162" t="str">
            <v>Total PLANQUE</v>
          </cell>
          <cell r="C162">
            <v>369.9</v>
          </cell>
          <cell r="D162">
            <v>29.2</v>
          </cell>
          <cell r="M162">
            <v>198.66000000000003</v>
          </cell>
          <cell r="O162">
            <v>340.7</v>
          </cell>
          <cell r="P162">
            <v>142.03999999999996</v>
          </cell>
        </row>
        <row r="163">
          <cell r="A163" t="str">
            <v>SAS SNIME</v>
          </cell>
          <cell r="B163" t="str">
            <v>103 455</v>
          </cell>
          <cell r="C163">
            <v>73</v>
          </cell>
          <cell r="D163">
            <v>9.57</v>
          </cell>
          <cell r="M163">
            <v>54.33</v>
          </cell>
          <cell r="O163">
            <v>63.43</v>
          </cell>
          <cell r="P163">
            <v>9.1000000000000014</v>
          </cell>
        </row>
        <row r="164">
          <cell r="B164" t="str">
            <v>103 467</v>
          </cell>
          <cell r="C164">
            <v>54</v>
          </cell>
          <cell r="D164">
            <v>0.98</v>
          </cell>
          <cell r="M164">
            <v>39.17</v>
          </cell>
          <cell r="O164">
            <v>53.02</v>
          </cell>
          <cell r="P164">
            <v>13.850000000000001</v>
          </cell>
        </row>
        <row r="165">
          <cell r="B165" t="str">
            <v>103 493</v>
          </cell>
          <cell r="C165">
            <v>63.4</v>
          </cell>
          <cell r="D165">
            <v>3.01</v>
          </cell>
          <cell r="M165">
            <v>40.92</v>
          </cell>
          <cell r="O165">
            <v>60.39</v>
          </cell>
          <cell r="P165">
            <v>19.47</v>
          </cell>
        </row>
        <row r="166">
          <cell r="A166" t="str">
            <v>Total SAS SNIME</v>
          </cell>
          <cell r="C166">
            <v>190.4</v>
          </cell>
          <cell r="D166">
            <v>13.56</v>
          </cell>
          <cell r="M166">
            <v>134.42000000000002</v>
          </cell>
          <cell r="O166">
            <v>176.84</v>
          </cell>
          <cell r="P166">
            <v>42.42</v>
          </cell>
        </row>
        <row r="167">
          <cell r="A167" t="str">
            <v>GAUDFRIN</v>
          </cell>
          <cell r="B167" t="str">
            <v>103 405</v>
          </cell>
          <cell r="C167">
            <v>2278</v>
          </cell>
          <cell r="D167">
            <v>11.52</v>
          </cell>
          <cell r="E167">
            <v>16.48</v>
          </cell>
          <cell r="F167">
            <v>367.71000000000004</v>
          </cell>
          <cell r="G167">
            <v>1212.04</v>
          </cell>
          <cell r="K167">
            <v>124.85</v>
          </cell>
          <cell r="M167">
            <v>364.25</v>
          </cell>
          <cell r="O167">
            <v>545.40000000000009</v>
          </cell>
          <cell r="P167">
            <v>181.15000000000009</v>
          </cell>
        </row>
        <row r="168">
          <cell r="B168" t="str">
            <v>103 441</v>
          </cell>
          <cell r="C168">
            <v>1858.4</v>
          </cell>
          <cell r="D168">
            <v>485.17</v>
          </cell>
          <cell r="K168">
            <v>224.27</v>
          </cell>
          <cell r="M168">
            <v>1461.92</v>
          </cell>
          <cell r="O168">
            <v>1148.96</v>
          </cell>
          <cell r="P168">
            <v>-312.96000000000004</v>
          </cell>
        </row>
        <row r="169">
          <cell r="B169" t="str">
            <v>103 473</v>
          </cell>
          <cell r="C169">
            <v>1217.6400000000001</v>
          </cell>
          <cell r="D169">
            <v>20.71</v>
          </cell>
          <cell r="E169">
            <v>8.24</v>
          </cell>
          <cell r="F169">
            <v>47.79</v>
          </cell>
          <cell r="G169">
            <v>111.2</v>
          </cell>
          <cell r="J169">
            <v>274.59800000000001</v>
          </cell>
          <cell r="K169">
            <v>30.93</v>
          </cell>
          <cell r="M169">
            <v>528.17000000000007</v>
          </cell>
          <cell r="O169">
            <v>724.17200000000003</v>
          </cell>
          <cell r="P169">
            <v>196.00199999999995</v>
          </cell>
        </row>
        <row r="170">
          <cell r="A170" t="str">
            <v>Total GAUDFRIN</v>
          </cell>
          <cell r="C170">
            <v>5354.04</v>
          </cell>
          <cell r="D170">
            <v>517.4</v>
          </cell>
          <cell r="E170">
            <v>24.72</v>
          </cell>
          <cell r="F170">
            <v>415.50000000000006</v>
          </cell>
          <cell r="G170">
            <v>1323.24</v>
          </cell>
          <cell r="J170">
            <v>274.59800000000001</v>
          </cell>
          <cell r="K170">
            <v>380.05</v>
          </cell>
          <cell r="M170">
            <v>2354.34</v>
          </cell>
          <cell r="O170">
            <v>2418.5320000000002</v>
          </cell>
          <cell r="P170">
            <v>64.192000000000007</v>
          </cell>
        </row>
        <row r="171">
          <cell r="A171" t="str">
            <v>GEBO PACKAGING SOLUTIONS FRANCE</v>
          </cell>
          <cell r="B171" t="str">
            <v>103 425</v>
          </cell>
          <cell r="C171">
            <v>631.1</v>
          </cell>
          <cell r="D171">
            <v>71.14</v>
          </cell>
          <cell r="K171">
            <v>49.23</v>
          </cell>
          <cell r="M171">
            <v>368</v>
          </cell>
          <cell r="O171">
            <v>510.73</v>
          </cell>
          <cell r="P171">
            <v>142.73000000000002</v>
          </cell>
        </row>
        <row r="172">
          <cell r="B172" t="str">
            <v>103 433</v>
          </cell>
          <cell r="C172">
            <v>578.1</v>
          </cell>
          <cell r="D172">
            <v>71.14</v>
          </cell>
          <cell r="M172">
            <v>330.67</v>
          </cell>
          <cell r="O172">
            <v>506.96000000000004</v>
          </cell>
          <cell r="P172">
            <v>176.29000000000002</v>
          </cell>
        </row>
        <row r="173">
          <cell r="B173" t="str">
            <v>103 453</v>
          </cell>
          <cell r="C173">
            <v>227.22</v>
          </cell>
          <cell r="D173">
            <v>5.12</v>
          </cell>
          <cell r="K173">
            <v>22.94</v>
          </cell>
          <cell r="M173">
            <v>80.42</v>
          </cell>
          <cell r="O173">
            <v>199.16</v>
          </cell>
          <cell r="P173">
            <v>118.74</v>
          </cell>
        </row>
        <row r="174">
          <cell r="A174" t="str">
            <v>Total GEBO PACKAGING SOLUTIONS FRANCE</v>
          </cell>
          <cell r="C174">
            <v>1436.42</v>
          </cell>
          <cell r="D174">
            <v>147.4</v>
          </cell>
          <cell r="K174">
            <v>72.17</v>
          </cell>
          <cell r="M174">
            <v>779.09</v>
          </cell>
          <cell r="O174">
            <v>1216.8500000000001</v>
          </cell>
          <cell r="P174">
            <v>437.76000000000005</v>
          </cell>
        </row>
        <row r="175">
          <cell r="A175" t="str">
            <v>PKB</v>
          </cell>
          <cell r="B175" t="str">
            <v>103 417</v>
          </cell>
          <cell r="C175">
            <v>515</v>
          </cell>
          <cell r="D175">
            <v>4.2300000000000004</v>
          </cell>
          <cell r="K175">
            <v>38.44</v>
          </cell>
          <cell r="M175">
            <v>353.67</v>
          </cell>
          <cell r="O175">
            <v>472.33</v>
          </cell>
          <cell r="P175">
            <v>118.65999999999997</v>
          </cell>
        </row>
        <row r="176">
          <cell r="B176" t="str">
            <v>103 422</v>
          </cell>
          <cell r="C176">
            <v>285</v>
          </cell>
          <cell r="D176">
            <v>2.74</v>
          </cell>
          <cell r="M176">
            <v>319.33</v>
          </cell>
          <cell r="O176">
            <v>282.26</v>
          </cell>
          <cell r="P176">
            <v>-37.069999999999993</v>
          </cell>
        </row>
        <row r="177">
          <cell r="B177" t="str">
            <v>103 428</v>
          </cell>
          <cell r="C177">
            <v>217.95</v>
          </cell>
          <cell r="D177">
            <v>83.27</v>
          </cell>
          <cell r="E177">
            <v>7.91</v>
          </cell>
          <cell r="M177">
            <v>87.83</v>
          </cell>
          <cell r="O177">
            <v>126.77</v>
          </cell>
          <cell r="P177">
            <v>38.94</v>
          </cell>
        </row>
        <row r="178">
          <cell r="B178" t="str">
            <v>103 446</v>
          </cell>
          <cell r="C178">
            <v>119.65</v>
          </cell>
          <cell r="D178">
            <v>4.9000000000000004</v>
          </cell>
          <cell r="K178">
            <v>18.57</v>
          </cell>
          <cell r="M178">
            <v>60.66</v>
          </cell>
          <cell r="O178">
            <v>96.18</v>
          </cell>
          <cell r="P178">
            <v>35.52000000000001</v>
          </cell>
        </row>
        <row r="179">
          <cell r="B179" t="str">
            <v>103 451</v>
          </cell>
          <cell r="C179">
            <v>194.1</v>
          </cell>
          <cell r="D179">
            <v>4.8099999999999996</v>
          </cell>
          <cell r="K179">
            <v>50.9</v>
          </cell>
          <cell r="M179">
            <v>246.83</v>
          </cell>
          <cell r="O179">
            <v>138.38999999999999</v>
          </cell>
          <cell r="P179">
            <v>-108.44000000000003</v>
          </cell>
        </row>
        <row r="180">
          <cell r="B180" t="str">
            <v>103 458</v>
          </cell>
          <cell r="C180">
            <v>45</v>
          </cell>
          <cell r="D180">
            <v>0.55000000000000004</v>
          </cell>
          <cell r="M180">
            <v>52.25</v>
          </cell>
          <cell r="O180">
            <v>44.45</v>
          </cell>
          <cell r="P180">
            <v>-7.7999999999999972</v>
          </cell>
        </row>
        <row r="181">
          <cell r="B181" t="str">
            <v>103 460</v>
          </cell>
          <cell r="C181">
            <v>261.2</v>
          </cell>
          <cell r="D181">
            <v>9.67</v>
          </cell>
          <cell r="K181">
            <v>21.82</v>
          </cell>
          <cell r="M181">
            <v>207</v>
          </cell>
          <cell r="O181">
            <v>229.70999999999998</v>
          </cell>
          <cell r="P181">
            <v>22.70999999999998</v>
          </cell>
        </row>
        <row r="182">
          <cell r="B182" t="str">
            <v>103 461</v>
          </cell>
          <cell r="C182">
            <v>83.9</v>
          </cell>
          <cell r="D182">
            <v>1.73</v>
          </cell>
          <cell r="K182">
            <v>18.7</v>
          </cell>
          <cell r="M182">
            <v>46.92</v>
          </cell>
          <cell r="O182">
            <v>63.470000000000006</v>
          </cell>
          <cell r="P182">
            <v>16.550000000000004</v>
          </cell>
        </row>
        <row r="183">
          <cell r="A183" t="str">
            <v>Total PKB</v>
          </cell>
          <cell r="C183">
            <v>1721.8000000000002</v>
          </cell>
          <cell r="D183">
            <v>111.9</v>
          </cell>
          <cell r="E183">
            <v>7.91</v>
          </cell>
          <cell r="K183">
            <v>148.42999999999998</v>
          </cell>
          <cell r="M183">
            <v>1374.49</v>
          </cell>
          <cell r="O183">
            <v>1453.56</v>
          </cell>
          <cell r="P183">
            <v>79.069999999999936</v>
          </cell>
        </row>
        <row r="184">
          <cell r="A184" t="str">
            <v>HEURTAUX SAS</v>
          </cell>
          <cell r="B184" t="str">
            <v>103 423</v>
          </cell>
          <cell r="C184">
            <v>5570.5</v>
          </cell>
          <cell r="D184">
            <v>2418.3200000000002</v>
          </cell>
          <cell r="E184">
            <v>26.81</v>
          </cell>
          <cell r="G184">
            <v>149.02000000000001</v>
          </cell>
          <cell r="M184">
            <v>2816.84</v>
          </cell>
          <cell r="O184">
            <v>2976.35</v>
          </cell>
          <cell r="P184">
            <v>159.50999999999976</v>
          </cell>
        </row>
        <row r="185">
          <cell r="B185" t="str">
            <v>103 424</v>
          </cell>
          <cell r="C185">
            <v>1999</v>
          </cell>
          <cell r="D185">
            <v>351.12</v>
          </cell>
          <cell r="E185">
            <v>5.54</v>
          </cell>
          <cell r="M185">
            <v>1387.5</v>
          </cell>
          <cell r="O185">
            <v>1642.34</v>
          </cell>
          <cell r="P185">
            <v>254.83999999999992</v>
          </cell>
        </row>
        <row r="186">
          <cell r="B186" t="str">
            <v>103 427</v>
          </cell>
          <cell r="C186">
            <v>605</v>
          </cell>
          <cell r="D186">
            <v>376.86</v>
          </cell>
          <cell r="M186">
            <v>257.91999999999996</v>
          </cell>
          <cell r="O186">
            <v>228.14</v>
          </cell>
          <cell r="P186">
            <v>-29.779999999999973</v>
          </cell>
        </row>
        <row r="187">
          <cell r="B187" t="str">
            <v>103 434</v>
          </cell>
          <cell r="C187">
            <v>5732.3</v>
          </cell>
          <cell r="D187">
            <v>907.04</v>
          </cell>
          <cell r="E187">
            <v>166.57</v>
          </cell>
          <cell r="F187">
            <v>140.08000000000001</v>
          </cell>
          <cell r="G187">
            <v>79.31</v>
          </cell>
          <cell r="K187">
            <v>106.96</v>
          </cell>
          <cell r="M187">
            <v>4059.67</v>
          </cell>
          <cell r="O187">
            <v>4332.34</v>
          </cell>
          <cell r="P187">
            <v>272.67000000000007</v>
          </cell>
        </row>
        <row r="188">
          <cell r="B188" t="str">
            <v>103 437</v>
          </cell>
          <cell r="C188">
            <v>2981</v>
          </cell>
          <cell r="D188">
            <v>326.82</v>
          </cell>
          <cell r="E188">
            <v>77.25</v>
          </cell>
          <cell r="M188">
            <v>1470.5</v>
          </cell>
          <cell r="O188">
            <v>2576.9299999999998</v>
          </cell>
          <cell r="P188">
            <v>1106.4299999999998</v>
          </cell>
        </row>
        <row r="189">
          <cell r="B189" t="str">
            <v>103 456</v>
          </cell>
          <cell r="C189">
            <v>470.5</v>
          </cell>
          <cell r="D189">
            <v>21.16</v>
          </cell>
          <cell r="E189">
            <v>1.57</v>
          </cell>
          <cell r="M189">
            <v>314.83</v>
          </cell>
          <cell r="O189">
            <v>447.77</v>
          </cell>
          <cell r="P189">
            <v>132.94</v>
          </cell>
        </row>
        <row r="190">
          <cell r="B190" t="str">
            <v>103 469</v>
          </cell>
          <cell r="C190">
            <v>1347</v>
          </cell>
          <cell r="D190">
            <v>314.13</v>
          </cell>
          <cell r="K190">
            <v>50.18</v>
          </cell>
          <cell r="M190">
            <v>450.67</v>
          </cell>
          <cell r="O190">
            <v>982.69</v>
          </cell>
          <cell r="P190">
            <v>532.02</v>
          </cell>
        </row>
        <row r="191">
          <cell r="A191" t="str">
            <v>Total HEURTAUX SAS</v>
          </cell>
          <cell r="C191">
            <v>18705.3</v>
          </cell>
          <cell r="D191">
            <v>4715.45</v>
          </cell>
          <cell r="E191">
            <v>277.73999999999995</v>
          </cell>
          <cell r="F191">
            <v>140.08000000000001</v>
          </cell>
          <cell r="G191">
            <v>228.33</v>
          </cell>
          <cell r="K191">
            <v>157.13999999999999</v>
          </cell>
          <cell r="M191">
            <v>10757.93</v>
          </cell>
          <cell r="O191">
            <v>13186.560000000001</v>
          </cell>
          <cell r="P191">
            <v>2428.6299999999997</v>
          </cell>
        </row>
        <row r="192">
          <cell r="A192" t="str">
            <v>LOXOS</v>
          </cell>
          <cell r="B192" t="str">
            <v>103 449</v>
          </cell>
          <cell r="C192">
            <v>1550.5</v>
          </cell>
          <cell r="D192">
            <v>179.98</v>
          </cell>
          <cell r="M192">
            <v>1474.25</v>
          </cell>
          <cell r="O192">
            <v>1370.52</v>
          </cell>
          <cell r="P192">
            <v>-103.73000000000002</v>
          </cell>
        </row>
        <row r="193">
          <cell r="A193" t="str">
            <v>Total LOXOS</v>
          </cell>
          <cell r="C193">
            <v>1550.5</v>
          </cell>
          <cell r="D193">
            <v>179.98</v>
          </cell>
          <cell r="M193">
            <v>1474.25</v>
          </cell>
          <cell r="O193">
            <v>1370.52</v>
          </cell>
          <cell r="P193">
            <v>-103.73000000000002</v>
          </cell>
        </row>
        <row r="194">
          <cell r="A194" t="str">
            <v>MERAND MECAPATE</v>
          </cell>
          <cell r="B194" t="str">
            <v>103 351</v>
          </cell>
          <cell r="C194">
            <v>371.5</v>
          </cell>
          <cell r="D194">
            <v>120.57</v>
          </cell>
          <cell r="M194">
            <v>172.41000000000003</v>
          </cell>
          <cell r="O194">
            <v>250.93</v>
          </cell>
          <cell r="P194">
            <v>78.519999999999982</v>
          </cell>
        </row>
        <row r="195">
          <cell r="B195" t="str">
            <v>103 366</v>
          </cell>
          <cell r="C195">
            <v>899.3</v>
          </cell>
          <cell r="D195">
            <v>151.75</v>
          </cell>
          <cell r="E195">
            <v>5.13</v>
          </cell>
          <cell r="H195">
            <v>41.2</v>
          </cell>
          <cell r="K195">
            <v>165.83</v>
          </cell>
          <cell r="M195">
            <v>552.66</v>
          </cell>
          <cell r="O195">
            <v>535.39</v>
          </cell>
          <cell r="P195">
            <v>-17.269999999999982</v>
          </cell>
        </row>
        <row r="196">
          <cell r="B196" t="str">
            <v>103 406</v>
          </cell>
          <cell r="C196">
            <v>152.4</v>
          </cell>
          <cell r="D196">
            <v>10.67</v>
          </cell>
          <cell r="H196">
            <v>51.5</v>
          </cell>
          <cell r="M196">
            <v>104.75</v>
          </cell>
          <cell r="O196">
            <v>90.23</v>
          </cell>
          <cell r="P196">
            <v>-14.519999999999996</v>
          </cell>
        </row>
        <row r="197">
          <cell r="B197" t="str">
            <v>103 411</v>
          </cell>
          <cell r="C197">
            <v>1087.8</v>
          </cell>
          <cell r="D197">
            <v>148.91</v>
          </cell>
          <cell r="E197">
            <v>1.71</v>
          </cell>
          <cell r="K197">
            <v>43.95</v>
          </cell>
          <cell r="M197">
            <v>712.58999999999992</v>
          </cell>
          <cell r="O197">
            <v>893.23</v>
          </cell>
          <cell r="P197">
            <v>180.6400000000001</v>
          </cell>
        </row>
        <row r="198">
          <cell r="B198" t="str">
            <v>103 426</v>
          </cell>
          <cell r="C198">
            <v>217.1</v>
          </cell>
          <cell r="D198">
            <v>5.64</v>
          </cell>
          <cell r="M198">
            <v>176.67</v>
          </cell>
          <cell r="O198">
            <v>211.46</v>
          </cell>
          <cell r="P198">
            <v>34.79000000000002</v>
          </cell>
        </row>
        <row r="199">
          <cell r="B199" t="str">
            <v>103 444</v>
          </cell>
          <cell r="C199">
            <v>370</v>
          </cell>
          <cell r="D199">
            <v>161.44</v>
          </cell>
          <cell r="E199">
            <v>6.49</v>
          </cell>
          <cell r="K199">
            <v>80.03</v>
          </cell>
          <cell r="M199">
            <v>348.33</v>
          </cell>
          <cell r="O199">
            <v>122.03999999999999</v>
          </cell>
          <cell r="P199">
            <v>-226.29</v>
          </cell>
        </row>
        <row r="200">
          <cell r="B200" t="str">
            <v>103 459</v>
          </cell>
          <cell r="C200">
            <v>775.15</v>
          </cell>
          <cell r="D200">
            <v>24.16</v>
          </cell>
          <cell r="E200">
            <v>2.56</v>
          </cell>
          <cell r="H200">
            <v>82.4</v>
          </cell>
          <cell r="K200">
            <v>50.9</v>
          </cell>
          <cell r="M200">
            <v>749.83</v>
          </cell>
          <cell r="O200">
            <v>615.13</v>
          </cell>
          <cell r="P200">
            <v>-134.70000000000005</v>
          </cell>
        </row>
        <row r="201">
          <cell r="B201" t="str">
            <v>103 489</v>
          </cell>
          <cell r="C201">
            <v>149.80000000000001</v>
          </cell>
          <cell r="D201">
            <v>7.31</v>
          </cell>
          <cell r="H201">
            <v>41.2</v>
          </cell>
          <cell r="K201">
            <v>19.22</v>
          </cell>
          <cell r="M201">
            <v>89.58</v>
          </cell>
          <cell r="O201">
            <v>82.070000000000007</v>
          </cell>
          <cell r="P201">
            <v>-7.5099999999999909</v>
          </cell>
        </row>
        <row r="202">
          <cell r="A202" t="str">
            <v>Total MERAND MECAPATE</v>
          </cell>
          <cell r="C202">
            <v>4023.05</v>
          </cell>
          <cell r="D202">
            <v>630.44999999999993</v>
          </cell>
          <cell r="E202">
            <v>15.89</v>
          </cell>
          <cell r="H202">
            <v>216.3</v>
          </cell>
          <cell r="K202">
            <v>359.93000000000006</v>
          </cell>
          <cell r="M202">
            <v>2906.8199999999997</v>
          </cell>
          <cell r="O202">
            <v>2800.4800000000005</v>
          </cell>
          <cell r="P202">
            <v>-106.33999999999989</v>
          </cell>
        </row>
        <row r="203">
          <cell r="A203" t="str">
            <v>SARGI</v>
          </cell>
          <cell r="B203" t="str">
            <v>103 457</v>
          </cell>
          <cell r="C203">
            <v>1338</v>
          </cell>
          <cell r="D203">
            <v>209.76000000000002</v>
          </cell>
          <cell r="E203">
            <v>12.32</v>
          </cell>
          <cell r="K203">
            <v>64.44</v>
          </cell>
          <cell r="M203">
            <v>681.42</v>
          </cell>
          <cell r="O203">
            <v>1051.48</v>
          </cell>
          <cell r="P203">
            <v>370.06000000000006</v>
          </cell>
        </row>
        <row r="204">
          <cell r="A204" t="str">
            <v>Total SARGI</v>
          </cell>
          <cell r="C204">
            <v>1338</v>
          </cell>
          <cell r="D204">
            <v>209.76000000000002</v>
          </cell>
          <cell r="E204">
            <v>12.32</v>
          </cell>
          <cell r="K204">
            <v>64.44</v>
          </cell>
          <cell r="M204">
            <v>681.42</v>
          </cell>
          <cell r="O204">
            <v>1051.48</v>
          </cell>
          <cell r="P204">
            <v>370.06000000000006</v>
          </cell>
        </row>
        <row r="205">
          <cell r="A205" t="str">
            <v>SARL LAMIDEL MACHINES-OUTILS</v>
          </cell>
          <cell r="B205" t="str">
            <v>103 285</v>
          </cell>
          <cell r="C205">
            <v>201</v>
          </cell>
          <cell r="D205">
            <v>19.07</v>
          </cell>
          <cell r="M205">
            <v>107.92</v>
          </cell>
          <cell r="O205">
            <v>181.93</v>
          </cell>
          <cell r="P205">
            <v>74.010000000000005</v>
          </cell>
        </row>
        <row r="206">
          <cell r="B206" t="str">
            <v>103 472</v>
          </cell>
          <cell r="C206">
            <v>494.14</v>
          </cell>
          <cell r="D206">
            <v>86.16</v>
          </cell>
          <cell r="M206">
            <v>290.08000000000004</v>
          </cell>
          <cell r="O206">
            <v>407.98</v>
          </cell>
          <cell r="P206">
            <v>117.89999999999998</v>
          </cell>
        </row>
        <row r="207">
          <cell r="A207" t="str">
            <v>Total SARL LAMIDEL MACHINES-OUTILS</v>
          </cell>
          <cell r="C207">
            <v>695.14</v>
          </cell>
          <cell r="D207">
            <v>105.22999999999999</v>
          </cell>
          <cell r="M207">
            <v>398.00000000000006</v>
          </cell>
          <cell r="O207">
            <v>589.91000000000008</v>
          </cell>
          <cell r="P207">
            <v>191.90999999999997</v>
          </cell>
        </row>
        <row r="208">
          <cell r="A208" t="str">
            <v>ADIAL</v>
          </cell>
          <cell r="B208" t="str">
            <v>103 474</v>
          </cell>
          <cell r="C208">
            <v>790</v>
          </cell>
          <cell r="D208">
            <v>151.47</v>
          </cell>
          <cell r="M208">
            <v>557.75</v>
          </cell>
          <cell r="O208">
            <v>638.53</v>
          </cell>
          <cell r="P208">
            <v>80.779999999999973</v>
          </cell>
        </row>
        <row r="209">
          <cell r="A209" t="str">
            <v>Total ADIAL</v>
          </cell>
          <cell r="C209">
            <v>790</v>
          </cell>
          <cell r="D209">
            <v>151.47</v>
          </cell>
          <cell r="M209">
            <v>557.75</v>
          </cell>
          <cell r="O209">
            <v>638.53</v>
          </cell>
          <cell r="P209">
            <v>80.779999999999973</v>
          </cell>
        </row>
        <row r="210">
          <cell r="A210" t="str">
            <v>MSR</v>
          </cell>
          <cell r="B210" t="str">
            <v>103 468</v>
          </cell>
          <cell r="C210">
            <v>197.5</v>
          </cell>
          <cell r="D210">
            <v>3.06</v>
          </cell>
          <cell r="M210">
            <v>87.83</v>
          </cell>
          <cell r="O210">
            <v>194.44</v>
          </cell>
          <cell r="P210">
            <v>106.61</v>
          </cell>
        </row>
        <row r="211">
          <cell r="A211" t="str">
            <v>Total MSR</v>
          </cell>
          <cell r="C211">
            <v>197.5</v>
          </cell>
          <cell r="D211">
            <v>3.06</v>
          </cell>
          <cell r="M211">
            <v>87.83</v>
          </cell>
          <cell r="O211">
            <v>194.44</v>
          </cell>
          <cell r="P211">
            <v>106.61</v>
          </cell>
        </row>
        <row r="212">
          <cell r="A212" t="str">
            <v>POULINGUE SAS</v>
          </cell>
          <cell r="B212" t="str">
            <v>103 501</v>
          </cell>
          <cell r="C212">
            <v>210</v>
          </cell>
          <cell r="D212">
            <v>28.52</v>
          </cell>
          <cell r="K212">
            <v>144.19999999999999</v>
          </cell>
          <cell r="M212">
            <v>127</v>
          </cell>
          <cell r="O212">
            <v>37.28</v>
          </cell>
          <cell r="P212">
            <v>-89.72</v>
          </cell>
        </row>
        <row r="213">
          <cell r="A213" t="str">
            <v>Total POULINGUE SAS</v>
          </cell>
          <cell r="C213">
            <v>210</v>
          </cell>
          <cell r="D213">
            <v>28.52</v>
          </cell>
          <cell r="K213">
            <v>144.19999999999999</v>
          </cell>
          <cell r="M213">
            <v>127</v>
          </cell>
          <cell r="O213">
            <v>37.28</v>
          </cell>
          <cell r="P213">
            <v>-89.72</v>
          </cell>
        </row>
        <row r="214">
          <cell r="C214">
            <v>3659.4800000000046</v>
          </cell>
          <cell r="D214">
            <v>8025.29</v>
          </cell>
          <cell r="E214">
            <v>338.58</v>
          </cell>
          <cell r="F214">
            <v>555.58000000000004</v>
          </cell>
          <cell r="G214">
            <v>1551.57</v>
          </cell>
          <cell r="H214">
            <v>712.40000000000009</v>
          </cell>
          <cell r="I214">
            <v>192.81</v>
          </cell>
          <cell r="J214">
            <v>274.59800000000001</v>
          </cell>
          <cell r="K214">
            <v>1431.4200000000003</v>
          </cell>
          <cell r="M214">
            <v>25639.410000000003</v>
          </cell>
          <cell r="O214">
            <v>-9422.7680000000055</v>
          </cell>
          <cell r="P214">
            <v>-35062.177999999993</v>
          </cell>
        </row>
        <row r="215">
          <cell r="C215" t="str">
            <v>Données</v>
          </cell>
        </row>
        <row r="216">
          <cell r="A216" t="str">
            <v>Client</v>
          </cell>
          <cell r="B216" t="str">
            <v>NAF</v>
          </cell>
          <cell r="C216" t="str">
            <v>Facturé</v>
          </cell>
          <cell r="D216" t="str">
            <v>M.P.</v>
          </cell>
          <cell r="E216" t="str">
            <v>Fourn.</v>
          </cell>
          <cell r="F216" t="str">
            <v>STR Méca</v>
          </cell>
          <cell r="G216" t="str">
            <v>STR Laser</v>
          </cell>
          <cell r="H216" t="str">
            <v>STR Peint.</v>
          </cell>
          <cell r="I216" t="str">
            <v>STR Trait.</v>
          </cell>
          <cell r="J216" t="str">
            <v>STR Autres</v>
          </cell>
          <cell r="K216" t="str">
            <v>Transp.</v>
          </cell>
          <cell r="M216" t="str">
            <v>MO Réelle</v>
          </cell>
          <cell r="O216" t="str">
            <v>MO Facturable</v>
          </cell>
          <cell r="P216" t="str">
            <v>Marge / Fact.</v>
          </cell>
        </row>
        <row r="217">
          <cell r="A217" t="str">
            <v>APN</v>
          </cell>
          <cell r="B217" t="str">
            <v>406 456</v>
          </cell>
          <cell r="C217">
            <v>1170</v>
          </cell>
          <cell r="M217">
            <v>4.58</v>
          </cell>
          <cell r="O217">
            <v>1170</v>
          </cell>
          <cell r="P217">
            <v>1165.42</v>
          </cell>
        </row>
        <row r="218">
          <cell r="A218" t="str">
            <v>Total APN</v>
          </cell>
          <cell r="C218">
            <v>1170</v>
          </cell>
          <cell r="M218">
            <v>4.58</v>
          </cell>
          <cell r="O218">
            <v>1170</v>
          </cell>
          <cell r="P218">
            <v>1165.42</v>
          </cell>
        </row>
        <row r="219">
          <cell r="A219" t="str">
            <v>IDPACK</v>
          </cell>
          <cell r="B219" t="str">
            <v>406 243</v>
          </cell>
          <cell r="C219">
            <v>1659</v>
          </cell>
          <cell r="D219">
            <v>141.76</v>
          </cell>
          <cell r="E219">
            <v>10.29</v>
          </cell>
          <cell r="G219">
            <v>102.7</v>
          </cell>
          <cell r="H219">
            <v>365.65</v>
          </cell>
          <cell r="K219">
            <v>217.33</v>
          </cell>
          <cell r="M219">
            <v>929.86</v>
          </cell>
          <cell r="O219">
            <v>821.27</v>
          </cell>
          <cell r="P219">
            <v>-108.59000000000003</v>
          </cell>
        </row>
        <row r="220">
          <cell r="B220" t="str">
            <v>406 268</v>
          </cell>
          <cell r="C220">
            <v>1589</v>
          </cell>
          <cell r="D220">
            <v>283.52</v>
          </cell>
          <cell r="E220">
            <v>10.29</v>
          </cell>
          <cell r="G220">
            <v>205.4</v>
          </cell>
          <cell r="H220">
            <v>365.65</v>
          </cell>
          <cell r="K220">
            <v>160.16999999999999</v>
          </cell>
          <cell r="M220">
            <v>1087.4299999999998</v>
          </cell>
          <cell r="O220">
            <v>563.97</v>
          </cell>
          <cell r="P220">
            <v>-523.45999999999981</v>
          </cell>
        </row>
        <row r="221">
          <cell r="B221" t="str">
            <v>406 269</v>
          </cell>
          <cell r="C221">
            <v>1804</v>
          </cell>
          <cell r="D221">
            <v>143.38999999999999</v>
          </cell>
          <cell r="E221">
            <v>11.11</v>
          </cell>
          <cell r="G221">
            <v>107.97</v>
          </cell>
          <cell r="H221">
            <v>478.44</v>
          </cell>
          <cell r="K221">
            <v>217.33</v>
          </cell>
          <cell r="M221">
            <v>1002.5100000000001</v>
          </cell>
          <cell r="O221">
            <v>845.75999999999988</v>
          </cell>
          <cell r="P221">
            <v>-156.75000000000023</v>
          </cell>
        </row>
        <row r="222">
          <cell r="B222" t="str">
            <v>406 276</v>
          </cell>
          <cell r="C222">
            <v>1659</v>
          </cell>
          <cell r="D222">
            <v>141.76</v>
          </cell>
          <cell r="E222">
            <v>10.29</v>
          </cell>
          <cell r="G222">
            <v>102.7</v>
          </cell>
          <cell r="H222">
            <v>365.65</v>
          </cell>
          <cell r="K222">
            <v>217.33</v>
          </cell>
          <cell r="M222">
            <v>846.44</v>
          </cell>
          <cell r="O222">
            <v>821.27</v>
          </cell>
          <cell r="P222">
            <v>-25.170000000000073</v>
          </cell>
        </row>
        <row r="223">
          <cell r="B223" t="str">
            <v>406 277</v>
          </cell>
          <cell r="C223">
            <v>1698</v>
          </cell>
          <cell r="D223">
            <v>143.38999999999999</v>
          </cell>
          <cell r="E223">
            <v>10.29</v>
          </cell>
          <cell r="G223">
            <v>107.97</v>
          </cell>
          <cell r="H223">
            <v>365.65</v>
          </cell>
          <cell r="K223">
            <v>346.08</v>
          </cell>
          <cell r="M223">
            <v>873.2600000000001</v>
          </cell>
          <cell r="O223">
            <v>724.62000000000012</v>
          </cell>
          <cell r="P223">
            <v>-148.63999999999999</v>
          </cell>
        </row>
        <row r="224">
          <cell r="B224" t="str">
            <v>406 302</v>
          </cell>
          <cell r="C224">
            <v>1815</v>
          </cell>
          <cell r="D224">
            <v>142.34</v>
          </cell>
          <cell r="E224">
            <v>10.29</v>
          </cell>
          <cell r="G224">
            <v>97.36</v>
          </cell>
          <cell r="H224">
            <v>365.65</v>
          </cell>
          <cell r="M224">
            <v>868.12999999999988</v>
          </cell>
          <cell r="O224">
            <v>1199.3600000000001</v>
          </cell>
          <cell r="P224">
            <v>331.23000000000025</v>
          </cell>
        </row>
        <row r="225">
          <cell r="B225" t="str">
            <v>406 307</v>
          </cell>
          <cell r="C225">
            <v>3699.7</v>
          </cell>
          <cell r="D225">
            <v>599.36</v>
          </cell>
          <cell r="F225">
            <v>223.79000000000002</v>
          </cell>
          <cell r="H225">
            <v>232.24</v>
          </cell>
          <cell r="I225">
            <v>221.15</v>
          </cell>
          <cell r="M225">
            <v>2212.25</v>
          </cell>
          <cell r="O225">
            <v>2423.16</v>
          </cell>
          <cell r="P225">
            <v>210.90999999999985</v>
          </cell>
        </row>
        <row r="226">
          <cell r="B226" t="str">
            <v>406 326</v>
          </cell>
          <cell r="C226">
            <v>1764</v>
          </cell>
          <cell r="D226">
            <v>141.76</v>
          </cell>
          <cell r="E226">
            <v>11.11</v>
          </cell>
          <cell r="G226">
            <v>102.7</v>
          </cell>
          <cell r="H226">
            <v>365.65</v>
          </cell>
          <cell r="K226">
            <v>435.69</v>
          </cell>
          <cell r="M226">
            <v>878.53</v>
          </cell>
          <cell r="O226">
            <v>707.08999999999992</v>
          </cell>
          <cell r="P226">
            <v>-171.44000000000005</v>
          </cell>
        </row>
        <row r="227">
          <cell r="B227" t="str">
            <v>406 342</v>
          </cell>
          <cell r="C227">
            <v>613.1</v>
          </cell>
          <cell r="D227">
            <v>92.73</v>
          </cell>
          <cell r="F227">
            <v>29.66</v>
          </cell>
          <cell r="M227">
            <v>342.75</v>
          </cell>
          <cell r="O227">
            <v>490.71000000000004</v>
          </cell>
          <cell r="P227">
            <v>147.96000000000004</v>
          </cell>
        </row>
        <row r="228">
          <cell r="B228" t="str">
            <v>406 343</v>
          </cell>
          <cell r="C228">
            <v>952</v>
          </cell>
          <cell r="D228">
            <v>112.41</v>
          </cell>
          <cell r="E228">
            <v>0.84</v>
          </cell>
          <cell r="F228">
            <v>71.2</v>
          </cell>
          <cell r="H228">
            <v>143.61000000000001</v>
          </cell>
          <cell r="M228">
            <v>435.65000000000003</v>
          </cell>
          <cell r="O228">
            <v>623.94000000000005</v>
          </cell>
          <cell r="P228">
            <v>188.29000000000002</v>
          </cell>
        </row>
        <row r="229">
          <cell r="B229" t="str">
            <v>406 344</v>
          </cell>
          <cell r="C229">
            <v>3404.1</v>
          </cell>
          <cell r="D229">
            <v>523.45000000000005</v>
          </cell>
          <cell r="F229">
            <v>13.3</v>
          </cell>
          <cell r="H229">
            <v>357.18</v>
          </cell>
          <cell r="I229">
            <v>102.38</v>
          </cell>
          <cell r="M229">
            <v>1950.83</v>
          </cell>
          <cell r="O229">
            <v>2407.79</v>
          </cell>
          <cell r="P229">
            <v>456.96000000000004</v>
          </cell>
        </row>
        <row r="230">
          <cell r="B230" t="str">
            <v>406 348</v>
          </cell>
          <cell r="C230">
            <v>40</v>
          </cell>
          <cell r="D230">
            <v>3.28</v>
          </cell>
          <cell r="E230">
            <v>0.05</v>
          </cell>
          <cell r="M230">
            <v>27.96</v>
          </cell>
          <cell r="O230">
            <v>36.67</v>
          </cell>
          <cell r="P230">
            <v>8.7100000000000009</v>
          </cell>
        </row>
        <row r="231">
          <cell r="B231" t="str">
            <v>406 366</v>
          </cell>
          <cell r="C231">
            <v>3346</v>
          </cell>
          <cell r="D231">
            <v>280.94</v>
          </cell>
          <cell r="E231">
            <v>20.58</v>
          </cell>
          <cell r="G231">
            <v>233.22</v>
          </cell>
          <cell r="H231">
            <v>731.3</v>
          </cell>
          <cell r="M231">
            <v>2231.4499999999998</v>
          </cell>
          <cell r="O231">
            <v>2079.96</v>
          </cell>
          <cell r="P231">
            <v>-151.48999999999978</v>
          </cell>
        </row>
        <row r="232">
          <cell r="B232" t="str">
            <v>406 384</v>
          </cell>
          <cell r="C232">
            <v>2019.5</v>
          </cell>
          <cell r="D232">
            <v>310.94</v>
          </cell>
          <cell r="F232">
            <v>90.68</v>
          </cell>
          <cell r="H232">
            <v>80.150000000000006</v>
          </cell>
          <cell r="I232">
            <v>95.95</v>
          </cell>
          <cell r="M232">
            <v>1202.76</v>
          </cell>
          <cell r="O232">
            <v>1441.78</v>
          </cell>
          <cell r="P232">
            <v>239.01999999999998</v>
          </cell>
        </row>
        <row r="233">
          <cell r="B233" t="str">
            <v>406 385</v>
          </cell>
          <cell r="C233">
            <v>2490</v>
          </cell>
          <cell r="D233">
            <v>47.13</v>
          </cell>
          <cell r="E233">
            <v>20.329999999999998</v>
          </cell>
          <cell r="G233">
            <v>413.18</v>
          </cell>
          <cell r="H233">
            <v>288.39999999999998</v>
          </cell>
          <cell r="K233">
            <v>268.83</v>
          </cell>
          <cell r="M233">
            <v>1408</v>
          </cell>
          <cell r="O233">
            <v>1452.13</v>
          </cell>
          <cell r="P233">
            <v>44.130000000000109</v>
          </cell>
        </row>
        <row r="234">
          <cell r="B234" t="str">
            <v>406 386</v>
          </cell>
          <cell r="C234">
            <v>264</v>
          </cell>
          <cell r="D234">
            <v>33.75</v>
          </cell>
          <cell r="M234">
            <v>182</v>
          </cell>
          <cell r="O234">
            <v>230.25</v>
          </cell>
          <cell r="P234">
            <v>48.25</v>
          </cell>
        </row>
        <row r="235">
          <cell r="B235" t="str">
            <v>406 388</v>
          </cell>
          <cell r="C235">
            <v>352</v>
          </cell>
          <cell r="D235">
            <v>46.28</v>
          </cell>
          <cell r="F235">
            <v>82.04</v>
          </cell>
          <cell r="H235">
            <v>28.48</v>
          </cell>
          <cell r="M235">
            <v>145.92000000000002</v>
          </cell>
          <cell r="O235">
            <v>195.20000000000002</v>
          </cell>
          <cell r="P235">
            <v>49.28</v>
          </cell>
        </row>
        <row r="236">
          <cell r="B236" t="str">
            <v>406 389</v>
          </cell>
          <cell r="C236">
            <v>2047.55</v>
          </cell>
          <cell r="D236">
            <v>302.3</v>
          </cell>
          <cell r="E236">
            <v>1.55</v>
          </cell>
          <cell r="F236">
            <v>13.23</v>
          </cell>
          <cell r="H236">
            <v>261.62</v>
          </cell>
          <cell r="M236">
            <v>1192.17</v>
          </cell>
          <cell r="O236">
            <v>1468.85</v>
          </cell>
          <cell r="P236">
            <v>276.67999999999984</v>
          </cell>
        </row>
        <row r="237">
          <cell r="B237" t="str">
            <v>406 390</v>
          </cell>
          <cell r="C237">
            <v>640</v>
          </cell>
          <cell r="D237">
            <v>179.86</v>
          </cell>
          <cell r="M237">
            <v>311.25</v>
          </cell>
          <cell r="O237">
            <v>460.14</v>
          </cell>
          <cell r="P237">
            <v>148.88999999999999</v>
          </cell>
        </row>
        <row r="238">
          <cell r="B238" t="str">
            <v>406 391</v>
          </cell>
          <cell r="C238">
            <v>593</v>
          </cell>
          <cell r="D238">
            <v>73.760000000000005</v>
          </cell>
          <cell r="H238">
            <v>41.2</v>
          </cell>
          <cell r="M238">
            <v>215.42</v>
          </cell>
          <cell r="O238">
            <v>478.03999999999996</v>
          </cell>
          <cell r="P238">
            <v>262.62</v>
          </cell>
        </row>
        <row r="239">
          <cell r="B239" t="str">
            <v>406 393</v>
          </cell>
          <cell r="C239">
            <v>254</v>
          </cell>
          <cell r="D239">
            <v>3.63</v>
          </cell>
          <cell r="G239">
            <v>94.1</v>
          </cell>
          <cell r="H239">
            <v>51.5</v>
          </cell>
          <cell r="M239">
            <v>88.08</v>
          </cell>
          <cell r="O239">
            <v>104.77000000000001</v>
          </cell>
          <cell r="P239">
            <v>16.690000000000012</v>
          </cell>
        </row>
        <row r="240">
          <cell r="B240" t="str">
            <v>406 414</v>
          </cell>
          <cell r="C240">
            <v>258.8</v>
          </cell>
          <cell r="D240">
            <v>17.670000000000002</v>
          </cell>
          <cell r="F240">
            <v>28.63</v>
          </cell>
          <cell r="M240">
            <v>159.75</v>
          </cell>
          <cell r="O240">
            <v>212.5</v>
          </cell>
          <cell r="P240">
            <v>52.75</v>
          </cell>
        </row>
        <row r="241">
          <cell r="B241" t="str">
            <v>406 415</v>
          </cell>
          <cell r="C241">
            <v>798.8</v>
          </cell>
          <cell r="D241">
            <v>113.13</v>
          </cell>
          <cell r="F241">
            <v>9.58</v>
          </cell>
          <cell r="M241">
            <v>572.32999999999993</v>
          </cell>
          <cell r="O241">
            <v>676.08999999999992</v>
          </cell>
          <cell r="P241">
            <v>103.75999999999999</v>
          </cell>
        </row>
        <row r="242">
          <cell r="B242" t="str">
            <v>406 416</v>
          </cell>
          <cell r="C242">
            <v>1454.65</v>
          </cell>
          <cell r="D242">
            <v>192.01</v>
          </cell>
          <cell r="E242">
            <v>0.61</v>
          </cell>
          <cell r="F242">
            <v>41.86</v>
          </cell>
          <cell r="H242">
            <v>181.28</v>
          </cell>
          <cell r="K242">
            <v>217.33</v>
          </cell>
          <cell r="M242">
            <v>1100.5899999999999</v>
          </cell>
          <cell r="O242">
            <v>821.56000000000006</v>
          </cell>
          <cell r="P242">
            <v>-279.02999999999986</v>
          </cell>
        </row>
        <row r="243">
          <cell r="B243" t="str">
            <v>406 418</v>
          </cell>
          <cell r="C243">
            <v>647.5</v>
          </cell>
          <cell r="D243">
            <v>64.28</v>
          </cell>
          <cell r="E243">
            <v>26.66</v>
          </cell>
          <cell r="H243">
            <v>56.65</v>
          </cell>
          <cell r="M243">
            <v>828.5</v>
          </cell>
          <cell r="O243">
            <v>499.90999999999997</v>
          </cell>
          <cell r="P243">
            <v>-328.59000000000003</v>
          </cell>
        </row>
        <row r="244">
          <cell r="B244" t="str">
            <v>406 419</v>
          </cell>
          <cell r="C244">
            <v>450</v>
          </cell>
          <cell r="D244">
            <v>194.69</v>
          </cell>
          <cell r="M244">
            <v>231.41000000000003</v>
          </cell>
          <cell r="O244">
            <v>255.31</v>
          </cell>
          <cell r="P244">
            <v>23.899999999999977</v>
          </cell>
        </row>
        <row r="245">
          <cell r="B245" t="str">
            <v>406 420</v>
          </cell>
          <cell r="C245">
            <v>460.2</v>
          </cell>
          <cell r="D245">
            <v>36.92</v>
          </cell>
          <cell r="H245">
            <v>81.37</v>
          </cell>
          <cell r="M245">
            <v>269.08</v>
          </cell>
          <cell r="O245">
            <v>341.90999999999997</v>
          </cell>
          <cell r="P245">
            <v>72.829999999999984</v>
          </cell>
        </row>
        <row r="246">
          <cell r="B246" t="str">
            <v>406 421</v>
          </cell>
          <cell r="C246">
            <v>160</v>
          </cell>
          <cell r="D246">
            <v>3.3</v>
          </cell>
          <cell r="H246">
            <v>25.75</v>
          </cell>
          <cell r="M246">
            <v>104.75</v>
          </cell>
          <cell r="O246">
            <v>130.94999999999999</v>
          </cell>
          <cell r="P246">
            <v>26.199999999999989</v>
          </cell>
        </row>
        <row r="247">
          <cell r="B247" t="str">
            <v>406 422</v>
          </cell>
          <cell r="C247">
            <v>542.6</v>
          </cell>
          <cell r="D247">
            <v>20.5</v>
          </cell>
          <cell r="E247">
            <v>14.87</v>
          </cell>
          <cell r="H247">
            <v>25.75</v>
          </cell>
          <cell r="M247">
            <v>363.75</v>
          </cell>
          <cell r="O247">
            <v>481.48</v>
          </cell>
          <cell r="P247">
            <v>117.73000000000002</v>
          </cell>
        </row>
        <row r="248">
          <cell r="B248" t="str">
            <v>406 423</v>
          </cell>
          <cell r="C248">
            <v>2698.8</v>
          </cell>
          <cell r="D248">
            <v>1261.57</v>
          </cell>
          <cell r="K248">
            <v>108.52</v>
          </cell>
          <cell r="M248">
            <v>1468.25</v>
          </cell>
          <cell r="O248">
            <v>1328.7100000000003</v>
          </cell>
          <cell r="P248">
            <v>-139.53999999999974</v>
          </cell>
        </row>
        <row r="249">
          <cell r="B249" t="str">
            <v>406 426</v>
          </cell>
          <cell r="C249">
            <v>219.95</v>
          </cell>
          <cell r="D249">
            <v>39.729999999999997</v>
          </cell>
          <cell r="M249">
            <v>134.09</v>
          </cell>
          <cell r="O249">
            <v>180.22</v>
          </cell>
          <cell r="P249">
            <v>46.129999999999995</v>
          </cell>
        </row>
        <row r="250">
          <cell r="B250" t="str">
            <v>406 427</v>
          </cell>
          <cell r="C250">
            <v>105</v>
          </cell>
          <cell r="D250">
            <v>2.82</v>
          </cell>
          <cell r="H250">
            <v>25.75</v>
          </cell>
          <cell r="M250">
            <v>92.42</v>
          </cell>
          <cell r="O250">
            <v>76.430000000000007</v>
          </cell>
          <cell r="P250">
            <v>-15.989999999999995</v>
          </cell>
        </row>
        <row r="251">
          <cell r="B251" t="str">
            <v>406 428</v>
          </cell>
          <cell r="C251">
            <v>121.6</v>
          </cell>
          <cell r="D251">
            <v>11.67</v>
          </cell>
          <cell r="H251">
            <v>25.75</v>
          </cell>
          <cell r="M251">
            <v>146</v>
          </cell>
          <cell r="O251">
            <v>84.179999999999993</v>
          </cell>
          <cell r="P251">
            <v>-61.820000000000007</v>
          </cell>
        </row>
        <row r="252">
          <cell r="B252" t="str">
            <v>406 430</v>
          </cell>
          <cell r="C252">
            <v>257.60000000000002</v>
          </cell>
          <cell r="D252">
            <v>60.08</v>
          </cell>
          <cell r="M252">
            <v>221.91000000000003</v>
          </cell>
          <cell r="O252">
            <v>197.52000000000004</v>
          </cell>
          <cell r="P252">
            <v>-24.389999999999986</v>
          </cell>
        </row>
        <row r="253">
          <cell r="B253" t="str">
            <v>406 431</v>
          </cell>
          <cell r="C253">
            <v>363.3</v>
          </cell>
          <cell r="D253">
            <v>67.56</v>
          </cell>
          <cell r="H253">
            <v>25.75</v>
          </cell>
          <cell r="M253">
            <v>242.75</v>
          </cell>
          <cell r="O253">
            <v>269.99</v>
          </cell>
          <cell r="P253">
            <v>27.240000000000009</v>
          </cell>
        </row>
        <row r="254">
          <cell r="B254" t="str">
            <v>406 432</v>
          </cell>
          <cell r="C254">
            <v>340.5</v>
          </cell>
          <cell r="D254">
            <v>51.15</v>
          </cell>
          <cell r="M254">
            <v>207.5</v>
          </cell>
          <cell r="O254">
            <v>289.35000000000002</v>
          </cell>
          <cell r="P254">
            <v>81.850000000000023</v>
          </cell>
        </row>
        <row r="255">
          <cell r="B255" t="str">
            <v>406 438</v>
          </cell>
          <cell r="C255">
            <v>870.85</v>
          </cell>
          <cell r="D255">
            <v>97.64</v>
          </cell>
          <cell r="E255">
            <v>7.61</v>
          </cell>
          <cell r="H255">
            <v>152.44</v>
          </cell>
          <cell r="M255">
            <v>429</v>
          </cell>
          <cell r="O255">
            <v>613.16000000000008</v>
          </cell>
          <cell r="P255">
            <v>184.16000000000008</v>
          </cell>
        </row>
        <row r="256">
          <cell r="B256" t="str">
            <v>406 439</v>
          </cell>
          <cell r="C256">
            <v>185.2</v>
          </cell>
          <cell r="D256">
            <v>13.28</v>
          </cell>
          <cell r="M256">
            <v>131.92000000000002</v>
          </cell>
          <cell r="O256">
            <v>171.92</v>
          </cell>
          <cell r="P256">
            <v>39.999999999999972</v>
          </cell>
        </row>
        <row r="257">
          <cell r="B257" t="str">
            <v>406 440</v>
          </cell>
          <cell r="C257">
            <v>472</v>
          </cell>
          <cell r="D257">
            <v>76.010000000000005</v>
          </cell>
          <cell r="F257">
            <v>66.25</v>
          </cell>
          <cell r="M257">
            <v>332.33</v>
          </cell>
          <cell r="O257">
            <v>329.74</v>
          </cell>
          <cell r="P257">
            <v>-2.589999999999975</v>
          </cell>
        </row>
        <row r="258">
          <cell r="B258" t="str">
            <v>406 443</v>
          </cell>
          <cell r="C258">
            <v>699</v>
          </cell>
          <cell r="D258">
            <v>249.22</v>
          </cell>
          <cell r="M258">
            <v>132.91999999999999</v>
          </cell>
          <cell r="O258">
            <v>449.78</v>
          </cell>
          <cell r="P258">
            <v>316.86</v>
          </cell>
        </row>
        <row r="259">
          <cell r="B259" t="str">
            <v>406 445</v>
          </cell>
          <cell r="C259">
            <v>187.95</v>
          </cell>
          <cell r="D259">
            <v>17.100000000000001</v>
          </cell>
          <cell r="E259">
            <v>0.28000000000000003</v>
          </cell>
          <cell r="H259">
            <v>25.75</v>
          </cell>
          <cell r="M259">
            <v>109.66</v>
          </cell>
          <cell r="O259">
            <v>144.82</v>
          </cell>
          <cell r="P259">
            <v>35.159999999999997</v>
          </cell>
        </row>
        <row r="260">
          <cell r="B260" t="str">
            <v>406 446</v>
          </cell>
          <cell r="C260">
            <v>1497.5</v>
          </cell>
          <cell r="D260">
            <v>252.60999999999999</v>
          </cell>
          <cell r="E260">
            <v>1.55</v>
          </cell>
          <cell r="F260">
            <v>115.52</v>
          </cell>
          <cell r="H260">
            <v>271.21000000000004</v>
          </cell>
          <cell r="M260">
            <v>1084.9000000000001</v>
          </cell>
          <cell r="O260">
            <v>856.6099999999999</v>
          </cell>
          <cell r="P260">
            <v>-228.29000000000019</v>
          </cell>
        </row>
        <row r="261">
          <cell r="B261" t="str">
            <v>406 447</v>
          </cell>
          <cell r="C261">
            <v>244</v>
          </cell>
          <cell r="D261">
            <v>32.43</v>
          </cell>
          <cell r="E261">
            <v>0.85</v>
          </cell>
          <cell r="H261">
            <v>41.2</v>
          </cell>
          <cell r="M261">
            <v>235.92</v>
          </cell>
          <cell r="O261">
            <v>169.51999999999998</v>
          </cell>
          <cell r="P261">
            <v>-66.400000000000006</v>
          </cell>
        </row>
        <row r="262">
          <cell r="B262" t="str">
            <v>406 450</v>
          </cell>
          <cell r="C262">
            <v>284</v>
          </cell>
          <cell r="D262">
            <v>55.32</v>
          </cell>
          <cell r="M262">
            <v>308.5</v>
          </cell>
          <cell r="O262">
            <v>228.68</v>
          </cell>
          <cell r="P262">
            <v>-79.819999999999993</v>
          </cell>
        </row>
        <row r="263">
          <cell r="B263" t="str">
            <v>406 451</v>
          </cell>
          <cell r="C263">
            <v>246.55</v>
          </cell>
          <cell r="D263">
            <v>92.64</v>
          </cell>
          <cell r="M263">
            <v>144.25</v>
          </cell>
          <cell r="O263">
            <v>153.91000000000003</v>
          </cell>
          <cell r="P263">
            <v>9.660000000000025</v>
          </cell>
        </row>
        <row r="264">
          <cell r="B264" t="str">
            <v>406 453</v>
          </cell>
          <cell r="C264">
            <v>357</v>
          </cell>
          <cell r="D264">
            <v>27.65</v>
          </cell>
          <cell r="E264">
            <v>7.97</v>
          </cell>
          <cell r="M264">
            <v>359.25</v>
          </cell>
          <cell r="O264">
            <v>321.38</v>
          </cell>
          <cell r="P264">
            <v>-37.870000000000005</v>
          </cell>
        </row>
        <row r="265">
          <cell r="B265" t="str">
            <v>406 454</v>
          </cell>
          <cell r="C265">
            <v>56</v>
          </cell>
          <cell r="D265">
            <v>5.82</v>
          </cell>
          <cell r="F265">
            <v>1.08</v>
          </cell>
          <cell r="H265">
            <v>3.24</v>
          </cell>
          <cell r="M265">
            <v>40.89</v>
          </cell>
          <cell r="O265">
            <v>45.86</v>
          </cell>
          <cell r="P265">
            <v>4.9699999999999989</v>
          </cell>
        </row>
        <row r="266">
          <cell r="B266" t="str">
            <v>406 455</v>
          </cell>
          <cell r="C266">
            <v>198</v>
          </cell>
          <cell r="D266">
            <v>22.09</v>
          </cell>
          <cell r="M266">
            <v>168.92</v>
          </cell>
          <cell r="O266">
            <v>175.91</v>
          </cell>
          <cell r="P266">
            <v>6.9900000000000091</v>
          </cell>
        </row>
        <row r="267">
          <cell r="B267" t="str">
            <v>406 458</v>
          </cell>
          <cell r="C267">
            <v>58</v>
          </cell>
          <cell r="D267">
            <v>8.5399999999999991</v>
          </cell>
          <cell r="M267">
            <v>118.84</v>
          </cell>
          <cell r="O267">
            <v>49.46</v>
          </cell>
          <cell r="P267">
            <v>-69.38</v>
          </cell>
        </row>
        <row r="268">
          <cell r="B268" t="str">
            <v>406 460</v>
          </cell>
          <cell r="C268">
            <v>654</v>
          </cell>
          <cell r="D268">
            <v>103.09</v>
          </cell>
          <cell r="H268">
            <v>73.08</v>
          </cell>
          <cell r="K268">
            <v>346.63</v>
          </cell>
          <cell r="M268">
            <v>746.75</v>
          </cell>
          <cell r="O268">
            <v>131.20000000000005</v>
          </cell>
          <cell r="P268">
            <v>-615.54999999999995</v>
          </cell>
        </row>
        <row r="269">
          <cell r="B269" t="str">
            <v>406 461</v>
          </cell>
          <cell r="C269">
            <v>105</v>
          </cell>
          <cell r="D269">
            <v>3.2</v>
          </cell>
          <cell r="H269">
            <v>25.75</v>
          </cell>
          <cell r="M269">
            <v>70.84</v>
          </cell>
          <cell r="O269">
            <v>76.05</v>
          </cell>
          <cell r="P269">
            <v>5.2099999999999937</v>
          </cell>
        </row>
        <row r="270">
          <cell r="B270" t="str">
            <v>406 462</v>
          </cell>
          <cell r="C270">
            <v>390.3</v>
          </cell>
          <cell r="D270">
            <v>108.95</v>
          </cell>
          <cell r="M270">
            <v>284.25</v>
          </cell>
          <cell r="O270">
            <v>281.35000000000002</v>
          </cell>
          <cell r="P270">
            <v>-2.8999999999999773</v>
          </cell>
        </row>
        <row r="271">
          <cell r="B271" t="str">
            <v>406 463</v>
          </cell>
          <cell r="C271">
            <v>495.25</v>
          </cell>
          <cell r="D271">
            <v>123.98</v>
          </cell>
          <cell r="H271">
            <v>25.75</v>
          </cell>
          <cell r="M271">
            <v>412.25</v>
          </cell>
          <cell r="O271">
            <v>345.52</v>
          </cell>
          <cell r="P271">
            <v>-66.730000000000018</v>
          </cell>
        </row>
        <row r="272">
          <cell r="B272" t="str">
            <v>406 466</v>
          </cell>
          <cell r="C272">
            <v>122</v>
          </cell>
          <cell r="D272">
            <v>21.99</v>
          </cell>
          <cell r="M272">
            <v>90</v>
          </cell>
          <cell r="O272">
            <v>100.01</v>
          </cell>
          <cell r="P272">
            <v>10.010000000000005</v>
          </cell>
        </row>
        <row r="273">
          <cell r="B273" t="str">
            <v>406 467</v>
          </cell>
          <cell r="C273">
            <v>191.4</v>
          </cell>
          <cell r="D273">
            <v>17.93</v>
          </cell>
          <cell r="M273">
            <v>153.42000000000002</v>
          </cell>
          <cell r="O273">
            <v>173.47</v>
          </cell>
          <cell r="P273">
            <v>20.049999999999983</v>
          </cell>
        </row>
        <row r="274">
          <cell r="B274" t="str">
            <v>406 502</v>
          </cell>
          <cell r="C274">
            <v>84.5</v>
          </cell>
          <cell r="D274">
            <v>7.16</v>
          </cell>
          <cell r="H274">
            <v>11.15</v>
          </cell>
          <cell r="K274">
            <v>20.309999999999999</v>
          </cell>
          <cell r="M274">
            <v>42.54</v>
          </cell>
          <cell r="O274">
            <v>45.879999999999995</v>
          </cell>
          <cell r="P274">
            <v>3.3399999999999963</v>
          </cell>
        </row>
        <row r="275">
          <cell r="A275" t="str">
            <v>Total IDPACK</v>
          </cell>
          <cell r="C275">
            <v>48980.75</v>
          </cell>
          <cell r="D275">
            <v>7221.4699999999993</v>
          </cell>
          <cell r="E275">
            <v>177.42000000000002</v>
          </cell>
          <cell r="F275">
            <v>786.82000000000016</v>
          </cell>
          <cell r="G275">
            <v>1567.3000000000002</v>
          </cell>
          <cell r="H275">
            <v>5965.6399999999967</v>
          </cell>
          <cell r="I275">
            <v>419.47999999999996</v>
          </cell>
          <cell r="K275">
            <v>2555.5500000000002</v>
          </cell>
          <cell r="M275">
            <v>29973.079999999991</v>
          </cell>
          <cell r="O275">
            <v>30287.070000000003</v>
          </cell>
          <cell r="P275">
            <v>313.99000000000098</v>
          </cell>
        </row>
        <row r="276">
          <cell r="A276" t="str">
            <v>NSE BU INTEGRATIONS</v>
          </cell>
          <cell r="B276" t="str">
            <v>405 802</v>
          </cell>
          <cell r="C276">
            <v>1830</v>
          </cell>
          <cell r="D276">
            <v>23.54</v>
          </cell>
          <cell r="F276">
            <v>679.8</v>
          </cell>
          <cell r="H276">
            <v>159.65</v>
          </cell>
          <cell r="I276">
            <v>61.8</v>
          </cell>
          <cell r="K276">
            <v>113.93</v>
          </cell>
          <cell r="M276">
            <v>794.5</v>
          </cell>
          <cell r="O276">
            <v>791.2800000000002</v>
          </cell>
          <cell r="P276">
            <v>-3.2199999999997999</v>
          </cell>
        </row>
        <row r="277">
          <cell r="A277" t="str">
            <v>Total NSE BU INTEGRATIONS</v>
          </cell>
          <cell r="C277">
            <v>1830</v>
          </cell>
          <cell r="D277">
            <v>23.54</v>
          </cell>
          <cell r="F277">
            <v>679.8</v>
          </cell>
          <cell r="H277">
            <v>159.65</v>
          </cell>
          <cell r="I277">
            <v>61.8</v>
          </cell>
          <cell r="K277">
            <v>113.93</v>
          </cell>
          <cell r="M277">
            <v>794.5</v>
          </cell>
          <cell r="O277">
            <v>791.2800000000002</v>
          </cell>
          <cell r="P277">
            <v>-3.2199999999997999</v>
          </cell>
        </row>
        <row r="278">
          <cell r="A278" t="str">
            <v>REYES INTEGRATION</v>
          </cell>
          <cell r="B278" t="str">
            <v>405 806</v>
          </cell>
          <cell r="C278">
            <v>915</v>
          </cell>
          <cell r="D278">
            <v>14.75</v>
          </cell>
          <cell r="E278">
            <v>23.1</v>
          </cell>
          <cell r="H278">
            <v>80.400000000000006</v>
          </cell>
          <cell r="K278">
            <v>63.63</v>
          </cell>
          <cell r="M278">
            <v>91.52</v>
          </cell>
          <cell r="O278">
            <v>733.12</v>
          </cell>
          <cell r="P278">
            <v>641.6</v>
          </cell>
        </row>
        <row r="279">
          <cell r="A279" t="str">
            <v>Total REYES INTEGRATION</v>
          </cell>
          <cell r="C279">
            <v>915</v>
          </cell>
          <cell r="D279">
            <v>14.75</v>
          </cell>
          <cell r="E279">
            <v>23.1</v>
          </cell>
          <cell r="H279">
            <v>80.400000000000006</v>
          </cell>
          <cell r="K279">
            <v>63.63</v>
          </cell>
          <cell r="M279">
            <v>91.52</v>
          </cell>
          <cell r="O279">
            <v>733.12</v>
          </cell>
          <cell r="P279">
            <v>641.6</v>
          </cell>
        </row>
        <row r="280">
          <cell r="A280" t="str">
            <v>TIAMA</v>
          </cell>
          <cell r="B280" t="str">
            <v>406 283</v>
          </cell>
          <cell r="C280">
            <v>3052</v>
          </cell>
          <cell r="D280">
            <v>104.7</v>
          </cell>
          <cell r="E280">
            <v>197.09</v>
          </cell>
          <cell r="F280">
            <v>54.66</v>
          </cell>
          <cell r="H280">
            <v>157.08000000000001</v>
          </cell>
          <cell r="K280">
            <v>30.9</v>
          </cell>
          <cell r="M280">
            <v>2246.33</v>
          </cell>
          <cell r="O280">
            <v>2507.5699999999997</v>
          </cell>
          <cell r="P280">
            <v>261.23999999999978</v>
          </cell>
        </row>
        <row r="281">
          <cell r="B281" t="str">
            <v>406 312</v>
          </cell>
          <cell r="C281">
            <v>1318</v>
          </cell>
          <cell r="D281">
            <v>55.66</v>
          </cell>
          <cell r="E281">
            <v>592</v>
          </cell>
          <cell r="F281">
            <v>234.26</v>
          </cell>
          <cell r="H281">
            <v>34.6</v>
          </cell>
          <cell r="M281">
            <v>181.76000000000002</v>
          </cell>
          <cell r="O281">
            <v>401.48</v>
          </cell>
          <cell r="P281">
            <v>219.72</v>
          </cell>
        </row>
        <row r="282">
          <cell r="B282" t="str">
            <v>406 317</v>
          </cell>
          <cell r="C282">
            <v>1175</v>
          </cell>
          <cell r="D282">
            <v>2.2799999999999998</v>
          </cell>
          <cell r="F282">
            <v>104.8</v>
          </cell>
          <cell r="I282">
            <v>61.8</v>
          </cell>
          <cell r="K282">
            <v>39.92</v>
          </cell>
          <cell r="M282">
            <v>130.5</v>
          </cell>
          <cell r="O282">
            <v>966.2</v>
          </cell>
          <cell r="P282">
            <v>835.7</v>
          </cell>
        </row>
        <row r="283">
          <cell r="B283" t="str">
            <v>406 318</v>
          </cell>
          <cell r="C283">
            <v>4765</v>
          </cell>
          <cell r="D283">
            <v>148.56</v>
          </cell>
          <cell r="E283">
            <v>861</v>
          </cell>
          <cell r="F283">
            <v>295.73</v>
          </cell>
          <cell r="G283">
            <v>167.47</v>
          </cell>
          <cell r="H283">
            <v>278.10000000000002</v>
          </cell>
          <cell r="K283">
            <v>124.63</v>
          </cell>
          <cell r="M283">
            <v>2774.86</v>
          </cell>
          <cell r="O283">
            <v>2889.5099999999998</v>
          </cell>
          <cell r="P283">
            <v>114.64999999999964</v>
          </cell>
        </row>
        <row r="284">
          <cell r="B284" t="str">
            <v>406 321</v>
          </cell>
          <cell r="C284">
            <v>2360</v>
          </cell>
          <cell r="D284">
            <v>263.91000000000003</v>
          </cell>
          <cell r="E284">
            <v>501.37</v>
          </cell>
          <cell r="F284">
            <v>45.83</v>
          </cell>
          <cell r="G284">
            <v>99.62</v>
          </cell>
          <cell r="H284">
            <v>263.64999999999998</v>
          </cell>
          <cell r="J284">
            <v>63</v>
          </cell>
          <cell r="M284">
            <v>1579.1100000000001</v>
          </cell>
          <cell r="O284">
            <v>1122.6199999999999</v>
          </cell>
          <cell r="P284">
            <v>-456.49000000000024</v>
          </cell>
        </row>
        <row r="285">
          <cell r="B285" t="str">
            <v>406 322</v>
          </cell>
          <cell r="C285">
            <v>3530</v>
          </cell>
          <cell r="D285">
            <v>263.91000000000003</v>
          </cell>
          <cell r="E285">
            <v>501.37</v>
          </cell>
          <cell r="F285">
            <v>45.83</v>
          </cell>
          <cell r="G285">
            <v>99.62</v>
          </cell>
          <cell r="H285">
            <v>263.64999999999998</v>
          </cell>
          <cell r="J285">
            <v>63</v>
          </cell>
          <cell r="K285">
            <v>306.94</v>
          </cell>
          <cell r="M285">
            <v>1582.15</v>
          </cell>
          <cell r="O285">
            <v>1985.6799999999998</v>
          </cell>
          <cell r="P285">
            <v>403.52999999999975</v>
          </cell>
        </row>
        <row r="286">
          <cell r="B286" t="str">
            <v>406 354</v>
          </cell>
          <cell r="C286">
            <v>920</v>
          </cell>
          <cell r="E286">
            <v>196.68</v>
          </cell>
          <cell r="F286">
            <v>27.19</v>
          </cell>
          <cell r="M286">
            <v>36.25</v>
          </cell>
          <cell r="O286">
            <v>696.13</v>
          </cell>
          <cell r="P286">
            <v>659.88</v>
          </cell>
        </row>
        <row r="287">
          <cell r="B287" t="str">
            <v>406 356</v>
          </cell>
          <cell r="C287">
            <v>107.9</v>
          </cell>
          <cell r="D287">
            <v>1.7</v>
          </cell>
          <cell r="H287">
            <v>25.75</v>
          </cell>
          <cell r="K287">
            <v>22.78</v>
          </cell>
          <cell r="M287">
            <v>16.59</v>
          </cell>
          <cell r="O287">
            <v>57.67</v>
          </cell>
          <cell r="P287">
            <v>41.08</v>
          </cell>
        </row>
        <row r="288">
          <cell r="B288" t="str">
            <v>406 357</v>
          </cell>
          <cell r="C288">
            <v>999</v>
          </cell>
          <cell r="D288">
            <v>104.31</v>
          </cell>
          <cell r="E288">
            <v>9.31</v>
          </cell>
          <cell r="K288">
            <v>86.52</v>
          </cell>
          <cell r="M288">
            <v>516.75</v>
          </cell>
          <cell r="O288">
            <v>798.86</v>
          </cell>
          <cell r="P288">
            <v>282.11</v>
          </cell>
        </row>
        <row r="289">
          <cell r="A289" t="str">
            <v>Total TIAMA</v>
          </cell>
          <cell r="C289">
            <v>18226.900000000001</v>
          </cell>
          <cell r="D289">
            <v>945.0300000000002</v>
          </cell>
          <cell r="E289">
            <v>2858.8199999999997</v>
          </cell>
          <cell r="F289">
            <v>808.30000000000018</v>
          </cell>
          <cell r="G289">
            <v>366.71000000000004</v>
          </cell>
          <cell r="H289">
            <v>1022.83</v>
          </cell>
          <cell r="I289">
            <v>61.8</v>
          </cell>
          <cell r="J289">
            <v>126</v>
          </cell>
          <cell r="K289">
            <v>611.68999999999994</v>
          </cell>
          <cell r="M289">
            <v>9064.3000000000011</v>
          </cell>
          <cell r="O289">
            <v>11425.72</v>
          </cell>
          <cell r="P289">
            <v>2361.4199999999992</v>
          </cell>
        </row>
        <row r="290">
          <cell r="A290" t="str">
            <v>TOKHEIM FRANCE SAS</v>
          </cell>
          <cell r="B290" t="str">
            <v>406 023</v>
          </cell>
          <cell r="C290">
            <v>120</v>
          </cell>
          <cell r="D290">
            <v>6.85</v>
          </cell>
          <cell r="M290">
            <v>53.17</v>
          </cell>
          <cell r="O290">
            <v>113.15</v>
          </cell>
          <cell r="P290">
            <v>59.980000000000004</v>
          </cell>
        </row>
        <row r="291">
          <cell r="B291" t="str">
            <v>406 397</v>
          </cell>
          <cell r="C291">
            <v>889</v>
          </cell>
          <cell r="D291">
            <v>60.09</v>
          </cell>
          <cell r="M291">
            <v>433.09000000000003</v>
          </cell>
          <cell r="O291">
            <v>828.91</v>
          </cell>
          <cell r="P291">
            <v>395.81999999999994</v>
          </cell>
        </row>
        <row r="292">
          <cell r="B292" t="str">
            <v>406 398</v>
          </cell>
          <cell r="C292">
            <v>3276.5</v>
          </cell>
          <cell r="D292">
            <v>303.88</v>
          </cell>
          <cell r="E292">
            <v>2.33</v>
          </cell>
          <cell r="M292">
            <v>1410.3899999999999</v>
          </cell>
          <cell r="O292">
            <v>2970.29</v>
          </cell>
          <cell r="P292">
            <v>1559.9</v>
          </cell>
        </row>
        <row r="293">
          <cell r="B293" t="str">
            <v>406 399</v>
          </cell>
          <cell r="C293">
            <v>134.5</v>
          </cell>
          <cell r="D293">
            <v>10.39</v>
          </cell>
          <cell r="M293">
            <v>123.75</v>
          </cell>
          <cell r="O293">
            <v>124.11</v>
          </cell>
          <cell r="P293">
            <v>0.35999999999999943</v>
          </cell>
        </row>
        <row r="294">
          <cell r="B294" t="str">
            <v>406 400</v>
          </cell>
          <cell r="C294">
            <v>512.5</v>
          </cell>
          <cell r="D294">
            <v>157.9</v>
          </cell>
          <cell r="M294">
            <v>356.90999999999997</v>
          </cell>
          <cell r="O294">
            <v>354.6</v>
          </cell>
          <cell r="P294">
            <v>-2.3099999999999454</v>
          </cell>
        </row>
        <row r="295">
          <cell r="B295" t="str">
            <v>406 401</v>
          </cell>
          <cell r="C295">
            <v>1365.9</v>
          </cell>
          <cell r="D295">
            <v>196.31</v>
          </cell>
          <cell r="E295">
            <v>55.49</v>
          </cell>
          <cell r="M295">
            <v>643.75</v>
          </cell>
          <cell r="O295">
            <v>1114.1000000000001</v>
          </cell>
          <cell r="P295">
            <v>470.35000000000014</v>
          </cell>
        </row>
        <row r="296">
          <cell r="B296" t="str">
            <v>406 402</v>
          </cell>
          <cell r="C296">
            <v>330</v>
          </cell>
          <cell r="D296">
            <v>25.23</v>
          </cell>
          <cell r="M296">
            <v>110.33</v>
          </cell>
          <cell r="O296">
            <v>304.77</v>
          </cell>
          <cell r="P296">
            <v>194.44</v>
          </cell>
        </row>
        <row r="297">
          <cell r="B297" t="str">
            <v>406 403</v>
          </cell>
          <cell r="C297">
            <v>246.4</v>
          </cell>
          <cell r="D297">
            <v>13.26</v>
          </cell>
          <cell r="M297">
            <v>330.75</v>
          </cell>
          <cell r="O297">
            <v>233.14000000000001</v>
          </cell>
          <cell r="P297">
            <v>-97.609999999999985</v>
          </cell>
        </row>
        <row r="298">
          <cell r="B298" t="str">
            <v>406 404</v>
          </cell>
          <cell r="C298">
            <v>715</v>
          </cell>
          <cell r="D298">
            <v>126.17</v>
          </cell>
          <cell r="M298">
            <v>287.5</v>
          </cell>
          <cell r="O298">
            <v>588.83000000000004</v>
          </cell>
          <cell r="P298">
            <v>301.33000000000004</v>
          </cell>
        </row>
        <row r="299">
          <cell r="B299" t="str">
            <v>406 405</v>
          </cell>
          <cell r="C299">
            <v>1454</v>
          </cell>
          <cell r="D299">
            <v>228.96</v>
          </cell>
          <cell r="E299">
            <v>86.4</v>
          </cell>
          <cell r="M299">
            <v>1070</v>
          </cell>
          <cell r="O299">
            <v>1138.6399999999999</v>
          </cell>
          <cell r="P299">
            <v>68.639999999999873</v>
          </cell>
        </row>
        <row r="300">
          <cell r="B300" t="str">
            <v>406 406</v>
          </cell>
          <cell r="C300">
            <v>1251.8</v>
          </cell>
          <cell r="D300">
            <v>138.53</v>
          </cell>
          <cell r="E300">
            <v>12.26</v>
          </cell>
          <cell r="M300">
            <v>1333.5</v>
          </cell>
          <cell r="O300">
            <v>1101.01</v>
          </cell>
          <cell r="P300">
            <v>-232.49</v>
          </cell>
        </row>
        <row r="301">
          <cell r="B301" t="str">
            <v>406 407</v>
          </cell>
          <cell r="C301">
            <v>1509.5</v>
          </cell>
          <cell r="D301">
            <v>255.8</v>
          </cell>
          <cell r="E301">
            <v>0.09</v>
          </cell>
          <cell r="M301">
            <v>1198.25</v>
          </cell>
          <cell r="O301">
            <v>1253.6099999999999</v>
          </cell>
          <cell r="P301">
            <v>55.3599999999999</v>
          </cell>
        </row>
        <row r="302">
          <cell r="B302" t="str">
            <v>406 408</v>
          </cell>
          <cell r="C302">
            <v>2130.4499999999998</v>
          </cell>
          <cell r="D302">
            <v>200.51</v>
          </cell>
          <cell r="E302">
            <v>10.63</v>
          </cell>
          <cell r="M302">
            <v>1466.75</v>
          </cell>
          <cell r="O302">
            <v>1919.31</v>
          </cell>
          <cell r="P302">
            <v>452.55999999999995</v>
          </cell>
        </row>
        <row r="303">
          <cell r="B303" t="str">
            <v>406 409</v>
          </cell>
          <cell r="C303">
            <v>1390.4</v>
          </cell>
          <cell r="D303">
            <v>73.150000000000006</v>
          </cell>
          <cell r="E303">
            <v>8.3800000000000008</v>
          </cell>
          <cell r="M303">
            <v>919.91000000000008</v>
          </cell>
          <cell r="O303">
            <v>1308.8700000000001</v>
          </cell>
          <cell r="P303">
            <v>388.96000000000004</v>
          </cell>
        </row>
        <row r="304">
          <cell r="B304" t="str">
            <v>406 410</v>
          </cell>
          <cell r="C304">
            <v>106</v>
          </cell>
          <cell r="D304">
            <v>4.09</v>
          </cell>
          <cell r="E304">
            <v>0.18</v>
          </cell>
          <cell r="M304">
            <v>118.84</v>
          </cell>
          <cell r="O304">
            <v>101.73</v>
          </cell>
          <cell r="P304">
            <v>-17.11</v>
          </cell>
        </row>
        <row r="305">
          <cell r="B305" t="str">
            <v>406 411</v>
          </cell>
          <cell r="C305">
            <v>1275</v>
          </cell>
          <cell r="D305">
            <v>135.88999999999999</v>
          </cell>
          <cell r="E305">
            <v>0.94</v>
          </cell>
          <cell r="M305">
            <v>1181.92</v>
          </cell>
          <cell r="O305">
            <v>1138.17</v>
          </cell>
          <cell r="P305">
            <v>-43.75</v>
          </cell>
        </row>
        <row r="306">
          <cell r="B306" t="str">
            <v>406 412</v>
          </cell>
          <cell r="C306">
            <v>2470</v>
          </cell>
          <cell r="D306">
            <v>234.89</v>
          </cell>
          <cell r="E306">
            <v>16.52</v>
          </cell>
          <cell r="F306">
            <v>123.6</v>
          </cell>
          <cell r="M306">
            <v>2032.75</v>
          </cell>
          <cell r="O306">
            <v>2094.9899999999998</v>
          </cell>
          <cell r="P306">
            <v>62.239999999999782</v>
          </cell>
        </row>
        <row r="307">
          <cell r="B307" t="str">
            <v>406 490</v>
          </cell>
          <cell r="C307">
            <v>185</v>
          </cell>
          <cell r="D307">
            <v>11.52</v>
          </cell>
          <cell r="E307">
            <v>1.2</v>
          </cell>
          <cell r="M307">
            <v>159.75</v>
          </cell>
          <cell r="O307">
            <v>172.28</v>
          </cell>
          <cell r="P307">
            <v>12.530000000000001</v>
          </cell>
        </row>
        <row r="308">
          <cell r="A308" t="str">
            <v>Total TOKHEIM FRANCE SAS</v>
          </cell>
          <cell r="C308">
            <v>19361.949999999997</v>
          </cell>
          <cell r="D308">
            <v>2183.4199999999996</v>
          </cell>
          <cell r="E308">
            <v>194.42</v>
          </cell>
          <cell r="F308">
            <v>123.6</v>
          </cell>
          <cell r="M308">
            <v>13231.31</v>
          </cell>
          <cell r="O308">
            <v>16860.510000000002</v>
          </cell>
          <cell r="P308">
            <v>3629.1999999999994</v>
          </cell>
        </row>
        <row r="309">
          <cell r="A309" t="str">
            <v>TOKHEIM SOFITAM APPLICATIONS</v>
          </cell>
          <cell r="B309" t="str">
            <v>406 203</v>
          </cell>
          <cell r="C309">
            <v>236</v>
          </cell>
          <cell r="D309">
            <v>34.94</v>
          </cell>
          <cell r="E309">
            <v>6.14</v>
          </cell>
          <cell r="M309">
            <v>220.92</v>
          </cell>
          <cell r="O309">
            <v>194.92000000000002</v>
          </cell>
          <cell r="P309">
            <v>-25.999999999999972</v>
          </cell>
        </row>
        <row r="310">
          <cell r="A310" t="str">
            <v>Total TOKHEIM SOFITAM APPLICATIONS</v>
          </cell>
          <cell r="C310">
            <v>236</v>
          </cell>
          <cell r="D310">
            <v>34.94</v>
          </cell>
          <cell r="E310">
            <v>6.14</v>
          </cell>
          <cell r="M310">
            <v>220.92</v>
          </cell>
          <cell r="O310">
            <v>194.92000000000002</v>
          </cell>
          <cell r="P310">
            <v>-25.999999999999972</v>
          </cell>
        </row>
        <row r="311">
          <cell r="C311">
            <v>90720.599999999977</v>
          </cell>
          <cell r="D311">
            <v>10423.149999999996</v>
          </cell>
          <cell r="E311">
            <v>3259.8999999999996</v>
          </cell>
          <cell r="F311">
            <v>2398.52</v>
          </cell>
          <cell r="G311">
            <v>1934.0100000000002</v>
          </cell>
          <cell r="H311">
            <v>7228.5199999999959</v>
          </cell>
          <cell r="I311">
            <v>543.07999999999993</v>
          </cell>
          <cell r="J311">
            <v>126</v>
          </cell>
          <cell r="K311">
            <v>3344.8000000000006</v>
          </cell>
          <cell r="M311">
            <v>53380.209999999992</v>
          </cell>
          <cell r="O311">
            <v>61462.62</v>
          </cell>
          <cell r="P311">
            <v>8082.4099999999971</v>
          </cell>
        </row>
        <row r="312">
          <cell r="C312" t="str">
            <v>Données</v>
          </cell>
        </row>
        <row r="313">
          <cell r="A313" t="str">
            <v>Client</v>
          </cell>
          <cell r="B313" t="str">
            <v>NAF</v>
          </cell>
          <cell r="C313" t="str">
            <v>Facturé</v>
          </cell>
          <cell r="D313" t="str">
            <v>M.P.</v>
          </cell>
          <cell r="E313" t="str">
            <v>Fourn.</v>
          </cell>
          <cell r="F313" t="str">
            <v>STR Méca</v>
          </cell>
          <cell r="G313" t="str">
            <v>STR Laser</v>
          </cell>
          <cell r="H313" t="str">
            <v>STR Peint.</v>
          </cell>
          <cell r="I313" t="str">
            <v>STR Trait.</v>
          </cell>
          <cell r="J313" t="str">
            <v>STR Autres</v>
          </cell>
          <cell r="K313" t="str">
            <v>Transp.</v>
          </cell>
          <cell r="M313" t="str">
            <v>MO Réelle</v>
          </cell>
          <cell r="O313" t="str">
            <v>MO Facturable</v>
          </cell>
          <cell r="P313" t="str">
            <v>Marge / Fact.</v>
          </cell>
        </row>
        <row r="314">
          <cell r="A314" t="str">
            <v>AMC</v>
          </cell>
          <cell r="B314" t="str">
            <v>205 370</v>
          </cell>
          <cell r="C314">
            <v>230.7</v>
          </cell>
          <cell r="D314">
            <v>111.81</v>
          </cell>
          <cell r="H314">
            <v>76.47</v>
          </cell>
          <cell r="K314">
            <v>53.35</v>
          </cell>
          <cell r="M314">
            <v>535.92000000000007</v>
          </cell>
          <cell r="O314">
            <v>-10.930000000000007</v>
          </cell>
          <cell r="P314">
            <v>-546.85000000000014</v>
          </cell>
        </row>
        <row r="315">
          <cell r="B315" t="str">
            <v>205 371</v>
          </cell>
          <cell r="C315">
            <v>125.1</v>
          </cell>
          <cell r="D315">
            <v>1.89</v>
          </cell>
          <cell r="E315">
            <v>1.39</v>
          </cell>
          <cell r="H315">
            <v>18.54</v>
          </cell>
          <cell r="K315">
            <v>26.68</v>
          </cell>
          <cell r="M315">
            <v>159.33999999999997</v>
          </cell>
          <cell r="O315">
            <v>76.599999999999994</v>
          </cell>
          <cell r="P315">
            <v>-82.739999999999981</v>
          </cell>
        </row>
        <row r="316">
          <cell r="B316" t="str">
            <v>205 372</v>
          </cell>
          <cell r="C316">
            <v>899.72</v>
          </cell>
          <cell r="D316">
            <v>57.05</v>
          </cell>
          <cell r="H316">
            <v>30.9</v>
          </cell>
          <cell r="K316">
            <v>50.9</v>
          </cell>
          <cell r="M316">
            <v>547.5</v>
          </cell>
          <cell r="O316">
            <v>760.87</v>
          </cell>
          <cell r="P316">
            <v>213.37</v>
          </cell>
        </row>
        <row r="317">
          <cell r="B317" t="str">
            <v>205 373</v>
          </cell>
          <cell r="C317">
            <v>203.23</v>
          </cell>
          <cell r="D317">
            <v>26.64</v>
          </cell>
          <cell r="K317">
            <v>21.23</v>
          </cell>
          <cell r="M317">
            <v>114.25</v>
          </cell>
          <cell r="O317">
            <v>155.35999999999999</v>
          </cell>
          <cell r="P317">
            <v>41.109999999999985</v>
          </cell>
        </row>
        <row r="318">
          <cell r="B318" t="str">
            <v>205 528</v>
          </cell>
          <cell r="C318">
            <v>36.94</v>
          </cell>
          <cell r="D318">
            <v>1.81</v>
          </cell>
          <cell r="K318">
            <v>19.22</v>
          </cell>
          <cell r="M318">
            <v>70.17</v>
          </cell>
          <cell r="O318">
            <v>15.91</v>
          </cell>
          <cell r="P318">
            <v>-54.260000000000005</v>
          </cell>
        </row>
        <row r="319">
          <cell r="A319" t="str">
            <v>Total AMC</v>
          </cell>
          <cell r="C319">
            <v>1495.69</v>
          </cell>
          <cell r="D319">
            <v>199.2</v>
          </cell>
          <cell r="E319">
            <v>1.39</v>
          </cell>
          <cell r="H319">
            <v>125.91</v>
          </cell>
          <cell r="K319">
            <v>171.38</v>
          </cell>
          <cell r="M319">
            <v>1427.18</v>
          </cell>
          <cell r="O319">
            <v>997.81</v>
          </cell>
          <cell r="P319">
            <v>-429.37000000000012</v>
          </cell>
        </row>
        <row r="320">
          <cell r="B320" t="str">
            <v>205 260</v>
          </cell>
          <cell r="C320">
            <v>2760.61</v>
          </cell>
          <cell r="D320">
            <v>289.27999999999997</v>
          </cell>
          <cell r="M320">
            <v>2478.25</v>
          </cell>
          <cell r="O320">
            <v>2471.33</v>
          </cell>
          <cell r="P320">
            <v>-6.9200000000000728</v>
          </cell>
        </row>
        <row r="321">
          <cell r="B321" t="str">
            <v>205 421</v>
          </cell>
          <cell r="C321">
            <v>275.01</v>
          </cell>
          <cell r="D321">
            <v>38.049999999999997</v>
          </cell>
          <cell r="M321">
            <v>121.08</v>
          </cell>
          <cell r="O321">
            <v>236.95999999999998</v>
          </cell>
          <cell r="P321">
            <v>115.87999999999998</v>
          </cell>
        </row>
        <row r="322">
          <cell r="B322" t="str">
            <v>205 422</v>
          </cell>
          <cell r="C322">
            <v>494.91</v>
          </cell>
          <cell r="D322">
            <v>62.85</v>
          </cell>
          <cell r="M322">
            <v>287.5</v>
          </cell>
          <cell r="O322">
            <v>432.06</v>
          </cell>
          <cell r="P322">
            <v>144.56</v>
          </cell>
        </row>
        <row r="323">
          <cell r="B323" t="str">
            <v>205 500</v>
          </cell>
          <cell r="C323">
            <v>1342.33</v>
          </cell>
          <cell r="D323">
            <v>178.95</v>
          </cell>
          <cell r="M323">
            <v>669.42</v>
          </cell>
          <cell r="O323">
            <v>1163.3799999999999</v>
          </cell>
          <cell r="P323">
            <v>493.95999999999992</v>
          </cell>
        </row>
        <row r="324">
          <cell r="B324" t="str">
            <v>205 501</v>
          </cell>
          <cell r="C324">
            <v>341.22</v>
          </cell>
          <cell r="D324">
            <v>31.54</v>
          </cell>
          <cell r="M324">
            <v>216.67000000000002</v>
          </cell>
          <cell r="O324">
            <v>309.68</v>
          </cell>
          <cell r="P324">
            <v>93.009999999999991</v>
          </cell>
        </row>
        <row r="325">
          <cell r="B325" t="str">
            <v>205 502</v>
          </cell>
          <cell r="C325">
            <v>71.760000000000005</v>
          </cell>
          <cell r="D325">
            <v>9.6199999999999992</v>
          </cell>
          <cell r="M325">
            <v>33.17</v>
          </cell>
          <cell r="O325">
            <v>62.140000000000008</v>
          </cell>
          <cell r="P325">
            <v>28.970000000000006</v>
          </cell>
        </row>
        <row r="326">
          <cell r="B326" t="str">
            <v>205 503</v>
          </cell>
          <cell r="C326">
            <v>228.58</v>
          </cell>
          <cell r="D326">
            <v>16.52</v>
          </cell>
          <cell r="M326">
            <v>85.75</v>
          </cell>
          <cell r="O326">
            <v>212.06</v>
          </cell>
          <cell r="P326">
            <v>126.31</v>
          </cell>
        </row>
        <row r="327">
          <cell r="B327" t="str">
            <v>205 556</v>
          </cell>
          <cell r="C327">
            <v>444.39</v>
          </cell>
          <cell r="D327">
            <v>164.8</v>
          </cell>
          <cell r="M327">
            <v>121.42</v>
          </cell>
          <cell r="O327">
            <v>279.58999999999997</v>
          </cell>
          <cell r="P327">
            <v>158.16999999999996</v>
          </cell>
        </row>
        <row r="328">
          <cell r="B328" t="str">
            <v>205 631</v>
          </cell>
          <cell r="C328">
            <v>59.78</v>
          </cell>
          <cell r="D328">
            <v>2.2400000000000002</v>
          </cell>
          <cell r="M328">
            <v>27.5</v>
          </cell>
          <cell r="O328">
            <v>57.54</v>
          </cell>
          <cell r="P328">
            <v>30.04</v>
          </cell>
        </row>
        <row r="329">
          <cell r="A329" t="str">
            <v>Total BERNAY AUTOMATION</v>
          </cell>
          <cell r="C329">
            <v>6018.59</v>
          </cell>
          <cell r="D329">
            <v>793.84999999999991</v>
          </cell>
          <cell r="M329">
            <v>4040.76</v>
          </cell>
          <cell r="O329">
            <v>5224.7400000000007</v>
          </cell>
          <cell r="P329">
            <v>1183.9799999999996</v>
          </cell>
        </row>
        <row r="330">
          <cell r="A330" t="str">
            <v>DBS</v>
          </cell>
          <cell r="B330" t="str">
            <v>205 401</v>
          </cell>
          <cell r="C330">
            <v>12779.16</v>
          </cell>
          <cell r="D330">
            <v>4339.34</v>
          </cell>
          <cell r="H330">
            <v>363.45</v>
          </cell>
          <cell r="M330">
            <v>5566.67</v>
          </cell>
          <cell r="O330">
            <v>8076.37</v>
          </cell>
          <cell r="P330">
            <v>2509.6999999999998</v>
          </cell>
        </row>
        <row r="331">
          <cell r="B331" t="str">
            <v>205 402</v>
          </cell>
          <cell r="C331">
            <v>1606.67</v>
          </cell>
          <cell r="D331">
            <v>52.52</v>
          </cell>
          <cell r="E331">
            <v>0.67</v>
          </cell>
          <cell r="H331">
            <v>36.049999999999997</v>
          </cell>
          <cell r="M331">
            <v>1494.92</v>
          </cell>
          <cell r="O331">
            <v>1517.43</v>
          </cell>
          <cell r="P331">
            <v>22.509999999999991</v>
          </cell>
        </row>
        <row r="332">
          <cell r="B332" t="str">
            <v>205 413</v>
          </cell>
          <cell r="C332">
            <v>833.38</v>
          </cell>
          <cell r="D332">
            <v>158.11000000000001</v>
          </cell>
          <cell r="M332">
            <v>479.83</v>
          </cell>
          <cell r="O332">
            <v>675.27</v>
          </cell>
          <cell r="P332">
            <v>195.44</v>
          </cell>
        </row>
        <row r="333">
          <cell r="B333" t="str">
            <v>205 428</v>
          </cell>
          <cell r="C333">
            <v>2513.21</v>
          </cell>
          <cell r="D333">
            <v>451.94</v>
          </cell>
          <cell r="H333">
            <v>122.61</v>
          </cell>
          <cell r="M333">
            <v>1106.08</v>
          </cell>
          <cell r="O333">
            <v>1938.66</v>
          </cell>
          <cell r="P333">
            <v>832.58000000000015</v>
          </cell>
        </row>
        <row r="334">
          <cell r="B334" t="str">
            <v>205 439</v>
          </cell>
          <cell r="C334">
            <v>483.72</v>
          </cell>
          <cell r="D334">
            <v>174.86</v>
          </cell>
          <cell r="M334">
            <v>68.75</v>
          </cell>
          <cell r="O334">
            <v>308.86</v>
          </cell>
          <cell r="P334">
            <v>240.11</v>
          </cell>
        </row>
        <row r="335">
          <cell r="B335" t="str">
            <v>205 505</v>
          </cell>
          <cell r="C335">
            <v>71.58</v>
          </cell>
          <cell r="D335">
            <v>17.57</v>
          </cell>
          <cell r="M335">
            <v>40.92</v>
          </cell>
          <cell r="O335">
            <v>54.01</v>
          </cell>
          <cell r="P335">
            <v>13.089999999999996</v>
          </cell>
        </row>
        <row r="336">
          <cell r="B336" t="str">
            <v>205 506</v>
          </cell>
          <cell r="C336">
            <v>712.31</v>
          </cell>
          <cell r="D336">
            <v>105.58</v>
          </cell>
          <cell r="H336">
            <v>111.59</v>
          </cell>
          <cell r="M336">
            <v>275.08999999999997</v>
          </cell>
          <cell r="O336">
            <v>495.13999999999993</v>
          </cell>
          <cell r="P336">
            <v>220.04999999999995</v>
          </cell>
        </row>
        <row r="337">
          <cell r="B337" t="str">
            <v>205 507</v>
          </cell>
          <cell r="C337">
            <v>74.77</v>
          </cell>
          <cell r="D337">
            <v>1.38</v>
          </cell>
          <cell r="M337">
            <v>59.25</v>
          </cell>
          <cell r="O337">
            <v>73.39</v>
          </cell>
          <cell r="P337">
            <v>14.14</v>
          </cell>
        </row>
        <row r="338">
          <cell r="B338" t="str">
            <v>205 508</v>
          </cell>
          <cell r="C338">
            <v>122.78</v>
          </cell>
          <cell r="D338">
            <v>25.24</v>
          </cell>
          <cell r="M338">
            <v>52.91</v>
          </cell>
          <cell r="O338">
            <v>97.54</v>
          </cell>
          <cell r="P338">
            <v>44.63000000000001</v>
          </cell>
        </row>
        <row r="339">
          <cell r="B339" t="str">
            <v>205 509</v>
          </cell>
          <cell r="C339">
            <v>576.07000000000005</v>
          </cell>
          <cell r="D339">
            <v>67.709999999999994</v>
          </cell>
          <cell r="E339">
            <v>1.73</v>
          </cell>
          <cell r="M339">
            <v>372.25</v>
          </cell>
          <cell r="O339">
            <v>506.63000000000005</v>
          </cell>
          <cell r="P339">
            <v>134.38000000000005</v>
          </cell>
        </row>
        <row r="340">
          <cell r="B340" t="str">
            <v>205 621</v>
          </cell>
          <cell r="C340">
            <v>62.47</v>
          </cell>
          <cell r="D340">
            <v>7.26</v>
          </cell>
          <cell r="M340">
            <v>22.909999999999997</v>
          </cell>
          <cell r="O340">
            <v>55.21</v>
          </cell>
          <cell r="P340">
            <v>32.300000000000004</v>
          </cell>
        </row>
        <row r="341">
          <cell r="A341" t="str">
            <v>Total DBS</v>
          </cell>
          <cell r="C341">
            <v>19836.120000000003</v>
          </cell>
          <cell r="D341">
            <v>5401.5099999999993</v>
          </cell>
          <cell r="E341">
            <v>2.4</v>
          </cell>
          <cell r="H341">
            <v>633.70000000000005</v>
          </cell>
          <cell r="M341">
            <v>9539.58</v>
          </cell>
          <cell r="O341">
            <v>13798.509999999998</v>
          </cell>
          <cell r="P341">
            <v>4258.93</v>
          </cell>
        </row>
        <row r="342">
          <cell r="A342" t="str">
            <v>SAM LABIGNE EQUIPEMENT</v>
          </cell>
          <cell r="B342" t="str">
            <v>205 272</v>
          </cell>
          <cell r="C342">
            <v>35309.15</v>
          </cell>
          <cell r="D342">
            <v>9203.58</v>
          </cell>
          <cell r="E342">
            <v>176.65</v>
          </cell>
          <cell r="G342">
            <v>1705.89</v>
          </cell>
          <cell r="H342">
            <v>9866.91</v>
          </cell>
          <cell r="M342">
            <v>14527.08</v>
          </cell>
          <cell r="O342">
            <v>14356.120000000003</v>
          </cell>
          <cell r="P342">
            <v>-170.95999999999731</v>
          </cell>
        </row>
        <row r="343">
          <cell r="B343" t="str">
            <v>205 323</v>
          </cell>
          <cell r="C343">
            <v>566.29999999999995</v>
          </cell>
          <cell r="D343">
            <v>41.89</v>
          </cell>
          <cell r="H343">
            <v>66.95</v>
          </cell>
          <cell r="M343">
            <v>303.42</v>
          </cell>
          <cell r="O343">
            <v>457.45999999999992</v>
          </cell>
          <cell r="P343">
            <v>154.03999999999991</v>
          </cell>
        </row>
        <row r="344">
          <cell r="B344" t="str">
            <v>205 353</v>
          </cell>
          <cell r="C344">
            <v>1141.56</v>
          </cell>
          <cell r="D344">
            <v>261.35000000000002</v>
          </cell>
          <cell r="M344">
            <v>596.16999999999996</v>
          </cell>
          <cell r="O344">
            <v>880.20999999999992</v>
          </cell>
          <cell r="P344">
            <v>284.03999999999996</v>
          </cell>
        </row>
        <row r="345">
          <cell r="B345" t="str">
            <v>205 355</v>
          </cell>
          <cell r="C345">
            <v>12805.58</v>
          </cell>
          <cell r="D345">
            <v>4062.83</v>
          </cell>
          <cell r="E345">
            <v>41</v>
          </cell>
          <cell r="H345">
            <v>1205.0999999999999</v>
          </cell>
          <cell r="M345">
            <v>6941.5</v>
          </cell>
          <cell r="O345">
            <v>7496.65</v>
          </cell>
          <cell r="P345">
            <v>555.14999999999964</v>
          </cell>
        </row>
        <row r="346">
          <cell r="B346" t="str">
            <v>205 377</v>
          </cell>
          <cell r="C346">
            <v>9512.31</v>
          </cell>
          <cell r="D346">
            <v>881.41</v>
          </cell>
          <cell r="E346">
            <v>19.190000000000001</v>
          </cell>
          <cell r="F346">
            <v>497.72</v>
          </cell>
          <cell r="G346">
            <v>182.85</v>
          </cell>
          <cell r="H346">
            <v>685.45</v>
          </cell>
          <cell r="M346">
            <v>5272.84</v>
          </cell>
          <cell r="O346">
            <v>7245.69</v>
          </cell>
          <cell r="P346">
            <v>1972.8499999999995</v>
          </cell>
        </row>
        <row r="347">
          <cell r="B347" t="str">
            <v>205 390</v>
          </cell>
          <cell r="C347">
            <v>692.63</v>
          </cell>
          <cell r="D347">
            <v>14.11</v>
          </cell>
          <cell r="G347">
            <v>153.22</v>
          </cell>
          <cell r="H347">
            <v>15.45</v>
          </cell>
          <cell r="M347">
            <v>272.58</v>
          </cell>
          <cell r="O347">
            <v>509.85</v>
          </cell>
          <cell r="P347">
            <v>237.27000000000004</v>
          </cell>
        </row>
        <row r="348">
          <cell r="B348" t="str">
            <v>205 391</v>
          </cell>
          <cell r="C348">
            <v>1175.44</v>
          </cell>
          <cell r="D348">
            <v>44.5</v>
          </cell>
          <cell r="H348">
            <v>180.37</v>
          </cell>
          <cell r="M348">
            <v>794.25</v>
          </cell>
          <cell r="O348">
            <v>950.57</v>
          </cell>
          <cell r="P348">
            <v>156.32000000000005</v>
          </cell>
        </row>
        <row r="349">
          <cell r="B349" t="str">
            <v>205 394</v>
          </cell>
          <cell r="C349">
            <v>2312.6</v>
          </cell>
          <cell r="D349">
            <v>250.36</v>
          </cell>
          <cell r="E349">
            <v>5.21</v>
          </cell>
          <cell r="H349">
            <v>280.68</v>
          </cell>
          <cell r="M349">
            <v>979.42</v>
          </cell>
          <cell r="O349">
            <v>1776.35</v>
          </cell>
          <cell r="P349">
            <v>796.93</v>
          </cell>
        </row>
        <row r="350">
          <cell r="B350" t="str">
            <v>205 395</v>
          </cell>
          <cell r="C350">
            <v>76.72</v>
          </cell>
          <cell r="D350">
            <v>0.62</v>
          </cell>
          <cell r="G350">
            <v>75.83</v>
          </cell>
          <cell r="H350">
            <v>2.4700000000000002</v>
          </cell>
          <cell r="M350">
            <v>69.75</v>
          </cell>
          <cell r="O350">
            <v>-2.2000000000000028</v>
          </cell>
          <cell r="P350">
            <v>-71.95</v>
          </cell>
        </row>
        <row r="351">
          <cell r="B351" t="str">
            <v>205 399</v>
          </cell>
          <cell r="C351">
            <v>192.17</v>
          </cell>
          <cell r="D351">
            <v>68.650000000000006</v>
          </cell>
          <cell r="H351">
            <v>47.45</v>
          </cell>
          <cell r="M351">
            <v>154</v>
          </cell>
          <cell r="O351">
            <v>76.069999999999979</v>
          </cell>
          <cell r="P351">
            <v>-77.930000000000021</v>
          </cell>
        </row>
        <row r="352">
          <cell r="B352" t="str">
            <v>205 400</v>
          </cell>
          <cell r="C352">
            <v>22148.85</v>
          </cell>
          <cell r="D352">
            <v>697.59</v>
          </cell>
          <cell r="H352">
            <v>2946.57</v>
          </cell>
          <cell r="M352">
            <v>16005.59</v>
          </cell>
          <cell r="O352">
            <v>18504.689999999999</v>
          </cell>
          <cell r="P352">
            <v>2499.0999999999985</v>
          </cell>
        </row>
        <row r="353">
          <cell r="B353" t="str">
            <v>205 403</v>
          </cell>
          <cell r="C353">
            <v>253.25</v>
          </cell>
          <cell r="D353">
            <v>12.43</v>
          </cell>
          <cell r="H353">
            <v>7.21</v>
          </cell>
          <cell r="M353">
            <v>155.16</v>
          </cell>
          <cell r="O353">
            <v>233.61</v>
          </cell>
          <cell r="P353">
            <v>78.450000000000017</v>
          </cell>
        </row>
        <row r="354">
          <cell r="B354" t="str">
            <v>205 404</v>
          </cell>
          <cell r="C354">
            <v>669.6</v>
          </cell>
          <cell r="D354">
            <v>2.2799999999999998</v>
          </cell>
          <cell r="F354">
            <v>336.34</v>
          </cell>
          <cell r="H354">
            <v>110.83</v>
          </cell>
          <cell r="M354">
            <v>165.67000000000002</v>
          </cell>
          <cell r="O354">
            <v>220.15000000000009</v>
          </cell>
          <cell r="P354">
            <v>54.480000000000075</v>
          </cell>
        </row>
        <row r="355">
          <cell r="B355" t="str">
            <v>205 409</v>
          </cell>
          <cell r="C355">
            <v>33.270000000000003</v>
          </cell>
          <cell r="D355">
            <v>1.22</v>
          </cell>
          <cell r="H355">
            <v>6.18</v>
          </cell>
          <cell r="M355">
            <v>27.5</v>
          </cell>
          <cell r="O355">
            <v>25.870000000000005</v>
          </cell>
          <cell r="P355">
            <v>-1.6299999999999955</v>
          </cell>
        </row>
        <row r="356">
          <cell r="B356" t="str">
            <v>205 410</v>
          </cell>
          <cell r="C356">
            <v>284.76</v>
          </cell>
          <cell r="D356">
            <v>11.39</v>
          </cell>
          <cell r="H356">
            <v>25.24</v>
          </cell>
          <cell r="M356">
            <v>179.5</v>
          </cell>
          <cell r="O356">
            <v>248.13</v>
          </cell>
          <cell r="P356">
            <v>68.63</v>
          </cell>
        </row>
        <row r="357">
          <cell r="B357" t="str">
            <v>205 418</v>
          </cell>
          <cell r="C357">
            <v>45</v>
          </cell>
          <cell r="H357">
            <v>32.96</v>
          </cell>
          <cell r="M357">
            <v>13.75</v>
          </cell>
          <cell r="O357">
            <v>12.04</v>
          </cell>
          <cell r="P357">
            <v>-1.7100000000000009</v>
          </cell>
        </row>
        <row r="358">
          <cell r="B358" t="str">
            <v>205 419</v>
          </cell>
          <cell r="C358">
            <v>1655.7</v>
          </cell>
          <cell r="D358">
            <v>243.79</v>
          </cell>
          <cell r="H358">
            <v>424.88</v>
          </cell>
          <cell r="M358">
            <v>998</v>
          </cell>
          <cell r="O358">
            <v>987.03000000000009</v>
          </cell>
          <cell r="P358">
            <v>-10.969999999999914</v>
          </cell>
        </row>
        <row r="359">
          <cell r="B359" t="str">
            <v>205 420</v>
          </cell>
          <cell r="C359">
            <v>78.2</v>
          </cell>
          <cell r="D359">
            <v>0.71</v>
          </cell>
          <cell r="H359">
            <v>15.45</v>
          </cell>
          <cell r="M359">
            <v>43.42</v>
          </cell>
          <cell r="O359">
            <v>62.040000000000006</v>
          </cell>
          <cell r="P359">
            <v>18.620000000000005</v>
          </cell>
        </row>
        <row r="360">
          <cell r="B360" t="str">
            <v>205 430</v>
          </cell>
          <cell r="C360">
            <v>8774.31</v>
          </cell>
          <cell r="D360">
            <v>372.85</v>
          </cell>
          <cell r="E360">
            <v>59.31</v>
          </cell>
          <cell r="H360">
            <v>479.36</v>
          </cell>
          <cell r="M360">
            <v>5642.5</v>
          </cell>
          <cell r="O360">
            <v>7862.7899999999991</v>
          </cell>
          <cell r="P360">
            <v>2220.2899999999991</v>
          </cell>
        </row>
        <row r="361">
          <cell r="B361" t="str">
            <v>205 431</v>
          </cell>
          <cell r="C361">
            <v>164.33</v>
          </cell>
          <cell r="D361">
            <v>31.17</v>
          </cell>
          <cell r="H361">
            <v>19.489999999999998</v>
          </cell>
          <cell r="M361">
            <v>96.25</v>
          </cell>
          <cell r="O361">
            <v>113.67000000000002</v>
          </cell>
          <cell r="P361">
            <v>17.420000000000016</v>
          </cell>
        </row>
        <row r="362">
          <cell r="B362" t="str">
            <v>205 432</v>
          </cell>
          <cell r="C362">
            <v>77.239999999999995</v>
          </cell>
          <cell r="D362">
            <v>12.57</v>
          </cell>
          <cell r="K362">
            <v>18.57</v>
          </cell>
          <cell r="M362">
            <v>56.09</v>
          </cell>
          <cell r="O362">
            <v>46.099999999999994</v>
          </cell>
          <cell r="P362">
            <v>-9.9900000000000091</v>
          </cell>
        </row>
        <row r="363">
          <cell r="B363" t="str">
            <v>205 433</v>
          </cell>
          <cell r="C363">
            <v>188.07</v>
          </cell>
          <cell r="D363">
            <v>5.29</v>
          </cell>
          <cell r="E363">
            <v>0.53</v>
          </cell>
          <cell r="H363">
            <v>15.45</v>
          </cell>
          <cell r="M363">
            <v>191.82999999999998</v>
          </cell>
          <cell r="O363">
            <v>166.79999999999998</v>
          </cell>
          <cell r="P363">
            <v>-25.03</v>
          </cell>
        </row>
        <row r="364">
          <cell r="B364" t="str">
            <v>205 451</v>
          </cell>
          <cell r="C364">
            <v>1838.34</v>
          </cell>
          <cell r="D364">
            <v>475.95</v>
          </cell>
          <cell r="M364">
            <v>951.08</v>
          </cell>
          <cell r="O364">
            <v>1362.3899999999999</v>
          </cell>
          <cell r="P364">
            <v>411.30999999999983</v>
          </cell>
        </row>
        <row r="365">
          <cell r="B365" t="str">
            <v>205 453</v>
          </cell>
          <cell r="C365">
            <v>4006.29</v>
          </cell>
          <cell r="D365">
            <v>598.47</v>
          </cell>
          <cell r="E365">
            <v>5.01</v>
          </cell>
          <cell r="G365">
            <v>194.63</v>
          </cell>
          <cell r="H365">
            <v>400.45</v>
          </cell>
          <cell r="M365">
            <v>2818.75</v>
          </cell>
          <cell r="O365">
            <v>2807.73</v>
          </cell>
          <cell r="P365">
            <v>-11.019999999999982</v>
          </cell>
        </row>
        <row r="366">
          <cell r="B366" t="str">
            <v>205 487</v>
          </cell>
          <cell r="C366">
            <v>615.63</v>
          </cell>
          <cell r="D366">
            <v>36.770000000000003</v>
          </cell>
          <cell r="H366">
            <v>26.47</v>
          </cell>
          <cell r="K366">
            <v>39.08</v>
          </cell>
          <cell r="M366">
            <v>402.08</v>
          </cell>
          <cell r="O366">
            <v>513.30999999999995</v>
          </cell>
          <cell r="P366">
            <v>111.22999999999996</v>
          </cell>
        </row>
        <row r="367">
          <cell r="B367" t="str">
            <v>205 488</v>
          </cell>
          <cell r="C367">
            <v>1580.66</v>
          </cell>
          <cell r="D367">
            <v>574.26</v>
          </cell>
          <cell r="M367">
            <v>894.67</v>
          </cell>
          <cell r="O367">
            <v>1006.4000000000001</v>
          </cell>
          <cell r="P367">
            <v>111.73000000000013</v>
          </cell>
        </row>
        <row r="368">
          <cell r="B368" t="str">
            <v>205 489</v>
          </cell>
          <cell r="C368">
            <v>161.94999999999999</v>
          </cell>
          <cell r="D368">
            <v>52.56</v>
          </cell>
          <cell r="H368">
            <v>36.35</v>
          </cell>
          <cell r="M368">
            <v>82.5</v>
          </cell>
          <cell r="O368">
            <v>73.039999999999992</v>
          </cell>
          <cell r="P368">
            <v>-9.460000000000008</v>
          </cell>
        </row>
        <row r="369">
          <cell r="B369" t="str">
            <v>205 490</v>
          </cell>
          <cell r="C369">
            <v>1566</v>
          </cell>
          <cell r="D369">
            <v>574.69000000000005</v>
          </cell>
          <cell r="M369">
            <v>1028.5</v>
          </cell>
          <cell r="O369">
            <v>991.31</v>
          </cell>
          <cell r="P369">
            <v>-37.190000000000055</v>
          </cell>
        </row>
        <row r="370">
          <cell r="B370" t="str">
            <v>205 491</v>
          </cell>
          <cell r="C370">
            <v>238.24</v>
          </cell>
          <cell r="D370">
            <v>12.05</v>
          </cell>
          <cell r="K370">
            <v>27.65</v>
          </cell>
          <cell r="M370">
            <v>78.67</v>
          </cell>
          <cell r="O370">
            <v>198.54000000000002</v>
          </cell>
          <cell r="P370">
            <v>119.87000000000002</v>
          </cell>
        </row>
        <row r="371">
          <cell r="B371" t="str">
            <v>205 492</v>
          </cell>
          <cell r="C371">
            <v>408.28</v>
          </cell>
          <cell r="D371">
            <v>9.67</v>
          </cell>
          <cell r="E371">
            <v>1.24</v>
          </cell>
          <cell r="H371">
            <v>12.93</v>
          </cell>
          <cell r="M371">
            <v>290.83</v>
          </cell>
          <cell r="O371">
            <v>384.44</v>
          </cell>
          <cell r="P371">
            <v>93.610000000000014</v>
          </cell>
        </row>
        <row r="372">
          <cell r="B372" t="str">
            <v>205 493</v>
          </cell>
          <cell r="C372">
            <v>714.8</v>
          </cell>
          <cell r="D372">
            <v>60.03</v>
          </cell>
          <cell r="E372">
            <v>0.36</v>
          </cell>
          <cell r="H372">
            <v>70.22</v>
          </cell>
          <cell r="M372">
            <v>489.67</v>
          </cell>
          <cell r="O372">
            <v>584.18999999999994</v>
          </cell>
          <cell r="P372">
            <v>94.519999999999925</v>
          </cell>
        </row>
        <row r="373">
          <cell r="B373" t="str">
            <v>205 494</v>
          </cell>
          <cell r="C373">
            <v>124.71</v>
          </cell>
          <cell r="D373">
            <v>8.9</v>
          </cell>
          <cell r="H373">
            <v>9.7899999999999991</v>
          </cell>
          <cell r="M373">
            <v>192.17</v>
          </cell>
          <cell r="O373">
            <v>106.02</v>
          </cell>
          <cell r="P373">
            <v>-86.149999999999991</v>
          </cell>
        </row>
        <row r="374">
          <cell r="B374" t="str">
            <v>205 495</v>
          </cell>
          <cell r="C374">
            <v>189.19</v>
          </cell>
          <cell r="D374">
            <v>14.35</v>
          </cell>
          <cell r="E374">
            <v>1.88</v>
          </cell>
          <cell r="H374">
            <v>16.03</v>
          </cell>
          <cell r="M374">
            <v>168.58999999999997</v>
          </cell>
          <cell r="O374">
            <v>156.93</v>
          </cell>
          <cell r="P374">
            <v>-11.659999999999968</v>
          </cell>
        </row>
        <row r="375">
          <cell r="B375" t="str">
            <v>205 496</v>
          </cell>
          <cell r="C375">
            <v>9440.9500000000007</v>
          </cell>
          <cell r="D375">
            <v>400.46</v>
          </cell>
          <cell r="G375">
            <v>2210.5</v>
          </cell>
          <cell r="H375">
            <v>1732.11</v>
          </cell>
          <cell r="M375">
            <v>2290.75</v>
          </cell>
          <cell r="O375">
            <v>5097.880000000001</v>
          </cell>
          <cell r="P375">
            <v>2807.130000000001</v>
          </cell>
        </row>
        <row r="376">
          <cell r="B376" t="str">
            <v>205 510</v>
          </cell>
          <cell r="C376">
            <v>185.58</v>
          </cell>
          <cell r="D376">
            <v>28.14</v>
          </cell>
          <cell r="M376">
            <v>102.17</v>
          </cell>
          <cell r="O376">
            <v>157.44</v>
          </cell>
          <cell r="P376">
            <v>55.269999999999996</v>
          </cell>
        </row>
        <row r="377">
          <cell r="B377" t="str">
            <v>205 511</v>
          </cell>
          <cell r="C377">
            <v>1248</v>
          </cell>
          <cell r="J377">
            <v>1041.33</v>
          </cell>
          <cell r="M377">
            <v>66.92</v>
          </cell>
          <cell r="O377">
            <v>206.67000000000007</v>
          </cell>
          <cell r="P377">
            <v>139.75000000000006</v>
          </cell>
        </row>
        <row r="378">
          <cell r="B378" t="str">
            <v>205 512</v>
          </cell>
          <cell r="C378">
            <v>277.64999999999998</v>
          </cell>
          <cell r="E378">
            <v>4.72</v>
          </cell>
          <cell r="M378">
            <v>110</v>
          </cell>
          <cell r="O378">
            <v>272.92999999999995</v>
          </cell>
          <cell r="P378">
            <v>162.92999999999995</v>
          </cell>
        </row>
        <row r="379">
          <cell r="B379" t="str">
            <v>205 513</v>
          </cell>
          <cell r="C379">
            <v>376.4</v>
          </cell>
          <cell r="D379">
            <v>32.200000000000003</v>
          </cell>
          <cell r="H379">
            <v>33.74</v>
          </cell>
          <cell r="M379">
            <v>239.83</v>
          </cell>
          <cell r="O379">
            <v>310.45999999999998</v>
          </cell>
          <cell r="P379">
            <v>70.629999999999967</v>
          </cell>
        </row>
        <row r="380">
          <cell r="B380" t="str">
            <v>205 514</v>
          </cell>
          <cell r="C380">
            <v>179.71</v>
          </cell>
          <cell r="D380">
            <v>30.92</v>
          </cell>
          <cell r="H380">
            <v>18.73</v>
          </cell>
          <cell r="M380">
            <v>119.17</v>
          </cell>
          <cell r="O380">
            <v>130.06</v>
          </cell>
          <cell r="P380">
            <v>10.89</v>
          </cell>
        </row>
        <row r="381">
          <cell r="B381" t="str">
            <v>205 518</v>
          </cell>
          <cell r="C381">
            <v>222.18</v>
          </cell>
          <cell r="D381">
            <v>5.79</v>
          </cell>
          <cell r="E381">
            <v>2.04</v>
          </cell>
          <cell r="H381">
            <v>11.33</v>
          </cell>
          <cell r="M381">
            <v>172.67</v>
          </cell>
          <cell r="O381">
            <v>203.02</v>
          </cell>
          <cell r="P381">
            <v>30.350000000000023</v>
          </cell>
        </row>
        <row r="382">
          <cell r="B382" t="str">
            <v>205 519</v>
          </cell>
          <cell r="C382">
            <v>346.56</v>
          </cell>
          <cell r="D382">
            <v>21.88</v>
          </cell>
          <cell r="M382">
            <v>53.16</v>
          </cell>
          <cell r="O382">
            <v>324.68</v>
          </cell>
          <cell r="P382">
            <v>271.52</v>
          </cell>
        </row>
        <row r="383">
          <cell r="B383" t="str">
            <v>205 569</v>
          </cell>
          <cell r="C383">
            <v>47.22</v>
          </cell>
          <cell r="D383">
            <v>3.75</v>
          </cell>
          <cell r="M383">
            <v>74.41</v>
          </cell>
          <cell r="O383">
            <v>43.47</v>
          </cell>
          <cell r="P383">
            <v>-30.939999999999998</v>
          </cell>
        </row>
        <row r="384">
          <cell r="B384" t="str">
            <v>205 570</v>
          </cell>
          <cell r="C384">
            <v>4430.87</v>
          </cell>
          <cell r="D384">
            <v>1389.94</v>
          </cell>
          <cell r="E384">
            <v>11.52</v>
          </cell>
          <cell r="M384">
            <v>2896.92</v>
          </cell>
          <cell r="O384">
            <v>3029.41</v>
          </cell>
          <cell r="P384">
            <v>132.48999999999978</v>
          </cell>
        </row>
        <row r="385">
          <cell r="B385" t="str">
            <v>205 571</v>
          </cell>
          <cell r="C385">
            <v>48</v>
          </cell>
          <cell r="D385">
            <v>1.88</v>
          </cell>
          <cell r="M385">
            <v>59.25</v>
          </cell>
          <cell r="O385">
            <v>46.12</v>
          </cell>
          <cell r="P385">
            <v>-13.130000000000003</v>
          </cell>
        </row>
        <row r="386">
          <cell r="B386" t="str">
            <v>205 572</v>
          </cell>
          <cell r="C386">
            <v>185.46</v>
          </cell>
          <cell r="D386">
            <v>11.06</v>
          </cell>
          <cell r="H386">
            <v>12.76</v>
          </cell>
          <cell r="M386">
            <v>68.08</v>
          </cell>
          <cell r="O386">
            <v>161.64000000000001</v>
          </cell>
          <cell r="P386">
            <v>93.560000000000016</v>
          </cell>
        </row>
        <row r="387">
          <cell r="B387" t="str">
            <v>205 573</v>
          </cell>
          <cell r="C387">
            <v>86.76</v>
          </cell>
          <cell r="D387">
            <v>0.71</v>
          </cell>
          <cell r="M387">
            <v>63.83</v>
          </cell>
          <cell r="O387">
            <v>86.050000000000011</v>
          </cell>
          <cell r="P387">
            <v>22.220000000000013</v>
          </cell>
        </row>
        <row r="388">
          <cell r="B388" t="str">
            <v>205 576</v>
          </cell>
          <cell r="C388">
            <v>2171.5</v>
          </cell>
          <cell r="D388">
            <v>234.9</v>
          </cell>
          <cell r="H388">
            <v>115.88</v>
          </cell>
          <cell r="M388">
            <v>1317.75</v>
          </cell>
          <cell r="O388">
            <v>1820.72</v>
          </cell>
          <cell r="P388">
            <v>502.97</v>
          </cell>
        </row>
        <row r="389">
          <cell r="B389" t="str">
            <v>205 578</v>
          </cell>
          <cell r="C389">
            <v>3239.16</v>
          </cell>
          <cell r="D389">
            <v>139.78</v>
          </cell>
          <cell r="E389">
            <v>0.67</v>
          </cell>
          <cell r="H389">
            <v>364.75</v>
          </cell>
          <cell r="M389">
            <v>1353.5900000000001</v>
          </cell>
          <cell r="O389">
            <v>2733.96</v>
          </cell>
          <cell r="P389">
            <v>1380.37</v>
          </cell>
        </row>
        <row r="390">
          <cell r="B390" t="str">
            <v>205 580</v>
          </cell>
          <cell r="C390">
            <v>631.67999999999995</v>
          </cell>
          <cell r="D390">
            <v>78.010000000000005</v>
          </cell>
          <cell r="E390">
            <v>0.62</v>
          </cell>
          <cell r="H390">
            <v>79.849999999999994</v>
          </cell>
          <cell r="M390">
            <v>304.33</v>
          </cell>
          <cell r="O390">
            <v>473.19999999999993</v>
          </cell>
          <cell r="P390">
            <v>168.86999999999995</v>
          </cell>
        </row>
        <row r="391">
          <cell r="B391" t="str">
            <v>205 583</v>
          </cell>
          <cell r="C391">
            <v>504.82</v>
          </cell>
          <cell r="D391">
            <v>17.03</v>
          </cell>
          <cell r="E391">
            <v>8.16</v>
          </cell>
          <cell r="H391">
            <v>15.86</v>
          </cell>
          <cell r="M391">
            <v>482</v>
          </cell>
          <cell r="O391">
            <v>463.77</v>
          </cell>
          <cell r="P391">
            <v>-18.230000000000018</v>
          </cell>
        </row>
        <row r="392">
          <cell r="A392" t="str">
            <v>Total SAM LABIGNE EQUIPEMENT</v>
          </cell>
          <cell r="C392">
            <v>133223.63</v>
          </cell>
          <cell r="D392">
            <v>21034.739999999994</v>
          </cell>
          <cell r="E392">
            <v>338.11000000000007</v>
          </cell>
          <cell r="F392">
            <v>834.06</v>
          </cell>
          <cell r="G392">
            <v>4522.92</v>
          </cell>
          <cell r="H392">
            <v>19391.700000000008</v>
          </cell>
          <cell r="J392">
            <v>1041.33</v>
          </cell>
          <cell r="K392">
            <v>85.3</v>
          </cell>
          <cell r="M392">
            <v>70658.61</v>
          </cell>
          <cell r="O392">
            <v>85975.47</v>
          </cell>
          <cell r="P392">
            <v>15316.860000000002</v>
          </cell>
        </row>
        <row r="393">
          <cell r="A393" t="str">
            <v>SANCHEZ S.A.S</v>
          </cell>
          <cell r="B393" t="str">
            <v>205 446</v>
          </cell>
          <cell r="C393">
            <v>108</v>
          </cell>
          <cell r="D393">
            <v>19.47</v>
          </cell>
          <cell r="M393">
            <v>74.59</v>
          </cell>
          <cell r="O393">
            <v>88.53</v>
          </cell>
          <cell r="P393">
            <v>13.939999999999998</v>
          </cell>
        </row>
        <row r="394">
          <cell r="B394" t="str">
            <v>205 447</v>
          </cell>
          <cell r="C394">
            <v>964.4</v>
          </cell>
          <cell r="D394">
            <v>321.35000000000002</v>
          </cell>
          <cell r="M394">
            <v>214.83999999999997</v>
          </cell>
          <cell r="O394">
            <v>643.04999999999995</v>
          </cell>
          <cell r="P394">
            <v>428.21</v>
          </cell>
        </row>
        <row r="395">
          <cell r="B395" t="str">
            <v>205 448</v>
          </cell>
          <cell r="C395">
            <v>86.6</v>
          </cell>
          <cell r="D395">
            <v>10.71</v>
          </cell>
          <cell r="M395">
            <v>38.75</v>
          </cell>
          <cell r="O395">
            <v>75.889999999999986</v>
          </cell>
          <cell r="P395">
            <v>37.139999999999986</v>
          </cell>
        </row>
        <row r="396">
          <cell r="B396" t="str">
            <v>205 449</v>
          </cell>
          <cell r="C396">
            <v>337.26</v>
          </cell>
          <cell r="D396">
            <v>114.86</v>
          </cell>
          <cell r="M396">
            <v>159.07999999999998</v>
          </cell>
          <cell r="O396">
            <v>222.39999999999998</v>
          </cell>
          <cell r="P396">
            <v>63.319999999999993</v>
          </cell>
        </row>
        <row r="397">
          <cell r="B397" t="str">
            <v>205 450</v>
          </cell>
          <cell r="C397">
            <v>86.6</v>
          </cell>
          <cell r="D397">
            <v>14.17</v>
          </cell>
          <cell r="M397">
            <v>48.34</v>
          </cell>
          <cell r="O397">
            <v>72.429999999999993</v>
          </cell>
          <cell r="P397">
            <v>24.089999999999989</v>
          </cell>
        </row>
        <row r="398">
          <cell r="B398" t="str">
            <v>205 521</v>
          </cell>
          <cell r="C398">
            <v>319.8</v>
          </cell>
          <cell r="D398">
            <v>215.1</v>
          </cell>
          <cell r="M398">
            <v>102.08</v>
          </cell>
          <cell r="O398">
            <v>104.70000000000002</v>
          </cell>
          <cell r="P398">
            <v>2.6200000000000188</v>
          </cell>
        </row>
        <row r="399">
          <cell r="B399" t="str">
            <v>205 522</v>
          </cell>
          <cell r="C399">
            <v>266.10000000000002</v>
          </cell>
          <cell r="D399">
            <v>79.099999999999994</v>
          </cell>
          <cell r="M399">
            <v>83</v>
          </cell>
          <cell r="O399">
            <v>187.00000000000003</v>
          </cell>
          <cell r="P399">
            <v>104.00000000000003</v>
          </cell>
        </row>
        <row r="400">
          <cell r="B400" t="str">
            <v>205 523</v>
          </cell>
          <cell r="C400">
            <v>1150</v>
          </cell>
          <cell r="D400">
            <v>652.61</v>
          </cell>
          <cell r="M400">
            <v>496.17</v>
          </cell>
          <cell r="O400">
            <v>497.39</v>
          </cell>
          <cell r="P400">
            <v>1.2199999999999704</v>
          </cell>
        </row>
        <row r="401">
          <cell r="B401" t="str">
            <v>205 524</v>
          </cell>
          <cell r="C401">
            <v>228</v>
          </cell>
          <cell r="D401">
            <v>67.63</v>
          </cell>
          <cell r="M401">
            <v>90.59</v>
          </cell>
          <cell r="O401">
            <v>160.37</v>
          </cell>
          <cell r="P401">
            <v>69.78</v>
          </cell>
        </row>
        <row r="402">
          <cell r="B402" t="str">
            <v>205 525</v>
          </cell>
          <cell r="C402">
            <v>225.6</v>
          </cell>
          <cell r="D402">
            <v>177.98</v>
          </cell>
          <cell r="M402">
            <v>119.25</v>
          </cell>
          <cell r="O402">
            <v>47.620000000000005</v>
          </cell>
          <cell r="P402">
            <v>-71.63</v>
          </cell>
        </row>
        <row r="403">
          <cell r="A403" t="str">
            <v>Total SANCHEZ S.A.S</v>
          </cell>
          <cell r="C403">
            <v>3772.3599999999997</v>
          </cell>
          <cell r="D403">
            <v>1672.98</v>
          </cell>
          <cell r="M403">
            <v>1426.6899999999998</v>
          </cell>
          <cell r="O403">
            <v>2099.3799999999997</v>
          </cell>
          <cell r="P403">
            <v>672.68999999999994</v>
          </cell>
        </row>
        <row r="404">
          <cell r="A404" t="str">
            <v>ZALKIN ANDRE</v>
          </cell>
          <cell r="B404" t="str">
            <v>205 349</v>
          </cell>
          <cell r="C404">
            <v>402.4</v>
          </cell>
          <cell r="D404">
            <v>31.22</v>
          </cell>
          <cell r="H404">
            <v>32.450000000000003</v>
          </cell>
          <cell r="M404">
            <v>132.75</v>
          </cell>
          <cell r="O404">
            <v>338.72999999999996</v>
          </cell>
          <cell r="P404">
            <v>205.97999999999996</v>
          </cell>
        </row>
        <row r="405">
          <cell r="B405" t="str">
            <v>205 406</v>
          </cell>
          <cell r="C405">
            <v>1581</v>
          </cell>
          <cell r="D405">
            <v>646.32000000000005</v>
          </cell>
          <cell r="H405">
            <v>125.66</v>
          </cell>
          <cell r="M405">
            <v>489.57</v>
          </cell>
          <cell r="O405">
            <v>809.02</v>
          </cell>
          <cell r="P405">
            <v>319.45</v>
          </cell>
        </row>
        <row r="406">
          <cell r="B406" t="str">
            <v>205 407</v>
          </cell>
          <cell r="C406">
            <v>1378.75</v>
          </cell>
          <cell r="D406">
            <v>533.28</v>
          </cell>
          <cell r="M406">
            <v>759.91</v>
          </cell>
          <cell r="O406">
            <v>845.47</v>
          </cell>
          <cell r="P406">
            <v>85.560000000000059</v>
          </cell>
        </row>
        <row r="407">
          <cell r="B407" t="str">
            <v>205 415</v>
          </cell>
          <cell r="C407">
            <v>3364.42</v>
          </cell>
          <cell r="D407">
            <v>1895.56</v>
          </cell>
          <cell r="M407">
            <v>2092.25</v>
          </cell>
          <cell r="O407">
            <v>1468.8600000000001</v>
          </cell>
          <cell r="P407">
            <v>-623.38999999999987</v>
          </cell>
        </row>
        <row r="408">
          <cell r="B408" t="str">
            <v>205 416</v>
          </cell>
          <cell r="C408">
            <v>2065.86</v>
          </cell>
          <cell r="D408">
            <v>620.71</v>
          </cell>
          <cell r="H408">
            <v>139.05000000000001</v>
          </cell>
          <cell r="M408">
            <v>1298</v>
          </cell>
          <cell r="O408">
            <v>1306.1000000000001</v>
          </cell>
          <cell r="P408">
            <v>8.1000000000001364</v>
          </cell>
        </row>
        <row r="409">
          <cell r="B409" t="str">
            <v>205 436</v>
          </cell>
          <cell r="C409">
            <v>459.64</v>
          </cell>
          <cell r="D409">
            <v>62.48</v>
          </cell>
          <cell r="M409">
            <v>249.58</v>
          </cell>
          <cell r="O409">
            <v>397.15999999999997</v>
          </cell>
          <cell r="P409">
            <v>147.57999999999996</v>
          </cell>
        </row>
        <row r="410">
          <cell r="B410" t="str">
            <v>205 477</v>
          </cell>
          <cell r="C410">
            <v>200.51</v>
          </cell>
          <cell r="D410">
            <v>42.02</v>
          </cell>
          <cell r="M410">
            <v>77.17</v>
          </cell>
          <cell r="O410">
            <v>158.48999999999998</v>
          </cell>
          <cell r="P410">
            <v>81.319999999999979</v>
          </cell>
        </row>
        <row r="411">
          <cell r="B411" t="str">
            <v>205 478</v>
          </cell>
          <cell r="C411">
            <v>198.6</v>
          </cell>
          <cell r="D411">
            <v>8.56</v>
          </cell>
          <cell r="M411">
            <v>196.83</v>
          </cell>
          <cell r="O411">
            <v>190.04</v>
          </cell>
          <cell r="P411">
            <v>-6.7900000000000205</v>
          </cell>
        </row>
        <row r="412">
          <cell r="B412" t="str">
            <v>205 479</v>
          </cell>
          <cell r="C412">
            <v>2986.8</v>
          </cell>
          <cell r="D412">
            <v>349.25</v>
          </cell>
          <cell r="M412">
            <v>2563.37</v>
          </cell>
          <cell r="O412">
            <v>2637.55</v>
          </cell>
          <cell r="P412">
            <v>74.180000000000291</v>
          </cell>
        </row>
        <row r="413">
          <cell r="B413" t="str">
            <v>205 480</v>
          </cell>
          <cell r="C413">
            <v>113.31</v>
          </cell>
          <cell r="D413">
            <v>4.53</v>
          </cell>
          <cell r="M413">
            <v>73</v>
          </cell>
          <cell r="O413">
            <v>108.78</v>
          </cell>
          <cell r="P413">
            <v>35.78</v>
          </cell>
        </row>
        <row r="414">
          <cell r="B414" t="str">
            <v>205 481</v>
          </cell>
          <cell r="C414">
            <v>2020.19</v>
          </cell>
          <cell r="D414">
            <v>370.99</v>
          </cell>
          <cell r="M414">
            <v>615.5</v>
          </cell>
          <cell r="O414">
            <v>1649.2</v>
          </cell>
          <cell r="P414">
            <v>1033.7</v>
          </cell>
        </row>
        <row r="415">
          <cell r="B415" t="str">
            <v>205 482</v>
          </cell>
          <cell r="C415">
            <v>1317.09</v>
          </cell>
          <cell r="D415">
            <v>178.24</v>
          </cell>
          <cell r="E415">
            <v>2.54</v>
          </cell>
          <cell r="M415">
            <v>801.25</v>
          </cell>
          <cell r="O415">
            <v>1136.31</v>
          </cell>
          <cell r="P415">
            <v>335.05999999999995</v>
          </cell>
        </row>
        <row r="416">
          <cell r="B416" t="str">
            <v>205 483</v>
          </cell>
          <cell r="C416">
            <v>796.99</v>
          </cell>
          <cell r="D416">
            <v>410.91</v>
          </cell>
          <cell r="M416">
            <v>392</v>
          </cell>
          <cell r="O416">
            <v>386.08</v>
          </cell>
          <cell r="P416">
            <v>-5.9200000000000159</v>
          </cell>
        </row>
        <row r="417">
          <cell r="B417" t="str">
            <v>205 484</v>
          </cell>
          <cell r="C417">
            <v>567.83000000000004</v>
          </cell>
          <cell r="D417">
            <v>95.57</v>
          </cell>
          <cell r="M417">
            <v>279.33</v>
          </cell>
          <cell r="O417">
            <v>472.26000000000005</v>
          </cell>
          <cell r="P417">
            <v>192.93000000000006</v>
          </cell>
        </row>
        <row r="418">
          <cell r="B418" t="str">
            <v>205 486</v>
          </cell>
          <cell r="C418">
            <v>159.9</v>
          </cell>
          <cell r="D418">
            <v>20.25</v>
          </cell>
          <cell r="M418">
            <v>116.74</v>
          </cell>
          <cell r="O418">
            <v>139.65</v>
          </cell>
          <cell r="P418">
            <v>22.910000000000011</v>
          </cell>
        </row>
        <row r="419">
          <cell r="B419" t="str">
            <v>205 537</v>
          </cell>
          <cell r="C419">
            <v>305.2</v>
          </cell>
          <cell r="D419">
            <v>26.2</v>
          </cell>
          <cell r="H419">
            <v>39.14</v>
          </cell>
          <cell r="M419">
            <v>112.36</v>
          </cell>
          <cell r="O419">
            <v>239.85999999999999</v>
          </cell>
          <cell r="P419">
            <v>127.49999999999999</v>
          </cell>
        </row>
        <row r="420">
          <cell r="B420" t="str">
            <v>205 538</v>
          </cell>
          <cell r="C420">
            <v>867.5</v>
          </cell>
          <cell r="D420">
            <v>44.49</v>
          </cell>
          <cell r="H420">
            <v>123.6</v>
          </cell>
          <cell r="M420">
            <v>401.62</v>
          </cell>
          <cell r="O420">
            <v>699.41</v>
          </cell>
          <cell r="P420">
            <v>297.78999999999996</v>
          </cell>
        </row>
        <row r="421">
          <cell r="B421" t="str">
            <v>205 539</v>
          </cell>
          <cell r="C421">
            <v>787.8</v>
          </cell>
          <cell r="D421">
            <v>136.49</v>
          </cell>
          <cell r="M421">
            <v>468.25</v>
          </cell>
          <cell r="O421">
            <v>651.30999999999995</v>
          </cell>
          <cell r="P421">
            <v>183.05999999999995</v>
          </cell>
        </row>
        <row r="422">
          <cell r="B422" t="str">
            <v>205 541</v>
          </cell>
          <cell r="C422">
            <v>300.39999999999998</v>
          </cell>
          <cell r="D422">
            <v>15.13</v>
          </cell>
          <cell r="M422">
            <v>318</v>
          </cell>
          <cell r="O422">
            <v>285.27</v>
          </cell>
          <cell r="P422">
            <v>-32.730000000000018</v>
          </cell>
        </row>
        <row r="423">
          <cell r="B423" t="str">
            <v>205 542</v>
          </cell>
          <cell r="C423">
            <v>319.39999999999998</v>
          </cell>
          <cell r="D423">
            <v>75.39</v>
          </cell>
          <cell r="H423">
            <v>45.32</v>
          </cell>
          <cell r="M423">
            <v>163.62</v>
          </cell>
          <cell r="O423">
            <v>198.68999999999997</v>
          </cell>
          <cell r="P423">
            <v>35.069999999999965</v>
          </cell>
        </row>
        <row r="424">
          <cell r="B424" t="str">
            <v>205 543</v>
          </cell>
          <cell r="C424">
            <v>544.20000000000005</v>
          </cell>
          <cell r="D424">
            <v>187.21</v>
          </cell>
          <cell r="H424">
            <v>123.6</v>
          </cell>
          <cell r="M424">
            <v>200.57</v>
          </cell>
          <cell r="O424">
            <v>233.39000000000004</v>
          </cell>
          <cell r="P424">
            <v>32.82000000000005</v>
          </cell>
        </row>
        <row r="425">
          <cell r="B425" t="str">
            <v>205 544</v>
          </cell>
          <cell r="C425">
            <v>539.4</v>
          </cell>
          <cell r="D425">
            <v>106.86</v>
          </cell>
          <cell r="H425">
            <v>47.38</v>
          </cell>
          <cell r="M425">
            <v>193.11</v>
          </cell>
          <cell r="O425">
            <v>385.15999999999997</v>
          </cell>
          <cell r="P425">
            <v>192.04999999999995</v>
          </cell>
        </row>
        <row r="426">
          <cell r="B426" t="str">
            <v>205 558</v>
          </cell>
          <cell r="C426">
            <v>503.46</v>
          </cell>
          <cell r="D426">
            <v>67.08</v>
          </cell>
          <cell r="M426">
            <v>138.25</v>
          </cell>
          <cell r="O426">
            <v>436.38</v>
          </cell>
          <cell r="P426">
            <v>298.13</v>
          </cell>
        </row>
        <row r="427">
          <cell r="B427" t="str">
            <v>205 559</v>
          </cell>
          <cell r="C427">
            <v>441.58</v>
          </cell>
          <cell r="D427">
            <v>58.65</v>
          </cell>
          <cell r="M427">
            <v>261.33000000000004</v>
          </cell>
          <cell r="O427">
            <v>382.93</v>
          </cell>
          <cell r="P427">
            <v>121.59999999999997</v>
          </cell>
        </row>
        <row r="428">
          <cell r="B428" t="str">
            <v>205 561</v>
          </cell>
          <cell r="C428">
            <v>952.09</v>
          </cell>
          <cell r="D428">
            <v>125.76</v>
          </cell>
          <cell r="M428">
            <v>259.5</v>
          </cell>
          <cell r="O428">
            <v>826.33</v>
          </cell>
          <cell r="P428">
            <v>566.83000000000004</v>
          </cell>
        </row>
        <row r="429">
          <cell r="B429" t="str">
            <v>205 562</v>
          </cell>
          <cell r="C429">
            <v>449.9</v>
          </cell>
          <cell r="M429">
            <v>13.75</v>
          </cell>
          <cell r="O429">
            <v>449.9</v>
          </cell>
          <cell r="P429">
            <v>436.15</v>
          </cell>
        </row>
        <row r="430">
          <cell r="B430" t="str">
            <v>205 563</v>
          </cell>
          <cell r="C430">
            <v>551.27</v>
          </cell>
          <cell r="D430">
            <v>48.12</v>
          </cell>
          <cell r="M430">
            <v>446</v>
          </cell>
          <cell r="O430">
            <v>503.15</v>
          </cell>
          <cell r="P430">
            <v>57.149999999999977</v>
          </cell>
        </row>
        <row r="431">
          <cell r="B431" t="str">
            <v>205 564</v>
          </cell>
          <cell r="C431">
            <v>782.34</v>
          </cell>
          <cell r="D431">
            <v>69.819999999999993</v>
          </cell>
          <cell r="M431">
            <v>476.33</v>
          </cell>
          <cell r="O431">
            <v>712.52</v>
          </cell>
          <cell r="P431">
            <v>236.19</v>
          </cell>
        </row>
        <row r="432">
          <cell r="A432" t="str">
            <v>Total ZALKIN ANDRE</v>
          </cell>
          <cell r="C432">
            <v>24957.830000000013</v>
          </cell>
          <cell r="D432">
            <v>6231.0899999999974</v>
          </cell>
          <cell r="E432">
            <v>2.54</v>
          </cell>
          <cell r="H432">
            <v>676.19999999999993</v>
          </cell>
          <cell r="M432">
            <v>13589.940000000002</v>
          </cell>
          <cell r="O432">
            <v>18048.000000000004</v>
          </cell>
          <cell r="P432">
            <v>4458.0600000000004</v>
          </cell>
        </row>
        <row r="433">
          <cell r="A433" t="str">
            <v>ASCA</v>
          </cell>
          <cell r="B433" t="str">
            <v>205 426</v>
          </cell>
          <cell r="C433">
            <v>469.4</v>
          </cell>
          <cell r="D433">
            <v>101.35</v>
          </cell>
          <cell r="H433">
            <v>87.51</v>
          </cell>
          <cell r="K433">
            <v>163.51</v>
          </cell>
          <cell r="M433">
            <v>138.75</v>
          </cell>
          <cell r="O433">
            <v>117.02999999999997</v>
          </cell>
          <cell r="P433">
            <v>-21.720000000000027</v>
          </cell>
        </row>
        <row r="434">
          <cell r="B434" t="str">
            <v>205 427</v>
          </cell>
          <cell r="C434">
            <v>413</v>
          </cell>
          <cell r="D434">
            <v>32.700000000000003</v>
          </cell>
          <cell r="E434">
            <v>33.9</v>
          </cell>
          <cell r="K434">
            <v>34.69</v>
          </cell>
          <cell r="M434">
            <v>378</v>
          </cell>
          <cell r="O434">
            <v>311.71000000000004</v>
          </cell>
          <cell r="P434">
            <v>-66.289999999999964</v>
          </cell>
        </row>
        <row r="435">
          <cell r="B435" t="str">
            <v>205 497</v>
          </cell>
          <cell r="C435">
            <v>2551.2399999999998</v>
          </cell>
          <cell r="D435">
            <v>252.19</v>
          </cell>
          <cell r="H435">
            <v>500.99</v>
          </cell>
          <cell r="K435">
            <v>407.73</v>
          </cell>
          <cell r="M435">
            <v>882.33</v>
          </cell>
          <cell r="O435">
            <v>1390.3299999999997</v>
          </cell>
          <cell r="P435">
            <v>507.99999999999966</v>
          </cell>
        </row>
        <row r="436">
          <cell r="A436" t="str">
            <v>Total ASCA</v>
          </cell>
          <cell r="C436">
            <v>3433.64</v>
          </cell>
          <cell r="D436">
            <v>386.24</v>
          </cell>
          <cell r="E436">
            <v>33.9</v>
          </cell>
          <cell r="H436">
            <v>588.5</v>
          </cell>
          <cell r="K436">
            <v>605.93000000000006</v>
          </cell>
          <cell r="M436">
            <v>1399.08</v>
          </cell>
          <cell r="O436">
            <v>1819.0699999999997</v>
          </cell>
          <cell r="P436">
            <v>419.98999999999967</v>
          </cell>
        </row>
        <row r="437">
          <cell r="A437" t="str">
            <v>BRUNO JEAN EURL</v>
          </cell>
          <cell r="B437" t="str">
            <v>205 526</v>
          </cell>
          <cell r="C437">
            <v>66.180000000000007</v>
          </cell>
          <cell r="D437">
            <v>22.01</v>
          </cell>
          <cell r="M437">
            <v>48.33</v>
          </cell>
          <cell r="O437">
            <v>44.17</v>
          </cell>
          <cell r="P437">
            <v>-4.1599999999999966</v>
          </cell>
        </row>
        <row r="438">
          <cell r="A438" t="str">
            <v>Total BRUNO JEAN EURL</v>
          </cell>
          <cell r="C438">
            <v>66.180000000000007</v>
          </cell>
          <cell r="D438">
            <v>22.01</v>
          </cell>
          <cell r="M438">
            <v>48.33</v>
          </cell>
          <cell r="O438">
            <v>44.17</v>
          </cell>
          <cell r="P438">
            <v>-4.1599999999999966</v>
          </cell>
        </row>
        <row r="439">
          <cell r="A439" t="str">
            <v>CMAT</v>
          </cell>
          <cell r="B439" t="str">
            <v>205 383</v>
          </cell>
          <cell r="C439">
            <v>438.55</v>
          </cell>
          <cell r="D439">
            <v>111.17</v>
          </cell>
          <cell r="K439">
            <v>32.549999999999997</v>
          </cell>
          <cell r="M439">
            <v>100.83</v>
          </cell>
          <cell r="O439">
            <v>294.83000000000004</v>
          </cell>
          <cell r="P439">
            <v>194.00000000000006</v>
          </cell>
        </row>
        <row r="440">
          <cell r="B440" t="str">
            <v>205 520</v>
          </cell>
          <cell r="C440">
            <v>1019.44</v>
          </cell>
          <cell r="D440">
            <v>352.68</v>
          </cell>
          <cell r="K440">
            <v>45.21</v>
          </cell>
          <cell r="M440">
            <v>474.08</v>
          </cell>
          <cell r="O440">
            <v>621.55000000000007</v>
          </cell>
          <cell r="P440">
            <v>147.47000000000008</v>
          </cell>
        </row>
        <row r="441">
          <cell r="A441" t="str">
            <v>Total CMAT</v>
          </cell>
          <cell r="C441">
            <v>1457.99</v>
          </cell>
          <cell r="D441">
            <v>463.85</v>
          </cell>
          <cell r="K441">
            <v>77.759999999999991</v>
          </cell>
          <cell r="M441">
            <v>574.91</v>
          </cell>
          <cell r="O441">
            <v>916.38000000000011</v>
          </cell>
          <cell r="P441">
            <v>341.47000000000014</v>
          </cell>
        </row>
        <row r="442">
          <cell r="A442" t="str">
            <v>DISTILLERIE BUSNEL SAS</v>
          </cell>
          <cell r="B442" t="str">
            <v>205 527</v>
          </cell>
          <cell r="C442">
            <v>592.5</v>
          </cell>
          <cell r="D442">
            <v>249.37</v>
          </cell>
          <cell r="M442">
            <v>144.83999999999997</v>
          </cell>
          <cell r="O442">
            <v>343.13</v>
          </cell>
          <cell r="P442">
            <v>198.29000000000002</v>
          </cell>
        </row>
        <row r="443">
          <cell r="B443" t="str">
            <v>205 531</v>
          </cell>
          <cell r="C443">
            <v>1537.92</v>
          </cell>
          <cell r="D443">
            <v>242.21</v>
          </cell>
          <cell r="E443">
            <v>7.91</v>
          </cell>
          <cell r="M443">
            <v>848.33999999999992</v>
          </cell>
          <cell r="O443">
            <v>1287.8000000000002</v>
          </cell>
          <cell r="P443">
            <v>439.46000000000026</v>
          </cell>
        </row>
        <row r="444">
          <cell r="A444" t="str">
            <v>Total DISTILLERIE BUSNEL SAS</v>
          </cell>
          <cell r="C444">
            <v>2130.42</v>
          </cell>
          <cell r="D444">
            <v>491.58000000000004</v>
          </cell>
          <cell r="E444">
            <v>7.91</v>
          </cell>
          <cell r="M444">
            <v>993.17999999999984</v>
          </cell>
          <cell r="O444">
            <v>1630.9300000000003</v>
          </cell>
          <cell r="P444">
            <v>637.75000000000023</v>
          </cell>
        </row>
        <row r="445">
          <cell r="A445" t="str">
            <v>ERPI</v>
          </cell>
          <cell r="B445" t="str">
            <v>205 434</v>
          </cell>
          <cell r="C445">
            <v>1083.3699999999999</v>
          </cell>
          <cell r="D445">
            <v>78.540000000000006</v>
          </cell>
          <cell r="E445">
            <v>0.64</v>
          </cell>
          <cell r="M445">
            <v>478.83</v>
          </cell>
          <cell r="O445">
            <v>1004.1899999999998</v>
          </cell>
          <cell r="P445">
            <v>525.3599999999999</v>
          </cell>
        </row>
        <row r="446">
          <cell r="B446" t="str">
            <v>205 457</v>
          </cell>
          <cell r="C446">
            <v>351.14</v>
          </cell>
          <cell r="D446">
            <v>143.07</v>
          </cell>
          <cell r="M446">
            <v>66.33</v>
          </cell>
          <cell r="O446">
            <v>208.07</v>
          </cell>
          <cell r="P446">
            <v>141.74</v>
          </cell>
        </row>
        <row r="447">
          <cell r="B447" t="str">
            <v>205 458</v>
          </cell>
          <cell r="C447">
            <v>364.36</v>
          </cell>
          <cell r="D447">
            <v>83.07</v>
          </cell>
          <cell r="E447">
            <v>0.43</v>
          </cell>
          <cell r="M447">
            <v>169.58999999999997</v>
          </cell>
          <cell r="O447">
            <v>280.86</v>
          </cell>
          <cell r="P447">
            <v>111.27000000000004</v>
          </cell>
        </row>
        <row r="448">
          <cell r="B448" t="str">
            <v>205 459</v>
          </cell>
          <cell r="C448">
            <v>931.61</v>
          </cell>
          <cell r="D448">
            <v>458.71</v>
          </cell>
          <cell r="M448">
            <v>283.92</v>
          </cell>
          <cell r="O448">
            <v>472.90000000000003</v>
          </cell>
          <cell r="P448">
            <v>188.98000000000002</v>
          </cell>
        </row>
        <row r="449">
          <cell r="B449" t="str">
            <v>205 460</v>
          </cell>
          <cell r="C449">
            <v>1306.8</v>
          </cell>
          <cell r="D449">
            <v>273.39</v>
          </cell>
          <cell r="M449">
            <v>564.25</v>
          </cell>
          <cell r="O449">
            <v>1033.4099999999999</v>
          </cell>
          <cell r="P449">
            <v>469.15999999999985</v>
          </cell>
        </row>
        <row r="450">
          <cell r="B450" t="str">
            <v>205 461</v>
          </cell>
          <cell r="C450">
            <v>114.17</v>
          </cell>
          <cell r="D450">
            <v>12.77</v>
          </cell>
          <cell r="M450">
            <v>62.41</v>
          </cell>
          <cell r="O450">
            <v>101.4</v>
          </cell>
          <cell r="P450">
            <v>38.990000000000009</v>
          </cell>
        </row>
        <row r="451">
          <cell r="B451" t="str">
            <v>205 462</v>
          </cell>
          <cell r="C451">
            <v>858.64</v>
          </cell>
          <cell r="D451">
            <v>146.37</v>
          </cell>
          <cell r="M451">
            <v>458.08</v>
          </cell>
          <cell r="O451">
            <v>712.27</v>
          </cell>
          <cell r="P451">
            <v>254.19</v>
          </cell>
        </row>
        <row r="452">
          <cell r="B452" t="str">
            <v>205 463</v>
          </cell>
          <cell r="C452">
            <v>259.04000000000002</v>
          </cell>
          <cell r="D452">
            <v>56.36</v>
          </cell>
          <cell r="M452">
            <v>276.83000000000004</v>
          </cell>
          <cell r="O452">
            <v>202.68</v>
          </cell>
          <cell r="P452">
            <v>-74.150000000000034</v>
          </cell>
        </row>
        <row r="453">
          <cell r="B453" t="str">
            <v>205 464</v>
          </cell>
          <cell r="C453">
            <v>669.49</v>
          </cell>
          <cell r="D453">
            <v>218.82</v>
          </cell>
          <cell r="M453">
            <v>213.25</v>
          </cell>
          <cell r="O453">
            <v>450.67</v>
          </cell>
          <cell r="P453">
            <v>237.42000000000002</v>
          </cell>
        </row>
        <row r="454">
          <cell r="B454" t="str">
            <v>205 465</v>
          </cell>
          <cell r="C454">
            <v>320</v>
          </cell>
          <cell r="D454">
            <v>36.630000000000003</v>
          </cell>
          <cell r="M454">
            <v>145.66999999999999</v>
          </cell>
          <cell r="O454">
            <v>283.37</v>
          </cell>
          <cell r="P454">
            <v>137.70000000000002</v>
          </cell>
        </row>
        <row r="455">
          <cell r="B455" t="str">
            <v>205 466</v>
          </cell>
          <cell r="C455">
            <v>608.51</v>
          </cell>
          <cell r="D455">
            <v>169.35</v>
          </cell>
          <cell r="M455">
            <v>295.84000000000003</v>
          </cell>
          <cell r="O455">
            <v>439.15999999999997</v>
          </cell>
          <cell r="P455">
            <v>143.31999999999994</v>
          </cell>
        </row>
        <row r="456">
          <cell r="B456" t="str">
            <v>205 550</v>
          </cell>
          <cell r="C456">
            <v>99.63</v>
          </cell>
          <cell r="D456">
            <v>43.89</v>
          </cell>
          <cell r="M456">
            <v>50.42</v>
          </cell>
          <cell r="O456">
            <v>55.739999999999995</v>
          </cell>
          <cell r="P456">
            <v>5.3199999999999932</v>
          </cell>
        </row>
        <row r="457">
          <cell r="B457" t="str">
            <v>205 551</v>
          </cell>
          <cell r="C457">
            <v>252.35</v>
          </cell>
          <cell r="D457">
            <v>65.12</v>
          </cell>
          <cell r="M457">
            <v>126.25</v>
          </cell>
          <cell r="O457">
            <v>187.23</v>
          </cell>
          <cell r="P457">
            <v>60.97999999999999</v>
          </cell>
        </row>
        <row r="458">
          <cell r="B458" t="str">
            <v>205 552</v>
          </cell>
          <cell r="C458">
            <v>454.06</v>
          </cell>
          <cell r="D458">
            <v>119.48</v>
          </cell>
          <cell r="M458">
            <v>150.25</v>
          </cell>
          <cell r="O458">
            <v>334.58</v>
          </cell>
          <cell r="P458">
            <v>184.32999999999998</v>
          </cell>
        </row>
        <row r="459">
          <cell r="B459" t="str">
            <v>205 553</v>
          </cell>
          <cell r="C459">
            <v>190</v>
          </cell>
          <cell r="D459">
            <v>35.51</v>
          </cell>
          <cell r="M459">
            <v>115.75</v>
          </cell>
          <cell r="O459">
            <v>154.49</v>
          </cell>
          <cell r="P459">
            <v>38.740000000000009</v>
          </cell>
        </row>
        <row r="460">
          <cell r="B460" t="str">
            <v>205 554</v>
          </cell>
          <cell r="C460">
            <v>198.92</v>
          </cell>
          <cell r="D460">
            <v>57.95</v>
          </cell>
          <cell r="M460">
            <v>114.25</v>
          </cell>
          <cell r="O460">
            <v>140.96999999999997</v>
          </cell>
          <cell r="P460">
            <v>26.71999999999997</v>
          </cell>
        </row>
        <row r="461">
          <cell r="B461" t="str">
            <v>205 593</v>
          </cell>
          <cell r="C461">
            <v>1265.92</v>
          </cell>
          <cell r="D461">
            <v>299.77999999999997</v>
          </cell>
          <cell r="M461">
            <v>457.42</v>
          </cell>
          <cell r="O461">
            <v>966.1400000000001</v>
          </cell>
          <cell r="P461">
            <v>508.72000000000008</v>
          </cell>
        </row>
        <row r="462">
          <cell r="B462" t="str">
            <v>205 594</v>
          </cell>
          <cell r="C462">
            <v>355.49</v>
          </cell>
          <cell r="D462">
            <v>168.28</v>
          </cell>
          <cell r="M462">
            <v>155.16999999999999</v>
          </cell>
          <cell r="O462">
            <v>187.21</v>
          </cell>
          <cell r="P462">
            <v>32.04000000000002</v>
          </cell>
        </row>
        <row r="463">
          <cell r="B463" t="str">
            <v>205 595</v>
          </cell>
          <cell r="C463">
            <v>306.04000000000002</v>
          </cell>
          <cell r="D463">
            <v>117.86</v>
          </cell>
          <cell r="M463">
            <v>134.34</v>
          </cell>
          <cell r="O463">
            <v>188.18</v>
          </cell>
          <cell r="P463">
            <v>53.84</v>
          </cell>
        </row>
        <row r="464">
          <cell r="B464" t="str">
            <v>205 596</v>
          </cell>
          <cell r="C464">
            <v>827.61</v>
          </cell>
          <cell r="D464">
            <v>288.77999999999997</v>
          </cell>
          <cell r="M464">
            <v>154.57999999999998</v>
          </cell>
          <cell r="O464">
            <v>538.83000000000004</v>
          </cell>
          <cell r="P464">
            <v>384.25000000000006</v>
          </cell>
        </row>
        <row r="465">
          <cell r="A465" t="str">
            <v>Total ERPI</v>
          </cell>
          <cell r="C465">
            <v>10817.150000000003</v>
          </cell>
          <cell r="D465">
            <v>2873.7300000000005</v>
          </cell>
          <cell r="E465">
            <v>1.07</v>
          </cell>
          <cell r="M465">
            <v>4473.43</v>
          </cell>
          <cell r="O465">
            <v>7942.3499999999995</v>
          </cell>
          <cell r="P465">
            <v>3468.9199999999996</v>
          </cell>
        </row>
        <row r="466">
          <cell r="A466" t="str">
            <v>MANUVIT</v>
          </cell>
          <cell r="B466" t="str">
            <v>205 118</v>
          </cell>
          <cell r="C466">
            <v>576.58000000000004</v>
          </cell>
          <cell r="D466">
            <v>59.05</v>
          </cell>
          <cell r="I466">
            <v>76.900000000000006</v>
          </cell>
          <cell r="K466">
            <v>12.26</v>
          </cell>
          <cell r="M466">
            <v>318.75</v>
          </cell>
          <cell r="O466">
            <v>428.37000000000006</v>
          </cell>
          <cell r="P466">
            <v>109.62000000000006</v>
          </cell>
        </row>
        <row r="467">
          <cell r="B467" t="str">
            <v>205 119</v>
          </cell>
          <cell r="C467">
            <v>634.48</v>
          </cell>
          <cell r="D467">
            <v>106.88</v>
          </cell>
          <cell r="K467">
            <v>27.22</v>
          </cell>
          <cell r="M467">
            <v>309.83999999999997</v>
          </cell>
          <cell r="O467">
            <v>500.38</v>
          </cell>
          <cell r="P467">
            <v>190.54000000000002</v>
          </cell>
        </row>
        <row r="468">
          <cell r="B468" t="str">
            <v>205 384</v>
          </cell>
          <cell r="C468">
            <v>542</v>
          </cell>
          <cell r="D468">
            <v>63.08</v>
          </cell>
          <cell r="E468">
            <v>4.08</v>
          </cell>
          <cell r="F468">
            <v>103</v>
          </cell>
          <cell r="I468">
            <v>30</v>
          </cell>
          <cell r="K468">
            <v>29.84</v>
          </cell>
          <cell r="M468">
            <v>317</v>
          </cell>
          <cell r="O468">
            <v>312</v>
          </cell>
          <cell r="P468">
            <v>-5</v>
          </cell>
        </row>
        <row r="469">
          <cell r="B469" t="str">
            <v>205 385</v>
          </cell>
          <cell r="C469">
            <v>2567.85</v>
          </cell>
          <cell r="D469">
            <v>445.43</v>
          </cell>
          <cell r="E469">
            <v>13.32</v>
          </cell>
          <cell r="F469">
            <v>224.03</v>
          </cell>
          <cell r="I469">
            <v>118.5</v>
          </cell>
          <cell r="K469">
            <v>33.51</v>
          </cell>
          <cell r="M469">
            <v>1355.1599999999999</v>
          </cell>
          <cell r="O469">
            <v>1733.06</v>
          </cell>
          <cell r="P469">
            <v>377.90000000000009</v>
          </cell>
        </row>
        <row r="470">
          <cell r="B470" t="str">
            <v>205 386</v>
          </cell>
          <cell r="C470">
            <v>2556.0500000000002</v>
          </cell>
          <cell r="D470">
            <v>218.51</v>
          </cell>
          <cell r="E470">
            <v>10.29</v>
          </cell>
          <cell r="F470">
            <v>310.61</v>
          </cell>
          <cell r="G470">
            <v>126.43</v>
          </cell>
          <cell r="I470">
            <v>58</v>
          </cell>
          <cell r="K470">
            <v>42.61</v>
          </cell>
          <cell r="M470">
            <v>1122.4099999999999</v>
          </cell>
          <cell r="O470">
            <v>1789.6000000000004</v>
          </cell>
          <cell r="P470">
            <v>667.19000000000051</v>
          </cell>
        </row>
        <row r="471">
          <cell r="A471" t="str">
            <v>Total MANUVIT</v>
          </cell>
          <cell r="C471">
            <v>6876.96</v>
          </cell>
          <cell r="D471">
            <v>892.95</v>
          </cell>
          <cell r="E471">
            <v>27.689999999999998</v>
          </cell>
          <cell r="F471">
            <v>637.64</v>
          </cell>
          <cell r="G471">
            <v>126.43</v>
          </cell>
          <cell r="I471">
            <v>283.39999999999998</v>
          </cell>
          <cell r="K471">
            <v>145.44</v>
          </cell>
          <cell r="M471">
            <v>3423.16</v>
          </cell>
          <cell r="O471">
            <v>4763.41</v>
          </cell>
          <cell r="P471">
            <v>1340.2500000000007</v>
          </cell>
        </row>
        <row r="472">
          <cell r="A472" t="str">
            <v>OCTE</v>
          </cell>
          <cell r="B472" t="str">
            <v>204 953</v>
          </cell>
          <cell r="C472">
            <v>336.35</v>
          </cell>
          <cell r="D472">
            <v>29.73</v>
          </cell>
          <cell r="E472">
            <v>2.81</v>
          </cell>
          <cell r="K472">
            <v>31.66</v>
          </cell>
          <cell r="M472">
            <v>187.67</v>
          </cell>
          <cell r="O472">
            <v>272.15000000000003</v>
          </cell>
          <cell r="P472">
            <v>84.480000000000047</v>
          </cell>
        </row>
        <row r="473">
          <cell r="B473" t="str">
            <v>205 454</v>
          </cell>
          <cell r="C473">
            <v>125.27</v>
          </cell>
          <cell r="D473">
            <v>5.0599999999999996</v>
          </cell>
          <cell r="E473">
            <v>1.22</v>
          </cell>
          <cell r="K473">
            <v>19.22</v>
          </cell>
          <cell r="M473">
            <v>148.33000000000001</v>
          </cell>
          <cell r="O473">
            <v>99.77</v>
          </cell>
          <cell r="P473">
            <v>-48.560000000000016</v>
          </cell>
        </row>
        <row r="474">
          <cell r="A474" t="str">
            <v>Total OCTE</v>
          </cell>
          <cell r="C474">
            <v>461.62</v>
          </cell>
          <cell r="D474">
            <v>34.79</v>
          </cell>
          <cell r="E474">
            <v>4.03</v>
          </cell>
          <cell r="K474">
            <v>50.879999999999995</v>
          </cell>
          <cell r="M474">
            <v>336</v>
          </cell>
          <cell r="O474">
            <v>371.92</v>
          </cell>
          <cell r="P474">
            <v>35.92000000000003</v>
          </cell>
        </row>
        <row r="475">
          <cell r="A475" t="str">
            <v>OCTE INDUSTRY</v>
          </cell>
          <cell r="B475" t="str">
            <v>205 044</v>
          </cell>
          <cell r="C475">
            <v>323.10000000000002</v>
          </cell>
          <cell r="F475">
            <v>225.26</v>
          </cell>
          <cell r="K475">
            <v>21.23</v>
          </cell>
          <cell r="M475">
            <v>41.25</v>
          </cell>
          <cell r="O475">
            <v>76.610000000000042</v>
          </cell>
          <cell r="P475">
            <v>35.360000000000042</v>
          </cell>
        </row>
        <row r="476">
          <cell r="B476" t="str">
            <v>205 045</v>
          </cell>
          <cell r="C476">
            <v>1892</v>
          </cell>
          <cell r="D476">
            <v>378.31</v>
          </cell>
          <cell r="H476">
            <v>528.49</v>
          </cell>
          <cell r="K476">
            <v>143.28</v>
          </cell>
          <cell r="M476">
            <v>401.5</v>
          </cell>
          <cell r="O476">
            <v>841.92000000000007</v>
          </cell>
          <cell r="P476">
            <v>440.42000000000007</v>
          </cell>
        </row>
        <row r="477">
          <cell r="A477" t="str">
            <v>Total OCTE INDUSTRY</v>
          </cell>
          <cell r="C477">
            <v>2215.1</v>
          </cell>
          <cell r="D477">
            <v>378.31</v>
          </cell>
          <cell r="F477">
            <v>225.26</v>
          </cell>
          <cell r="H477">
            <v>528.49</v>
          </cell>
          <cell r="K477">
            <v>164.51</v>
          </cell>
          <cell r="M477">
            <v>442.75</v>
          </cell>
          <cell r="O477">
            <v>918.53000000000009</v>
          </cell>
          <cell r="P477">
            <v>475.78000000000009</v>
          </cell>
        </row>
        <row r="478">
          <cell r="A478" t="str">
            <v>SHOP CONCEPT &amp; SERVICES</v>
          </cell>
          <cell r="B478" t="str">
            <v>205 299</v>
          </cell>
          <cell r="C478">
            <v>3038.84</v>
          </cell>
          <cell r="D478">
            <v>112.28</v>
          </cell>
          <cell r="E478">
            <v>0.6</v>
          </cell>
          <cell r="F478">
            <v>328.78</v>
          </cell>
          <cell r="G478">
            <v>263.45999999999998</v>
          </cell>
          <cell r="H478">
            <v>107.13</v>
          </cell>
          <cell r="M478">
            <v>1196.33</v>
          </cell>
          <cell r="O478">
            <v>2226.59</v>
          </cell>
          <cell r="P478">
            <v>1030.2600000000002</v>
          </cell>
        </row>
        <row r="479">
          <cell r="B479" t="str">
            <v>205 376</v>
          </cell>
          <cell r="C479">
            <v>1206.55</v>
          </cell>
          <cell r="D479">
            <v>33.979999999999997</v>
          </cell>
          <cell r="E479">
            <v>3.51</v>
          </cell>
          <cell r="H479">
            <v>46.5</v>
          </cell>
          <cell r="M479">
            <v>774.25</v>
          </cell>
          <cell r="O479">
            <v>1122.56</v>
          </cell>
          <cell r="P479">
            <v>348.30999999999995</v>
          </cell>
        </row>
        <row r="480">
          <cell r="B480" t="str">
            <v>205 425</v>
          </cell>
          <cell r="C480">
            <v>242.76</v>
          </cell>
          <cell r="D480">
            <v>24.69</v>
          </cell>
          <cell r="M480">
            <v>55</v>
          </cell>
          <cell r="O480">
            <v>218.07</v>
          </cell>
          <cell r="P480">
            <v>163.07</v>
          </cell>
        </row>
        <row r="481">
          <cell r="B481" t="str">
            <v>205 437</v>
          </cell>
          <cell r="C481">
            <v>760.92</v>
          </cell>
          <cell r="D481">
            <v>27.27</v>
          </cell>
          <cell r="E481">
            <v>2.69</v>
          </cell>
          <cell r="H481">
            <v>35.020000000000003</v>
          </cell>
          <cell r="M481">
            <v>579.66999999999996</v>
          </cell>
          <cell r="O481">
            <v>695.93999999999994</v>
          </cell>
          <cell r="P481">
            <v>116.26999999999998</v>
          </cell>
        </row>
        <row r="482">
          <cell r="B482" t="str">
            <v>205 438</v>
          </cell>
          <cell r="C482">
            <v>215.94</v>
          </cell>
          <cell r="D482">
            <v>8.66</v>
          </cell>
          <cell r="H482">
            <v>7.73</v>
          </cell>
          <cell r="M482">
            <v>110.58</v>
          </cell>
          <cell r="O482">
            <v>199.55</v>
          </cell>
          <cell r="P482">
            <v>88.970000000000013</v>
          </cell>
        </row>
        <row r="483">
          <cell r="B483" t="str">
            <v>205 440</v>
          </cell>
          <cell r="C483">
            <v>1023.75</v>
          </cell>
          <cell r="D483">
            <v>57.05</v>
          </cell>
          <cell r="H483">
            <v>62.73</v>
          </cell>
          <cell r="M483">
            <v>817.92</v>
          </cell>
          <cell r="O483">
            <v>903.97</v>
          </cell>
          <cell r="P483">
            <v>86.050000000000068</v>
          </cell>
        </row>
        <row r="484">
          <cell r="B484" t="str">
            <v>205 442</v>
          </cell>
          <cell r="C484">
            <v>239.8</v>
          </cell>
          <cell r="D484">
            <v>16.88</v>
          </cell>
          <cell r="H484">
            <v>32.96</v>
          </cell>
          <cell r="M484">
            <v>96.25</v>
          </cell>
          <cell r="O484">
            <v>189.96</v>
          </cell>
          <cell r="P484">
            <v>93.710000000000008</v>
          </cell>
        </row>
        <row r="485">
          <cell r="B485" t="str">
            <v>205 444</v>
          </cell>
          <cell r="C485">
            <v>371.07</v>
          </cell>
          <cell r="D485">
            <v>33.25</v>
          </cell>
          <cell r="M485">
            <v>311.33000000000004</v>
          </cell>
          <cell r="O485">
            <v>337.82</v>
          </cell>
          <cell r="P485">
            <v>26.489999999999952</v>
          </cell>
        </row>
        <row r="486">
          <cell r="B486" t="str">
            <v>205 445</v>
          </cell>
          <cell r="C486">
            <v>190.42</v>
          </cell>
          <cell r="D486">
            <v>30.25</v>
          </cell>
          <cell r="M486">
            <v>151.16999999999999</v>
          </cell>
          <cell r="O486">
            <v>160.16999999999999</v>
          </cell>
          <cell r="P486">
            <v>9</v>
          </cell>
        </row>
        <row r="487">
          <cell r="B487" t="str">
            <v>205 452</v>
          </cell>
          <cell r="C487">
            <v>461.15</v>
          </cell>
          <cell r="D487">
            <v>9.66</v>
          </cell>
          <cell r="H487">
            <v>21.9</v>
          </cell>
          <cell r="M487">
            <v>579.25</v>
          </cell>
          <cell r="O487">
            <v>429.59</v>
          </cell>
          <cell r="P487">
            <v>-149.66000000000003</v>
          </cell>
        </row>
        <row r="488">
          <cell r="B488" t="str">
            <v>205 467</v>
          </cell>
          <cell r="C488">
            <v>4657.53</v>
          </cell>
          <cell r="D488">
            <v>483.68</v>
          </cell>
          <cell r="E488">
            <v>7.12</v>
          </cell>
          <cell r="G488">
            <v>547.33000000000004</v>
          </cell>
          <cell r="H488">
            <v>723.49</v>
          </cell>
          <cell r="M488">
            <v>2064.16</v>
          </cell>
          <cell r="O488">
            <v>2895.91</v>
          </cell>
          <cell r="P488">
            <v>831.75</v>
          </cell>
        </row>
        <row r="489">
          <cell r="B489" t="str">
            <v>205 468</v>
          </cell>
          <cell r="C489">
            <v>97.99</v>
          </cell>
          <cell r="D489">
            <v>3.13</v>
          </cell>
          <cell r="H489">
            <v>12.36</v>
          </cell>
          <cell r="M489">
            <v>59.59</v>
          </cell>
          <cell r="O489">
            <v>82.5</v>
          </cell>
          <cell r="P489">
            <v>22.909999999999997</v>
          </cell>
        </row>
        <row r="490">
          <cell r="B490" t="str">
            <v>205 471</v>
          </cell>
          <cell r="C490">
            <v>88.76</v>
          </cell>
          <cell r="D490">
            <v>2.4</v>
          </cell>
          <cell r="H490">
            <v>4.28</v>
          </cell>
          <cell r="M490">
            <v>57.83</v>
          </cell>
          <cell r="O490">
            <v>82.080000000000013</v>
          </cell>
          <cell r="P490">
            <v>24.250000000000014</v>
          </cell>
        </row>
        <row r="491">
          <cell r="B491" t="str">
            <v>205 472</v>
          </cell>
          <cell r="C491">
            <v>1764.06</v>
          </cell>
          <cell r="D491">
            <v>408.58</v>
          </cell>
          <cell r="E491">
            <v>2.2799999999999998</v>
          </cell>
          <cell r="H491">
            <v>155.53</v>
          </cell>
          <cell r="M491">
            <v>1110.17</v>
          </cell>
          <cell r="O491">
            <v>1197.67</v>
          </cell>
          <cell r="P491">
            <v>87.5</v>
          </cell>
        </row>
        <row r="492">
          <cell r="B492" t="str">
            <v>205 473</v>
          </cell>
          <cell r="C492">
            <v>204.8</v>
          </cell>
          <cell r="D492">
            <v>12.26</v>
          </cell>
          <cell r="H492">
            <v>26.78</v>
          </cell>
          <cell r="M492">
            <v>86</v>
          </cell>
          <cell r="O492">
            <v>165.76000000000002</v>
          </cell>
          <cell r="P492">
            <v>79.760000000000019</v>
          </cell>
        </row>
        <row r="493">
          <cell r="B493" t="str">
            <v>205 474</v>
          </cell>
          <cell r="C493">
            <v>66.790000000000006</v>
          </cell>
          <cell r="D493">
            <v>9.92</v>
          </cell>
          <cell r="M493">
            <v>53.16</v>
          </cell>
          <cell r="O493">
            <v>56.870000000000005</v>
          </cell>
          <cell r="P493">
            <v>3.710000000000008</v>
          </cell>
        </row>
        <row r="494">
          <cell r="B494" t="str">
            <v>205 475</v>
          </cell>
          <cell r="C494">
            <v>1540.8</v>
          </cell>
          <cell r="D494">
            <v>240.82</v>
          </cell>
          <cell r="H494">
            <v>247.2</v>
          </cell>
          <cell r="M494">
            <v>557.16999999999996</v>
          </cell>
          <cell r="O494">
            <v>1052.78</v>
          </cell>
          <cell r="P494">
            <v>495.61</v>
          </cell>
        </row>
        <row r="495">
          <cell r="B495" t="str">
            <v>205 476</v>
          </cell>
          <cell r="C495">
            <v>56.74</v>
          </cell>
          <cell r="D495">
            <v>0.13</v>
          </cell>
          <cell r="H495">
            <v>1.03</v>
          </cell>
          <cell r="M495">
            <v>64.59</v>
          </cell>
          <cell r="O495">
            <v>55.58</v>
          </cell>
          <cell r="P495">
            <v>-9.0100000000000051</v>
          </cell>
        </row>
        <row r="496">
          <cell r="B496" t="str">
            <v>205 532</v>
          </cell>
          <cell r="C496">
            <v>1032</v>
          </cell>
          <cell r="D496">
            <v>137.29</v>
          </cell>
          <cell r="E496">
            <v>2.95</v>
          </cell>
          <cell r="H496">
            <v>133.69</v>
          </cell>
          <cell r="M496">
            <v>1382.9099999999999</v>
          </cell>
          <cell r="O496">
            <v>758.07</v>
          </cell>
          <cell r="P496">
            <v>-624.8399999999998</v>
          </cell>
        </row>
        <row r="497">
          <cell r="B497" t="str">
            <v>205 533</v>
          </cell>
          <cell r="C497">
            <v>169.98</v>
          </cell>
          <cell r="D497">
            <v>2.33</v>
          </cell>
          <cell r="H497">
            <v>6.18</v>
          </cell>
          <cell r="M497">
            <v>97</v>
          </cell>
          <cell r="O497">
            <v>161.47</v>
          </cell>
          <cell r="P497">
            <v>64.47</v>
          </cell>
        </row>
        <row r="498">
          <cell r="B498" t="str">
            <v>205 534</v>
          </cell>
          <cell r="C498">
            <v>71.41</v>
          </cell>
          <cell r="D498">
            <v>7.0000000000000007E-2</v>
          </cell>
          <cell r="M498">
            <v>44.08</v>
          </cell>
          <cell r="O498">
            <v>71.34</v>
          </cell>
          <cell r="P498">
            <v>27.260000000000005</v>
          </cell>
        </row>
        <row r="499">
          <cell r="B499" t="str">
            <v>205 535</v>
          </cell>
          <cell r="C499">
            <v>59.71</v>
          </cell>
          <cell r="D499">
            <v>3.1</v>
          </cell>
          <cell r="M499">
            <v>48.66</v>
          </cell>
          <cell r="O499">
            <v>56.61</v>
          </cell>
          <cell r="P499">
            <v>7.9500000000000028</v>
          </cell>
        </row>
        <row r="500">
          <cell r="B500" t="str">
            <v>205 588</v>
          </cell>
          <cell r="C500">
            <v>351.39</v>
          </cell>
          <cell r="D500">
            <v>20.170000000000002</v>
          </cell>
          <cell r="H500">
            <v>30.9</v>
          </cell>
          <cell r="M500">
            <v>250.25</v>
          </cell>
          <cell r="O500">
            <v>300.32</v>
          </cell>
          <cell r="P500">
            <v>50.069999999999993</v>
          </cell>
        </row>
        <row r="501">
          <cell r="B501" t="str">
            <v>205 589</v>
          </cell>
          <cell r="C501">
            <v>71.760000000000005</v>
          </cell>
          <cell r="D501">
            <v>0.39</v>
          </cell>
          <cell r="M501">
            <v>62.41</v>
          </cell>
          <cell r="O501">
            <v>71.37</v>
          </cell>
          <cell r="P501">
            <v>8.960000000000008</v>
          </cell>
        </row>
        <row r="502">
          <cell r="A502" t="str">
            <v>Total SHOP CONCEPT &amp; SERVICES</v>
          </cell>
          <cell r="C502">
            <v>17984.919999999995</v>
          </cell>
          <cell r="D502">
            <v>1678.24</v>
          </cell>
          <cell r="E502">
            <v>19.149999999999999</v>
          </cell>
          <cell r="F502">
            <v>328.78</v>
          </cell>
          <cell r="G502">
            <v>810.79</v>
          </cell>
          <cell r="H502">
            <v>1655.41</v>
          </cell>
          <cell r="M502">
            <v>10609.73</v>
          </cell>
          <cell r="O502">
            <v>13492.550000000003</v>
          </cell>
          <cell r="P502">
            <v>2882.8200000000006</v>
          </cell>
        </row>
        <row r="503">
          <cell r="C503">
            <v>234748.19999999995</v>
          </cell>
          <cell r="D503">
            <v>42555.069999999985</v>
          </cell>
          <cell r="E503">
            <v>438.19000000000005</v>
          </cell>
          <cell r="F503">
            <v>2025.7399999999998</v>
          </cell>
          <cell r="G503">
            <v>5460.14</v>
          </cell>
          <cell r="H503">
            <v>23599.910000000007</v>
          </cell>
          <cell r="I503">
            <v>283.39999999999998</v>
          </cell>
          <cell r="J503">
            <v>1041.33</v>
          </cell>
          <cell r="K503">
            <v>1301.2</v>
          </cell>
          <cell r="M503">
            <v>122983.33</v>
          </cell>
          <cell r="O503">
            <v>158043.21999999988</v>
          </cell>
          <cell r="P503">
            <v>35059.890000000014</v>
          </cell>
        </row>
        <row r="504">
          <cell r="C504" t="str">
            <v>Données</v>
          </cell>
        </row>
        <row r="505">
          <cell r="A505" t="str">
            <v>Client</v>
          </cell>
          <cell r="B505" t="str">
            <v>NAF</v>
          </cell>
          <cell r="C505" t="str">
            <v>Facturé</v>
          </cell>
          <cell r="D505" t="str">
            <v>M.P.</v>
          </cell>
          <cell r="E505" t="str">
            <v>Fourn.</v>
          </cell>
          <cell r="F505" t="str">
            <v>STR Méca</v>
          </cell>
          <cell r="G505" t="str">
            <v>STR Laser</v>
          </cell>
          <cell r="H505" t="str">
            <v>STR Peint.</v>
          </cell>
          <cell r="I505" t="str">
            <v>STR Trait.</v>
          </cell>
          <cell r="J505" t="str">
            <v>STR Autres</v>
          </cell>
          <cell r="K505" t="str">
            <v>Transp.</v>
          </cell>
          <cell r="M505" t="str">
            <v>MO Réelle</v>
          </cell>
          <cell r="O505" t="str">
            <v>MO Facturable</v>
          </cell>
          <cell r="P505" t="str">
            <v>Marge / Fact.</v>
          </cell>
        </row>
        <row r="506">
          <cell r="A506" t="str">
            <v>IMETAL</v>
          </cell>
          <cell r="B506" t="str">
            <v>6PRESTA ERIC KM</v>
          </cell>
          <cell r="C506">
            <v>764.4</v>
          </cell>
          <cell r="J506">
            <v>764.4</v>
          </cell>
          <cell r="M506">
            <v>0</v>
          </cell>
          <cell r="O506">
            <v>0</v>
          </cell>
          <cell r="P506">
            <v>0</v>
          </cell>
        </row>
        <row r="507">
          <cell r="B507" t="str">
            <v>6PRESTA ERIC HEBERGT</v>
          </cell>
          <cell r="C507">
            <v>750</v>
          </cell>
          <cell r="J507">
            <v>750</v>
          </cell>
          <cell r="M507">
            <v>0</v>
          </cell>
          <cell r="O507">
            <v>0</v>
          </cell>
          <cell r="P507">
            <v>0</v>
          </cell>
        </row>
        <row r="508">
          <cell r="B508" t="str">
            <v>6PRESTA ERIC RESTO</v>
          </cell>
          <cell r="C508">
            <v>147.30000000000001</v>
          </cell>
          <cell r="J508">
            <v>147.30000000000001</v>
          </cell>
          <cell r="M508">
            <v>0</v>
          </cell>
          <cell r="O508">
            <v>0</v>
          </cell>
          <cell r="P508">
            <v>0</v>
          </cell>
        </row>
        <row r="509">
          <cell r="B509" t="str">
            <v>6PRESTA ERIC DIVERS</v>
          </cell>
          <cell r="C509">
            <v>0</v>
          </cell>
          <cell r="J509">
            <v>0</v>
          </cell>
          <cell r="M509">
            <v>0</v>
          </cell>
          <cell r="O509">
            <v>0</v>
          </cell>
          <cell r="P509">
            <v>0</v>
          </cell>
        </row>
        <row r="510">
          <cell r="B510" t="str">
            <v>6PRESTA ERIC MO</v>
          </cell>
          <cell r="C510">
            <v>6914.25</v>
          </cell>
          <cell r="M510">
            <v>6914.25</v>
          </cell>
          <cell r="O510">
            <v>6914.25</v>
          </cell>
          <cell r="P510">
            <v>0</v>
          </cell>
        </row>
        <row r="511">
          <cell r="B511" t="str">
            <v>600 093</v>
          </cell>
          <cell r="C511">
            <v>508</v>
          </cell>
          <cell r="D511">
            <v>93.44</v>
          </cell>
          <cell r="E511">
            <v>0.3</v>
          </cell>
          <cell r="M511">
            <v>291</v>
          </cell>
          <cell r="O511">
            <v>414.26</v>
          </cell>
          <cell r="P511">
            <v>123.25999999999999</v>
          </cell>
        </row>
        <row r="512">
          <cell r="B512" t="str">
            <v>600 101</v>
          </cell>
          <cell r="C512">
            <v>2892.81</v>
          </cell>
          <cell r="D512">
            <v>146.33000000000001</v>
          </cell>
          <cell r="K512">
            <v>17.579999999999998</v>
          </cell>
          <cell r="M512">
            <v>1805.25</v>
          </cell>
          <cell r="O512">
            <v>2728.9</v>
          </cell>
          <cell r="P512">
            <v>923.65000000000009</v>
          </cell>
        </row>
        <row r="513">
          <cell r="B513" t="str">
            <v>600 102</v>
          </cell>
          <cell r="C513">
            <v>3704.3</v>
          </cell>
          <cell r="D513">
            <v>432.57</v>
          </cell>
          <cell r="E513">
            <v>14.32</v>
          </cell>
          <cell r="M513">
            <v>2255.75</v>
          </cell>
          <cell r="O513">
            <v>3257.4100000000003</v>
          </cell>
          <cell r="P513">
            <v>1001.6600000000003</v>
          </cell>
        </row>
        <row r="514">
          <cell r="B514" t="str">
            <v>600 104</v>
          </cell>
          <cell r="C514">
            <v>2840.9</v>
          </cell>
          <cell r="D514">
            <v>428.41</v>
          </cell>
          <cell r="E514">
            <v>0.46</v>
          </cell>
          <cell r="M514">
            <v>1824.42</v>
          </cell>
          <cell r="O514">
            <v>2412.0300000000002</v>
          </cell>
          <cell r="P514">
            <v>587.61000000000013</v>
          </cell>
        </row>
        <row r="515">
          <cell r="B515" t="str">
            <v>600 105</v>
          </cell>
          <cell r="C515">
            <v>167.2</v>
          </cell>
          <cell r="D515">
            <v>8.5500000000000007</v>
          </cell>
          <cell r="M515">
            <v>134.75</v>
          </cell>
          <cell r="O515">
            <v>158.64999999999998</v>
          </cell>
          <cell r="P515">
            <v>23.899999999999977</v>
          </cell>
        </row>
        <row r="516">
          <cell r="B516" t="str">
            <v>600 106</v>
          </cell>
          <cell r="C516">
            <v>1489.5</v>
          </cell>
          <cell r="D516">
            <v>158.93</v>
          </cell>
          <cell r="M516">
            <v>922.5</v>
          </cell>
          <cell r="O516">
            <v>1330.57</v>
          </cell>
          <cell r="P516">
            <v>408.06999999999994</v>
          </cell>
        </row>
        <row r="517">
          <cell r="B517" t="str">
            <v>600 107</v>
          </cell>
          <cell r="C517">
            <v>165.9</v>
          </cell>
          <cell r="D517">
            <v>10.19</v>
          </cell>
          <cell r="M517">
            <v>154.83999999999997</v>
          </cell>
          <cell r="O517">
            <v>155.71</v>
          </cell>
          <cell r="P517">
            <v>0.87000000000003297</v>
          </cell>
        </row>
        <row r="518">
          <cell r="B518" t="str">
            <v>600 108</v>
          </cell>
          <cell r="C518">
            <v>112.1</v>
          </cell>
          <cell r="D518">
            <v>3.07</v>
          </cell>
          <cell r="M518">
            <v>74.08</v>
          </cell>
          <cell r="O518">
            <v>109.03</v>
          </cell>
          <cell r="P518">
            <v>34.950000000000003</v>
          </cell>
        </row>
        <row r="519">
          <cell r="B519" t="str">
            <v>600 109</v>
          </cell>
          <cell r="C519">
            <v>1833.56</v>
          </cell>
          <cell r="D519">
            <v>97.17</v>
          </cell>
          <cell r="M519">
            <v>1375.92</v>
          </cell>
          <cell r="O519">
            <v>1736.3899999999999</v>
          </cell>
          <cell r="P519">
            <v>360.4699999999998</v>
          </cell>
        </row>
        <row r="520">
          <cell r="B520" t="str">
            <v>600 110</v>
          </cell>
          <cell r="C520">
            <v>223.1</v>
          </cell>
          <cell r="D520">
            <v>5.36</v>
          </cell>
          <cell r="M520">
            <v>210.58</v>
          </cell>
          <cell r="O520">
            <v>217.73999999999998</v>
          </cell>
          <cell r="P520">
            <v>7.1599999999999682</v>
          </cell>
        </row>
        <row r="521">
          <cell r="B521" t="str">
            <v>600 111</v>
          </cell>
          <cell r="C521">
            <v>478.2</v>
          </cell>
          <cell r="D521">
            <v>43.46</v>
          </cell>
          <cell r="M521">
            <v>406.08</v>
          </cell>
          <cell r="O521">
            <v>434.74</v>
          </cell>
          <cell r="P521">
            <v>28.660000000000025</v>
          </cell>
        </row>
        <row r="522">
          <cell r="B522" t="str">
            <v>600 112</v>
          </cell>
          <cell r="C522">
            <v>1891.4</v>
          </cell>
          <cell r="D522">
            <v>200.42</v>
          </cell>
          <cell r="M522">
            <v>1116.6899999999998</v>
          </cell>
          <cell r="O522">
            <v>1690.98</v>
          </cell>
          <cell r="P522">
            <v>574.29000000000019</v>
          </cell>
        </row>
        <row r="523">
          <cell r="B523" t="str">
            <v>600 113</v>
          </cell>
          <cell r="C523">
            <v>1594.8</v>
          </cell>
          <cell r="D523">
            <v>193.66</v>
          </cell>
          <cell r="M523">
            <v>1011.51</v>
          </cell>
          <cell r="O523">
            <v>1401.1399999999999</v>
          </cell>
          <cell r="P523">
            <v>389.62999999999988</v>
          </cell>
        </row>
        <row r="524">
          <cell r="B524" t="str">
            <v>600 114</v>
          </cell>
          <cell r="C524">
            <v>550.11</v>
          </cell>
          <cell r="D524">
            <v>59.33</v>
          </cell>
          <cell r="M524">
            <v>398.25</v>
          </cell>
          <cell r="O524">
            <v>490.78000000000003</v>
          </cell>
          <cell r="P524">
            <v>92.53000000000003</v>
          </cell>
        </row>
        <row r="525">
          <cell r="B525" t="str">
            <v>600 115</v>
          </cell>
          <cell r="C525">
            <v>573.70000000000005</v>
          </cell>
          <cell r="D525">
            <v>11.07</v>
          </cell>
          <cell r="M525">
            <v>333.33</v>
          </cell>
          <cell r="O525">
            <v>562.63</v>
          </cell>
          <cell r="P525">
            <v>229.3</v>
          </cell>
        </row>
        <row r="526">
          <cell r="B526" t="str">
            <v>600 116</v>
          </cell>
          <cell r="C526">
            <v>165.4</v>
          </cell>
          <cell r="D526">
            <v>10.47</v>
          </cell>
          <cell r="M526">
            <v>197.5</v>
          </cell>
          <cell r="O526">
            <v>154.93</v>
          </cell>
          <cell r="P526">
            <v>-42.569999999999993</v>
          </cell>
        </row>
        <row r="527">
          <cell r="A527" t="str">
            <v>Total IMETAL</v>
          </cell>
          <cell r="C527">
            <v>27766.930000000008</v>
          </cell>
          <cell r="D527">
            <v>1902.43</v>
          </cell>
          <cell r="E527">
            <v>15.080000000000002</v>
          </cell>
          <cell r="J527">
            <v>1661.7</v>
          </cell>
          <cell r="K527">
            <v>17.579999999999998</v>
          </cell>
          <cell r="M527">
            <v>19426.7</v>
          </cell>
          <cell r="O527">
            <v>24170.14</v>
          </cell>
          <cell r="P527">
            <v>4743.4400000000005</v>
          </cell>
        </row>
        <row r="528">
          <cell r="C528">
            <v>27766.930000000008</v>
          </cell>
          <cell r="D528">
            <v>1902.43</v>
          </cell>
          <cell r="E528">
            <v>15.080000000000002</v>
          </cell>
          <cell r="J528">
            <v>1661.7</v>
          </cell>
          <cell r="K528">
            <v>17.579999999999998</v>
          </cell>
          <cell r="M528">
            <v>19426.7</v>
          </cell>
          <cell r="O528">
            <v>24170.14</v>
          </cell>
          <cell r="P528">
            <v>4743.4400000000005</v>
          </cell>
        </row>
        <row r="531">
          <cell r="C531" t="str">
            <v>Données Facturé</v>
          </cell>
          <cell r="D531" t="str">
            <v>M.P.</v>
          </cell>
          <cell r="E531" t="str">
            <v>Fourn.</v>
          </cell>
          <cell r="F531" t="str">
            <v>STR Méca</v>
          </cell>
          <cell r="G531" t="str">
            <v>STR Laser</v>
          </cell>
          <cell r="H531" t="str">
            <v>STR Peint.</v>
          </cell>
          <cell r="I531" t="str">
            <v>STR Trait.</v>
          </cell>
          <cell r="J531" t="str">
            <v>STR Autres</v>
          </cell>
          <cell r="K531" t="str">
            <v>Transp.</v>
          </cell>
          <cell r="M531" t="str">
            <v>MO Réelle</v>
          </cell>
          <cell r="O531" t="str">
            <v>MO Facturable</v>
          </cell>
          <cell r="P531" t="str">
            <v>Marge / Fact.</v>
          </cell>
        </row>
        <row r="532">
          <cell r="A532" t="str">
            <v>Total général</v>
          </cell>
          <cell r="B532" t="str">
            <v>Bruno</v>
          </cell>
          <cell r="C532">
            <v>88117.5</v>
          </cell>
          <cell r="D532">
            <v>16560.240000000002</v>
          </cell>
          <cell r="E532">
            <v>1503.5</v>
          </cell>
          <cell r="F532">
            <v>4145.75</v>
          </cell>
          <cell r="G532">
            <v>2451.4</v>
          </cell>
          <cell r="H532">
            <v>5574.27</v>
          </cell>
          <cell r="I532">
            <v>1169.98</v>
          </cell>
          <cell r="J532">
            <v>2289.3199999999997</v>
          </cell>
          <cell r="K532">
            <v>424.43</v>
          </cell>
          <cell r="M532">
            <v>46590.039999999994</v>
          </cell>
          <cell r="O532">
            <v>53998.609999999993</v>
          </cell>
          <cell r="P532">
            <v>7408.5699999999988</v>
          </cell>
        </row>
        <row r="533">
          <cell r="A533" t="str">
            <v>Total général</v>
          </cell>
          <cell r="B533" t="str">
            <v>Pauline</v>
          </cell>
          <cell r="C533">
            <v>124120.24999999994</v>
          </cell>
          <cell r="D533">
            <v>30312.459999999995</v>
          </cell>
          <cell r="E533">
            <v>1401.15</v>
          </cell>
          <cell r="F533">
            <v>2590.6899999999996</v>
          </cell>
          <cell r="G533">
            <v>222.28</v>
          </cell>
          <cell r="H533">
            <v>2860.03</v>
          </cell>
          <cell r="I533">
            <v>2337.3199999999997</v>
          </cell>
          <cell r="K533">
            <v>2017.6499999999996</v>
          </cell>
          <cell r="M533">
            <v>72948.149999999994</v>
          </cell>
          <cell r="O533">
            <v>82378.669999999984</v>
          </cell>
          <cell r="P533">
            <v>9430.5199999999986</v>
          </cell>
        </row>
        <row r="534">
          <cell r="A534" t="str">
            <v>Total général</v>
          </cell>
          <cell r="B534" t="str">
            <v>Gérard</v>
          </cell>
          <cell r="C534">
            <v>3659.4800000000046</v>
          </cell>
          <cell r="D534">
            <v>8025.29</v>
          </cell>
          <cell r="E534">
            <v>338.58</v>
          </cell>
          <cell r="F534">
            <v>555.58000000000004</v>
          </cell>
          <cell r="G534">
            <v>1551.57</v>
          </cell>
          <cell r="H534">
            <v>712.40000000000009</v>
          </cell>
          <cell r="I534">
            <v>192.81</v>
          </cell>
          <cell r="J534">
            <v>274.59800000000001</v>
          </cell>
          <cell r="K534">
            <v>1431.4200000000003</v>
          </cell>
          <cell r="M534">
            <v>25639.410000000003</v>
          </cell>
          <cell r="O534">
            <v>-9422.7680000000055</v>
          </cell>
          <cell r="P534">
            <v>-35062.177999999993</v>
          </cell>
        </row>
        <row r="535">
          <cell r="A535" t="str">
            <v>Total général</v>
          </cell>
          <cell r="B535" t="str">
            <v>Gregory</v>
          </cell>
          <cell r="C535">
            <v>90720.599999999977</v>
          </cell>
          <cell r="D535">
            <v>10423.149999999996</v>
          </cell>
          <cell r="E535">
            <v>3259.8999999999996</v>
          </cell>
          <cell r="F535">
            <v>2398.52</v>
          </cell>
          <cell r="G535">
            <v>1934.0100000000002</v>
          </cell>
          <cell r="H535">
            <v>7228.5199999999959</v>
          </cell>
          <cell r="I535">
            <v>543.07999999999993</v>
          </cell>
          <cell r="J535">
            <v>126</v>
          </cell>
          <cell r="K535">
            <v>3344.8000000000006</v>
          </cell>
          <cell r="M535">
            <v>53380.209999999992</v>
          </cell>
          <cell r="O535">
            <v>61462.62</v>
          </cell>
          <cell r="P535">
            <v>8082.4099999999971</v>
          </cell>
        </row>
        <row r="536">
          <cell r="A536" t="str">
            <v>Total général</v>
          </cell>
          <cell r="B536" t="str">
            <v>Jérome</v>
          </cell>
          <cell r="C536">
            <v>234748.19999999995</v>
          </cell>
          <cell r="D536">
            <v>42555.069999999985</v>
          </cell>
          <cell r="E536">
            <v>438.19000000000005</v>
          </cell>
          <cell r="F536">
            <v>2025.7399999999998</v>
          </cell>
          <cell r="G536">
            <v>5460.14</v>
          </cell>
          <cell r="H536">
            <v>23599.910000000007</v>
          </cell>
          <cell r="I536">
            <v>283.39999999999998</v>
          </cell>
          <cell r="J536">
            <v>1041.33</v>
          </cell>
          <cell r="K536">
            <v>1301.2</v>
          </cell>
          <cell r="M536">
            <v>122983.33</v>
          </cell>
          <cell r="O536">
            <v>158043.21999999988</v>
          </cell>
          <cell r="P536">
            <v>35059.890000000014</v>
          </cell>
        </row>
        <row r="537">
          <cell r="A537" t="str">
            <v>Total général</v>
          </cell>
          <cell r="B537" t="str">
            <v>Eric IMETAL</v>
          </cell>
          <cell r="C537">
            <v>27766.930000000008</v>
          </cell>
          <cell r="D537">
            <v>1902.43</v>
          </cell>
          <cell r="E537">
            <v>15.080000000000002</v>
          </cell>
          <cell r="J537">
            <v>1661.7</v>
          </cell>
          <cell r="K537">
            <v>17.579999999999998</v>
          </cell>
          <cell r="M537">
            <v>19426.7</v>
          </cell>
          <cell r="O537">
            <v>24170.14</v>
          </cell>
          <cell r="P537">
            <v>4743.4400000000005</v>
          </cell>
        </row>
        <row r="538">
          <cell r="A538" t="str">
            <v>Total général</v>
          </cell>
          <cell r="B538" t="str">
            <v>Eric IMETAL</v>
          </cell>
          <cell r="C538">
            <v>569132.96</v>
          </cell>
          <cell r="D538">
            <v>109778.63999999997</v>
          </cell>
          <cell r="E538">
            <v>6956.4</v>
          </cell>
          <cell r="F538">
            <v>11716.279999999999</v>
          </cell>
          <cell r="G538">
            <v>11619.400000000001</v>
          </cell>
          <cell r="H538">
            <v>39975.130000000005</v>
          </cell>
          <cell r="I538">
            <v>4526.5899999999992</v>
          </cell>
          <cell r="J538">
            <v>5392.9479999999994</v>
          </cell>
          <cell r="K538">
            <v>8537.0800000000017</v>
          </cell>
          <cell r="M538">
            <v>340967.83999999997</v>
          </cell>
          <cell r="O538">
            <v>370630.49199999985</v>
          </cell>
          <cell r="P538">
            <v>29662.652000000016</v>
          </cell>
        </row>
        <row r="539">
          <cell r="D539">
            <v>0.19288751085510841</v>
          </cell>
          <cell r="E539">
            <v>1.2222802910588767E-2</v>
          </cell>
          <cell r="F539">
            <v>2.0586191318106052E-2</v>
          </cell>
          <cell r="G539">
            <v>2.0415967474454479E-2</v>
          </cell>
          <cell r="H539">
            <v>7.0238648627905867E-2</v>
          </cell>
          <cell r="I539">
            <v>7.953484191110631E-3</v>
          </cell>
          <cell r="J539">
            <v>9.475726023669407E-3</v>
          </cell>
          <cell r="K539">
            <v>1.5000150404221892E-2</v>
          </cell>
          <cell r="M539">
            <v>0.59910049841428969</v>
          </cell>
          <cell r="O539">
            <v>0.65121951819483426</v>
          </cell>
          <cell r="P539">
            <v>5.2119019780544812E-2</v>
          </cell>
        </row>
        <row r="540">
          <cell r="O540">
            <v>8.6995453882102253E-2</v>
          </cell>
          <cell r="P540">
            <v>5.2119019780544812E-2</v>
          </cell>
        </row>
        <row r="541">
          <cell r="O541">
            <v>0.1017</v>
          </cell>
          <cell r="P541">
            <v>0.06</v>
          </cell>
        </row>
        <row r="542">
          <cell r="O542">
            <v>-1.4704546117897746E-2</v>
          </cell>
          <cell r="P542">
            <v>-7.8809802194551859E-3</v>
          </cell>
        </row>
        <row r="545">
          <cell r="D545" t="str">
            <v>,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2" sqref="I2"/>
    </sheetView>
  </sheetViews>
  <sheetFormatPr baseColWidth="10" defaultColWidth="9.140625" defaultRowHeight="15" x14ac:dyDescent="0.25"/>
  <cols>
    <col min="1" max="1" width="49.28515625" customWidth="1"/>
    <col min="2" max="2" width="15.7109375" customWidth="1"/>
    <col min="3" max="3" width="15.42578125" style="9" customWidth="1"/>
    <col min="4" max="4" width="15.7109375" customWidth="1"/>
    <col min="5" max="5" width="15.7109375" style="9" customWidth="1"/>
    <col min="6" max="6" width="15.7109375" customWidth="1"/>
    <col min="7" max="7" width="8.42578125" style="9" customWidth="1"/>
    <col min="8" max="8" width="15.7109375" style="9" customWidth="1"/>
    <col min="9" max="9" width="23.140625" style="14" customWidth="1"/>
  </cols>
  <sheetData>
    <row r="1" spans="1:10" x14ac:dyDescent="0.25">
      <c r="A1" s="1" t="s">
        <v>0</v>
      </c>
      <c r="B1" s="2" t="s">
        <v>1</v>
      </c>
      <c r="C1" s="7" t="s">
        <v>2</v>
      </c>
      <c r="D1" s="2" t="s">
        <v>3</v>
      </c>
      <c r="E1" s="7" t="s">
        <v>4</v>
      </c>
      <c r="F1" s="2" t="s">
        <v>5</v>
      </c>
      <c r="G1" s="7" t="s">
        <v>6</v>
      </c>
      <c r="H1" s="11" t="s">
        <v>7</v>
      </c>
      <c r="I1" s="14" t="s">
        <v>68</v>
      </c>
    </row>
    <row r="2" spans="1:10" ht="20.100000000000001" customHeight="1" x14ac:dyDescent="0.25">
      <c r="A2" s="4" t="s">
        <v>8</v>
      </c>
      <c r="B2" s="12" t="e">
        <f>SUMIFS([1]Octobre!$C$1:$C$1000,[1]Octobre!$A$1:$A$1000,A2)</f>
        <v>#VALUE!</v>
      </c>
      <c r="C2" s="8" t="e">
        <f>B2/$B$62</f>
        <v>#VALUE!</v>
      </c>
      <c r="D2" s="3" t="e">
        <f>SUMIFS([1]Octobre!$P$1:$P$1000,[1]Octobre!$A$1:$A$1000,A2)</f>
        <v>#VALUE!</v>
      </c>
      <c r="E2" s="8" t="e">
        <f>D2/B2</f>
        <v>#VALUE!</v>
      </c>
      <c r="F2" s="3" t="e">
        <f>SUMIFS([1]Octobre!$M$1:$M$1000,[1]Octobre!$A$1:$A$1000,A2)</f>
        <v>#VALUE!</v>
      </c>
      <c r="G2" s="8" t="e">
        <f>F2/$F$62</f>
        <v>#VALUE!</v>
      </c>
      <c r="H2" s="8" t="e">
        <f>F2/B2</f>
        <v>#VALUE!</v>
      </c>
      <c r="I2" s="41">
        <f>IF(A2=VLOOKUP(A2,[1]Octobre!$A$1:$A$65536,1,FALSE),LOOKUP(9^9,[1]Octobre!$A$1:$A$12))</f>
        <v>500000</v>
      </c>
      <c r="J2" s="40"/>
    </row>
    <row r="3" spans="1:10" ht="20.100000000000001" customHeight="1" x14ac:dyDescent="0.25">
      <c r="A3" s="36" t="s">
        <v>9</v>
      </c>
      <c r="B3" s="3" t="e">
        <f>SUMIFS([1]Octobre!$C$1:$C$1000,[1]Octobre!$A$1:$A$1000,A3)</f>
        <v>#VALUE!</v>
      </c>
      <c r="C3" s="8" t="e">
        <f t="shared" ref="C3:C61" si="0">B3/$B$62</f>
        <v>#VALUE!</v>
      </c>
      <c r="D3" s="3" t="e">
        <f>SUMIFS([1]Octobre!$P$1:$P$1000,[1]Octobre!$A$1:$A$1000,A3)</f>
        <v>#VALUE!</v>
      </c>
      <c r="E3" s="8" t="e">
        <f t="shared" ref="E3:E61" si="1">D3/B3</f>
        <v>#VALUE!</v>
      </c>
      <c r="F3" s="3" t="e">
        <f>SUMIFS([1]Octobre!$M$1:$M$1000,[1]Octobre!$A$1:$A$1000,A3)</f>
        <v>#VALUE!</v>
      </c>
      <c r="G3" s="8" t="e">
        <f t="shared" ref="G3:G61" si="2">F3/$F$62</f>
        <v>#VALUE!</v>
      </c>
      <c r="H3" s="8" t="e">
        <f t="shared" ref="H3:H61" si="3">F3/B3</f>
        <v>#VALUE!</v>
      </c>
      <c r="I3" s="41">
        <f>IF(A3=VLOOKUP(A3,[1]Octobre!$A$1:$A$65536,1,FALSE),LOOKUP(9^9,[1]Octobre!A$1:A$65536))</f>
        <v>300000</v>
      </c>
      <c r="J3" s="13"/>
    </row>
    <row r="4" spans="1:10" ht="20.100000000000001" customHeight="1" x14ac:dyDescent="0.25">
      <c r="A4" s="4" t="s">
        <v>10</v>
      </c>
      <c r="B4" s="3" t="e">
        <f>SUMIFS([1]Octobre!$C$1:$C$1000,[1]Octobre!$A$1:$A$1000,A4)</f>
        <v>#VALUE!</v>
      </c>
      <c r="C4" s="8" t="e">
        <f t="shared" si="0"/>
        <v>#VALUE!</v>
      </c>
      <c r="D4" s="3" t="e">
        <f>SUMIFS([1]Octobre!$P$1:$P$1000,[1]Octobre!$A$1:$A$1000,A4)</f>
        <v>#VALUE!</v>
      </c>
      <c r="E4" s="8" t="e">
        <f t="shared" si="1"/>
        <v>#VALUE!</v>
      </c>
      <c r="F4" s="3" t="e">
        <f>SUMIFS([1]Octobre!$M$1:$M$1000,[1]Octobre!$A$1:$A$1000,A4)</f>
        <v>#VALUE!</v>
      </c>
      <c r="G4" s="8" t="e">
        <f t="shared" si="2"/>
        <v>#VALUE!</v>
      </c>
      <c r="H4" s="8" t="e">
        <f t="shared" si="3"/>
        <v>#VALUE!</v>
      </c>
      <c r="I4" s="41"/>
    </row>
    <row r="5" spans="1:10" ht="20.100000000000001" customHeight="1" x14ac:dyDescent="0.25">
      <c r="A5" s="4" t="s">
        <v>11</v>
      </c>
      <c r="B5" s="3" t="e">
        <f>SUMIFS([1]Octobre!$C$1:$C$1000,[1]Octobre!$A$1:$A$1000,A5)</f>
        <v>#VALUE!</v>
      </c>
      <c r="C5" s="8" t="e">
        <f t="shared" si="0"/>
        <v>#VALUE!</v>
      </c>
      <c r="D5" s="3" t="e">
        <f>SUMIFS([1]Octobre!$P$1:$P$1000,[1]Octobre!$A$1:$A$1000,A5)</f>
        <v>#VALUE!</v>
      </c>
      <c r="E5" s="8" t="e">
        <f t="shared" si="1"/>
        <v>#VALUE!</v>
      </c>
      <c r="F5" s="3" t="e">
        <f>SUMIFS([1]Octobre!$M$1:$M$1000,[1]Octobre!$A$1:$A$1000,A5)</f>
        <v>#VALUE!</v>
      </c>
      <c r="G5" s="8" t="e">
        <f t="shared" si="2"/>
        <v>#VALUE!</v>
      </c>
      <c r="H5" s="8" t="e">
        <f t="shared" si="3"/>
        <v>#VALUE!</v>
      </c>
      <c r="I5" s="41"/>
    </row>
    <row r="6" spans="1:10" ht="20.100000000000001" customHeight="1" x14ac:dyDescent="0.25">
      <c r="A6" s="4" t="s">
        <v>12</v>
      </c>
      <c r="B6" s="3" t="e">
        <f>SUMIFS([1]Octobre!$C$1:$C$1000,[1]Octobre!$A$1:$A$1000,A6)</f>
        <v>#VALUE!</v>
      </c>
      <c r="C6" s="8" t="e">
        <f t="shared" si="0"/>
        <v>#VALUE!</v>
      </c>
      <c r="D6" s="3" t="e">
        <f>SUMIFS([1]Octobre!$P$1:$P$1000,[1]Octobre!$A$1:$A$1000,A6)</f>
        <v>#VALUE!</v>
      </c>
      <c r="E6" s="8" t="e">
        <f t="shared" si="1"/>
        <v>#VALUE!</v>
      </c>
      <c r="F6" s="3" t="e">
        <f>SUMIFS([1]Octobre!$M$1:$M$1000,[1]Octobre!$A$1:$A$1000,A6)</f>
        <v>#VALUE!</v>
      </c>
      <c r="G6" s="8" t="e">
        <f t="shared" si="2"/>
        <v>#VALUE!</v>
      </c>
      <c r="H6" s="8" t="e">
        <f t="shared" si="3"/>
        <v>#VALUE!</v>
      </c>
      <c r="I6" s="41"/>
    </row>
    <row r="7" spans="1:10" ht="20.100000000000001" customHeight="1" x14ac:dyDescent="0.25">
      <c r="A7" s="4" t="s">
        <v>13</v>
      </c>
      <c r="B7" s="3" t="e">
        <f>SUMIFS([1]Octobre!$C$1:$C$1000,[1]Octobre!$A$1:$A$1000,A7)</f>
        <v>#VALUE!</v>
      </c>
      <c r="C7" s="8" t="e">
        <f t="shared" si="0"/>
        <v>#VALUE!</v>
      </c>
      <c r="D7" s="3" t="e">
        <f>SUMIFS([1]Octobre!$P$1:$P$1000,[1]Octobre!$A$1:$A$1000,A7)</f>
        <v>#VALUE!</v>
      </c>
      <c r="E7" s="8" t="e">
        <f t="shared" si="1"/>
        <v>#VALUE!</v>
      </c>
      <c r="F7" s="3" t="e">
        <f>SUMIFS([1]Octobre!$M$1:$M$1000,[1]Octobre!$A$1:$A$1000,A7)</f>
        <v>#VALUE!</v>
      </c>
      <c r="G7" s="8" t="e">
        <f t="shared" si="2"/>
        <v>#VALUE!</v>
      </c>
      <c r="H7" s="8" t="e">
        <f t="shared" si="3"/>
        <v>#VALUE!</v>
      </c>
      <c r="I7" s="41"/>
    </row>
    <row r="8" spans="1:10" ht="20.100000000000001" customHeight="1" x14ac:dyDescent="0.25">
      <c r="A8" s="4" t="s">
        <v>14</v>
      </c>
      <c r="B8" s="3" t="e">
        <f>SUMIFS([1]Octobre!$C$1:$C$1000,[1]Octobre!$A$1:$A$1000,A8)</f>
        <v>#VALUE!</v>
      </c>
      <c r="C8" s="8" t="e">
        <f t="shared" si="0"/>
        <v>#VALUE!</v>
      </c>
      <c r="D8" s="3" t="e">
        <f>SUMIFS([1]Octobre!$P$1:$P$1000,[1]Octobre!$A$1:$A$1000,A8)</f>
        <v>#VALUE!</v>
      </c>
      <c r="E8" s="8" t="e">
        <f t="shared" si="1"/>
        <v>#VALUE!</v>
      </c>
      <c r="F8" s="3" t="e">
        <f>SUMIFS([1]Octobre!$M$1:$M$1000,[1]Octobre!$A$1:$A$1000,A8)</f>
        <v>#VALUE!</v>
      </c>
      <c r="G8" s="8" t="e">
        <f t="shared" si="2"/>
        <v>#VALUE!</v>
      </c>
      <c r="H8" s="8" t="e">
        <f t="shared" si="3"/>
        <v>#VALUE!</v>
      </c>
      <c r="I8" s="41"/>
    </row>
    <row r="9" spans="1:10" ht="20.100000000000001" customHeight="1" x14ac:dyDescent="0.25">
      <c r="A9" s="4" t="s">
        <v>15</v>
      </c>
      <c r="B9" s="3" t="e">
        <f>SUMIFS([1]Octobre!$C$1:$C$1000,[1]Octobre!$A$1:$A$1000,A9)</f>
        <v>#VALUE!</v>
      </c>
      <c r="C9" s="8" t="e">
        <f t="shared" si="0"/>
        <v>#VALUE!</v>
      </c>
      <c r="D9" s="3" t="e">
        <f>SUMIFS([1]Octobre!$P$1:$P$1000,[1]Octobre!$A$1:$A$1000,A9)</f>
        <v>#VALUE!</v>
      </c>
      <c r="E9" s="8" t="e">
        <f t="shared" si="1"/>
        <v>#VALUE!</v>
      </c>
      <c r="F9" s="3" t="e">
        <f>SUMIFS([1]Octobre!$M$1:$M$1000,[1]Octobre!$A$1:$A$1000,A9)</f>
        <v>#VALUE!</v>
      </c>
      <c r="G9" s="8" t="e">
        <f t="shared" si="2"/>
        <v>#VALUE!</v>
      </c>
      <c r="H9" s="8" t="e">
        <f t="shared" si="3"/>
        <v>#VALUE!</v>
      </c>
      <c r="I9" s="41"/>
    </row>
    <row r="10" spans="1:10" ht="20.100000000000001" customHeight="1" x14ac:dyDescent="0.25">
      <c r="A10" s="4" t="s">
        <v>16</v>
      </c>
      <c r="B10" s="3" t="e">
        <f>SUMIFS([1]Octobre!$C$1:$C$1000,[1]Octobre!$A$1:$A$1000,A10)</f>
        <v>#VALUE!</v>
      </c>
      <c r="C10" s="8" t="e">
        <f t="shared" si="0"/>
        <v>#VALUE!</v>
      </c>
      <c r="D10" s="3" t="e">
        <f>SUMIFS([1]Octobre!$P$1:$P$1000,[1]Octobre!$A$1:$A$1000,A10)</f>
        <v>#VALUE!</v>
      </c>
      <c r="E10" s="8" t="e">
        <f t="shared" si="1"/>
        <v>#VALUE!</v>
      </c>
      <c r="F10" s="3" t="e">
        <f>SUMIFS([1]Octobre!$M$1:$M$1000,[1]Octobre!$A$1:$A$1000,A10)</f>
        <v>#VALUE!</v>
      </c>
      <c r="G10" s="8" t="e">
        <f t="shared" si="2"/>
        <v>#VALUE!</v>
      </c>
      <c r="H10" s="8" t="e">
        <f t="shared" si="3"/>
        <v>#VALUE!</v>
      </c>
      <c r="I10" s="41"/>
    </row>
    <row r="11" spans="1:10" ht="20.100000000000001" customHeight="1" x14ac:dyDescent="0.25">
      <c r="A11" s="4" t="s">
        <v>17</v>
      </c>
      <c r="B11" s="3" t="e">
        <f>SUMIFS([1]Octobre!$C$1:$C$1000,[1]Octobre!$A$1:$A$1000,A11)</f>
        <v>#VALUE!</v>
      </c>
      <c r="C11" s="8" t="e">
        <f t="shared" si="0"/>
        <v>#VALUE!</v>
      </c>
      <c r="D11" s="3" t="e">
        <f>SUMIFS([1]Octobre!$P$1:$P$1000,[1]Octobre!$A$1:$A$1000,A11)</f>
        <v>#VALUE!</v>
      </c>
      <c r="E11" s="8" t="e">
        <f t="shared" si="1"/>
        <v>#VALUE!</v>
      </c>
      <c r="F11" s="3" t="e">
        <f>SUMIFS([1]Octobre!$M$1:$M$1000,[1]Octobre!$A$1:$A$1000,A11)</f>
        <v>#VALUE!</v>
      </c>
      <c r="G11" s="8" t="e">
        <f t="shared" si="2"/>
        <v>#VALUE!</v>
      </c>
      <c r="H11" s="8" t="e">
        <f t="shared" si="3"/>
        <v>#VALUE!</v>
      </c>
      <c r="I11" s="41"/>
    </row>
    <row r="12" spans="1:10" ht="20.100000000000001" customHeight="1" x14ac:dyDescent="0.25">
      <c r="A12" s="4" t="s">
        <v>18</v>
      </c>
      <c r="B12" s="3" t="e">
        <f>SUMIFS([1]Octobre!$C$1:$C$1000,[1]Octobre!$A$1:$A$1000,A12)</f>
        <v>#VALUE!</v>
      </c>
      <c r="C12" s="8" t="e">
        <f t="shared" si="0"/>
        <v>#VALUE!</v>
      </c>
      <c r="D12" s="3" t="e">
        <f>SUMIFS([1]Octobre!$P$1:$P$1000,[1]Octobre!$A$1:$A$1000,A12)</f>
        <v>#VALUE!</v>
      </c>
      <c r="E12" s="8" t="e">
        <f t="shared" si="1"/>
        <v>#VALUE!</v>
      </c>
      <c r="F12" s="3" t="e">
        <f>SUMIFS([1]Octobre!$M$1:$M$1000,[1]Octobre!$A$1:$A$1000,A12)</f>
        <v>#VALUE!</v>
      </c>
      <c r="G12" s="8" t="e">
        <f t="shared" si="2"/>
        <v>#VALUE!</v>
      </c>
      <c r="H12" s="8" t="e">
        <f t="shared" si="3"/>
        <v>#VALUE!</v>
      </c>
      <c r="I12" s="41"/>
    </row>
    <row r="13" spans="1:10" ht="20.100000000000001" customHeight="1" x14ac:dyDescent="0.25">
      <c r="A13" s="4" t="s">
        <v>19</v>
      </c>
      <c r="B13" s="3" t="e">
        <f>SUMIFS([1]Octobre!$C$1:$C$1000,[1]Octobre!$A$1:$A$1000,A13)</f>
        <v>#VALUE!</v>
      </c>
      <c r="C13" s="8" t="e">
        <f t="shared" si="0"/>
        <v>#VALUE!</v>
      </c>
      <c r="D13" s="3" t="e">
        <f>SUMIFS([1]Octobre!$P$1:$P$1000,[1]Octobre!$A$1:$A$1000,A13)</f>
        <v>#VALUE!</v>
      </c>
      <c r="E13" s="8" t="e">
        <f t="shared" si="1"/>
        <v>#VALUE!</v>
      </c>
      <c r="F13" s="3" t="e">
        <f>SUMIFS([1]Octobre!$M$1:$M$1000,[1]Octobre!$A$1:$A$1000,A13)</f>
        <v>#VALUE!</v>
      </c>
      <c r="G13" s="8" t="e">
        <f t="shared" si="2"/>
        <v>#VALUE!</v>
      </c>
      <c r="H13" s="8" t="e">
        <f t="shared" si="3"/>
        <v>#VALUE!</v>
      </c>
      <c r="I13" s="41"/>
    </row>
    <row r="14" spans="1:10" ht="20.100000000000001" customHeight="1" x14ac:dyDescent="0.25">
      <c r="A14" s="4" t="s">
        <v>20</v>
      </c>
      <c r="B14" s="3" t="e">
        <f>SUMIFS([1]Octobre!$C$1:$C$1000,[1]Octobre!$A$1:$A$1000,A14)</f>
        <v>#VALUE!</v>
      </c>
      <c r="C14" s="8" t="e">
        <f>B14/$B$62</f>
        <v>#VALUE!</v>
      </c>
      <c r="D14" s="3" t="e">
        <f>SUMIFS([1]Octobre!$P$1:$P$1000,[1]Octobre!$A$1:$A$1000,A14)</f>
        <v>#VALUE!</v>
      </c>
      <c r="E14" s="8" t="e">
        <f t="shared" si="1"/>
        <v>#VALUE!</v>
      </c>
      <c r="F14" s="3" t="e">
        <f>SUMIFS([1]Octobre!$M$1:$M$1000,[1]Octobre!$A$1:$A$1000,A14)</f>
        <v>#VALUE!</v>
      </c>
      <c r="G14" s="8" t="e">
        <f t="shared" si="2"/>
        <v>#VALUE!</v>
      </c>
      <c r="H14" s="8" t="e">
        <f t="shared" si="3"/>
        <v>#VALUE!</v>
      </c>
      <c r="I14" s="41"/>
    </row>
    <row r="15" spans="1:10" ht="20.100000000000001" customHeight="1" x14ac:dyDescent="0.25">
      <c r="A15" s="4" t="s">
        <v>21</v>
      </c>
      <c r="B15" s="3" t="e">
        <f>SUMIFS([1]Octobre!$C$1:$C$1000,[1]Octobre!$A$1:$A$1000,A15)</f>
        <v>#VALUE!</v>
      </c>
      <c r="C15" s="8" t="e">
        <f t="shared" si="0"/>
        <v>#VALUE!</v>
      </c>
      <c r="D15" s="3" t="e">
        <f>SUMIFS([1]Octobre!$P$1:$P$1000,[1]Octobre!$A$1:$A$1000,A15)</f>
        <v>#VALUE!</v>
      </c>
      <c r="E15" s="8" t="e">
        <f t="shared" si="1"/>
        <v>#VALUE!</v>
      </c>
      <c r="F15" s="3" t="e">
        <f>SUMIFS([1]Octobre!$M$1:$M$1000,[1]Octobre!$A$1:$A$1000,A15)</f>
        <v>#VALUE!</v>
      </c>
      <c r="G15" s="8" t="e">
        <f t="shared" si="2"/>
        <v>#VALUE!</v>
      </c>
      <c r="H15" s="8" t="e">
        <f t="shared" si="3"/>
        <v>#VALUE!</v>
      </c>
      <c r="I15" s="41"/>
    </row>
    <row r="16" spans="1:10" ht="20.100000000000001" customHeight="1" x14ac:dyDescent="0.25">
      <c r="A16" s="4" t="s">
        <v>22</v>
      </c>
      <c r="B16" s="3" t="e">
        <f>SUMIFS([1]Octobre!$C$1:$C$1000,[1]Octobre!$A$1:$A$1000,A16)</f>
        <v>#VALUE!</v>
      </c>
      <c r="C16" s="8" t="e">
        <f t="shared" si="0"/>
        <v>#VALUE!</v>
      </c>
      <c r="D16" s="3" t="e">
        <f>SUMIFS([1]Octobre!$P$1:$P$1000,[1]Octobre!$A$1:$A$1000,A16)</f>
        <v>#VALUE!</v>
      </c>
      <c r="E16" s="8" t="e">
        <f t="shared" si="1"/>
        <v>#VALUE!</v>
      </c>
      <c r="F16" s="3" t="e">
        <f>SUMIFS([1]Octobre!$M$1:$M$1000,[1]Octobre!$A$1:$A$1000,A16)</f>
        <v>#VALUE!</v>
      </c>
      <c r="G16" s="8" t="e">
        <f t="shared" si="2"/>
        <v>#VALUE!</v>
      </c>
      <c r="H16" s="8" t="e">
        <f t="shared" si="3"/>
        <v>#VALUE!</v>
      </c>
      <c r="I16" s="41"/>
    </row>
    <row r="17" spans="1:9" ht="20.100000000000001" customHeight="1" x14ac:dyDescent="0.25">
      <c r="A17" s="4" t="s">
        <v>23</v>
      </c>
      <c r="B17" s="3" t="e">
        <f>SUMIFS([1]Octobre!$C$1:$C$1000,[1]Octobre!$A$1:$A$1000,A17)</f>
        <v>#VALUE!</v>
      </c>
      <c r="C17" s="8" t="e">
        <f t="shared" si="0"/>
        <v>#VALUE!</v>
      </c>
      <c r="D17" s="3" t="e">
        <f>SUMIFS([1]Octobre!$P$1:$P$1000,[1]Octobre!$A$1:$A$1000,A17)</f>
        <v>#VALUE!</v>
      </c>
      <c r="E17" s="8" t="e">
        <f t="shared" si="1"/>
        <v>#VALUE!</v>
      </c>
      <c r="F17" s="3" t="e">
        <f>SUMIFS([1]Octobre!$M$1:$M$1000,[1]Octobre!$A$1:$A$1000,A17)</f>
        <v>#VALUE!</v>
      </c>
      <c r="G17" s="8" t="e">
        <f t="shared" si="2"/>
        <v>#VALUE!</v>
      </c>
      <c r="H17" s="8" t="e">
        <f t="shared" si="3"/>
        <v>#VALUE!</v>
      </c>
      <c r="I17" s="41"/>
    </row>
    <row r="18" spans="1:9" ht="20.100000000000001" customHeight="1" x14ac:dyDescent="0.25">
      <c r="A18" s="4" t="s">
        <v>24</v>
      </c>
      <c r="B18" s="3" t="e">
        <f>SUMIFS([1]Octobre!$C$1:$C$1000,[1]Octobre!$A$1:$A$1000,A18)</f>
        <v>#VALUE!</v>
      </c>
      <c r="C18" s="8" t="e">
        <f t="shared" si="0"/>
        <v>#VALUE!</v>
      </c>
      <c r="D18" s="3" t="e">
        <f>SUMIFS([1]Octobre!$P$1:$P$1000,[1]Octobre!$A$1:$A$1000,A18)</f>
        <v>#VALUE!</v>
      </c>
      <c r="E18" s="8" t="e">
        <f t="shared" si="1"/>
        <v>#VALUE!</v>
      </c>
      <c r="F18" s="3" t="e">
        <f>SUMIFS([1]Octobre!$M$1:$M$1000,[1]Octobre!$A$1:$A$1000,A18)</f>
        <v>#VALUE!</v>
      </c>
      <c r="G18" s="8" t="e">
        <f t="shared" si="2"/>
        <v>#VALUE!</v>
      </c>
      <c r="H18" s="8" t="e">
        <f t="shared" si="3"/>
        <v>#VALUE!</v>
      </c>
      <c r="I18" s="41"/>
    </row>
    <row r="19" spans="1:9" ht="20.100000000000001" customHeight="1" x14ac:dyDescent="0.25">
      <c r="A19" s="4" t="s">
        <v>25</v>
      </c>
      <c r="B19" s="3" t="e">
        <f>SUMIFS([1]Octobre!$C$1:$C$1000,[1]Octobre!$A$1:$A$1000,A19)</f>
        <v>#VALUE!</v>
      </c>
      <c r="C19" s="8" t="e">
        <f t="shared" si="0"/>
        <v>#VALUE!</v>
      </c>
      <c r="D19" s="3" t="e">
        <f>SUMIFS([1]Octobre!$P$1:$P$1000,[1]Octobre!$A$1:$A$1000,A19)</f>
        <v>#VALUE!</v>
      </c>
      <c r="E19" s="8" t="e">
        <f t="shared" si="1"/>
        <v>#VALUE!</v>
      </c>
      <c r="F19" s="3" t="e">
        <f>SUMIFS([1]Octobre!$M$1:$M$1000,[1]Octobre!$A$1:$A$1000,A19)</f>
        <v>#VALUE!</v>
      </c>
      <c r="G19" s="8" t="e">
        <f t="shared" si="2"/>
        <v>#VALUE!</v>
      </c>
      <c r="H19" s="8" t="e">
        <f t="shared" si="3"/>
        <v>#VALUE!</v>
      </c>
      <c r="I19" s="41"/>
    </row>
    <row r="20" spans="1:9" ht="20.100000000000001" customHeight="1" x14ac:dyDescent="0.25">
      <c r="A20" s="4" t="s">
        <v>26</v>
      </c>
      <c r="B20" s="3" t="e">
        <f>SUMIFS([1]Octobre!$C$1:$C$1000,[1]Octobre!$A$1:$A$1000,A20)</f>
        <v>#VALUE!</v>
      </c>
      <c r="C20" s="8" t="e">
        <f t="shared" si="0"/>
        <v>#VALUE!</v>
      </c>
      <c r="D20" s="3" t="e">
        <f>SUMIFS([1]Octobre!$P$1:$P$1000,[1]Octobre!$A$1:$A$1000,A20)</f>
        <v>#VALUE!</v>
      </c>
      <c r="E20" s="8" t="e">
        <f t="shared" si="1"/>
        <v>#VALUE!</v>
      </c>
      <c r="F20" s="3" t="e">
        <f>SUMIFS([1]Octobre!$M$1:$M$1000,[1]Octobre!$A$1:$A$1000,A20)</f>
        <v>#VALUE!</v>
      </c>
      <c r="G20" s="8" t="e">
        <f t="shared" si="2"/>
        <v>#VALUE!</v>
      </c>
      <c r="H20" s="8" t="e">
        <f t="shared" si="3"/>
        <v>#VALUE!</v>
      </c>
      <c r="I20" s="41"/>
    </row>
    <row r="21" spans="1:9" ht="20.100000000000001" customHeight="1" x14ac:dyDescent="0.25">
      <c r="A21" s="4" t="s">
        <v>27</v>
      </c>
      <c r="B21" s="3" t="e">
        <f>SUMIFS([1]Octobre!$C$1:$C$1000,[1]Octobre!$A$1:$A$1000,A21)</f>
        <v>#VALUE!</v>
      </c>
      <c r="C21" s="8" t="e">
        <f t="shared" si="0"/>
        <v>#VALUE!</v>
      </c>
      <c r="D21" s="3" t="e">
        <f>SUMIFS([1]Octobre!$P$1:$P$1000,[1]Octobre!$A$1:$A$1000,A21)</f>
        <v>#VALUE!</v>
      </c>
      <c r="E21" s="8" t="e">
        <f t="shared" si="1"/>
        <v>#VALUE!</v>
      </c>
      <c r="F21" s="3" t="e">
        <f>SUMIFS([1]Octobre!$M$1:$M$1000,[1]Octobre!$A$1:$A$1000,A21)</f>
        <v>#VALUE!</v>
      </c>
      <c r="G21" s="8" t="e">
        <f t="shared" si="2"/>
        <v>#VALUE!</v>
      </c>
      <c r="H21" s="8" t="e">
        <f t="shared" si="3"/>
        <v>#VALUE!</v>
      </c>
      <c r="I21" s="41"/>
    </row>
    <row r="22" spans="1:9" ht="20.100000000000001" customHeight="1" x14ac:dyDescent="0.25">
      <c r="A22" s="4" t="s">
        <v>28</v>
      </c>
      <c r="B22" s="3" t="e">
        <f>SUMIFS([1]Octobre!$C$1:$C$1000,[1]Octobre!$A$1:$A$1000,A22)</f>
        <v>#VALUE!</v>
      </c>
      <c r="C22" s="8" t="e">
        <f t="shared" si="0"/>
        <v>#VALUE!</v>
      </c>
      <c r="D22" s="3" t="e">
        <f>SUMIFS([1]Octobre!$P$1:$P$1000,[1]Octobre!$A$1:$A$1000,A22)</f>
        <v>#VALUE!</v>
      </c>
      <c r="E22" s="8" t="e">
        <f t="shared" si="1"/>
        <v>#VALUE!</v>
      </c>
      <c r="F22" s="3" t="e">
        <f>SUMIFS([1]Octobre!$M$1:$M$1000,[1]Octobre!$A$1:$A$1000,A22)</f>
        <v>#VALUE!</v>
      </c>
      <c r="G22" s="8" t="e">
        <f t="shared" si="2"/>
        <v>#VALUE!</v>
      </c>
      <c r="H22" s="8" t="e">
        <f t="shared" si="3"/>
        <v>#VALUE!</v>
      </c>
      <c r="I22" s="41"/>
    </row>
    <row r="23" spans="1:9" ht="20.100000000000001" customHeight="1" x14ac:dyDescent="0.25">
      <c r="A23" s="4" t="s">
        <v>29</v>
      </c>
      <c r="B23" s="3" t="e">
        <f>SUMIFS([1]Octobre!$C$1:$C$1000,[1]Octobre!$A$1:$A$1000,A23)</f>
        <v>#VALUE!</v>
      </c>
      <c r="C23" s="8" t="e">
        <f t="shared" si="0"/>
        <v>#VALUE!</v>
      </c>
      <c r="D23" s="3" t="e">
        <f>SUMIFS([1]Octobre!$P$1:$P$1000,[1]Octobre!$A$1:$A$1000,A23)</f>
        <v>#VALUE!</v>
      </c>
      <c r="E23" s="8" t="e">
        <f t="shared" si="1"/>
        <v>#VALUE!</v>
      </c>
      <c r="F23" s="3" t="e">
        <f>SUMIFS([1]Octobre!$M$1:$M$1000,[1]Octobre!$A$1:$A$1000,A23)</f>
        <v>#VALUE!</v>
      </c>
      <c r="G23" s="8" t="e">
        <f t="shared" si="2"/>
        <v>#VALUE!</v>
      </c>
      <c r="H23" s="8" t="e">
        <f t="shared" si="3"/>
        <v>#VALUE!</v>
      </c>
      <c r="I23" s="41"/>
    </row>
    <row r="24" spans="1:9" ht="20.100000000000001" customHeight="1" x14ac:dyDescent="0.25">
      <c r="A24" s="4" t="s">
        <v>30</v>
      </c>
      <c r="B24" s="3" t="e">
        <f>SUMIFS([1]Octobre!$C$1:$C$1000,[1]Octobre!$A$1:$A$1000,A24)</f>
        <v>#VALUE!</v>
      </c>
      <c r="C24" s="8" t="e">
        <f t="shared" si="0"/>
        <v>#VALUE!</v>
      </c>
      <c r="D24" s="3" t="e">
        <f>SUMIFS([1]Octobre!$P$1:$P$1000,[1]Octobre!$A$1:$A$1000,A24)</f>
        <v>#VALUE!</v>
      </c>
      <c r="E24" s="8" t="e">
        <f t="shared" si="1"/>
        <v>#VALUE!</v>
      </c>
      <c r="F24" s="3" t="e">
        <f>SUMIFS([1]Octobre!$M$1:$M$1000,[1]Octobre!$A$1:$A$1000,A24)</f>
        <v>#VALUE!</v>
      </c>
      <c r="G24" s="8" t="e">
        <f t="shared" si="2"/>
        <v>#VALUE!</v>
      </c>
      <c r="H24" s="8" t="e">
        <f t="shared" si="3"/>
        <v>#VALUE!</v>
      </c>
      <c r="I24" s="41"/>
    </row>
    <row r="25" spans="1:9" ht="20.100000000000001" customHeight="1" x14ac:dyDescent="0.25">
      <c r="A25" s="4" t="s">
        <v>31</v>
      </c>
      <c r="B25" s="3" t="e">
        <f>SUMIFS([1]Octobre!$C$1:$C$1000,[1]Octobre!$A$1:$A$1000,A25)</f>
        <v>#VALUE!</v>
      </c>
      <c r="C25" s="8" t="e">
        <f t="shared" si="0"/>
        <v>#VALUE!</v>
      </c>
      <c r="D25" s="3" t="e">
        <f>SUMIFS([1]Octobre!$P$1:$P$1000,[1]Octobre!$A$1:$A$1000,A25)</f>
        <v>#VALUE!</v>
      </c>
      <c r="E25" s="8" t="e">
        <f t="shared" si="1"/>
        <v>#VALUE!</v>
      </c>
      <c r="F25" s="3" t="e">
        <f>SUMIFS([1]Octobre!$M$1:$M$1000,[1]Octobre!$A$1:$A$1000,A25)</f>
        <v>#VALUE!</v>
      </c>
      <c r="G25" s="8" t="e">
        <f t="shared" si="2"/>
        <v>#VALUE!</v>
      </c>
      <c r="H25" s="8" t="e">
        <f t="shared" si="3"/>
        <v>#VALUE!</v>
      </c>
      <c r="I25" s="41"/>
    </row>
    <row r="26" spans="1:9" ht="20.100000000000001" customHeight="1" x14ac:dyDescent="0.25">
      <c r="A26" s="4" t="s">
        <v>32</v>
      </c>
      <c r="B26" s="3" t="e">
        <f>SUMIFS([1]Octobre!$C$1:$C$1000,[1]Octobre!$A$1:$A$1000,A26)</f>
        <v>#VALUE!</v>
      </c>
      <c r="C26" s="8" t="e">
        <f t="shared" si="0"/>
        <v>#VALUE!</v>
      </c>
      <c r="D26" s="3" t="e">
        <f>SUMIFS([1]Octobre!$P$1:$P$1000,[1]Octobre!$A$1:$A$1000,A26)</f>
        <v>#VALUE!</v>
      </c>
      <c r="E26" s="8" t="e">
        <f t="shared" si="1"/>
        <v>#VALUE!</v>
      </c>
      <c r="F26" s="3" t="e">
        <f>SUMIFS([1]Octobre!$M$1:$M$1000,[1]Octobre!$A$1:$A$1000,A26)</f>
        <v>#VALUE!</v>
      </c>
      <c r="G26" s="8" t="e">
        <f t="shared" si="2"/>
        <v>#VALUE!</v>
      </c>
      <c r="H26" s="8" t="e">
        <f t="shared" si="3"/>
        <v>#VALUE!</v>
      </c>
      <c r="I26" s="41"/>
    </row>
    <row r="27" spans="1:9" ht="20.100000000000001" customHeight="1" x14ac:dyDescent="0.25">
      <c r="A27" s="4" t="s">
        <v>33</v>
      </c>
      <c r="B27" s="3" t="e">
        <f>SUMIFS([1]Octobre!$C$1:$C$1000,[1]Octobre!$A$1:$A$1000,A27)</f>
        <v>#VALUE!</v>
      </c>
      <c r="C27" s="8" t="e">
        <f t="shared" si="0"/>
        <v>#VALUE!</v>
      </c>
      <c r="D27" s="3" t="e">
        <f>SUMIFS([1]Octobre!$P$1:$P$1000,[1]Octobre!$A$1:$A$1000,A27)</f>
        <v>#VALUE!</v>
      </c>
      <c r="E27" s="8" t="e">
        <f t="shared" si="1"/>
        <v>#VALUE!</v>
      </c>
      <c r="F27" s="3" t="e">
        <f>SUMIFS([1]Octobre!$M$1:$M$1000,[1]Octobre!$A$1:$A$1000,A27)</f>
        <v>#VALUE!</v>
      </c>
      <c r="G27" s="8" t="e">
        <f t="shared" si="2"/>
        <v>#VALUE!</v>
      </c>
      <c r="H27" s="8" t="e">
        <f t="shared" si="3"/>
        <v>#VALUE!</v>
      </c>
      <c r="I27" s="41"/>
    </row>
    <row r="28" spans="1:9" ht="20.100000000000001" customHeight="1" x14ac:dyDescent="0.25">
      <c r="A28" s="4" t="s">
        <v>34</v>
      </c>
      <c r="B28" s="3" t="e">
        <f>SUMIFS([1]Octobre!$C$1:$C$1000,[1]Octobre!$A$1:$A$1000,A28)</f>
        <v>#VALUE!</v>
      </c>
      <c r="C28" s="8" t="e">
        <f t="shared" si="0"/>
        <v>#VALUE!</v>
      </c>
      <c r="D28" s="3" t="e">
        <f>SUMIFS([1]Octobre!$P$1:$P$1000,[1]Octobre!$A$1:$A$1000,A28)</f>
        <v>#VALUE!</v>
      </c>
      <c r="E28" s="8" t="e">
        <f t="shared" si="1"/>
        <v>#VALUE!</v>
      </c>
      <c r="F28" s="3" t="e">
        <f>SUMIFS([1]Octobre!$M$1:$M$1000,[1]Octobre!$A$1:$A$1000,A28)</f>
        <v>#VALUE!</v>
      </c>
      <c r="G28" s="8" t="e">
        <f t="shared" si="2"/>
        <v>#VALUE!</v>
      </c>
      <c r="H28" s="8" t="e">
        <f t="shared" si="3"/>
        <v>#VALUE!</v>
      </c>
      <c r="I28" s="41"/>
    </row>
    <row r="29" spans="1:9" ht="20.100000000000001" customHeight="1" x14ac:dyDescent="0.25">
      <c r="A29" s="4" t="s">
        <v>35</v>
      </c>
      <c r="B29" s="3" t="e">
        <f>SUMIFS([1]Octobre!$C$1:$C$1000,[1]Octobre!$A$1:$A$1000,A29)</f>
        <v>#VALUE!</v>
      </c>
      <c r="C29" s="8" t="e">
        <f t="shared" si="0"/>
        <v>#VALUE!</v>
      </c>
      <c r="D29" s="3" t="e">
        <f>SUMIFS([1]Octobre!$P$1:$P$1000,[1]Octobre!$A$1:$A$1000,A29)</f>
        <v>#VALUE!</v>
      </c>
      <c r="E29" s="8" t="e">
        <f t="shared" si="1"/>
        <v>#VALUE!</v>
      </c>
      <c r="F29" s="3" t="e">
        <f>SUMIFS([1]Octobre!$M$1:$M$1000,[1]Octobre!$A$1:$A$1000,A29)</f>
        <v>#VALUE!</v>
      </c>
      <c r="G29" s="8" t="e">
        <f t="shared" si="2"/>
        <v>#VALUE!</v>
      </c>
      <c r="H29" s="8" t="e">
        <f t="shared" si="3"/>
        <v>#VALUE!</v>
      </c>
      <c r="I29" s="41"/>
    </row>
    <row r="30" spans="1:9" ht="20.100000000000001" customHeight="1" x14ac:dyDescent="0.25">
      <c r="A30" s="4" t="s">
        <v>36</v>
      </c>
      <c r="B30" s="3" t="e">
        <f>SUMIFS([1]Octobre!$C$1:$C$1000,[1]Octobre!$A$1:$A$1000,A30)</f>
        <v>#VALUE!</v>
      </c>
      <c r="C30" s="8" t="e">
        <f t="shared" si="0"/>
        <v>#VALUE!</v>
      </c>
      <c r="D30" s="3" t="e">
        <f>SUMIFS([1]Octobre!$P$1:$P$1000,[1]Octobre!$A$1:$A$1000,A30)</f>
        <v>#VALUE!</v>
      </c>
      <c r="E30" s="8" t="e">
        <f t="shared" si="1"/>
        <v>#VALUE!</v>
      </c>
      <c r="F30" s="3" t="e">
        <f>SUMIFS([1]Octobre!$M$1:$M$1000,[1]Octobre!$A$1:$A$1000,A30)</f>
        <v>#VALUE!</v>
      </c>
      <c r="G30" s="8" t="e">
        <f t="shared" si="2"/>
        <v>#VALUE!</v>
      </c>
      <c r="H30" s="8" t="e">
        <f t="shared" si="3"/>
        <v>#VALUE!</v>
      </c>
      <c r="I30" s="41"/>
    </row>
    <row r="31" spans="1:9" ht="20.100000000000001" customHeight="1" x14ac:dyDescent="0.25">
      <c r="A31" s="4" t="s">
        <v>37</v>
      </c>
      <c r="B31" s="3" t="e">
        <f>SUMIFS([1]Octobre!$C$1:$C$1000,[1]Octobre!$A$1:$A$1000,A31)</f>
        <v>#VALUE!</v>
      </c>
      <c r="C31" s="8" t="e">
        <f t="shared" si="0"/>
        <v>#VALUE!</v>
      </c>
      <c r="D31" s="3" t="e">
        <f>SUMIFS([1]Octobre!$P$1:$P$1000,[1]Octobre!$A$1:$A$1000,A31)</f>
        <v>#VALUE!</v>
      </c>
      <c r="E31" s="8" t="e">
        <f t="shared" si="1"/>
        <v>#VALUE!</v>
      </c>
      <c r="F31" s="3" t="e">
        <f>SUMIFS([1]Octobre!$M$1:$M$1000,[1]Octobre!$A$1:$A$1000,A31)</f>
        <v>#VALUE!</v>
      </c>
      <c r="G31" s="8" t="e">
        <f t="shared" si="2"/>
        <v>#VALUE!</v>
      </c>
      <c r="H31" s="8" t="e">
        <f t="shared" si="3"/>
        <v>#VALUE!</v>
      </c>
      <c r="I31" s="41"/>
    </row>
    <row r="32" spans="1:9" ht="20.100000000000001" customHeight="1" x14ac:dyDescent="0.25">
      <c r="A32" s="4" t="s">
        <v>38</v>
      </c>
      <c r="B32" s="3" t="e">
        <f>SUMIFS([1]Octobre!$C$1:$C$1000,[1]Octobre!$A$1:$A$1000,A32)</f>
        <v>#VALUE!</v>
      </c>
      <c r="C32" s="8" t="e">
        <f t="shared" si="0"/>
        <v>#VALUE!</v>
      </c>
      <c r="D32" s="3" t="e">
        <f>SUMIFS([1]Octobre!$P$1:$P$1000,[1]Octobre!$A$1:$A$1000,A32)</f>
        <v>#VALUE!</v>
      </c>
      <c r="E32" s="8" t="e">
        <f t="shared" si="1"/>
        <v>#VALUE!</v>
      </c>
      <c r="F32" s="3" t="e">
        <f>SUMIFS([1]Octobre!$M$1:$M$1000,[1]Octobre!$A$1:$A$1000,A32)</f>
        <v>#VALUE!</v>
      </c>
      <c r="G32" s="8" t="e">
        <f t="shared" si="2"/>
        <v>#VALUE!</v>
      </c>
      <c r="H32" s="8" t="e">
        <f t="shared" si="3"/>
        <v>#VALUE!</v>
      </c>
      <c r="I32" s="41"/>
    </row>
    <row r="33" spans="1:9" ht="20.100000000000001" customHeight="1" x14ac:dyDescent="0.25">
      <c r="A33" s="4" t="s">
        <v>39</v>
      </c>
      <c r="B33" s="3" t="e">
        <f>SUMIFS([1]Octobre!$C$1:$C$1000,[1]Octobre!$A$1:$A$1000,A33)</f>
        <v>#VALUE!</v>
      </c>
      <c r="C33" s="8" t="e">
        <f t="shared" si="0"/>
        <v>#VALUE!</v>
      </c>
      <c r="D33" s="3" t="e">
        <f>SUMIFS([1]Octobre!$P$1:$P$1000,[1]Octobre!$A$1:$A$1000,A33)</f>
        <v>#VALUE!</v>
      </c>
      <c r="E33" s="8" t="e">
        <f t="shared" si="1"/>
        <v>#VALUE!</v>
      </c>
      <c r="F33" s="3" t="e">
        <f>SUMIFS([1]Octobre!$M$1:$M$1000,[1]Octobre!$A$1:$A$1000,A33)</f>
        <v>#VALUE!</v>
      </c>
      <c r="G33" s="8" t="e">
        <f t="shared" si="2"/>
        <v>#VALUE!</v>
      </c>
      <c r="H33" s="8" t="e">
        <f t="shared" si="3"/>
        <v>#VALUE!</v>
      </c>
      <c r="I33" s="41"/>
    </row>
    <row r="34" spans="1:9" ht="20.100000000000001" customHeight="1" x14ac:dyDescent="0.25">
      <c r="A34" s="4" t="s">
        <v>40</v>
      </c>
      <c r="B34" s="3" t="e">
        <f>SUMIFS([1]Octobre!$C$1:$C$1000,[1]Octobre!$A$1:$A$1000,A34)</f>
        <v>#VALUE!</v>
      </c>
      <c r="C34" s="8" t="e">
        <f t="shared" si="0"/>
        <v>#VALUE!</v>
      </c>
      <c r="D34" s="3" t="e">
        <f>SUMIFS([1]Octobre!$P$1:$P$1000,[1]Octobre!$A$1:$A$1000,A34)</f>
        <v>#VALUE!</v>
      </c>
      <c r="E34" s="8" t="e">
        <f t="shared" si="1"/>
        <v>#VALUE!</v>
      </c>
      <c r="F34" s="3" t="e">
        <f>SUMIFS([1]Octobre!$M$1:$M$1000,[1]Octobre!$A$1:$A$1000,A34)</f>
        <v>#VALUE!</v>
      </c>
      <c r="G34" s="8" t="e">
        <f t="shared" si="2"/>
        <v>#VALUE!</v>
      </c>
      <c r="H34" s="8" t="e">
        <f t="shared" si="3"/>
        <v>#VALUE!</v>
      </c>
      <c r="I34" s="41"/>
    </row>
    <row r="35" spans="1:9" ht="20.100000000000001" customHeight="1" x14ac:dyDescent="0.25">
      <c r="A35" s="4" t="s">
        <v>41</v>
      </c>
      <c r="B35" s="3" t="e">
        <f>SUMIFS([1]Octobre!$C$1:$C$1000,[1]Octobre!$A$1:$A$1000,A35)</f>
        <v>#VALUE!</v>
      </c>
      <c r="C35" s="8" t="e">
        <f t="shared" si="0"/>
        <v>#VALUE!</v>
      </c>
      <c r="D35" s="3" t="e">
        <f>SUMIFS([1]Octobre!$P$1:$P$1000,[1]Octobre!$A$1:$A$1000,A35)</f>
        <v>#VALUE!</v>
      </c>
      <c r="E35" s="8" t="e">
        <f t="shared" si="1"/>
        <v>#VALUE!</v>
      </c>
      <c r="F35" s="3" t="e">
        <f>SUMIFS([1]Octobre!$M$1:$M$1000,[1]Octobre!$A$1:$A$1000,A35)</f>
        <v>#VALUE!</v>
      </c>
      <c r="G35" s="8" t="e">
        <f t="shared" si="2"/>
        <v>#VALUE!</v>
      </c>
      <c r="H35" s="8" t="e">
        <f t="shared" si="3"/>
        <v>#VALUE!</v>
      </c>
      <c r="I35" s="41"/>
    </row>
    <row r="36" spans="1:9" ht="20.100000000000001" customHeight="1" x14ac:dyDescent="0.25">
      <c r="A36" s="4" t="s">
        <v>42</v>
      </c>
      <c r="B36" s="3" t="e">
        <f>SUMIFS([1]Octobre!$C$1:$C$1000,[1]Octobre!$A$1:$A$1000,A36)</f>
        <v>#VALUE!</v>
      </c>
      <c r="C36" s="8" t="e">
        <f t="shared" si="0"/>
        <v>#VALUE!</v>
      </c>
      <c r="D36" s="3" t="e">
        <f>SUMIFS([1]Octobre!$P$1:$P$1000,[1]Octobre!$A$1:$A$1000,A36)</f>
        <v>#VALUE!</v>
      </c>
      <c r="E36" s="8" t="e">
        <f t="shared" si="1"/>
        <v>#VALUE!</v>
      </c>
      <c r="F36" s="3" t="e">
        <f>SUMIFS([1]Octobre!$M$1:$M$1000,[1]Octobre!$A$1:$A$1000,A36)</f>
        <v>#VALUE!</v>
      </c>
      <c r="G36" s="8" t="e">
        <f t="shared" si="2"/>
        <v>#VALUE!</v>
      </c>
      <c r="H36" s="8" t="e">
        <f t="shared" si="3"/>
        <v>#VALUE!</v>
      </c>
      <c r="I36" s="41"/>
    </row>
    <row r="37" spans="1:9" ht="20.100000000000001" customHeight="1" x14ac:dyDescent="0.25">
      <c r="A37" s="4" t="s">
        <v>43</v>
      </c>
      <c r="B37" s="3" t="e">
        <f>SUMIFS([1]Octobre!$C$1:$C$1000,[1]Octobre!$A$1:$A$1000,A37)</f>
        <v>#VALUE!</v>
      </c>
      <c r="C37" s="8" t="e">
        <f t="shared" si="0"/>
        <v>#VALUE!</v>
      </c>
      <c r="D37" s="3" t="e">
        <f>SUMIFS([1]Octobre!$P$1:$P$1000,[1]Octobre!$A$1:$A$1000,A37)</f>
        <v>#VALUE!</v>
      </c>
      <c r="E37" s="8" t="e">
        <f t="shared" si="1"/>
        <v>#VALUE!</v>
      </c>
      <c r="F37" s="3" t="e">
        <f>SUMIFS([1]Octobre!$M$1:$M$1000,[1]Octobre!$A$1:$A$1000,A37)</f>
        <v>#VALUE!</v>
      </c>
      <c r="G37" s="8" t="e">
        <f t="shared" si="2"/>
        <v>#VALUE!</v>
      </c>
      <c r="H37" s="8" t="e">
        <f t="shared" si="3"/>
        <v>#VALUE!</v>
      </c>
      <c r="I37" s="41"/>
    </row>
    <row r="38" spans="1:9" ht="20.100000000000001" customHeight="1" x14ac:dyDescent="0.25">
      <c r="A38" s="4" t="s">
        <v>44</v>
      </c>
      <c r="B38" s="3" t="e">
        <f>SUMIFS([1]Octobre!$C$1:$C$1000,[1]Octobre!$A$1:$A$1000,A38)</f>
        <v>#VALUE!</v>
      </c>
      <c r="C38" s="8" t="e">
        <f t="shared" si="0"/>
        <v>#VALUE!</v>
      </c>
      <c r="D38" s="3" t="e">
        <f>SUMIFS([1]Octobre!$P$1:$P$1000,[1]Octobre!$A$1:$A$1000,A38)</f>
        <v>#VALUE!</v>
      </c>
      <c r="E38" s="8" t="e">
        <f t="shared" si="1"/>
        <v>#VALUE!</v>
      </c>
      <c r="F38" s="3" t="e">
        <f>SUMIFS([1]Octobre!$M$1:$M$1000,[1]Octobre!$A$1:$A$1000,A38)</f>
        <v>#VALUE!</v>
      </c>
      <c r="G38" s="8" t="e">
        <f t="shared" si="2"/>
        <v>#VALUE!</v>
      </c>
      <c r="H38" s="8" t="e">
        <f t="shared" si="3"/>
        <v>#VALUE!</v>
      </c>
      <c r="I38" s="41"/>
    </row>
    <row r="39" spans="1:9" ht="20.100000000000001" customHeight="1" x14ac:dyDescent="0.25">
      <c r="A39" s="4" t="s">
        <v>9</v>
      </c>
      <c r="B39" s="3" t="e">
        <f>SUMIFS([1]Octobre!$C$1:$C$1000,[1]Octobre!$A$1:$A$1000,A39)</f>
        <v>#VALUE!</v>
      </c>
      <c r="C39" s="8" t="e">
        <f t="shared" si="0"/>
        <v>#VALUE!</v>
      </c>
      <c r="D39" s="3" t="e">
        <f>SUMIFS([1]Octobre!$P$1:$P$1000,[1]Octobre!$A$1:$A$1000,A39)</f>
        <v>#VALUE!</v>
      </c>
      <c r="E39" s="8" t="e">
        <f t="shared" si="1"/>
        <v>#VALUE!</v>
      </c>
      <c r="F39" s="3" t="e">
        <f>SUMIFS([1]Octobre!$M$1:$M$1000,[1]Octobre!$A$1:$A$1000,A39)</f>
        <v>#VALUE!</v>
      </c>
      <c r="G39" s="8" t="e">
        <f t="shared" si="2"/>
        <v>#VALUE!</v>
      </c>
      <c r="H39" s="8" t="e">
        <f t="shared" si="3"/>
        <v>#VALUE!</v>
      </c>
      <c r="I39" s="41"/>
    </row>
    <row r="40" spans="1:9" ht="20.100000000000001" customHeight="1" x14ac:dyDescent="0.25">
      <c r="A40" s="4" t="s">
        <v>45</v>
      </c>
      <c r="B40" s="3" t="e">
        <f>SUMIFS([1]Octobre!$C$1:$C$1000,[1]Octobre!$A$1:$A$1000,A40)</f>
        <v>#VALUE!</v>
      </c>
      <c r="C40" s="8" t="e">
        <f t="shared" si="0"/>
        <v>#VALUE!</v>
      </c>
      <c r="D40" s="3" t="e">
        <f>SUMIFS([1]Octobre!$P$1:$P$1000,[1]Octobre!$A$1:$A$1000,A40)</f>
        <v>#VALUE!</v>
      </c>
      <c r="E40" s="8" t="e">
        <f t="shared" si="1"/>
        <v>#VALUE!</v>
      </c>
      <c r="F40" s="3" t="e">
        <f>SUMIFS([1]Octobre!$M$1:$M$1000,[1]Octobre!$A$1:$A$1000,A40)</f>
        <v>#VALUE!</v>
      </c>
      <c r="G40" s="8" t="e">
        <f t="shared" si="2"/>
        <v>#VALUE!</v>
      </c>
      <c r="H40" s="8" t="e">
        <f t="shared" si="3"/>
        <v>#VALUE!</v>
      </c>
      <c r="I40" s="41"/>
    </row>
    <row r="41" spans="1:9" ht="20.100000000000001" customHeight="1" x14ac:dyDescent="0.25">
      <c r="A41" s="4" t="s">
        <v>46</v>
      </c>
      <c r="B41" s="3" t="e">
        <f>SUMIFS([1]Octobre!$C$1:$C$1000,[1]Octobre!$A$1:$A$1000,A41)</f>
        <v>#VALUE!</v>
      </c>
      <c r="C41" s="8" t="e">
        <f t="shared" si="0"/>
        <v>#VALUE!</v>
      </c>
      <c r="D41" s="3" t="e">
        <f>SUMIFS([1]Octobre!$P$1:$P$1000,[1]Octobre!$A$1:$A$1000,A41)</f>
        <v>#VALUE!</v>
      </c>
      <c r="E41" s="8" t="e">
        <f t="shared" si="1"/>
        <v>#VALUE!</v>
      </c>
      <c r="F41" s="3" t="e">
        <f>SUMIFS([1]Octobre!$M$1:$M$1000,[1]Octobre!$A$1:$A$1000,A41)</f>
        <v>#VALUE!</v>
      </c>
      <c r="G41" s="8" t="e">
        <f t="shared" si="2"/>
        <v>#VALUE!</v>
      </c>
      <c r="H41" s="8" t="e">
        <f t="shared" si="3"/>
        <v>#VALUE!</v>
      </c>
      <c r="I41" s="41"/>
    </row>
    <row r="42" spans="1:9" ht="20.100000000000001" customHeight="1" x14ac:dyDescent="0.25">
      <c r="A42" s="4" t="s">
        <v>47</v>
      </c>
      <c r="B42" s="3" t="e">
        <f>SUMIFS([1]Octobre!$C$1:$C$1000,[1]Octobre!$A$1:$A$1000,A42)</f>
        <v>#VALUE!</v>
      </c>
      <c r="C42" s="8" t="e">
        <f t="shared" si="0"/>
        <v>#VALUE!</v>
      </c>
      <c r="D42" s="3" t="e">
        <f>SUMIFS([1]Octobre!$P$1:$P$1000,[1]Octobre!$A$1:$A$1000,A42)</f>
        <v>#VALUE!</v>
      </c>
      <c r="E42" s="8" t="e">
        <f t="shared" si="1"/>
        <v>#VALUE!</v>
      </c>
      <c r="F42" s="3" t="e">
        <f>SUMIFS([1]Octobre!$M$1:$M$1000,[1]Octobre!$A$1:$A$1000,A42)</f>
        <v>#VALUE!</v>
      </c>
      <c r="G42" s="8" t="e">
        <f t="shared" si="2"/>
        <v>#VALUE!</v>
      </c>
      <c r="H42" s="8" t="e">
        <f t="shared" si="3"/>
        <v>#VALUE!</v>
      </c>
      <c r="I42" s="41"/>
    </row>
    <row r="43" spans="1:9" ht="20.100000000000001" customHeight="1" x14ac:dyDescent="0.25">
      <c r="A43" s="4" t="s">
        <v>48</v>
      </c>
      <c r="B43" s="3" t="e">
        <f>SUMIFS([1]Octobre!$C$1:$C$1000,[1]Octobre!$A$1:$A$1000,A43)</f>
        <v>#VALUE!</v>
      </c>
      <c r="C43" s="8" t="e">
        <f t="shared" si="0"/>
        <v>#VALUE!</v>
      </c>
      <c r="D43" s="3" t="e">
        <f>SUMIFS([1]Octobre!$P$1:$P$1000,[1]Octobre!$A$1:$A$1000,A43)</f>
        <v>#VALUE!</v>
      </c>
      <c r="E43" s="8" t="e">
        <f t="shared" si="1"/>
        <v>#VALUE!</v>
      </c>
      <c r="F43" s="3" t="e">
        <f>SUMIFS([1]Octobre!$M$1:$M$1000,[1]Octobre!$A$1:$A$1000,A43)</f>
        <v>#VALUE!</v>
      </c>
      <c r="G43" s="8" t="e">
        <f t="shared" si="2"/>
        <v>#VALUE!</v>
      </c>
      <c r="H43" s="8" t="e">
        <f t="shared" si="3"/>
        <v>#VALUE!</v>
      </c>
      <c r="I43" s="41"/>
    </row>
    <row r="44" spans="1:9" ht="20.100000000000001" customHeight="1" x14ac:dyDescent="0.25">
      <c r="A44" s="4" t="s">
        <v>49</v>
      </c>
      <c r="B44" s="3" t="e">
        <f>SUMIFS([1]Octobre!$C$1:$C$1000,[1]Octobre!$A$1:$A$1000,A44)</f>
        <v>#VALUE!</v>
      </c>
      <c r="C44" s="8" t="e">
        <f t="shared" si="0"/>
        <v>#VALUE!</v>
      </c>
      <c r="D44" s="3" t="e">
        <f>SUMIFS([1]Octobre!$P$1:$P$1000,[1]Octobre!$A$1:$A$1000,A44)</f>
        <v>#VALUE!</v>
      </c>
      <c r="E44" s="8" t="e">
        <f t="shared" si="1"/>
        <v>#VALUE!</v>
      </c>
      <c r="F44" s="3" t="e">
        <f>SUMIFS([1]Octobre!$M$1:$M$1000,[1]Octobre!$A$1:$A$1000,A44)</f>
        <v>#VALUE!</v>
      </c>
      <c r="G44" s="8" t="e">
        <f t="shared" si="2"/>
        <v>#VALUE!</v>
      </c>
      <c r="H44" s="8" t="e">
        <f t="shared" si="3"/>
        <v>#VALUE!</v>
      </c>
      <c r="I44" s="41"/>
    </row>
    <row r="45" spans="1:9" ht="20.100000000000001" customHeight="1" x14ac:dyDescent="0.25">
      <c r="A45" s="4" t="s">
        <v>50</v>
      </c>
      <c r="B45" s="3" t="e">
        <f>SUMIFS([1]Octobre!$C$1:$C$1000,[1]Octobre!$A$1:$A$1000,A45)</f>
        <v>#VALUE!</v>
      </c>
      <c r="C45" s="8" t="e">
        <f t="shared" si="0"/>
        <v>#VALUE!</v>
      </c>
      <c r="D45" s="3" t="e">
        <f>SUMIFS([1]Octobre!$P$1:$P$1000,[1]Octobre!$A$1:$A$1000,A45)</f>
        <v>#VALUE!</v>
      </c>
      <c r="E45" s="8" t="e">
        <f t="shared" si="1"/>
        <v>#VALUE!</v>
      </c>
      <c r="F45" s="3" t="e">
        <f>SUMIFS([1]Octobre!$M$1:$M$1000,[1]Octobre!$A$1:$A$1000,A45)</f>
        <v>#VALUE!</v>
      </c>
      <c r="G45" s="8" t="e">
        <f t="shared" si="2"/>
        <v>#VALUE!</v>
      </c>
      <c r="H45" s="8" t="e">
        <f t="shared" si="3"/>
        <v>#VALUE!</v>
      </c>
      <c r="I45" s="41"/>
    </row>
    <row r="46" spans="1:9" ht="20.100000000000001" customHeight="1" x14ac:dyDescent="0.25">
      <c r="A46" s="4" t="s">
        <v>51</v>
      </c>
      <c r="B46" s="3" t="e">
        <f>SUMIFS([1]Octobre!$C$1:$C$1000,[1]Octobre!$A$1:$A$1000,A46)</f>
        <v>#VALUE!</v>
      </c>
      <c r="C46" s="8" t="e">
        <f t="shared" si="0"/>
        <v>#VALUE!</v>
      </c>
      <c r="D46" s="3" t="e">
        <f>SUMIFS([1]Octobre!$P$1:$P$1000,[1]Octobre!$A$1:$A$1000,A46)</f>
        <v>#VALUE!</v>
      </c>
      <c r="E46" s="8" t="e">
        <f t="shared" si="1"/>
        <v>#VALUE!</v>
      </c>
      <c r="F46" s="3" t="e">
        <f>SUMIFS([1]Octobre!$M$1:$M$1000,[1]Octobre!$A$1:$A$1000,A46)</f>
        <v>#VALUE!</v>
      </c>
      <c r="G46" s="8" t="e">
        <f t="shared" si="2"/>
        <v>#VALUE!</v>
      </c>
      <c r="H46" s="8" t="e">
        <f t="shared" si="3"/>
        <v>#VALUE!</v>
      </c>
      <c r="I46" s="41"/>
    </row>
    <row r="47" spans="1:9" ht="20.100000000000001" customHeight="1" x14ac:dyDescent="0.25">
      <c r="A47" s="4" t="s">
        <v>52</v>
      </c>
      <c r="B47" s="3" t="e">
        <f>SUMIFS([1]Octobre!$C$1:$C$1000,[1]Octobre!$A$1:$A$1000,A47)</f>
        <v>#VALUE!</v>
      </c>
      <c r="C47" s="8" t="e">
        <f t="shared" si="0"/>
        <v>#VALUE!</v>
      </c>
      <c r="D47" s="3" t="e">
        <f>SUMIFS([1]Octobre!$P$1:$P$1000,[1]Octobre!$A$1:$A$1000,A47)</f>
        <v>#VALUE!</v>
      </c>
      <c r="E47" s="8" t="e">
        <f t="shared" si="1"/>
        <v>#VALUE!</v>
      </c>
      <c r="F47" s="3" t="e">
        <f>SUMIFS([1]Octobre!$M$1:$M$1000,[1]Octobre!$A$1:$A$1000,A47)</f>
        <v>#VALUE!</v>
      </c>
      <c r="G47" s="8" t="e">
        <f t="shared" si="2"/>
        <v>#VALUE!</v>
      </c>
      <c r="H47" s="8" t="e">
        <f t="shared" si="3"/>
        <v>#VALUE!</v>
      </c>
      <c r="I47" s="41"/>
    </row>
    <row r="48" spans="1:9" ht="20.100000000000001" customHeight="1" x14ac:dyDescent="0.25">
      <c r="A48" s="4" t="s">
        <v>53</v>
      </c>
      <c r="B48" s="3" t="e">
        <f>SUMIFS([1]Octobre!$C$1:$C$1000,[1]Octobre!$A$1:$A$1000,A48)</f>
        <v>#VALUE!</v>
      </c>
      <c r="C48" s="8" t="e">
        <f t="shared" si="0"/>
        <v>#VALUE!</v>
      </c>
      <c r="D48" s="3" t="e">
        <f>SUMIFS([1]Octobre!$P$1:$P$1000,[1]Octobre!$A$1:$A$1000,A48)</f>
        <v>#VALUE!</v>
      </c>
      <c r="E48" s="8" t="e">
        <f t="shared" si="1"/>
        <v>#VALUE!</v>
      </c>
      <c r="F48" s="3" t="e">
        <f>SUMIFS([1]Octobre!$M$1:$M$1000,[1]Octobre!$A$1:$A$1000,A48)</f>
        <v>#VALUE!</v>
      </c>
      <c r="G48" s="8" t="e">
        <f t="shared" si="2"/>
        <v>#VALUE!</v>
      </c>
      <c r="H48" s="8" t="e">
        <f t="shared" si="3"/>
        <v>#VALUE!</v>
      </c>
      <c r="I48" s="41"/>
    </row>
    <row r="49" spans="1:9" ht="20.100000000000001" customHeight="1" x14ac:dyDescent="0.25">
      <c r="A49" s="4" t="s">
        <v>54</v>
      </c>
      <c r="B49" s="3" t="e">
        <f>SUMIFS([1]Octobre!$C$1:$C$1000,[1]Octobre!$A$1:$A$1000,A49)</f>
        <v>#VALUE!</v>
      </c>
      <c r="C49" s="8" t="e">
        <f t="shared" si="0"/>
        <v>#VALUE!</v>
      </c>
      <c r="D49" s="3" t="e">
        <f>SUMIFS([1]Octobre!$P$1:$P$1000,[1]Octobre!$A$1:$A$1000,A49)</f>
        <v>#VALUE!</v>
      </c>
      <c r="E49" s="8" t="e">
        <f t="shared" si="1"/>
        <v>#VALUE!</v>
      </c>
      <c r="F49" s="3" t="e">
        <f>SUMIFS([1]Octobre!$M$1:$M$1000,[1]Octobre!$A$1:$A$1000,A49)</f>
        <v>#VALUE!</v>
      </c>
      <c r="G49" s="8" t="e">
        <f t="shared" si="2"/>
        <v>#VALUE!</v>
      </c>
      <c r="H49" s="8" t="e">
        <f t="shared" si="3"/>
        <v>#VALUE!</v>
      </c>
      <c r="I49" s="41"/>
    </row>
    <row r="50" spans="1:9" ht="20.100000000000001" customHeight="1" x14ac:dyDescent="0.25">
      <c r="A50" s="4" t="s">
        <v>55</v>
      </c>
      <c r="B50" s="3" t="e">
        <f>SUMIFS([1]Octobre!$C$1:$C$1000,[1]Octobre!$A$1:$A$1000,A50)</f>
        <v>#VALUE!</v>
      </c>
      <c r="C50" s="8" t="e">
        <f t="shared" si="0"/>
        <v>#VALUE!</v>
      </c>
      <c r="D50" s="3" t="e">
        <f>SUMIFS([1]Octobre!$P$1:$P$1000,[1]Octobre!$A$1:$A$1000,A50)</f>
        <v>#VALUE!</v>
      </c>
      <c r="E50" s="8" t="e">
        <f t="shared" si="1"/>
        <v>#VALUE!</v>
      </c>
      <c r="F50" s="3" t="e">
        <f>SUMIFS([1]Octobre!$M$1:$M$1000,[1]Octobre!$A$1:$A$1000,A50)</f>
        <v>#VALUE!</v>
      </c>
      <c r="G50" s="8" t="e">
        <f t="shared" si="2"/>
        <v>#VALUE!</v>
      </c>
      <c r="H50" s="8" t="e">
        <f t="shared" si="3"/>
        <v>#VALUE!</v>
      </c>
      <c r="I50" s="41"/>
    </row>
    <row r="51" spans="1:9" ht="20.100000000000001" customHeight="1" x14ac:dyDescent="0.25">
      <c r="A51" s="4" t="s">
        <v>56</v>
      </c>
      <c r="B51" s="3" t="e">
        <f>SUMIFS([1]Octobre!$C$1:$C$1000,[1]Octobre!$A$1:$A$1000,A51)</f>
        <v>#VALUE!</v>
      </c>
      <c r="C51" s="8" t="e">
        <f t="shared" si="0"/>
        <v>#VALUE!</v>
      </c>
      <c r="D51" s="3" t="e">
        <f>SUMIFS([1]Octobre!$P$1:$P$1000,[1]Octobre!$A$1:$A$1000,A51)</f>
        <v>#VALUE!</v>
      </c>
      <c r="E51" s="8" t="e">
        <f t="shared" si="1"/>
        <v>#VALUE!</v>
      </c>
      <c r="F51" s="3" t="e">
        <f>SUMIFS([1]Octobre!$M$1:$M$1000,[1]Octobre!$A$1:$A$1000,A51)</f>
        <v>#VALUE!</v>
      </c>
      <c r="G51" s="8" t="e">
        <f t="shared" si="2"/>
        <v>#VALUE!</v>
      </c>
      <c r="H51" s="8" t="e">
        <f t="shared" si="3"/>
        <v>#VALUE!</v>
      </c>
      <c r="I51" s="41"/>
    </row>
    <row r="52" spans="1:9" ht="20.100000000000001" customHeight="1" x14ac:dyDescent="0.25">
      <c r="A52" s="4" t="s">
        <v>57</v>
      </c>
      <c r="B52" s="3" t="e">
        <f>SUMIFS([1]Octobre!$C$1:$C$1000,[1]Octobre!$A$1:$A$1000,A52)</f>
        <v>#VALUE!</v>
      </c>
      <c r="C52" s="8" t="e">
        <f t="shared" si="0"/>
        <v>#VALUE!</v>
      </c>
      <c r="D52" s="3" t="e">
        <f>SUMIFS([1]Octobre!$P$1:$P$1000,[1]Octobre!$A$1:$A$1000,A52)</f>
        <v>#VALUE!</v>
      </c>
      <c r="E52" s="8" t="e">
        <f t="shared" si="1"/>
        <v>#VALUE!</v>
      </c>
      <c r="F52" s="3" t="e">
        <f>SUMIFS([1]Octobre!$M$1:$M$1000,[1]Octobre!$A$1:$A$1000,A52)</f>
        <v>#VALUE!</v>
      </c>
      <c r="G52" s="8" t="e">
        <f t="shared" si="2"/>
        <v>#VALUE!</v>
      </c>
      <c r="H52" s="8" t="e">
        <f t="shared" si="3"/>
        <v>#VALUE!</v>
      </c>
      <c r="I52" s="41"/>
    </row>
    <row r="53" spans="1:9" ht="20.100000000000001" customHeight="1" x14ac:dyDescent="0.25">
      <c r="A53" s="4" t="s">
        <v>58</v>
      </c>
      <c r="B53" s="3" t="e">
        <f>SUMIFS([1]Octobre!$C$1:$C$1000,[1]Octobre!$A$1:$A$1000,A53)</f>
        <v>#VALUE!</v>
      </c>
      <c r="C53" s="8" t="e">
        <f t="shared" si="0"/>
        <v>#VALUE!</v>
      </c>
      <c r="D53" s="3" t="e">
        <f>SUMIFS([1]Octobre!$P$1:$P$1000,[1]Octobre!$A$1:$A$1000,A53)</f>
        <v>#VALUE!</v>
      </c>
      <c r="E53" s="8" t="e">
        <f t="shared" si="1"/>
        <v>#VALUE!</v>
      </c>
      <c r="F53" s="3" t="e">
        <f>SUMIFS([1]Octobre!$M$1:$M$1000,[1]Octobre!$A$1:$A$1000,A53)</f>
        <v>#VALUE!</v>
      </c>
      <c r="G53" s="8" t="e">
        <f t="shared" si="2"/>
        <v>#VALUE!</v>
      </c>
      <c r="H53" s="8" t="e">
        <f t="shared" si="3"/>
        <v>#VALUE!</v>
      </c>
      <c r="I53" s="41"/>
    </row>
    <row r="54" spans="1:9" ht="20.100000000000001" customHeight="1" x14ac:dyDescent="0.25">
      <c r="A54" s="4" t="s">
        <v>59</v>
      </c>
      <c r="B54" s="3" t="e">
        <f>SUMIFS([1]Octobre!$C$1:$C$1000,[1]Octobre!$A$1:$A$1000,A54)</f>
        <v>#VALUE!</v>
      </c>
      <c r="C54" s="8" t="e">
        <f t="shared" si="0"/>
        <v>#VALUE!</v>
      </c>
      <c r="D54" s="3" t="e">
        <f>SUMIFS([1]Octobre!$P$1:$P$1000,[1]Octobre!$A$1:$A$1000,A54)</f>
        <v>#VALUE!</v>
      </c>
      <c r="E54" s="8" t="e">
        <f t="shared" si="1"/>
        <v>#VALUE!</v>
      </c>
      <c r="F54" s="3" t="e">
        <f>SUMIFS([1]Octobre!$M$1:$M$1000,[1]Octobre!$A$1:$A$1000,A54)</f>
        <v>#VALUE!</v>
      </c>
      <c r="G54" s="8" t="e">
        <f t="shared" si="2"/>
        <v>#VALUE!</v>
      </c>
      <c r="H54" s="8" t="e">
        <f t="shared" si="3"/>
        <v>#VALUE!</v>
      </c>
      <c r="I54" s="41"/>
    </row>
    <row r="55" spans="1:9" ht="20.100000000000001" customHeight="1" x14ac:dyDescent="0.25">
      <c r="A55" s="4" t="s">
        <v>60</v>
      </c>
      <c r="B55" s="3" t="e">
        <f>SUMIFS([1]Octobre!$C$1:$C$1000,[1]Octobre!$A$1:$A$1000,A55)</f>
        <v>#VALUE!</v>
      </c>
      <c r="C55" s="8" t="e">
        <f t="shared" si="0"/>
        <v>#VALUE!</v>
      </c>
      <c r="D55" s="3" t="e">
        <f>SUMIFS([1]Octobre!$P$1:$P$1000,[1]Octobre!$A$1:$A$1000,A55)</f>
        <v>#VALUE!</v>
      </c>
      <c r="E55" s="8" t="e">
        <f t="shared" si="1"/>
        <v>#VALUE!</v>
      </c>
      <c r="F55" s="3" t="e">
        <f>SUMIFS([1]Octobre!$M$1:$M$1000,[1]Octobre!$A$1:$A$1000,A55)</f>
        <v>#VALUE!</v>
      </c>
      <c r="G55" s="8" t="e">
        <f t="shared" si="2"/>
        <v>#VALUE!</v>
      </c>
      <c r="H55" s="8" t="e">
        <f t="shared" si="3"/>
        <v>#VALUE!</v>
      </c>
      <c r="I55" s="41"/>
    </row>
    <row r="56" spans="1:9" ht="20.100000000000001" customHeight="1" x14ac:dyDescent="0.25">
      <c r="A56" s="4" t="s">
        <v>61</v>
      </c>
      <c r="B56" s="3" t="e">
        <f>SUMIFS([1]Octobre!$C$1:$C$1000,[1]Octobre!$A$1:$A$1000,A56)</f>
        <v>#VALUE!</v>
      </c>
      <c r="C56" s="8" t="e">
        <f t="shared" si="0"/>
        <v>#VALUE!</v>
      </c>
      <c r="D56" s="3" t="e">
        <f>SUMIFS([1]Octobre!$P$1:$P$1000,[1]Octobre!$A$1:$A$1000,A56)</f>
        <v>#VALUE!</v>
      </c>
      <c r="E56" s="8" t="e">
        <f t="shared" si="1"/>
        <v>#VALUE!</v>
      </c>
      <c r="F56" s="3" t="e">
        <f>SUMIFS([1]Octobre!$M$1:$M$1000,[1]Octobre!$A$1:$A$1000,A56)</f>
        <v>#VALUE!</v>
      </c>
      <c r="G56" s="8" t="e">
        <f t="shared" si="2"/>
        <v>#VALUE!</v>
      </c>
      <c r="H56" s="8" t="e">
        <f t="shared" si="3"/>
        <v>#VALUE!</v>
      </c>
      <c r="I56" s="41"/>
    </row>
    <row r="57" spans="1:9" ht="20.100000000000001" customHeight="1" x14ac:dyDescent="0.25">
      <c r="A57" s="4" t="s">
        <v>62</v>
      </c>
      <c r="B57" s="3" t="e">
        <f>SUMIFS([1]Octobre!$C$1:$C$1000,[1]Octobre!$A$1:$A$1000,A57)</f>
        <v>#VALUE!</v>
      </c>
      <c r="C57" s="8" t="e">
        <f t="shared" si="0"/>
        <v>#VALUE!</v>
      </c>
      <c r="D57" s="3" t="e">
        <f>SUMIFS([1]Octobre!$P$1:$P$1000,[1]Octobre!$A$1:$A$1000,A57)</f>
        <v>#VALUE!</v>
      </c>
      <c r="E57" s="8" t="e">
        <f t="shared" si="1"/>
        <v>#VALUE!</v>
      </c>
      <c r="F57" s="3" t="e">
        <f>SUMIFS([1]Octobre!$M$1:$M$1000,[1]Octobre!$A$1:$A$1000,A57)</f>
        <v>#VALUE!</v>
      </c>
      <c r="G57" s="8" t="e">
        <f t="shared" si="2"/>
        <v>#VALUE!</v>
      </c>
      <c r="H57" s="8" t="e">
        <f t="shared" si="3"/>
        <v>#VALUE!</v>
      </c>
      <c r="I57" s="41"/>
    </row>
    <row r="58" spans="1:9" ht="20.100000000000001" customHeight="1" x14ac:dyDescent="0.25">
      <c r="A58" s="4" t="s">
        <v>63</v>
      </c>
      <c r="B58" s="3" t="e">
        <f>SUMIFS([1]Octobre!$C$1:$C$1000,[1]Octobre!$A$1:$A$1000,A58)</f>
        <v>#VALUE!</v>
      </c>
      <c r="C58" s="8" t="e">
        <f t="shared" si="0"/>
        <v>#VALUE!</v>
      </c>
      <c r="D58" s="3" t="e">
        <f>SUMIFS([1]Octobre!$P$1:$P$1000,[1]Octobre!$A$1:$A$1000,A58)</f>
        <v>#VALUE!</v>
      </c>
      <c r="E58" s="8" t="e">
        <f t="shared" si="1"/>
        <v>#VALUE!</v>
      </c>
      <c r="F58" s="3" t="e">
        <f>SUMIFS([1]Octobre!$M$1:$M$1000,[1]Octobre!$A$1:$A$1000,A58)</f>
        <v>#VALUE!</v>
      </c>
      <c r="G58" s="8" t="e">
        <f t="shared" si="2"/>
        <v>#VALUE!</v>
      </c>
      <c r="H58" s="8" t="e">
        <f t="shared" si="3"/>
        <v>#VALUE!</v>
      </c>
      <c r="I58" s="41"/>
    </row>
    <row r="59" spans="1:9" ht="20.100000000000001" customHeight="1" x14ac:dyDescent="0.25">
      <c r="A59" s="4" t="s">
        <v>64</v>
      </c>
      <c r="B59" s="3" t="e">
        <f>SUMIFS([1]Octobre!$C$1:$C$1000,[1]Octobre!$A$1:$A$1000,A59)</f>
        <v>#VALUE!</v>
      </c>
      <c r="C59" s="8" t="e">
        <f t="shared" si="0"/>
        <v>#VALUE!</v>
      </c>
      <c r="D59" s="3" t="e">
        <f>SUMIFS([1]Octobre!$P$1:$P$1000,[1]Octobre!$A$1:$A$1000,A59)</f>
        <v>#VALUE!</v>
      </c>
      <c r="E59" s="8" t="e">
        <f t="shared" si="1"/>
        <v>#VALUE!</v>
      </c>
      <c r="F59" s="3" t="e">
        <f>SUMIFS([1]Octobre!$M$1:$M$1000,[1]Octobre!$A$1:$A$1000,A59)</f>
        <v>#VALUE!</v>
      </c>
      <c r="G59" s="8" t="e">
        <f t="shared" si="2"/>
        <v>#VALUE!</v>
      </c>
      <c r="H59" s="8" t="e">
        <f t="shared" si="3"/>
        <v>#VALUE!</v>
      </c>
      <c r="I59" s="41"/>
    </row>
    <row r="60" spans="1:9" ht="20.100000000000001" customHeight="1" x14ac:dyDescent="0.25">
      <c r="A60" s="4" t="s">
        <v>65</v>
      </c>
      <c r="B60" s="5" t="e">
        <f>SUMIFS([1]Octobre!$C$1:$C$1000,[1]Octobre!$A$1:$A$1000,A60)</f>
        <v>#VALUE!</v>
      </c>
      <c r="C60" s="8" t="e">
        <f t="shared" si="0"/>
        <v>#VALUE!</v>
      </c>
      <c r="D60" s="3" t="e">
        <f>SUMIFS([1]Octobre!$P$1:$P$1000,[1]Octobre!$A$1:$A$1000,A60)</f>
        <v>#VALUE!</v>
      </c>
      <c r="E60" s="8" t="e">
        <f t="shared" si="1"/>
        <v>#VALUE!</v>
      </c>
      <c r="F60" s="3" t="e">
        <f>SUMIFS([1]Octobre!$M$1:$M$1000,[1]Octobre!$A$1:$A$1000,A60)</f>
        <v>#VALUE!</v>
      </c>
      <c r="G60" s="8" t="e">
        <f t="shared" si="2"/>
        <v>#VALUE!</v>
      </c>
      <c r="H60" s="8" t="e">
        <f t="shared" si="3"/>
        <v>#VALUE!</v>
      </c>
      <c r="I60" s="41"/>
    </row>
    <row r="61" spans="1:9" ht="20.100000000000001" customHeight="1" x14ac:dyDescent="0.25">
      <c r="A61" s="6" t="s">
        <v>66</v>
      </c>
      <c r="B61" s="3" t="e">
        <f>SUMIFS([1]Octobre!$C$1:$C$1000,[1]Octobre!$A$1:$A$1000,A61)</f>
        <v>#VALUE!</v>
      </c>
      <c r="C61" s="8" t="e">
        <f t="shared" si="0"/>
        <v>#VALUE!</v>
      </c>
      <c r="D61" s="3" t="e">
        <f>SUMIFS([1]Octobre!$P$1:$P$1000,[1]Octobre!$A$1:$A$1000,A61)</f>
        <v>#VALUE!</v>
      </c>
      <c r="E61" s="8" t="e">
        <f t="shared" si="1"/>
        <v>#VALUE!</v>
      </c>
      <c r="F61" s="3" t="e">
        <f>SUMIFS([1]Octobre!$M$1:$M$1000,[1]Octobre!$A$1:$A$1000,A61)</f>
        <v>#VALUE!</v>
      </c>
      <c r="G61" s="8" t="e">
        <f t="shared" si="2"/>
        <v>#VALUE!</v>
      </c>
      <c r="H61" s="8" t="e">
        <f t="shared" si="3"/>
        <v>#VALUE!</v>
      </c>
      <c r="I61" s="41"/>
    </row>
    <row r="62" spans="1:9" ht="20.100000000000001" customHeight="1" x14ac:dyDescent="0.25">
      <c r="B62" s="37" t="e">
        <f>SUBTOTAL(9,B2:B61)</f>
        <v>#VALUE!</v>
      </c>
      <c r="C62" s="38" t="e">
        <f>SUM(C2:C61)</f>
        <v>#VALUE!</v>
      </c>
      <c r="D62" s="37" t="e">
        <f>SUBTOTAL(9,D2:D61)</f>
        <v>#VALUE!</v>
      </c>
      <c r="E62" s="39"/>
      <c r="F62" s="37" t="e">
        <f>SUBTOTAL(9,F2:F61)</f>
        <v>#VALUE!</v>
      </c>
      <c r="G62" s="38" t="e">
        <f>SUM(G2:G61)</f>
        <v>#VALUE!</v>
      </c>
      <c r="H62" s="39"/>
      <c r="I62" s="41"/>
    </row>
    <row r="63" spans="1:9" ht="20.100000000000001" customHeight="1" x14ac:dyDescent="0.25">
      <c r="A63" s="10" t="s">
        <v>67</v>
      </c>
      <c r="I63" s="41"/>
    </row>
  </sheetData>
  <autoFilter ref="A1:I63"/>
  <pageMargins left="0.7" right="0.7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workbookViewId="0">
      <selection activeCell="D9" sqref="D9"/>
    </sheetView>
  </sheetViews>
  <sheetFormatPr baseColWidth="10" defaultRowHeight="15" x14ac:dyDescent="0.25"/>
  <cols>
    <col min="1" max="1" width="13.5703125" customWidth="1"/>
    <col min="2" max="2" width="7.28515625" customWidth="1"/>
    <col min="3" max="16" width="12.7109375" customWidth="1"/>
  </cols>
  <sheetData>
    <row r="1" spans="1:16" ht="25.5" x14ac:dyDescent="0.25">
      <c r="A1" s="19" t="s">
        <v>93</v>
      </c>
      <c r="B1" s="19" t="s">
        <v>92</v>
      </c>
      <c r="C1" s="19" t="s">
        <v>69</v>
      </c>
      <c r="D1" s="15" t="s">
        <v>70</v>
      </c>
      <c r="E1" s="15" t="s">
        <v>71</v>
      </c>
      <c r="F1" s="15" t="s">
        <v>72</v>
      </c>
      <c r="G1" s="15" t="s">
        <v>73</v>
      </c>
      <c r="H1" s="15" t="s">
        <v>74</v>
      </c>
      <c r="I1" s="15" t="s">
        <v>75</v>
      </c>
      <c r="J1" s="15" t="s">
        <v>76</v>
      </c>
      <c r="K1" s="15" t="s">
        <v>77</v>
      </c>
      <c r="L1" s="15" t="s">
        <v>78</v>
      </c>
      <c r="M1" s="15" t="s">
        <v>79</v>
      </c>
      <c r="N1" s="15" t="s">
        <v>80</v>
      </c>
      <c r="O1" s="15" t="s">
        <v>81</v>
      </c>
      <c r="P1" s="15" t="s">
        <v>82</v>
      </c>
    </row>
    <row r="2" spans="1:16" s="21" customFormat="1" x14ac:dyDescent="0.25">
      <c r="A2" s="20" t="s">
        <v>83</v>
      </c>
      <c r="B2" s="20">
        <v>500000</v>
      </c>
      <c r="C2" s="22" t="e">
        <f>SUMIFS([1]Octobre!$C$1:$C$65536,[1]Octobre!$B$1:$B$65536,"5*")</f>
        <v>#VALUE!</v>
      </c>
      <c r="D2" s="22" t="e">
        <f>SUMIFS([1]Octobre!$D$1:$D$65536,[1]Octobre!$B$1:$B$65536,"5*")</f>
        <v>#VALUE!</v>
      </c>
      <c r="E2" s="22" t="e">
        <f>SUMIFS([1]Octobre!$E$1:$E$65536,[1]Octobre!$B$1:$B$65536,"5*")</f>
        <v>#VALUE!</v>
      </c>
      <c r="F2" s="22" t="e">
        <f>SUMIFS([1]Octobre!$F$1:$F$65536,[1]Octobre!$B$1:$B$65536,"5*")</f>
        <v>#VALUE!</v>
      </c>
      <c r="G2" s="22" t="e">
        <f>SUMIFS([1]Octobre!$G$1:$G$65536,[1]Octobre!$B$1:$B$65536,"5*")</f>
        <v>#VALUE!</v>
      </c>
      <c r="H2" s="22" t="e">
        <f>SUMIFS([1]Octobre!$H$1:$H$65536,[1]Octobre!$B$1:$B$65536,"5*")</f>
        <v>#VALUE!</v>
      </c>
      <c r="I2" s="22" t="e">
        <f>SUMIFS([1]Octobre!$I$1:$I$65536,[1]Octobre!$B$1:$B$65536,"5*")</f>
        <v>#VALUE!</v>
      </c>
      <c r="J2" s="22" t="e">
        <f>SUMIFS([1]Octobre!$J$1:$J$65536,[1]Octobre!$B$1:$B$65536,"5*")</f>
        <v>#VALUE!</v>
      </c>
      <c r="K2" s="22" t="e">
        <f>SUMIFS([1]Octobre!$K$1:$K$65536,[1]Octobre!$B$1:$B$65536,"5*")</f>
        <v>#VALUE!</v>
      </c>
      <c r="L2" s="23" t="e">
        <f>SUM(D2:K2)</f>
        <v>#VALUE!</v>
      </c>
      <c r="M2" s="22" t="e">
        <f>SUMIFS([1]Octobre!$M$1:$M$65536,[1]Octobre!$B$1:$B$65536,"5*")</f>
        <v>#VALUE!</v>
      </c>
      <c r="N2" s="23" t="e">
        <f>SUM(L2:M2)</f>
        <v>#VALUE!</v>
      </c>
      <c r="O2" s="34" t="e">
        <f>SUMIFS([1]Octobre!$O$1:$O$65536,[1]Octobre!$B$1:$B$65536,"5*")</f>
        <v>#VALUE!</v>
      </c>
      <c r="P2" s="24" t="e">
        <f>O2-M2</f>
        <v>#VALUE!</v>
      </c>
    </row>
    <row r="3" spans="1:16" s="21" customFormat="1" x14ac:dyDescent="0.25">
      <c r="A3" s="20" t="s">
        <v>84</v>
      </c>
      <c r="B3" s="20">
        <v>300000</v>
      </c>
      <c r="C3" s="22" t="e">
        <f>SUMIFS([1]Octobre!$C$1:$C$65536,[1]Octobre!$B$1:$B$65536,"3*")</f>
        <v>#VALUE!</v>
      </c>
      <c r="D3" s="22" t="e">
        <f>SUMIFS([1]Octobre!$D$1:$D$65536,[1]Octobre!$B$1:$B$65536,"3*")</f>
        <v>#VALUE!</v>
      </c>
      <c r="E3" s="22" t="e">
        <f>SUMIFS([1]Octobre!$E$1:$E$65536,[1]Octobre!$B$1:$B$65536,"3*")</f>
        <v>#VALUE!</v>
      </c>
      <c r="F3" s="22" t="e">
        <f>SUMIFS([1]Octobre!$F$1:$F$65536,[1]Octobre!$B$1:$B$65536,"3*")</f>
        <v>#VALUE!</v>
      </c>
      <c r="G3" s="22" t="e">
        <f>SUMIFS([1]Octobre!$G$1:$G$65536,[1]Octobre!$B$1:$B$65536,"3*")</f>
        <v>#VALUE!</v>
      </c>
      <c r="H3" s="22" t="e">
        <f>SUMIFS([1]Octobre!$H$1:$H$65536,[1]Octobre!$B$1:$B$65536,"3*")</f>
        <v>#VALUE!</v>
      </c>
      <c r="I3" s="22" t="e">
        <f>SUMIFS([1]Octobre!$I$1:$I$65536,[1]Octobre!$B$1:$B$65536,"3*")</f>
        <v>#VALUE!</v>
      </c>
      <c r="J3" s="22" t="e">
        <f>SUMIFS([1]Octobre!$J$1:$J$65536,[1]Octobre!$B$1:$B$65536,"3*")</f>
        <v>#VALUE!</v>
      </c>
      <c r="K3" s="22" t="e">
        <f>SUMIFS([1]Octobre!$K$1:$K$65536,[1]Octobre!$B$1:$B$65536,"3*")</f>
        <v>#VALUE!</v>
      </c>
      <c r="L3" s="23" t="e">
        <f t="shared" ref="L3:L7" si="0">SUM(D3:K3)</f>
        <v>#VALUE!</v>
      </c>
      <c r="M3" s="22" t="e">
        <f>SUMIFS([1]Octobre!$M$1:$M$65536,[1]Octobre!$B$1:$B$65536,"3*")</f>
        <v>#VALUE!</v>
      </c>
      <c r="N3" s="23" t="e">
        <f t="shared" ref="N3:N7" si="1">SUM(L3:M3)</f>
        <v>#VALUE!</v>
      </c>
      <c r="O3" s="34" t="e">
        <f>SUMIFS([1]Octobre!$O$1:$O$65536,[1]Octobre!$B$1:$B$65536,"3*")</f>
        <v>#VALUE!</v>
      </c>
      <c r="P3" s="24" t="e">
        <f t="shared" ref="P3:P7" si="2">O3-M3</f>
        <v>#VALUE!</v>
      </c>
    </row>
    <row r="4" spans="1:16" s="21" customFormat="1" x14ac:dyDescent="0.25">
      <c r="A4" s="20" t="s">
        <v>85</v>
      </c>
      <c r="B4" s="20">
        <v>100000</v>
      </c>
      <c r="C4" s="22" t="e">
        <f>SUMIFS([1]Octobre!$C$1:$C$65536,[1]Octobre!$B$1:$B$65536,"1*")</f>
        <v>#VALUE!</v>
      </c>
      <c r="D4" s="22" t="e">
        <f>SUMIFS([1]Octobre!$D$1:$D$65536,[1]Octobre!$B$1:$B$65536,"1*")</f>
        <v>#VALUE!</v>
      </c>
      <c r="E4" s="22" t="e">
        <f>SUMIFS([1]Octobre!$E$1:$E$65536,[1]Octobre!$B$1:$B$65536,"1*")</f>
        <v>#VALUE!</v>
      </c>
      <c r="F4" s="22" t="e">
        <f>SUMIFS([1]Octobre!$F$1:$F$65536,[1]Octobre!$B$1:$B$65536,"1*")</f>
        <v>#VALUE!</v>
      </c>
      <c r="G4" s="22" t="e">
        <f>SUMIFS([1]Octobre!$G$1:$G$65536,[1]Octobre!$B$1:$B$65536,"1*")</f>
        <v>#VALUE!</v>
      </c>
      <c r="H4" s="22" t="e">
        <f>SUMIFS([1]Octobre!$H$1:$H$65536,[1]Octobre!$B$1:$B$65536,"1*")</f>
        <v>#VALUE!</v>
      </c>
      <c r="I4" s="22" t="e">
        <f>SUMIFS([1]Octobre!$I$1:$I$65536,[1]Octobre!$B$1:$B$65536,"1*")</f>
        <v>#VALUE!</v>
      </c>
      <c r="J4" s="22" t="e">
        <f>SUMIFS([1]Octobre!$J$1:$J$65536,[1]Octobre!$B$1:$B$65536,"1*")</f>
        <v>#VALUE!</v>
      </c>
      <c r="K4" s="22" t="e">
        <f>SUMIFS([1]Octobre!$K$1:$K$65536,[1]Octobre!$B$1:$B$65536,"1*")</f>
        <v>#VALUE!</v>
      </c>
      <c r="L4" s="23" t="e">
        <f t="shared" si="0"/>
        <v>#VALUE!</v>
      </c>
      <c r="M4" s="22" t="e">
        <f>SUMIFS([1]Octobre!$M$1:$M$65536,[1]Octobre!$B$1:$B$65536,"1*")</f>
        <v>#VALUE!</v>
      </c>
      <c r="N4" s="23" t="e">
        <f t="shared" si="1"/>
        <v>#VALUE!</v>
      </c>
      <c r="O4" s="34" t="e">
        <f>SUMIFS([1]Octobre!$O$1:$O$65536,[1]Octobre!$B$1:$B$65536,"1*")</f>
        <v>#VALUE!</v>
      </c>
      <c r="P4" s="24" t="e">
        <f t="shared" si="2"/>
        <v>#VALUE!</v>
      </c>
    </row>
    <row r="5" spans="1:16" s="21" customFormat="1" x14ac:dyDescent="0.25">
      <c r="A5" s="20" t="s">
        <v>86</v>
      </c>
      <c r="B5" s="20">
        <v>400000</v>
      </c>
      <c r="C5" s="22" t="e">
        <f>SUMIFS([1]Octobre!$C$1:$C$65536,[1]Octobre!$B$1:$B$65536,"4*")</f>
        <v>#VALUE!</v>
      </c>
      <c r="D5" s="22" t="e">
        <f>SUMIFS([1]Octobre!$D$1:$D$65536,[1]Octobre!$B$1:$B$65536,"4*")</f>
        <v>#VALUE!</v>
      </c>
      <c r="E5" s="22" t="e">
        <f>SUMIFS([1]Octobre!$E$1:$E$65536,[1]Octobre!$B$1:$B$65536,"4*")</f>
        <v>#VALUE!</v>
      </c>
      <c r="F5" s="22" t="e">
        <f>SUMIFS([1]Octobre!$F$1:$F$65536,[1]Octobre!$B$1:$B$65536,"4*")</f>
        <v>#VALUE!</v>
      </c>
      <c r="G5" s="22" t="e">
        <f>SUMIFS([1]Octobre!$G$1:$G$65536,[1]Octobre!$B$1:$B$65536,"4*")</f>
        <v>#VALUE!</v>
      </c>
      <c r="H5" s="22" t="e">
        <f>SUMIFS([1]Octobre!$H$1:$H$65536,[1]Octobre!$B$1:$B$65536,"4*")</f>
        <v>#VALUE!</v>
      </c>
      <c r="I5" s="22" t="e">
        <f>SUMIFS([1]Octobre!$I$1:$I$65536,[1]Octobre!$B$1:$B$65536,"4*")</f>
        <v>#VALUE!</v>
      </c>
      <c r="J5" s="22" t="e">
        <f>SUMIFS([1]Octobre!$J$1:$J$65536,[1]Octobre!$B$1:$B$65536,"4*")</f>
        <v>#VALUE!</v>
      </c>
      <c r="K5" s="22" t="e">
        <f>SUMIFS([1]Octobre!$K$1:$K$65536,[1]Octobre!$B$1:$B$65536,"4*")</f>
        <v>#VALUE!</v>
      </c>
      <c r="L5" s="23" t="e">
        <f t="shared" si="0"/>
        <v>#VALUE!</v>
      </c>
      <c r="M5" s="22" t="e">
        <f>SUMIFS([1]Octobre!$M$1:$M$65536,[1]Octobre!$B$1:$B$65536,"4*")</f>
        <v>#VALUE!</v>
      </c>
      <c r="N5" s="23" t="e">
        <f t="shared" si="1"/>
        <v>#VALUE!</v>
      </c>
      <c r="O5" s="34" t="e">
        <f>SUMIFS([1]Octobre!$O$1:$O$65536,[1]Octobre!$B$1:$B$65536,"4*")</f>
        <v>#VALUE!</v>
      </c>
      <c r="P5" s="24" t="e">
        <f t="shared" si="2"/>
        <v>#VALUE!</v>
      </c>
    </row>
    <row r="6" spans="1:16" s="21" customFormat="1" x14ac:dyDescent="0.25">
      <c r="A6" s="20" t="s">
        <v>87</v>
      </c>
      <c r="B6" s="20">
        <v>200000</v>
      </c>
      <c r="C6" s="22" t="e">
        <f>SUMIFS([1]Octobre!$C$1:$C$65536,[1]Octobre!$B$1:$B$65536,"2*")</f>
        <v>#VALUE!</v>
      </c>
      <c r="D6" s="22" t="e">
        <f>SUMIFS([1]Octobre!$D$1:$D$65536,[1]Octobre!$B$1:$B$65536,"2*")</f>
        <v>#VALUE!</v>
      </c>
      <c r="E6" s="22" t="e">
        <f>SUMIFS([1]Octobre!$E$1:$E$65536,[1]Octobre!$B$1:$B$65536,"2*")</f>
        <v>#VALUE!</v>
      </c>
      <c r="F6" s="22" t="e">
        <f>SUMIFS([1]Octobre!$F$1:$F$65536,[1]Octobre!$B$1:$B$65536,"2*")</f>
        <v>#VALUE!</v>
      </c>
      <c r="G6" s="22" t="e">
        <f>SUMIFS([1]Octobre!$G$1:$G$65536,[1]Octobre!$B$1:$B$65536,"2*")</f>
        <v>#VALUE!</v>
      </c>
      <c r="H6" s="22" t="e">
        <f>SUMIFS([1]Octobre!$H$1:$H$65536,[1]Octobre!$B$1:$B$65536,"2*")</f>
        <v>#VALUE!</v>
      </c>
      <c r="I6" s="22" t="e">
        <f>SUMIFS([1]Octobre!$I$1:$I$65536,[1]Octobre!$B$1:$B$65536,"2*")</f>
        <v>#VALUE!</v>
      </c>
      <c r="J6" s="22" t="e">
        <f>SUMIFS([1]Octobre!$J$1:$J$65536,[1]Octobre!$B$1:$B$65536,"2*")</f>
        <v>#VALUE!</v>
      </c>
      <c r="K6" s="22" t="e">
        <f>SUMIFS([1]Octobre!$K$1:$K$65536,[1]Octobre!$B$1:$B$65536,"2*")</f>
        <v>#VALUE!</v>
      </c>
      <c r="L6" s="23" t="e">
        <f t="shared" si="0"/>
        <v>#VALUE!</v>
      </c>
      <c r="M6" s="22" t="e">
        <f>SUMIFS([1]Octobre!$M$1:$M$65536,[1]Octobre!$B$1:$B$65536,"2*")</f>
        <v>#VALUE!</v>
      </c>
      <c r="N6" s="23" t="e">
        <f t="shared" si="1"/>
        <v>#VALUE!</v>
      </c>
      <c r="O6" s="34" t="e">
        <f>SUMIFS([1]Octobre!$O$1:$O$65536,[1]Octobre!$B$1:$B$65536,"2*")</f>
        <v>#VALUE!</v>
      </c>
      <c r="P6" s="24" t="e">
        <f t="shared" si="2"/>
        <v>#VALUE!</v>
      </c>
    </row>
    <row r="7" spans="1:16" s="21" customFormat="1" x14ac:dyDescent="0.25">
      <c r="A7" s="20" t="s">
        <v>88</v>
      </c>
      <c r="B7" s="20">
        <v>600000</v>
      </c>
      <c r="C7" s="22" t="e">
        <f>SUMIFS([1]Octobre!$C$1:$C$65536,[1]Octobre!$B$1:$B$65536,"6*")</f>
        <v>#VALUE!</v>
      </c>
      <c r="D7" s="22" t="e">
        <f>SUMIFS([1]Octobre!$D$1:$D$65536,[1]Octobre!$B$1:$B$65536,"6*")</f>
        <v>#VALUE!</v>
      </c>
      <c r="E7" s="22" t="e">
        <f>SUMIFS([1]Octobre!$E$1:$E$65536,[1]Octobre!$B$1:$B$65536,"6*")</f>
        <v>#VALUE!</v>
      </c>
      <c r="F7" s="22" t="e">
        <f>SUMIFS([1]Octobre!$F$1:$F$65536,[1]Octobre!$B$1:$B$65536,"6*")</f>
        <v>#VALUE!</v>
      </c>
      <c r="G7" s="22" t="e">
        <f>SUMIFS([1]Octobre!$G$1:$G$65536,[1]Octobre!$B$1:$B$65536,"6*")</f>
        <v>#VALUE!</v>
      </c>
      <c r="H7" s="22" t="e">
        <f>SUMIFS([1]Octobre!$H$1:$H$65536,[1]Octobre!$B$1:$B$65536,"6*")</f>
        <v>#VALUE!</v>
      </c>
      <c r="I7" s="22" t="e">
        <f>SUMIFS([1]Octobre!$I$1:$I$65536,[1]Octobre!$B$1:$B$65536,"6*")</f>
        <v>#VALUE!</v>
      </c>
      <c r="J7" s="22" t="e">
        <f>SUMIFS([1]Octobre!$J$1:$J$65536,[1]Octobre!$B$1:$B$65536,"6*")</f>
        <v>#VALUE!</v>
      </c>
      <c r="K7" s="22" t="e">
        <f>SUMIFS([1]Octobre!$K$1:$K$65536,[1]Octobre!$B$1:$B$65536,"6*")</f>
        <v>#VALUE!</v>
      </c>
      <c r="L7" s="23" t="e">
        <f t="shared" si="0"/>
        <v>#VALUE!</v>
      </c>
      <c r="M7" s="22" t="e">
        <f>SUMIFS([1]Octobre!$M$1:$M$65536,[1]Octobre!$B$1:$B$65536,"6*")</f>
        <v>#VALUE!</v>
      </c>
      <c r="N7" s="23" t="e">
        <f t="shared" si="1"/>
        <v>#VALUE!</v>
      </c>
      <c r="O7" s="34" t="e">
        <f>SUMIFS([1]Octobre!$O$1:$O$65536,[1]Octobre!$B$1:$B$65536,"6*")</f>
        <v>#VALUE!</v>
      </c>
      <c r="P7" s="24" t="e">
        <f t="shared" si="2"/>
        <v>#VALUE!</v>
      </c>
    </row>
    <row r="8" spans="1:16" x14ac:dyDescent="0.25">
      <c r="C8" s="25" t="e">
        <f>SUM(C2:C7)</f>
        <v>#VALUE!</v>
      </c>
      <c r="D8" s="26" t="e">
        <f t="shared" ref="D8:P8" si="3">SUM(D2:D7)</f>
        <v>#VALUE!</v>
      </c>
      <c r="E8" s="26" t="e">
        <f t="shared" si="3"/>
        <v>#VALUE!</v>
      </c>
      <c r="F8" s="26" t="e">
        <f t="shared" si="3"/>
        <v>#VALUE!</v>
      </c>
      <c r="G8" s="26" t="e">
        <f t="shared" si="3"/>
        <v>#VALUE!</v>
      </c>
      <c r="H8" s="26" t="e">
        <f t="shared" si="3"/>
        <v>#VALUE!</v>
      </c>
      <c r="I8" s="26" t="e">
        <f t="shared" si="3"/>
        <v>#VALUE!</v>
      </c>
      <c r="J8" s="26" t="e">
        <f t="shared" si="3"/>
        <v>#VALUE!</v>
      </c>
      <c r="K8" s="26" t="e">
        <f t="shared" si="3"/>
        <v>#VALUE!</v>
      </c>
      <c r="L8" s="26" t="e">
        <f t="shared" si="3"/>
        <v>#VALUE!</v>
      </c>
      <c r="M8" s="26" t="e">
        <f t="shared" si="3"/>
        <v>#VALUE!</v>
      </c>
      <c r="N8" s="26" t="e">
        <f t="shared" si="3"/>
        <v>#VALUE!</v>
      </c>
      <c r="O8" s="26" t="e">
        <f t="shared" si="3"/>
        <v>#VALUE!</v>
      </c>
      <c r="P8" s="26" t="e">
        <f t="shared" si="3"/>
        <v>#VALUE!</v>
      </c>
    </row>
    <row r="9" spans="1:16" x14ac:dyDescent="0.25">
      <c r="C9" s="35"/>
      <c r="D9" s="27" t="e">
        <f>D8/$C$8</f>
        <v>#VALUE!</v>
      </c>
      <c r="E9" s="27" t="e">
        <f t="shared" ref="E9:P9" si="4">E8/$C$8</f>
        <v>#VALUE!</v>
      </c>
      <c r="F9" s="27" t="e">
        <f t="shared" si="4"/>
        <v>#VALUE!</v>
      </c>
      <c r="G9" s="27" t="e">
        <f t="shared" si="4"/>
        <v>#VALUE!</v>
      </c>
      <c r="H9" s="27" t="e">
        <f t="shared" si="4"/>
        <v>#VALUE!</v>
      </c>
      <c r="I9" s="27" t="e">
        <f t="shared" si="4"/>
        <v>#VALUE!</v>
      </c>
      <c r="J9" s="27" t="e">
        <f t="shared" si="4"/>
        <v>#VALUE!</v>
      </c>
      <c r="K9" s="27" t="e">
        <f t="shared" si="4"/>
        <v>#VALUE!</v>
      </c>
      <c r="L9" s="27" t="e">
        <f t="shared" si="4"/>
        <v>#VALUE!</v>
      </c>
      <c r="M9" s="27" t="e">
        <f t="shared" si="4"/>
        <v>#VALUE!</v>
      </c>
      <c r="N9" s="27" t="e">
        <f t="shared" si="4"/>
        <v>#VALUE!</v>
      </c>
      <c r="O9" s="27" t="e">
        <f t="shared" si="4"/>
        <v>#VALUE!</v>
      </c>
      <c r="P9" s="27" t="e">
        <f t="shared" si="4"/>
        <v>#VALUE!</v>
      </c>
    </row>
    <row r="10" spans="1:16" x14ac:dyDescent="0.25">
      <c r="N10" s="16" t="s">
        <v>89</v>
      </c>
      <c r="O10" s="28" t="e">
        <f>+P8/M8</f>
        <v>#VALUE!</v>
      </c>
      <c r="P10" s="29" t="e">
        <f>P9</f>
        <v>#VALUE!</v>
      </c>
    </row>
    <row r="11" spans="1:16" x14ac:dyDescent="0.25">
      <c r="N11" s="17" t="s">
        <v>90</v>
      </c>
      <c r="O11" s="30">
        <v>0.1017</v>
      </c>
      <c r="P11" s="31">
        <v>0.06</v>
      </c>
    </row>
    <row r="12" spans="1:16" ht="15.75" thickBot="1" x14ac:dyDescent="0.3">
      <c r="N12" s="18" t="s">
        <v>91</v>
      </c>
      <c r="O12" s="32" t="e">
        <f>+O10-O11</f>
        <v>#VALUE!</v>
      </c>
      <c r="P12" s="33" t="e">
        <f>+P10-P11</f>
        <v>#VALUE!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F22" sqref="F22"/>
    </sheetView>
  </sheetViews>
  <sheetFormatPr baseColWidth="10" defaultRowHeight="15" x14ac:dyDescent="0.25"/>
  <cols>
    <col min="1" max="1" width="38" customWidth="1"/>
    <col min="4" max="4" width="18" customWidth="1"/>
    <col min="5" max="5" width="19.7109375" customWidth="1"/>
  </cols>
  <sheetData>
    <row r="1" spans="1:9" x14ac:dyDescent="0.25">
      <c r="A1" s="55" t="s">
        <v>120</v>
      </c>
      <c r="B1" s="53"/>
      <c r="D1" s="55" t="s">
        <v>121</v>
      </c>
      <c r="E1" s="55" t="s">
        <v>122</v>
      </c>
      <c r="I1" s="14"/>
    </row>
    <row r="2" spans="1:9" ht="16.5" thickBot="1" x14ac:dyDescent="0.3">
      <c r="A2" s="58"/>
      <c r="B2" s="54"/>
      <c r="D2" s="55"/>
      <c r="E2" s="55"/>
      <c r="G2" s="52"/>
    </row>
    <row r="3" spans="1:9" ht="16.5" thickTop="1" thickBot="1" x14ac:dyDescent="0.3">
      <c r="A3" s="59"/>
      <c r="B3" s="42"/>
      <c r="D3" s="56" t="s">
        <v>113</v>
      </c>
      <c r="E3" s="57"/>
      <c r="G3" s="41"/>
    </row>
    <row r="4" spans="1:9" ht="16.5" thickTop="1" thickBot="1" x14ac:dyDescent="0.3">
      <c r="A4" s="72">
        <v>500000</v>
      </c>
      <c r="B4" s="43" t="s">
        <v>92</v>
      </c>
      <c r="D4" s="45" t="s">
        <v>115</v>
      </c>
      <c r="G4" s="41"/>
    </row>
    <row r="5" spans="1:9" ht="15.75" thickTop="1" x14ac:dyDescent="0.25">
      <c r="A5" s="61" t="s">
        <v>112</v>
      </c>
      <c r="B5" s="44" t="s">
        <v>94</v>
      </c>
      <c r="D5" s="45" t="s">
        <v>117</v>
      </c>
      <c r="G5" s="41"/>
    </row>
    <row r="6" spans="1:9" x14ac:dyDescent="0.25">
      <c r="A6" s="61"/>
      <c r="B6" s="44" t="s">
        <v>95</v>
      </c>
      <c r="D6" s="45" t="s">
        <v>119</v>
      </c>
      <c r="G6" s="41"/>
    </row>
    <row r="7" spans="1:9" x14ac:dyDescent="0.25">
      <c r="A7" s="61"/>
      <c r="B7" s="44" t="s">
        <v>96</v>
      </c>
      <c r="G7" s="51"/>
    </row>
    <row r="8" spans="1:9" x14ac:dyDescent="0.25">
      <c r="A8" s="61"/>
      <c r="B8" s="44" t="s">
        <v>97</v>
      </c>
      <c r="G8" s="50"/>
    </row>
    <row r="9" spans="1:9" ht="15" customHeight="1" x14ac:dyDescent="0.25">
      <c r="A9" s="61"/>
      <c r="B9" s="44" t="s">
        <v>98</v>
      </c>
      <c r="D9" s="69" t="s">
        <v>123</v>
      </c>
      <c r="E9" s="69"/>
      <c r="F9" s="69"/>
      <c r="G9" s="69"/>
      <c r="H9" s="69"/>
      <c r="I9" s="69"/>
    </row>
    <row r="10" spans="1:9" x14ac:dyDescent="0.25">
      <c r="A10" s="61"/>
      <c r="B10" s="44" t="s">
        <v>99</v>
      </c>
      <c r="D10" s="69"/>
      <c r="E10" s="69"/>
      <c r="F10" s="69"/>
      <c r="G10" s="69"/>
      <c r="H10" s="69"/>
      <c r="I10" s="69"/>
    </row>
    <row r="11" spans="1:9" x14ac:dyDescent="0.25">
      <c r="A11" s="61"/>
      <c r="B11" s="44" t="s">
        <v>100</v>
      </c>
      <c r="D11" s="69"/>
      <c r="E11" s="69"/>
      <c r="F11" s="69"/>
      <c r="G11" s="69"/>
      <c r="H11" s="69"/>
      <c r="I11" s="69"/>
    </row>
    <row r="12" spans="1:9" x14ac:dyDescent="0.25">
      <c r="A12" s="61"/>
      <c r="B12" s="44" t="s">
        <v>101</v>
      </c>
      <c r="D12" s="67"/>
      <c r="E12" s="67"/>
      <c r="F12" s="67"/>
      <c r="G12" s="67"/>
      <c r="H12" s="67"/>
      <c r="I12" s="67"/>
    </row>
    <row r="13" spans="1:9" x14ac:dyDescent="0.25">
      <c r="A13" s="61"/>
      <c r="B13" s="44" t="s">
        <v>102</v>
      </c>
      <c r="D13" s="68" t="s">
        <v>124</v>
      </c>
      <c r="E13" s="68"/>
      <c r="F13" s="68"/>
      <c r="G13" s="68"/>
      <c r="H13" s="68"/>
      <c r="I13" s="68"/>
    </row>
    <row r="14" spans="1:9" ht="15.75" thickBot="1" x14ac:dyDescent="0.3">
      <c r="A14" s="61"/>
      <c r="B14" s="44" t="s">
        <v>103</v>
      </c>
      <c r="D14" s="68"/>
      <c r="E14" s="68"/>
      <c r="F14" s="68"/>
      <c r="G14" s="68"/>
      <c r="H14" s="68"/>
      <c r="I14" s="68"/>
    </row>
    <row r="15" spans="1:9" ht="16.5" thickTop="1" thickBot="1" x14ac:dyDescent="0.3">
      <c r="A15" s="71" t="s">
        <v>113</v>
      </c>
      <c r="B15" s="4"/>
      <c r="D15" s="68"/>
      <c r="E15" s="68"/>
      <c r="F15" s="68"/>
      <c r="G15" s="68"/>
      <c r="H15" s="68"/>
      <c r="I15" s="68"/>
    </row>
    <row r="16" spans="1:9" ht="16.5" thickTop="1" thickBot="1" x14ac:dyDescent="0.3">
      <c r="A16" s="70"/>
      <c r="B16" s="46"/>
      <c r="D16" s="67"/>
      <c r="E16" s="67"/>
      <c r="F16" s="67"/>
      <c r="G16" s="67"/>
      <c r="H16" s="67"/>
      <c r="I16" s="67"/>
    </row>
    <row r="17" spans="1:9" x14ac:dyDescent="0.25">
      <c r="A17" s="63"/>
      <c r="B17" s="47"/>
      <c r="D17" s="67"/>
      <c r="E17" s="67"/>
      <c r="F17" s="67"/>
      <c r="G17" s="67"/>
      <c r="H17" s="67"/>
      <c r="I17" s="67"/>
    </row>
    <row r="18" spans="1:9" x14ac:dyDescent="0.25">
      <c r="A18" s="60">
        <v>300000</v>
      </c>
      <c r="B18" s="48" t="s">
        <v>92</v>
      </c>
      <c r="D18" s="67"/>
      <c r="E18" s="67"/>
      <c r="F18" s="67"/>
      <c r="G18" s="67"/>
      <c r="H18" s="67"/>
      <c r="I18" s="67"/>
    </row>
    <row r="19" spans="1:9" x14ac:dyDescent="0.25">
      <c r="A19" s="64" t="s">
        <v>114</v>
      </c>
      <c r="B19" s="49" t="s">
        <v>104</v>
      </c>
      <c r="D19" s="67"/>
      <c r="E19" s="67"/>
      <c r="F19" s="67"/>
      <c r="G19" s="67"/>
      <c r="H19" s="67"/>
      <c r="I19" s="67"/>
    </row>
    <row r="20" spans="1:9" x14ac:dyDescent="0.25">
      <c r="A20" s="62" t="s">
        <v>115</v>
      </c>
      <c r="B20" s="4"/>
      <c r="D20" s="67"/>
      <c r="E20" s="67"/>
      <c r="F20" s="67"/>
      <c r="G20" s="67"/>
      <c r="H20" s="67"/>
      <c r="I20" s="67"/>
    </row>
    <row r="21" spans="1:9" x14ac:dyDescent="0.25">
      <c r="A21" s="64" t="s">
        <v>116</v>
      </c>
      <c r="B21" s="49" t="s">
        <v>105</v>
      </c>
      <c r="D21" s="67"/>
      <c r="E21" s="67"/>
      <c r="F21" s="67"/>
      <c r="G21" s="67"/>
      <c r="H21" s="67"/>
      <c r="I21" s="67"/>
    </row>
    <row r="22" spans="1:9" x14ac:dyDescent="0.25">
      <c r="A22" s="64"/>
      <c r="B22" s="49" t="s">
        <v>106</v>
      </c>
      <c r="D22" s="67"/>
      <c r="E22" s="67"/>
      <c r="F22" s="67"/>
      <c r="G22" s="67"/>
      <c r="H22" s="67"/>
      <c r="I22" s="67"/>
    </row>
    <row r="23" spans="1:9" x14ac:dyDescent="0.25">
      <c r="A23" s="64"/>
      <c r="B23" s="49" t="s">
        <v>107</v>
      </c>
      <c r="D23" s="67"/>
      <c r="E23" s="67"/>
      <c r="F23" s="67"/>
      <c r="G23" s="67"/>
      <c r="H23" s="67"/>
      <c r="I23" s="67"/>
    </row>
    <row r="24" spans="1:9" x14ac:dyDescent="0.25">
      <c r="A24" s="64"/>
      <c r="B24" s="49" t="s">
        <v>108</v>
      </c>
      <c r="D24" s="67"/>
      <c r="E24" s="67"/>
      <c r="F24" s="67"/>
      <c r="G24" s="67"/>
      <c r="H24" s="67"/>
      <c r="I24" s="67"/>
    </row>
    <row r="25" spans="1:9" x14ac:dyDescent="0.25">
      <c r="A25" s="64"/>
      <c r="B25" s="49" t="s">
        <v>109</v>
      </c>
      <c r="D25" s="67"/>
      <c r="E25" s="67"/>
      <c r="F25" s="67"/>
      <c r="G25" s="67"/>
      <c r="H25" s="67"/>
      <c r="I25" s="67"/>
    </row>
    <row r="26" spans="1:9" x14ac:dyDescent="0.25">
      <c r="A26" s="62" t="s">
        <v>117</v>
      </c>
      <c r="B26" s="4"/>
    </row>
    <row r="27" spans="1:9" x14ac:dyDescent="0.25">
      <c r="A27" s="64" t="s">
        <v>118</v>
      </c>
      <c r="B27" s="49" t="s">
        <v>110</v>
      </c>
    </row>
    <row r="28" spans="1:9" x14ac:dyDescent="0.25">
      <c r="A28" s="64"/>
      <c r="B28" s="49" t="s">
        <v>111</v>
      </c>
    </row>
    <row r="29" spans="1:9" x14ac:dyDescent="0.25">
      <c r="A29" s="62" t="s">
        <v>119</v>
      </c>
      <c r="B29" s="4"/>
    </row>
    <row r="30" spans="1:9" x14ac:dyDescent="0.25">
      <c r="A30" s="65"/>
    </row>
    <row r="31" spans="1:9" x14ac:dyDescent="0.25">
      <c r="A31" s="65"/>
    </row>
    <row r="32" spans="1:9" x14ac:dyDescent="0.25">
      <c r="A32" s="65"/>
    </row>
    <row r="33" spans="1:1" x14ac:dyDescent="0.25">
      <c r="A33" s="65"/>
    </row>
    <row r="34" spans="1:1" x14ac:dyDescent="0.25">
      <c r="A34" s="65"/>
    </row>
    <row r="35" spans="1:1" x14ac:dyDescent="0.25">
      <c r="A35" s="65"/>
    </row>
    <row r="36" spans="1:1" x14ac:dyDescent="0.25">
      <c r="A36" s="65"/>
    </row>
    <row r="37" spans="1:1" x14ac:dyDescent="0.25">
      <c r="A37" s="65"/>
    </row>
    <row r="38" spans="1:1" x14ac:dyDescent="0.25">
      <c r="A38" s="65"/>
    </row>
    <row r="39" spans="1:1" x14ac:dyDescent="0.25">
      <c r="A39" s="65"/>
    </row>
    <row r="40" spans="1:1" x14ac:dyDescent="0.25">
      <c r="A40" s="65"/>
    </row>
    <row r="41" spans="1:1" ht="15.75" thickBot="1" x14ac:dyDescent="0.3">
      <c r="A41" s="66"/>
    </row>
  </sheetData>
  <mergeCells count="5">
    <mergeCell ref="A1:A2"/>
    <mergeCell ref="D1:D2"/>
    <mergeCell ref="E1:E2"/>
    <mergeCell ref="D9:I11"/>
    <mergeCell ref="D13:I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2017-12-14T07:20:27Z</dcterms:modified>
</cp:coreProperties>
</file>